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 Vivas\Documents\Benjo's Files\School\2022-2023\THESIS\ML Model Trials\concreteml-covid-classifier\ML_Model_Scripts\"/>
    </mc:Choice>
  </mc:AlternateContent>
  <xr:revisionPtr revIDLastSave="0" documentId="13_ncr:1_{BACD0680-4978-4C37-A8B6-6F9E3205CD73}" xr6:coauthVersionLast="47" xr6:coauthVersionMax="47" xr10:uidLastSave="{00000000-0000-0000-0000-000000000000}"/>
  <bookViews>
    <workbookView xWindow="-108" yWindow="-108" windowWidth="23256" windowHeight="12576" xr2:uid="{6DA7B565-2687-438A-8FEF-F4BFBC831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32" i="1"/>
  <c r="E33" i="1"/>
  <c r="E34" i="1"/>
  <c r="E40" i="1"/>
  <c r="E45" i="1" s="1"/>
  <c r="E41" i="1"/>
  <c r="E28" i="1"/>
  <c r="E29" i="1"/>
  <c r="E30" i="1"/>
  <c r="E31" i="1"/>
  <c r="A45" i="1"/>
  <c r="E21" i="1"/>
  <c r="E22" i="1"/>
  <c r="E23" i="1"/>
  <c r="E24" i="1"/>
  <c r="E25" i="1"/>
  <c r="E26" i="1"/>
  <c r="E27" i="1"/>
  <c r="D45" i="1"/>
  <c r="C45" i="1"/>
  <c r="B45" i="1"/>
  <c r="E44" i="1"/>
  <c r="E43" i="1"/>
  <c r="E42" i="1"/>
  <c r="E20" i="1"/>
  <c r="E19" i="1"/>
  <c r="E18" i="1"/>
  <c r="E17" i="1"/>
  <c r="E16" i="1"/>
  <c r="H14" i="1"/>
  <c r="I14" i="1"/>
  <c r="J14" i="1"/>
  <c r="L14" i="1"/>
  <c r="M14" i="1"/>
  <c r="H30" i="1"/>
  <c r="K23" i="1" s="1"/>
  <c r="A12" i="1"/>
  <c r="B12" i="1"/>
  <c r="C12" i="1"/>
  <c r="D12" i="1"/>
  <c r="E9" i="1"/>
  <c r="E10" i="1"/>
  <c r="E11" i="1"/>
  <c r="E8" i="1"/>
  <c r="E7" i="1"/>
  <c r="E6" i="1"/>
  <c r="E5" i="1"/>
  <c r="E4" i="1"/>
  <c r="E3" i="1"/>
  <c r="I15" i="1" l="1"/>
  <c r="L15" i="1"/>
  <c r="P4" i="1"/>
  <c r="P6" i="1" s="1"/>
  <c r="R4" i="1"/>
  <c r="R6" i="1" s="1"/>
  <c r="E12" i="1"/>
</calcChain>
</file>

<file path=xl/sharedStrings.xml><?xml version="1.0" encoding="utf-8"?>
<sst xmlns="http://schemas.openxmlformats.org/spreadsheetml/2006/main" count="33" uniqueCount="19">
  <si>
    <t>delta</t>
  </si>
  <si>
    <t>omicron</t>
  </si>
  <si>
    <t>lambda</t>
  </si>
  <si>
    <t>mu</t>
  </si>
  <si>
    <t>average</t>
  </si>
  <si>
    <t>test_set_pred_time</t>
  </si>
  <si>
    <t>INDIVIDUAL SAMPLE PREDICTION TIME</t>
  </si>
  <si>
    <t>TEST SET PREDICTION TIME</t>
  </si>
  <si>
    <t>accuracy</t>
  </si>
  <si>
    <t>ACCURACY METRICS (FHE)</t>
  </si>
  <si>
    <t>auroc_score_ovr</t>
  </si>
  <si>
    <t>fhe</t>
  </si>
  <si>
    <t>quantized</t>
  </si>
  <si>
    <t>sklearn</t>
  </si>
  <si>
    <t>% loss</t>
  </si>
  <si>
    <t>average loss of accuracy from fhe</t>
  </si>
  <si>
    <t>test_set_size</t>
  </si>
  <si>
    <t>avg_indiv_sample_time</t>
  </si>
  <si>
    <t>INDIVIDUAL SAMPLE PREDICTION TIME (FHE)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</si>
</sst>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9343-F2F6-4368-BC54-A608075AEE4A}">
  <dimension ref="A1:S45"/>
  <sheetViews>
    <sheetView tabSelected="1" topLeftCell="A22" workbookViewId="0">
      <selection activeCell="J39" sqref="J39"/>
    </sheetView>
  </sheetViews>
  <sheetFormatPr defaultRowHeight="14.4" x14ac:dyDescent="0.3"/>
  <cols>
    <col min="1" max="1" width="17" bestFit="1" customWidth="1"/>
    <col min="4" max="4" width="21.109375" bestFit="1" customWidth="1"/>
    <col min="8" max="8" width="12" customWidth="1"/>
    <col min="9" max="10" width="12" bestFit="1" customWidth="1"/>
    <col min="11" max="11" width="21.109375" bestFit="1" customWidth="1"/>
    <col min="12" max="13" width="12" customWidth="1"/>
  </cols>
  <sheetData>
    <row r="1" spans="1:19" x14ac:dyDescent="0.3">
      <c r="A1" s="11" t="s">
        <v>6</v>
      </c>
      <c r="B1" s="11"/>
      <c r="C1" s="11"/>
      <c r="D1" s="11"/>
      <c r="E1" s="11"/>
      <c r="F1" s="11"/>
      <c r="H1" s="13" t="s">
        <v>9</v>
      </c>
      <c r="I1" s="13"/>
      <c r="J1" s="13"/>
      <c r="K1" s="13"/>
      <c r="L1" s="6"/>
      <c r="M1" s="6"/>
      <c r="N1" s="6"/>
    </row>
    <row r="2" spans="1:1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H2" s="14" t="s">
        <v>8</v>
      </c>
      <c r="I2" s="14"/>
      <c r="J2" s="14"/>
      <c r="K2" s="6"/>
      <c r="L2" s="14" t="s">
        <v>10</v>
      </c>
      <c r="M2" s="14"/>
      <c r="N2" s="6"/>
      <c r="P2" s="8" t="s">
        <v>15</v>
      </c>
      <c r="Q2" s="8"/>
      <c r="R2" s="8"/>
      <c r="S2" s="8"/>
    </row>
    <row r="3" spans="1:19" x14ac:dyDescent="0.3">
      <c r="A3" s="2">
        <v>3.23843955993652E-3</v>
      </c>
      <c r="B3" s="2">
        <v>1.94931030273437E-3</v>
      </c>
      <c r="C3" s="2">
        <v>1.47128105163574E-3</v>
      </c>
      <c r="D3" s="2">
        <v>1.4324188232421799E-3</v>
      </c>
      <c r="E3" s="2">
        <f t="shared" ref="E3:E8" si="0">AVERAGE(A3:D3)</f>
        <v>2.0228624343872027E-3</v>
      </c>
      <c r="F3" s="2"/>
      <c r="H3" s="6" t="s">
        <v>12</v>
      </c>
      <c r="I3" s="6" t="s">
        <v>11</v>
      </c>
      <c r="J3" s="6" t="s">
        <v>13</v>
      </c>
      <c r="K3" s="6"/>
      <c r="L3" s="6" t="s">
        <v>11</v>
      </c>
      <c r="M3" s="6" t="s">
        <v>13</v>
      </c>
      <c r="N3" s="6"/>
      <c r="P3" s="8" t="s">
        <v>8</v>
      </c>
      <c r="Q3" s="8"/>
      <c r="R3" s="8" t="s">
        <v>10</v>
      </c>
      <c r="S3" s="8"/>
    </row>
    <row r="4" spans="1:19" x14ac:dyDescent="0.3">
      <c r="A4" s="2">
        <v>2.2528171539306602E-3</v>
      </c>
      <c r="B4" s="2">
        <v>2.2931098937988199E-3</v>
      </c>
      <c r="C4" s="2">
        <v>2.0604133605957001E-3</v>
      </c>
      <c r="D4" s="2">
        <v>2.4423599243164002E-3</v>
      </c>
      <c r="E4" s="2">
        <f t="shared" si="0"/>
        <v>2.2621750831603952E-3</v>
      </c>
      <c r="F4" s="2"/>
      <c r="H4" s="6">
        <v>98.791455874086495</v>
      </c>
      <c r="I4" s="6">
        <v>98.791455874086495</v>
      </c>
      <c r="J4" s="6">
        <v>98.819561551433395</v>
      </c>
      <c r="K4" s="6"/>
      <c r="L4" s="6">
        <v>0.99661525210038604</v>
      </c>
      <c r="M4" s="6">
        <v>0.99661488285046995</v>
      </c>
      <c r="N4" s="6"/>
      <c r="P4" s="9">
        <f>ABS((J14/I14)-1)</f>
        <v>1.1408036962023971E-4</v>
      </c>
      <c r="Q4" s="9"/>
      <c r="R4" s="9">
        <f>ABS((M14/L14)-1)</f>
        <v>1.3236016653817018E-6</v>
      </c>
      <c r="S4" s="9"/>
    </row>
    <row r="5" spans="1:19" x14ac:dyDescent="0.3">
      <c r="A5" s="2">
        <v>2.2797584533691402E-3</v>
      </c>
      <c r="B5" s="2">
        <v>2.10452079772949E-3</v>
      </c>
      <c r="C5" s="2">
        <v>2.1758079528808498E-3</v>
      </c>
      <c r="D5" s="2">
        <v>1.9645690917968698E-3</v>
      </c>
      <c r="E5" s="2">
        <f t="shared" si="0"/>
        <v>2.1311640739440875E-3</v>
      </c>
      <c r="F5" s="2"/>
      <c r="H5" s="6">
        <v>98.510399100618301</v>
      </c>
      <c r="I5" s="6">
        <v>98.510399100618301</v>
      </c>
      <c r="J5" s="6">
        <v>98.538504777965102</v>
      </c>
      <c r="K5" s="6"/>
      <c r="L5" s="6">
        <v>0.99652936434725803</v>
      </c>
      <c r="M5" s="6">
        <v>0.99652319941429202</v>
      </c>
      <c r="N5" s="6"/>
      <c r="P5" s="10" t="s">
        <v>14</v>
      </c>
      <c r="Q5" s="10"/>
      <c r="R5" s="10" t="s">
        <v>14</v>
      </c>
      <c r="S5" s="10"/>
    </row>
    <row r="6" spans="1:19" x14ac:dyDescent="0.3">
      <c r="A6" s="2">
        <v>2.68149375915527E-3</v>
      </c>
      <c r="B6" s="2">
        <v>2.3913383483886701E-3</v>
      </c>
      <c r="C6" s="2">
        <v>1.6188621520996001E-3</v>
      </c>
      <c r="D6" s="2">
        <v>1.5530586242675701E-3</v>
      </c>
      <c r="E6" s="2">
        <f t="shared" si="0"/>
        <v>2.0611882209777776E-3</v>
      </c>
      <c r="F6" s="2"/>
      <c r="H6" s="6">
        <v>98.735244519392893</v>
      </c>
      <c r="I6" s="6">
        <v>98.735244519392893</v>
      </c>
      <c r="J6" s="6">
        <v>98.735244519392893</v>
      </c>
      <c r="K6" s="6"/>
      <c r="L6" s="6">
        <v>0.99645324369122001</v>
      </c>
      <c r="M6" s="6">
        <v>0.99645195291919597</v>
      </c>
      <c r="N6" s="6"/>
      <c r="P6" s="9">
        <f>P4*100</f>
        <v>1.1408036962023971E-2</v>
      </c>
      <c r="Q6" s="9"/>
      <c r="R6" s="9">
        <f>R4*100</f>
        <v>1.3236016653817018E-4</v>
      </c>
      <c r="S6" s="9"/>
    </row>
    <row r="7" spans="1:19" x14ac:dyDescent="0.3">
      <c r="A7" s="2">
        <v>2.1433830261230399E-3</v>
      </c>
      <c r="B7" s="2">
        <v>1.6396045684814401E-3</v>
      </c>
      <c r="C7" s="2">
        <v>1.4982223510742101E-3</v>
      </c>
      <c r="D7" s="2">
        <v>1.47771835327148E-3</v>
      </c>
      <c r="E7" s="2">
        <f t="shared" si="0"/>
        <v>1.6897320747375425E-3</v>
      </c>
      <c r="F7" s="2"/>
      <c r="H7" s="6">
        <v>98.4822934232715</v>
      </c>
      <c r="I7" s="6">
        <v>98.4822934232715</v>
      </c>
      <c r="J7" s="6">
        <v>98.4822934232715</v>
      </c>
      <c r="K7" s="6"/>
      <c r="L7" s="6">
        <v>0.99652981312747702</v>
      </c>
      <c r="M7" s="6">
        <v>0.99652307164298704</v>
      </c>
      <c r="N7" s="6"/>
    </row>
    <row r="8" spans="1:19" x14ac:dyDescent="0.3">
      <c r="A8" s="2">
        <v>2.3567676544189401E-3</v>
      </c>
      <c r="B8" s="2">
        <v>2.2785663604736302E-3</v>
      </c>
      <c r="C8" s="2">
        <v>2.4728775024414002E-3</v>
      </c>
      <c r="D8" s="2">
        <v>2.1059513092040998E-3</v>
      </c>
      <c r="E8" s="2">
        <f t="shared" si="0"/>
        <v>2.3035407066345176E-3</v>
      </c>
      <c r="F8" s="2"/>
      <c r="H8" s="6">
        <v>98.566610455311903</v>
      </c>
      <c r="I8" s="6">
        <v>98.566610455311903</v>
      </c>
      <c r="J8" s="6">
        <v>98.538504777965102</v>
      </c>
      <c r="K8" s="6"/>
      <c r="L8" s="6">
        <v>0.99652786636675295</v>
      </c>
      <c r="M8" s="6">
        <v>0.99652780525370999</v>
      </c>
      <c r="N8" s="6"/>
    </row>
    <row r="9" spans="1:19" x14ac:dyDescent="0.3">
      <c r="A9" s="2">
        <v>2.7701854705810499E-3</v>
      </c>
      <c r="B9" s="2">
        <v>2.1162033081054601E-3</v>
      </c>
      <c r="C9" s="2">
        <v>1.9576549530029201E-3</v>
      </c>
      <c r="D9" s="2">
        <v>1.8835067749023401E-3</v>
      </c>
      <c r="E9" s="2">
        <f t="shared" ref="E9:E11" si="1">AVERAGE(A9:D9)</f>
        <v>2.1818876266479423E-3</v>
      </c>
      <c r="F9" s="2"/>
      <c r="H9" s="6">
        <v>98.285553681843695</v>
      </c>
      <c r="I9" s="6">
        <v>98.285553681843695</v>
      </c>
      <c r="J9" s="6">
        <v>98.341765036537296</v>
      </c>
      <c r="K9" s="6"/>
      <c r="L9" s="6">
        <v>0.99661131697880101</v>
      </c>
      <c r="M9" s="6">
        <v>0.99662923187720698</v>
      </c>
      <c r="N9" s="6"/>
    </row>
    <row r="10" spans="1:19" x14ac:dyDescent="0.3">
      <c r="A10" s="2">
        <v>3.9792060852050703E-3</v>
      </c>
      <c r="B10" s="2">
        <v>3.0608177185058498E-3</v>
      </c>
      <c r="C10" s="2">
        <v>2.5980472564697201E-3</v>
      </c>
      <c r="D10" s="2">
        <v>2.1860599517822201E-3</v>
      </c>
      <c r="E10" s="2">
        <f t="shared" si="1"/>
        <v>2.9560327529907148E-3</v>
      </c>
      <c r="F10" s="2"/>
      <c r="H10" s="6">
        <v>98.4822934232715</v>
      </c>
      <c r="I10" s="6">
        <v>98.4822934232715</v>
      </c>
      <c r="J10" s="6">
        <v>98.4822934232715</v>
      </c>
      <c r="K10" s="6"/>
      <c r="L10" s="6">
        <v>0.99666438599977802</v>
      </c>
      <c r="M10" s="6">
        <v>0.99666810368259395</v>
      </c>
      <c r="N10" s="6"/>
    </row>
    <row r="11" spans="1:19" x14ac:dyDescent="0.3">
      <c r="A11" s="2">
        <v>2.6009082794189401E-3</v>
      </c>
      <c r="B11" s="2">
        <v>3.6454200744628902E-3</v>
      </c>
      <c r="C11" s="2">
        <v>2.38561630249023E-3</v>
      </c>
      <c r="D11" s="2">
        <v>2.2802352905273398E-3</v>
      </c>
      <c r="E11" s="2">
        <f t="shared" si="1"/>
        <v>2.72804498672485E-3</v>
      </c>
      <c r="F11" s="2"/>
      <c r="H11" s="6">
        <v>98.4822934232715</v>
      </c>
      <c r="I11" s="6">
        <v>98.4822934232715</v>
      </c>
      <c r="J11" s="6">
        <v>98.4822934232715</v>
      </c>
      <c r="K11" s="6"/>
      <c r="L11" s="6">
        <v>0.99641160128360295</v>
      </c>
      <c r="M11" s="6">
        <v>0.99641190461065798</v>
      </c>
      <c r="N11" s="6"/>
    </row>
    <row r="12" spans="1:19" x14ac:dyDescent="0.3">
      <c r="A12" s="3">
        <f t="shared" ref="A12:D12" si="2">AVERAGE(A3:A11)</f>
        <v>2.7003288269042921E-3</v>
      </c>
      <c r="B12" s="3">
        <f t="shared" si="2"/>
        <v>2.3865434858534023E-3</v>
      </c>
      <c r="C12" s="3">
        <f t="shared" si="2"/>
        <v>2.0265314314100412E-3</v>
      </c>
      <c r="D12" s="3">
        <f t="shared" si="2"/>
        <v>1.9250975714789442E-3</v>
      </c>
      <c r="E12" s="3">
        <f>AVERAGE(E3:E11)</f>
        <v>2.25962532891167E-3</v>
      </c>
      <c r="F12" s="3" t="s">
        <v>4</v>
      </c>
      <c r="H12" s="6">
        <v>98.538504777965102</v>
      </c>
      <c r="I12" s="6">
        <v>98.538504777965102</v>
      </c>
      <c r="J12" s="6">
        <v>98.538504777965102</v>
      </c>
      <c r="K12" s="6"/>
      <c r="L12" s="6">
        <v>0.996622572483567</v>
      </c>
      <c r="M12" s="6">
        <v>0.99662079854440699</v>
      </c>
      <c r="N12" s="6"/>
    </row>
    <row r="13" spans="1:19" x14ac:dyDescent="0.3">
      <c r="H13" s="6">
        <v>98.594716132658803</v>
      </c>
      <c r="I13" s="6">
        <v>98.594716132658803</v>
      </c>
      <c r="J13" s="6">
        <v>98.622821810005604</v>
      </c>
      <c r="K13" s="6"/>
      <c r="L13" s="6">
        <v>0.996524671450849</v>
      </c>
      <c r="M13" s="6">
        <v>0.99653232737344899</v>
      </c>
      <c r="N13" s="6"/>
    </row>
    <row r="14" spans="1:19" x14ac:dyDescent="0.3">
      <c r="A14" s="11" t="s">
        <v>18</v>
      </c>
      <c r="B14" s="11"/>
      <c r="C14" s="11"/>
      <c r="D14" s="11"/>
      <c r="E14" s="11"/>
      <c r="F14" s="11"/>
      <c r="H14" s="7">
        <f t="shared" ref="H14:I14" si="3">AVERAGE(H4:H13)</f>
        <v>98.546936481169169</v>
      </c>
      <c r="I14" s="7">
        <f t="shared" si="3"/>
        <v>98.546936481169169</v>
      </c>
      <c r="J14" s="7">
        <f>AVERAGE(J4:J13)</f>
        <v>98.558178752107878</v>
      </c>
      <c r="K14" s="7"/>
      <c r="L14" s="7">
        <f>AVERAGE(L4:L13)</f>
        <v>0.99654900878296926</v>
      </c>
      <c r="M14" s="7">
        <f>AVERAGE(M4:M13)</f>
        <v>0.9965503278168969</v>
      </c>
      <c r="N14" s="7" t="s">
        <v>4</v>
      </c>
    </row>
    <row r="15" spans="1:19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/>
      <c r="I15" s="9">
        <f>ABS((J14/I14)-1)</f>
        <v>1.1408036962023971E-4</v>
      </c>
      <c r="J15" s="9"/>
      <c r="L15" s="9">
        <f>ABS((M14/L14) - 1)</f>
        <v>1.3236016653817018E-6</v>
      </c>
      <c r="M15" s="9"/>
    </row>
    <row r="16" spans="1:19" x14ac:dyDescent="0.3">
      <c r="A16" s="2">
        <v>5.9914588928222604E-3</v>
      </c>
      <c r="B16" s="2">
        <v>6.5085887908935504E-3</v>
      </c>
      <c r="C16" s="2">
        <v>6.5236091613769497E-3</v>
      </c>
      <c r="D16" s="2">
        <v>7.0977210998535104E-3</v>
      </c>
      <c r="E16" s="2">
        <f t="shared" ref="E16:E44" si="4">AVERAGE(A16:D16)</f>
        <v>6.5303444862365671E-3</v>
      </c>
      <c r="F16" s="2"/>
    </row>
    <row r="17" spans="1:11" x14ac:dyDescent="0.3">
      <c r="A17" s="2">
        <v>6.5064430236816398E-3</v>
      </c>
      <c r="B17" s="2">
        <v>9.4811916351318307E-3</v>
      </c>
      <c r="C17" s="2">
        <v>5.9757232666015599E-3</v>
      </c>
      <c r="D17" s="2">
        <v>8.3820819854736293E-3</v>
      </c>
      <c r="E17" s="2">
        <f t="shared" si="4"/>
        <v>7.5863599777221645E-3</v>
      </c>
      <c r="F17" s="2"/>
    </row>
    <row r="18" spans="1:11" x14ac:dyDescent="0.3">
      <c r="A18" s="2">
        <v>4.8892498016357396E-3</v>
      </c>
      <c r="B18" s="2">
        <v>5.4483413696289002E-3</v>
      </c>
      <c r="C18" s="2">
        <v>5.5205821990966797E-3</v>
      </c>
      <c r="D18" s="2">
        <v>5.4955482482910104E-3</v>
      </c>
      <c r="E18" s="2">
        <f t="shared" si="4"/>
        <v>5.3384304046630825E-3</v>
      </c>
      <c r="F18" s="2"/>
      <c r="H18" s="12" t="s">
        <v>7</v>
      </c>
      <c r="I18" s="12"/>
    </row>
    <row r="19" spans="1:11" x14ac:dyDescent="0.3">
      <c r="A19" s="2">
        <v>6.0355663299560504E-3</v>
      </c>
      <c r="B19" s="2">
        <v>5.4905414581298802E-3</v>
      </c>
      <c r="C19" s="2">
        <v>5.9013366699218698E-3</v>
      </c>
      <c r="D19" s="2">
        <v>5.5036544799804601E-3</v>
      </c>
      <c r="E19" s="2">
        <f t="shared" si="4"/>
        <v>5.7327747344970651E-3</v>
      </c>
      <c r="F19" s="2"/>
      <c r="H19" s="4" t="s">
        <v>5</v>
      </c>
      <c r="I19" s="5"/>
      <c r="K19" s="1" t="s">
        <v>16</v>
      </c>
    </row>
    <row r="20" spans="1:11" x14ac:dyDescent="0.3">
      <c r="A20" s="2">
        <v>6.4463615417480399E-3</v>
      </c>
      <c r="B20" s="2">
        <v>5.6211948394775304E-3</v>
      </c>
      <c r="C20" s="2">
        <v>5.95974922180175E-3</v>
      </c>
      <c r="D20" s="2">
        <v>5.3772926330566398E-3</v>
      </c>
      <c r="E20" s="2">
        <f t="shared" si="4"/>
        <v>5.85114955902099E-3</v>
      </c>
      <c r="F20" s="2"/>
      <c r="H20" s="5">
        <v>13.4313352108001</v>
      </c>
      <c r="I20" s="5"/>
      <c r="K20">
        <v>3558</v>
      </c>
    </row>
    <row r="21" spans="1:11" x14ac:dyDescent="0.3">
      <c r="A21" s="2">
        <v>5.0666332244873004E-3</v>
      </c>
      <c r="B21" s="2">
        <v>7.7376365661620998E-3</v>
      </c>
      <c r="C21" s="2">
        <v>7.1983337402343698E-3</v>
      </c>
      <c r="D21" s="2">
        <v>6.98614120483398E-3</v>
      </c>
      <c r="E21" s="2">
        <f t="shared" si="4"/>
        <v>6.7471861839294373E-3</v>
      </c>
      <c r="F21" s="2"/>
      <c r="H21" s="5">
        <v>15.4050283432006</v>
      </c>
      <c r="I21" s="5"/>
    </row>
    <row r="22" spans="1:11" x14ac:dyDescent="0.3">
      <c r="A22" s="15">
        <v>5.0525665283203099E-3</v>
      </c>
      <c r="B22" s="15">
        <v>5.4137706756591797E-3</v>
      </c>
      <c r="C22" s="15">
        <v>5.3215026855468698E-3</v>
      </c>
      <c r="D22" s="15">
        <v>5.3691864013671797E-3</v>
      </c>
      <c r="E22" s="15">
        <f t="shared" si="4"/>
        <v>5.2892565727233852E-3</v>
      </c>
      <c r="F22" s="15"/>
      <c r="H22" s="5">
        <v>16.771268129348702</v>
      </c>
      <c r="I22" s="5"/>
      <c r="K22" s="1" t="s">
        <v>17</v>
      </c>
    </row>
    <row r="23" spans="1:11" x14ac:dyDescent="0.3">
      <c r="A23" s="15">
        <v>6.8554878234863203E-3</v>
      </c>
      <c r="B23" s="15">
        <v>6.9549083709716797E-3</v>
      </c>
      <c r="C23" s="15">
        <v>5.72967529296875E-3</v>
      </c>
      <c r="D23" s="15">
        <v>5.8219432830810504E-3</v>
      </c>
      <c r="E23" s="15">
        <f t="shared" si="4"/>
        <v>6.3405036926269505E-3</v>
      </c>
      <c r="F23" s="15"/>
      <c r="H23" s="5">
        <v>15.1950602531433</v>
      </c>
      <c r="I23" s="5"/>
      <c r="K23">
        <f>H30/K20</f>
        <v>4.2777716074852814E-3</v>
      </c>
    </row>
    <row r="24" spans="1:11" x14ac:dyDescent="0.3">
      <c r="A24" s="15">
        <v>1.16693973541259E-2</v>
      </c>
      <c r="B24" s="15">
        <v>7.0695877075195304E-3</v>
      </c>
      <c r="C24" s="15">
        <v>6.0067176818847604E-3</v>
      </c>
      <c r="D24" s="15">
        <v>5.5642127990722604E-3</v>
      </c>
      <c r="E24" s="15">
        <f t="shared" si="4"/>
        <v>7.5774788856506122E-3</v>
      </c>
      <c r="F24" s="15"/>
      <c r="H24" s="5">
        <v>16.497840642928999</v>
      </c>
      <c r="I24" s="5"/>
    </row>
    <row r="25" spans="1:11" x14ac:dyDescent="0.3">
      <c r="A25" s="15">
        <v>6.4144134521484297E-3</v>
      </c>
      <c r="B25" s="15">
        <v>7.5788497924804601E-3</v>
      </c>
      <c r="C25" s="15">
        <v>1.5088558197021399E-2</v>
      </c>
      <c r="D25" s="15">
        <v>1.44875049591064E-2</v>
      </c>
      <c r="E25" s="15">
        <f t="shared" si="4"/>
        <v>1.0892331600189171E-2</v>
      </c>
      <c r="F25" s="15"/>
      <c r="H25" s="5">
        <v>14.835225343704201</v>
      </c>
      <c r="I25" s="5"/>
    </row>
    <row r="26" spans="1:11" x14ac:dyDescent="0.3">
      <c r="A26" s="15">
        <v>4.9657821655273403E-3</v>
      </c>
      <c r="B26" s="15">
        <v>5.5201053619384696E-3</v>
      </c>
      <c r="C26" s="15">
        <v>5.7914257049560504E-3</v>
      </c>
      <c r="D26" s="15">
        <v>5.6116580963134696E-3</v>
      </c>
      <c r="E26" s="15">
        <f t="shared" si="4"/>
        <v>5.4722428321838327E-3</v>
      </c>
      <c r="F26" s="15"/>
      <c r="H26" s="5">
        <v>14.926961421966499</v>
      </c>
      <c r="I26" s="5"/>
    </row>
    <row r="27" spans="1:11" x14ac:dyDescent="0.3">
      <c r="A27" s="15">
        <v>5.6736469268798802E-3</v>
      </c>
      <c r="B27" s="15">
        <v>5.7914257049560504E-3</v>
      </c>
      <c r="C27" s="15">
        <v>6.5429210662841797E-3</v>
      </c>
      <c r="D27" s="15">
        <v>6.1423778533935504E-3</v>
      </c>
      <c r="E27" s="15">
        <f t="shared" si="4"/>
        <v>6.0375928878784154E-3</v>
      </c>
      <c r="F27" s="15"/>
      <c r="H27" s="5">
        <v>16.275716066360399</v>
      </c>
      <c r="I27" s="5"/>
    </row>
    <row r="28" spans="1:11" x14ac:dyDescent="0.3">
      <c r="A28" s="15">
        <v>6.0255527496337804E-3</v>
      </c>
      <c r="B28" s="15">
        <v>5.265474319458E-3</v>
      </c>
      <c r="C28" s="15">
        <v>6.6761970520019497E-3</v>
      </c>
      <c r="D28" s="15">
        <v>6.29544258117675E-3</v>
      </c>
      <c r="E28" s="15">
        <f t="shared" si="4"/>
        <v>6.06566667556762E-3</v>
      </c>
      <c r="F28" s="15"/>
      <c r="H28" s="5">
        <v>16.057749271392801</v>
      </c>
      <c r="I28" s="5"/>
    </row>
    <row r="29" spans="1:11" x14ac:dyDescent="0.3">
      <c r="A29" s="15">
        <v>1.10571384429931E-2</v>
      </c>
      <c r="B29" s="15">
        <v>7.9336166381835903E-3</v>
      </c>
      <c r="C29" s="15">
        <v>5.79190254211425E-3</v>
      </c>
      <c r="D29" s="15">
        <v>5.9175491333007804E-3</v>
      </c>
      <c r="E29" s="15">
        <f t="shared" si="4"/>
        <v>7.6750516891479301E-3</v>
      </c>
      <c r="F29" s="15"/>
      <c r="H29" s="5">
        <v>12.8069291114807</v>
      </c>
      <c r="I29" s="5"/>
    </row>
    <row r="30" spans="1:11" x14ac:dyDescent="0.3">
      <c r="A30" s="15">
        <v>8.9573860168456997E-3</v>
      </c>
      <c r="B30" s="15">
        <v>6.7043304443359297E-3</v>
      </c>
      <c r="C30" s="15">
        <v>5.4981708526611302E-3</v>
      </c>
      <c r="D30" s="15">
        <v>5.3112506866455E-3</v>
      </c>
      <c r="E30" s="15">
        <f t="shared" si="4"/>
        <v>6.6177845001220651E-3</v>
      </c>
      <c r="F30" s="15"/>
      <c r="H30" s="5">
        <f>AVERAGE(H20:H29)</f>
        <v>15.22031137943263</v>
      </c>
      <c r="I30" s="5" t="s">
        <v>4</v>
      </c>
    </row>
    <row r="31" spans="1:11" x14ac:dyDescent="0.3">
      <c r="A31" s="15">
        <v>6.2963962554931597E-3</v>
      </c>
      <c r="B31" s="15">
        <v>5.1448345184326102E-3</v>
      </c>
      <c r="C31" s="15">
        <v>5.1274299621581997E-3</v>
      </c>
      <c r="D31" s="15">
        <v>5.3668022155761701E-3</v>
      </c>
      <c r="E31" s="15">
        <f t="shared" si="4"/>
        <v>5.4838657379150356E-3</v>
      </c>
      <c r="F31" s="15"/>
    </row>
    <row r="32" spans="1:11" x14ac:dyDescent="0.3">
      <c r="A32" s="15">
        <v>1.5185832977294899E-2</v>
      </c>
      <c r="B32" s="15">
        <v>1.22597217559814E-2</v>
      </c>
      <c r="C32" s="15">
        <v>1.12683773040771E-2</v>
      </c>
      <c r="D32" s="15">
        <v>8.2437992095947196E-3</v>
      </c>
      <c r="E32" s="15">
        <f t="shared" si="4"/>
        <v>1.1739432811737029E-2</v>
      </c>
      <c r="F32" s="15"/>
    </row>
    <row r="33" spans="1:6" x14ac:dyDescent="0.3">
      <c r="A33" s="15">
        <v>4.2762756347656198E-3</v>
      </c>
      <c r="B33" s="15">
        <v>4.1244029998779297E-3</v>
      </c>
      <c r="C33" s="15">
        <v>4.0555000305175703E-3</v>
      </c>
      <c r="D33" s="15">
        <v>4.3785572052001901E-3</v>
      </c>
      <c r="E33" s="15">
        <f t="shared" si="4"/>
        <v>4.2086839675903268E-3</v>
      </c>
      <c r="F33" s="15"/>
    </row>
    <row r="34" spans="1:6" x14ac:dyDescent="0.3">
      <c r="A34" s="15">
        <v>9.0100765228271398E-3</v>
      </c>
      <c r="B34" s="15">
        <v>4.0402412414550703E-3</v>
      </c>
      <c r="C34" s="15">
        <v>3.8940906524658199E-3</v>
      </c>
      <c r="D34" s="15">
        <v>3.9210319519042899E-3</v>
      </c>
      <c r="E34" s="15">
        <f t="shared" si="4"/>
        <v>5.2163600921630799E-3</v>
      </c>
      <c r="F34" s="15"/>
    </row>
    <row r="35" spans="1:6" x14ac:dyDescent="0.3">
      <c r="A35" s="15">
        <v>3.5743713378906198E-3</v>
      </c>
      <c r="B35" s="15">
        <v>3.5936832427978498E-3</v>
      </c>
      <c r="C35" s="15">
        <v>3.57699394226074E-3</v>
      </c>
      <c r="D35" s="15">
        <v>3.56817245483398E-3</v>
      </c>
      <c r="E35" s="15">
        <f t="shared" si="4"/>
        <v>3.5783052444457973E-3</v>
      </c>
      <c r="F35" s="15"/>
    </row>
    <row r="36" spans="1:6" x14ac:dyDescent="0.3">
      <c r="A36" s="15">
        <v>4.6675205230712804E-3</v>
      </c>
      <c r="B36" s="15">
        <v>5.2328109741210903E-3</v>
      </c>
      <c r="C36" s="15">
        <v>3.8013458251953099E-3</v>
      </c>
      <c r="D36" s="15">
        <v>3.7386417388915998E-3</v>
      </c>
      <c r="E36" s="15">
        <f t="shared" si="4"/>
        <v>4.3600797653198207E-3</v>
      </c>
      <c r="F36" s="15"/>
    </row>
    <row r="37" spans="1:6" x14ac:dyDescent="0.3">
      <c r="A37" s="15">
        <v>4.6854019165039002E-3</v>
      </c>
      <c r="B37" s="15">
        <v>3.8864612579345699E-3</v>
      </c>
      <c r="C37" s="15">
        <v>3.8843154907226502E-3</v>
      </c>
      <c r="D37" s="15">
        <v>3.8831233978271402E-3</v>
      </c>
      <c r="E37" s="15">
        <f t="shared" si="4"/>
        <v>4.0848255157470651E-3</v>
      </c>
      <c r="F37" s="15"/>
    </row>
    <row r="38" spans="1:6" x14ac:dyDescent="0.3">
      <c r="A38" s="15">
        <v>4.3685436248779297E-3</v>
      </c>
      <c r="B38" s="15">
        <v>6.2136650085449201E-3</v>
      </c>
      <c r="C38" s="15">
        <v>5.7921409606933498E-3</v>
      </c>
      <c r="D38" s="15">
        <v>1.0663509368896399E-2</v>
      </c>
      <c r="E38" s="15">
        <f t="shared" si="4"/>
        <v>6.7594647407531495E-3</v>
      </c>
      <c r="F38" s="15"/>
    </row>
    <row r="39" spans="1:6" x14ac:dyDescent="0.3">
      <c r="A39" s="15">
        <v>1.3906717300414999E-2</v>
      </c>
      <c r="B39" s="15">
        <v>1.3800144195556601E-2</v>
      </c>
      <c r="C39" s="15">
        <v>1.6556501388549801E-2</v>
      </c>
      <c r="D39" s="15">
        <v>1.0941267013549799E-2</v>
      </c>
      <c r="E39" s="15">
        <f t="shared" si="4"/>
        <v>1.38011574745178E-2</v>
      </c>
      <c r="F39" s="15"/>
    </row>
    <row r="40" spans="1:6" x14ac:dyDescent="0.3">
      <c r="A40" s="15">
        <v>4.7874450683593698E-3</v>
      </c>
      <c r="B40" s="15">
        <v>5.2452087402343698E-3</v>
      </c>
      <c r="C40" s="15">
        <v>4.2085647583007804E-3</v>
      </c>
      <c r="D40" s="15">
        <v>4.3623447418212804E-3</v>
      </c>
      <c r="E40" s="15">
        <f t="shared" si="4"/>
        <v>4.6508908271789499E-3</v>
      </c>
      <c r="F40" s="15"/>
    </row>
    <row r="41" spans="1:6" x14ac:dyDescent="0.3">
      <c r="A41" s="15">
        <v>1.15001201629638E-2</v>
      </c>
      <c r="B41" s="15">
        <v>7.8012943267822196E-3</v>
      </c>
      <c r="C41" s="15">
        <v>5.4740905761718698E-3</v>
      </c>
      <c r="D41" s="15">
        <v>1.255464553833E-2</v>
      </c>
      <c r="E41" s="15">
        <f t="shared" si="4"/>
        <v>9.3325376510619718E-3</v>
      </c>
      <c r="F41" s="15"/>
    </row>
    <row r="42" spans="1:6" x14ac:dyDescent="0.3">
      <c r="A42" s="15">
        <v>5.8779716491699201E-3</v>
      </c>
      <c r="B42" s="15">
        <v>5.3954124450683498E-3</v>
      </c>
      <c r="C42" s="15">
        <v>5.5644512176513602E-3</v>
      </c>
      <c r="D42" s="15">
        <v>5.4426193237304601E-3</v>
      </c>
      <c r="E42" s="15">
        <f t="shared" si="4"/>
        <v>5.5701136589050224E-3</v>
      </c>
      <c r="F42" s="15"/>
    </row>
    <row r="43" spans="1:6" x14ac:dyDescent="0.3">
      <c r="A43" s="15">
        <v>6.5219402313232396E-3</v>
      </c>
      <c r="B43" s="15">
        <v>5.7218074798583898E-3</v>
      </c>
      <c r="C43" s="15">
        <v>5.6757926940917899E-3</v>
      </c>
      <c r="D43" s="15">
        <v>6.3319206237792899E-3</v>
      </c>
      <c r="E43" s="15">
        <f t="shared" si="4"/>
        <v>6.0628652572631775E-3</v>
      </c>
      <c r="F43" s="15"/>
    </row>
    <row r="44" spans="1:6" x14ac:dyDescent="0.3">
      <c r="A44" s="15">
        <v>1.05485916137695E-2</v>
      </c>
      <c r="B44" s="15">
        <v>5.7871341705322196E-3</v>
      </c>
      <c r="C44" s="15">
        <v>1.1027574539184499E-2</v>
      </c>
      <c r="D44" s="15">
        <v>1.39205455780029E-2</v>
      </c>
      <c r="E44" s="15">
        <f t="shared" si="4"/>
        <v>1.032096147537228E-2</v>
      </c>
      <c r="F44" s="15"/>
    </row>
    <row r="45" spans="1:6" x14ac:dyDescent="0.3">
      <c r="A45" s="3">
        <f>AVERAGE(A16:A44)</f>
        <v>7.1315272101040422E-3</v>
      </c>
      <c r="B45" s="3">
        <f>AVERAGE(B16:B44)</f>
        <v>6.4402202080035978E-3</v>
      </c>
      <c r="C45" s="3">
        <f>AVERAGE(C16:C44)</f>
        <v>6.532192230224599E-3</v>
      </c>
      <c r="D45" s="3">
        <f>AVERAGE(D16:D44)</f>
        <v>6.7820877864442908E-3</v>
      </c>
      <c r="E45" s="3">
        <f>AVERAGE(E16:E44)</f>
        <v>6.7215068586941326E-3</v>
      </c>
      <c r="F45" s="3" t="s">
        <v>4</v>
      </c>
    </row>
  </sheetData>
  <mergeCells count="17">
    <mergeCell ref="A14:F14"/>
    <mergeCell ref="H18:I18"/>
    <mergeCell ref="H1:K1"/>
    <mergeCell ref="H2:J2"/>
    <mergeCell ref="L2:M2"/>
    <mergeCell ref="L15:M15"/>
    <mergeCell ref="I15:J15"/>
    <mergeCell ref="P6:Q6"/>
    <mergeCell ref="R5:S5"/>
    <mergeCell ref="P5:Q5"/>
    <mergeCell ref="R6:S6"/>
    <mergeCell ref="A1:F1"/>
    <mergeCell ref="P2:S2"/>
    <mergeCell ref="P3:Q3"/>
    <mergeCell ref="R3:S3"/>
    <mergeCell ref="P4:Q4"/>
    <mergeCell ref="R4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2023-05-29T07:52:59Z</dcterms:created>
  <dcterms:modified xsi:type="dcterms:W3CDTF">2023-05-29T10:43:42Z</dcterms:modified>
</cp:coreProperties>
</file>