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7A83B94-E865-458B-83A9-41A1F5360854}" xr6:coauthVersionLast="41" xr6:coauthVersionMax="41" xr10:uidLastSave="{00000000-0000-0000-0000-000000000000}"/>
  <bookViews>
    <workbookView xWindow="-120" yWindow="-120" windowWidth="20730" windowHeight="11160" xr2:uid="{00000000-000D-0000-FFFF-FFFF00000000}"/>
  </bookViews>
  <sheets>
    <sheet name="temp-sale" sheetId="1" r:id="rId1"/>
    <sheet name="LeastSquareApproximation" sheetId="3" r:id="rId2"/>
    <sheet name="LINEST" sheetId="4" r:id="rId3"/>
    <sheet name="DataAnalysi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1" i="1" l="1"/>
  <c r="B22" i="1"/>
  <c r="B23" i="1"/>
  <c r="C3" i="4" l="1" a="1"/>
  <c r="D3" i="4" s="1"/>
  <c r="D2" i="3"/>
  <c r="D7" i="3"/>
  <c r="D5" i="3"/>
  <c r="C5" i="3"/>
  <c r="C2" i="3"/>
  <c r="C3" i="4" l="1"/>
  <c r="D8" i="3"/>
  <c r="D9" i="3"/>
  <c r="D14" i="3" l="1"/>
  <c r="D12" i="3"/>
  <c r="D13" i="3"/>
</calcChain>
</file>

<file path=xl/sharedStrings.xml><?xml version="1.0" encoding="utf-8"?>
<sst xmlns="http://schemas.openxmlformats.org/spreadsheetml/2006/main" count="45" uniqueCount="39">
  <si>
    <t>Temperature (F)</t>
  </si>
  <si>
    <t>Ice Cream Sale (dollar in thousand)</t>
  </si>
  <si>
    <t>m</t>
  </si>
  <si>
    <t>x</t>
  </si>
  <si>
    <t>y</t>
  </si>
  <si>
    <t>sum(x)</t>
  </si>
  <si>
    <t>sum(y)</t>
  </si>
  <si>
    <t>sum(xy)</t>
  </si>
  <si>
    <t>sum(x^2)</t>
  </si>
  <si>
    <t>b</t>
  </si>
  <si>
    <t>n=</t>
  </si>
  <si>
    <t>m=</t>
  </si>
  <si>
    <t>b=</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</si>
  <si>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</si>
  <si>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</si>
  <si>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</si>
  <si>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</si>
  <si>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</si>
  <si>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</si>
  <si>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</si>
  <si>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</si>
  <si>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</si>
  <si>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</si>
  <si>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</si>
  <si>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</si>
  <si>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</si>
  <si>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</si>
  <si>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</si>
  <si>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</si>
  <si>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</si>
  <si>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</si>
  <si>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</si>
  <si>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</si>
  <si>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</si>
  <si>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</si>
  <si>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</si>
  <si>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</si>
  <si>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X Variable 1</t>
  </si>
  <si>
    <t>To be predicted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</si>
</sst>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4" x14ac:knownFonts="1">
    <font>
      <sz val="11"/>
      <color theme="1"/>
      <name val="Calibri"/>
      <family val="2"/>
      <scheme val="minor"/>
    </font>
    <font>
      <b/>
      <sz val="14"/>
      <color theme="1"/>
      <name val="Calibri"/>
      <family val="2"/>
      <scheme val="minor"/>
    </font>
    <font>
      <sz val="14"/>
      <color theme="1"/>
      <name val="Calibri"/>
      <family val="2"/>
      <scheme val="minor"/>
    </font>
    <font>
      <i/>
      <sz val="14"/>
      <color theme="1"/>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2" xfId="0" applyFont="1" applyFill="1" applyBorder="1" applyAlignment="1">
      <alignment horizontal="centerContinuous"/>
    </xf>
    <xf numFmtId="0" fontId="2" fillId="0" borderId="0" xfId="0" applyFont="1" applyFill="1" applyBorder="1" applyAlignment="1"/>
    <xf numFmtId="0" fontId="2" fillId="0" borderId="1" xfId="0" applyFont="1" applyFill="1" applyBorder="1" applyAlignment="1"/>
    <xf numFmtId="0" fontId="3" fillId="0" borderId="2" xfId="0" applyFont="1" applyFill="1" applyBorder="1" applyAlignment="1">
      <alignment horizontal="center"/>
    </xf>
    <xf numFmtId="0" fontId="0" fillId="0" borderId="3" xfId="0" applyBorder="1"/>
    <xf numFmtId="0" fontId="2" fillId="0" borderId="3" xfId="0" applyFont="1" applyBorder="1"/>
    <xf numFmtId="169" fontId="2" fillId="0" borderId="3" xfId="0" applyNumberFormat="1" applyFont="1" applyBorder="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'temp-sale'!$B$9</c:f>
              <c:strCache>
                <c:ptCount val="1"/>
                <c:pt idx="0">
                  <c:v>Ice Cream Sale (dollar in thousand)</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rgbClr val="FF0000"/>
                </a:solidFill>
                <a:prstDash val="solid"/>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'temp-sale'!$A$10:$A$17</c:f>
              <c:numCache>
                <c:formatCode>General</c:formatCode>
                <c:ptCount val="8"/>
                <c:pt idx="0">
                  <c:v>91</c:v>
                </c:pt>
                <c:pt idx="1">
                  <c:v>87</c:v>
                </c:pt>
                <c:pt idx="2">
                  <c:v>86</c:v>
                </c:pt>
                <c:pt idx="3">
                  <c:v>88</c:v>
                </c:pt>
                <c:pt idx="4">
                  <c:v>92.8</c:v>
                </c:pt>
                <c:pt idx="5">
                  <c:v>95.2</c:v>
                </c:pt>
                <c:pt idx="6">
                  <c:v>93.3</c:v>
                </c:pt>
                <c:pt idx="7">
                  <c:v>97.7</c:v>
                </c:pt>
              </c:numCache>
            </c:numRef>
          </c:xVal>
          <c:yVal>
            <c:numRef>
              <c:f>'temp-sale'!$B$10:$B$17</c:f>
              <c:numCache>
                <c:formatCode>General</c:formatCode>
                <c:ptCount val="8"/>
                <c:pt idx="0">
                  <c:v>89.8</c:v>
                </c:pt>
                <c:pt idx="1">
                  <c:v>90.2</c:v>
                </c:pt>
                <c:pt idx="2">
                  <c:v>81.099999999999994</c:v>
                </c:pt>
                <c:pt idx="3">
                  <c:v>83</c:v>
                </c:pt>
                <c:pt idx="4">
                  <c:v>90.9</c:v>
                </c:pt>
                <c:pt idx="5">
                  <c:v>119</c:v>
                </c:pt>
                <c:pt idx="6">
                  <c:v>94.9</c:v>
                </c:pt>
                <c:pt idx="7">
                  <c:v>132.4</c:v>
                </c:pt>
              </c:numCache>
            </c:numRef>
          </c:yVal>
          <c:smooth val="0"/>
          <c:extLst>
            <c:ext xmlns:c16="http://schemas.microsoft.com/office/drawing/2014/chart" uri="{C3380CC4-5D6E-409C-BE32-E72D297353CC}">
              <c16:uniqueId val="{00000000-70BE-4F29-9818-AF7B1FC32640}"/>
            </c:ext>
          </c:extLst>
        </c:ser>
        <c:dLbls>
          <c:showLegendKey val="0"/>
          <c:showVal val="0"/>
          <c:showCatName val="0"/>
          <c:showSerName val="0"/>
          <c:showPercent val="0"/>
          <c:showBubbleSize val="0"/>
        </c:dLbls>
        <c:axId val="1571093167"/>
        <c:axId val="1571093999"/>
      </c:scatterChart>
      <c:valAx>
        <c:axId val="15710931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Temperatures (F)</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3999"/>
        <c:crosses val="autoZero"/>
        <c:crossBetween val="midCat"/>
      </c:valAx>
      <c:valAx>
        <c:axId val="15710939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0931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76200</xdr:rowOff>
    </xdr:from>
    <xdr:to>
      <xdr:col>4</xdr:col>
      <xdr:colOff>333375</xdr:colOff>
      <xdr:row>6</xdr:row>
      <xdr:rowOff>171450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8100" y="76200"/>
          <a:ext cx="521970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a southern</a:t>
          </a:r>
          <a:r>
            <a:rPr lang="en-US" sz="1100" baseline="0"/>
            <a:t> town near a beautiful beach, the manager of a supermarket discovered a relationship between the weekly averaged daily high temperatures and the ice cream sale during summer seasons. He is now using the data he has accumulated to predict the stores ice creamsales.</a:t>
          </a:r>
          <a:endParaRPr lang="en-US" sz="1100"/>
        </a:p>
      </xdr:txBody>
    </xdr:sp>
    <xdr:clientData/>
  </xdr:twoCellAnchor>
  <xdr:twoCellAnchor>
    <xdr:from>
      <xdr:col>3</xdr:col>
      <xdr:colOff>466725</xdr:colOff>
      <xdr:row>10</xdr:row>
      <xdr:rowOff>85725</xdr:rowOff>
    </xdr:from>
    <xdr:to>
      <xdr:col>11</xdr:col>
      <xdr:colOff>161925</xdr:colOff>
      <xdr:row>24</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9:C23"/>
  <sheetViews>
    <sheetView tabSelected="1" topLeftCell="A6" workbookViewId="0">
      <selection activeCell="A20" sqref="A20:B23"/>
    </sheetView>
  </sheetViews>
  <sheetFormatPr defaultRowHeight="15" x14ac:dyDescent="0.25"/>
  <cols>
    <col min="1" max="1" width="27.85546875" bestFit="1" customWidth="1"/>
    <col min="2" max="2" width="32.42578125" bestFit="1" customWidth="1"/>
  </cols>
  <sheetData>
    <row r="9" spans="1:2" x14ac:dyDescent="0.25">
      <c r="A9" t="s">
        <v>0</v>
      </c>
      <c r="B9" t="s">
        <v>1</v>
      </c>
    </row>
    <row r="10" spans="1:2" x14ac:dyDescent="0.25">
      <c r="A10">
        <v>91</v>
      </c>
      <c r="B10">
        <v>89.8</v>
      </c>
    </row>
    <row r="11" spans="1:2" x14ac:dyDescent="0.25">
      <c r="A11">
        <v>87</v>
      </c>
      <c r="B11">
        <v>90.2</v>
      </c>
    </row>
    <row r="12" spans="1:2" x14ac:dyDescent="0.25">
      <c r="A12">
        <v>86</v>
      </c>
      <c r="B12">
        <v>81.099999999999994</v>
      </c>
    </row>
    <row r="13" spans="1:2" x14ac:dyDescent="0.25">
      <c r="A13">
        <v>88</v>
      </c>
      <c r="B13">
        <v>83</v>
      </c>
    </row>
    <row r="14" spans="1:2" x14ac:dyDescent="0.25">
      <c r="A14">
        <v>92.8</v>
      </c>
      <c r="B14">
        <v>90.9</v>
      </c>
    </row>
    <row r="15" spans="1:2" x14ac:dyDescent="0.25">
      <c r="A15">
        <v>95.2</v>
      </c>
      <c r="B15">
        <v>119</v>
      </c>
    </row>
    <row r="16" spans="1:2" x14ac:dyDescent="0.25">
      <c r="A16">
        <v>93.3</v>
      </c>
      <c r="B16">
        <v>94.9</v>
      </c>
    </row>
    <row r="17" spans="1:3" x14ac:dyDescent="0.25">
      <c r="A17">
        <v>97.7</v>
      </c>
      <c r="B17">
        <v>132.4</v>
      </c>
    </row>
    <row r="20" spans="1:3" x14ac:dyDescent="0.25">
      <c r="A20" s="7"/>
      <c r="B20" s="7" t="s">
        <v>38</v>
      </c>
      <c r="C20">
        <v>3.8393999999999999</v>
      </c>
    </row>
    <row r="21" spans="1:3" x14ac:dyDescent="0.25">
      <c r="A21" s="7">
        <v>88.8</v>
      </c>
      <c r="B21" s="7">
        <f>$C$20*A21+$C$21</f>
        <v>87.768720000000002</v>
      </c>
      <c r="C21">
        <v>-253.17</v>
      </c>
    </row>
    <row r="22" spans="1:3" x14ac:dyDescent="0.25">
      <c r="A22" s="7">
        <v>96.9</v>
      </c>
      <c r="B22" s="7">
        <f>$C$20*A22+$C$21</f>
        <v>118.86786000000004</v>
      </c>
    </row>
    <row r="23" spans="1:3" x14ac:dyDescent="0.25">
      <c r="A23" s="7">
        <v>94.7</v>
      </c>
      <c r="B23" s="7">
        <f>$C$20*A23+$C$21</f>
        <v>110.42118000000002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4"/>
  <sheetViews>
    <sheetView workbookViewId="0">
      <selection activeCell="D11" sqref="D11"/>
    </sheetView>
  </sheetViews>
  <sheetFormatPr defaultRowHeight="15" x14ac:dyDescent="0.25"/>
  <cols>
    <col min="1" max="1" width="10.7109375" customWidth="1"/>
    <col min="2" max="2" width="12.28515625" customWidth="1"/>
    <col min="3" max="3" width="15" bestFit="1" customWidth="1"/>
    <col min="4" max="4" width="18.42578125" customWidth="1"/>
    <col min="5" max="5" width="13.7109375" bestFit="1" customWidth="1"/>
    <col min="6" max="6" width="11.7109375" bestFit="1" customWidth="1"/>
  </cols>
  <sheetData>
    <row r="1" spans="1:4" ht="18.75" x14ac:dyDescent="0.3">
      <c r="A1" s="1" t="s">
        <v>3</v>
      </c>
      <c r="B1" s="1" t="s">
        <v>4</v>
      </c>
      <c r="C1" s="1" t="s">
        <v>5</v>
      </c>
      <c r="D1" s="1" t="s">
        <v>6</v>
      </c>
    </row>
    <row r="2" spans="1:4" ht="18.75" x14ac:dyDescent="0.3">
      <c r="A2" s="2">
        <v>91</v>
      </c>
      <c r="B2" s="2">
        <v>89.8</v>
      </c>
      <c r="C2" s="2">
        <f>SUM(A:A)</f>
        <v>731</v>
      </c>
      <c r="D2" s="2">
        <f>SUM(B:B)</f>
        <v>781.3</v>
      </c>
    </row>
    <row r="3" spans="1:4" ht="18.75" x14ac:dyDescent="0.3">
      <c r="A3" s="2">
        <v>87</v>
      </c>
      <c r="B3" s="2">
        <v>90.2</v>
      </c>
      <c r="C3" s="2"/>
      <c r="D3" s="2"/>
    </row>
    <row r="4" spans="1:4" ht="18.75" x14ac:dyDescent="0.3">
      <c r="A4" s="2">
        <v>86</v>
      </c>
      <c r="B4" s="2">
        <v>81.099999999999994</v>
      </c>
      <c r="C4" s="1" t="s">
        <v>7</v>
      </c>
      <c r="D4" s="1" t="s">
        <v>8</v>
      </c>
    </row>
    <row r="5" spans="1:4" ht="18.75" x14ac:dyDescent="0.3">
      <c r="A5" s="2">
        <v>88</v>
      </c>
      <c r="B5" s="2">
        <v>83</v>
      </c>
      <c r="C5" s="2">
        <f>SUMPRODUCT(A:A, B:B)</f>
        <v>71851.77</v>
      </c>
      <c r="D5" s="2">
        <f>SUMPRODUCT(A:A,A:A)</f>
        <v>66915.06</v>
      </c>
    </row>
    <row r="6" spans="1:4" ht="18.75" x14ac:dyDescent="0.3">
      <c r="A6" s="2">
        <v>92.8</v>
      </c>
      <c r="B6" s="2">
        <v>90.9</v>
      </c>
    </row>
    <row r="7" spans="1:4" ht="18.75" x14ac:dyDescent="0.3">
      <c r="A7" s="2">
        <v>95.2</v>
      </c>
      <c r="B7" s="2">
        <v>119</v>
      </c>
      <c r="C7" s="1" t="s">
        <v>10</v>
      </c>
      <c r="D7" s="2">
        <f>COUNT(A:A)</f>
        <v>8</v>
      </c>
    </row>
    <row r="8" spans="1:4" ht="18.75" x14ac:dyDescent="0.3">
      <c r="A8" s="2">
        <v>93.3</v>
      </c>
      <c r="B8" s="2">
        <v>94.9</v>
      </c>
      <c r="C8" s="1" t="s">
        <v>11</v>
      </c>
      <c r="D8" s="2">
        <f>(D7*C5-C2*D2)/(D7*D5-C2^2)</f>
        <v>3.8394338600076852</v>
      </c>
    </row>
    <row r="9" spans="1:4" ht="18.75" x14ac:dyDescent="0.3">
      <c r="A9" s="2">
        <v>97.7</v>
      </c>
      <c r="B9" s="2">
        <v>132.4</v>
      </c>
      <c r="C9" s="1" t="s">
        <v>12</v>
      </c>
      <c r="D9" s="2">
        <f>(D5*D2-C2*C5)/(D7*D5-C2^2)</f>
        <v>-253.16576895819699</v>
      </c>
    </row>
    <row r="11" spans="1:4" ht="18.75" x14ac:dyDescent="0.3">
      <c r="C11" s="8"/>
      <c r="D11" s="10" t="s">
        <v>38</v>
      </c>
    </row>
    <row r="12" spans="1:4" ht="18.75" x14ac:dyDescent="0.3">
      <c r="C12" s="8">
        <v>88.8</v>
      </c>
      <c r="D12" s="9">
        <f>D$8 * C12 + D$9</f>
        <v>87.775957810485437</v>
      </c>
    </row>
    <row r="13" spans="1:4" ht="18.75" x14ac:dyDescent="0.3">
      <c r="C13" s="8">
        <v>96.9</v>
      </c>
      <c r="D13" s="9">
        <f t="shared" ref="D13:D14" si="0">D$8 * C13 + D$9</f>
        <v>118.87537207654773</v>
      </c>
    </row>
    <row r="14" spans="1:4" ht="18.75" x14ac:dyDescent="0.3">
      <c r="C14" s="8">
        <v>94.7</v>
      </c>
      <c r="D14" s="9">
        <f t="shared" si="0"/>
        <v>110.42861758453083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
  <sheetViews>
    <sheetView workbookViewId="0">
      <selection sqref="A1:B9"/>
    </sheetView>
  </sheetViews>
  <sheetFormatPr defaultRowHeight="15" x14ac:dyDescent="0.25"/>
  <cols>
    <col min="1" max="2" width="6.7109375" customWidth="1"/>
    <col min="3" max="3" width="15" bestFit="1" customWidth="1"/>
    <col min="4" max="4" width="18.42578125" customWidth="1"/>
    <col min="5" max="5" width="13.7109375" bestFit="1" customWidth="1"/>
    <col min="6" max="6" width="11.7109375" bestFit="1" customWidth="1"/>
  </cols>
  <sheetData>
    <row r="1" spans="1:4" ht="18.75" x14ac:dyDescent="0.3">
      <c r="A1" s="1" t="s">
        <v>3</v>
      </c>
      <c r="B1" s="1" t="s">
        <v>4</v>
      </c>
      <c r="C1" s="1"/>
      <c r="D1" s="1"/>
    </row>
    <row r="2" spans="1:4" ht="18.75" x14ac:dyDescent="0.3">
      <c r="A2" s="2">
        <v>91</v>
      </c>
      <c r="B2" s="2">
        <v>89.8</v>
      </c>
      <c r="C2" s="2" t="s">
        <v>2</v>
      </c>
      <c r="D2" s="2" t="s">
        <v>9</v>
      </c>
    </row>
    <row r="3" spans="1:4" ht="18.75" x14ac:dyDescent="0.3">
      <c r="A3" s="2">
        <v>87</v>
      </c>
      <c r="B3" s="2">
        <v>90.2</v>
      </c>
      <c r="C3" s="2">
        <f t="array" ref="C3:D3">LINEST(B2:B9, A2:A9, TRUE, TRUE)</f>
        <v>3.8394338600075044</v>
      </c>
      <c r="D3" s="2">
        <v>-253.16576895818574</v>
      </c>
    </row>
    <row r="4" spans="1:4" ht="18.75" x14ac:dyDescent="0.3">
      <c r="A4" s="2">
        <v>86</v>
      </c>
      <c r="B4" s="2">
        <v>81.099999999999994</v>
      </c>
      <c r="C4" s="1"/>
      <c r="D4" s="1"/>
    </row>
    <row r="5" spans="1:4" ht="18.75" x14ac:dyDescent="0.3">
      <c r="A5" s="2">
        <v>88</v>
      </c>
      <c r="B5" s="2">
        <v>83</v>
      </c>
      <c r="C5" s="2"/>
      <c r="D5" s="2"/>
    </row>
    <row r="6" spans="1:4" ht="18.75" x14ac:dyDescent="0.3">
      <c r="A6" s="2">
        <v>92.8</v>
      </c>
      <c r="B6" s="2">
        <v>90.9</v>
      </c>
    </row>
    <row r="7" spans="1:4" ht="18.75" x14ac:dyDescent="0.3">
      <c r="A7" s="2">
        <v>95.2</v>
      </c>
      <c r="B7" s="2">
        <v>119</v>
      </c>
      <c r="C7" s="1"/>
      <c r="D7" s="2"/>
    </row>
    <row r="8" spans="1:4" ht="18.75" x14ac:dyDescent="0.3">
      <c r="A8" s="2">
        <v>93.3</v>
      </c>
      <c r="B8" s="2">
        <v>94.9</v>
      </c>
      <c r="C8" s="1"/>
      <c r="D8" s="2"/>
    </row>
    <row r="9" spans="1:4" ht="18.75" x14ac:dyDescent="0.3">
      <c r="A9" s="2">
        <v>97.7</v>
      </c>
      <c r="B9" s="2">
        <v>132.4</v>
      </c>
      <c r="C9" s="1"/>
      <c r="D9"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
  <sheetViews>
    <sheetView topLeftCell="A2" workbookViewId="0">
      <selection activeCell="M4" sqref="M4"/>
    </sheetView>
  </sheetViews>
  <sheetFormatPr defaultRowHeight="15" x14ac:dyDescent="0.25"/>
  <cols>
    <col min="4" max="4" width="18" bestFit="1" customWidth="1"/>
    <col min="9" max="9" width="13.42578125" bestFit="1" customWidth="1"/>
    <col min="12" max="12" width="13.5703125" customWidth="1"/>
  </cols>
  <sheetData>
    <row r="1" spans="1:12" ht="18.75" x14ac:dyDescent="0.3">
      <c r="A1" s="1" t="s">
        <v>3</v>
      </c>
      <c r="B1" s="1" t="s">
        <v>4</v>
      </c>
    </row>
    <row r="2" spans="1:12" ht="18.75" x14ac:dyDescent="0.3">
      <c r="A2" s="2">
        <v>91</v>
      </c>
      <c r="B2" s="2">
        <v>89.8</v>
      </c>
      <c r="D2" s="2" t="s">
        <v>13</v>
      </c>
      <c r="E2" s="2"/>
      <c r="F2" s="2"/>
      <c r="G2" s="2"/>
      <c r="H2" s="2"/>
      <c r="I2" s="2"/>
      <c r="J2" s="2"/>
      <c r="K2" s="2"/>
      <c r="L2" s="2"/>
    </row>
    <row r="3" spans="1:12" ht="19.5" thickBot="1" x14ac:dyDescent="0.35">
      <c r="A3" s="2">
        <v>87</v>
      </c>
      <c r="B3" s="2">
        <v>90.2</v>
      </c>
      <c r="D3" s="2"/>
      <c r="E3" s="2"/>
      <c r="F3" s="2"/>
      <c r="G3" s="2"/>
      <c r="H3" s="2"/>
      <c r="I3" s="2"/>
      <c r="J3" s="2"/>
      <c r="K3" s="2"/>
      <c r="L3" s="2"/>
    </row>
    <row r="4" spans="1:12" ht="18.75" x14ac:dyDescent="0.3">
      <c r="A4" s="2">
        <v>86</v>
      </c>
      <c r="B4" s="2">
        <v>81.099999999999994</v>
      </c>
      <c r="D4" s="3" t="s">
        <v>14</v>
      </c>
      <c r="E4" s="3"/>
      <c r="F4" s="2"/>
      <c r="G4" s="2"/>
      <c r="H4" s="2"/>
      <c r="I4" s="2"/>
      <c r="J4" s="2"/>
      <c r="K4" s="2"/>
      <c r="L4" s="2"/>
    </row>
    <row r="5" spans="1:12" ht="18.75" x14ac:dyDescent="0.3">
      <c r="A5" s="2">
        <v>88</v>
      </c>
      <c r="B5" s="2">
        <v>83</v>
      </c>
      <c r="D5" s="4" t="s">
        <v>15</v>
      </c>
      <c r="E5" s="4">
        <v>0.87255780431828578</v>
      </c>
      <c r="F5" s="2"/>
      <c r="G5" s="2"/>
      <c r="H5" s="2"/>
      <c r="I5" s="2"/>
      <c r="J5" s="2"/>
      <c r="K5" s="2"/>
      <c r="L5" s="2"/>
    </row>
    <row r="6" spans="1:12" ht="18.75" x14ac:dyDescent="0.3">
      <c r="A6" s="2">
        <v>92.8</v>
      </c>
      <c r="B6" s="2">
        <v>90.9</v>
      </c>
      <c r="D6" s="4" t="s">
        <v>16</v>
      </c>
      <c r="E6" s="4">
        <v>0.76135712187674787</v>
      </c>
      <c r="F6" s="2"/>
      <c r="G6" s="2"/>
      <c r="H6" s="2"/>
      <c r="I6" s="2"/>
      <c r="J6" s="2"/>
      <c r="K6" s="2"/>
      <c r="L6" s="2"/>
    </row>
    <row r="7" spans="1:12" ht="18.75" x14ac:dyDescent="0.3">
      <c r="A7" s="2">
        <v>95.2</v>
      </c>
      <c r="B7" s="2">
        <v>119</v>
      </c>
      <c r="D7" s="4" t="s">
        <v>17</v>
      </c>
      <c r="E7" s="4">
        <v>0.72158330885620581</v>
      </c>
      <c r="F7" s="2"/>
      <c r="G7" s="2"/>
      <c r="H7" s="2"/>
      <c r="I7" s="2"/>
      <c r="J7" s="2"/>
      <c r="K7" s="2"/>
      <c r="L7" s="2"/>
    </row>
    <row r="8" spans="1:12" ht="18.75" x14ac:dyDescent="0.3">
      <c r="A8" s="2">
        <v>93.3</v>
      </c>
      <c r="B8" s="2">
        <v>94.9</v>
      </c>
      <c r="D8" s="4" t="s">
        <v>18</v>
      </c>
      <c r="E8" s="4">
        <v>9.6104686632086587</v>
      </c>
      <c r="F8" s="2"/>
      <c r="G8" s="2"/>
      <c r="H8" s="2"/>
      <c r="I8" s="2"/>
      <c r="J8" s="2"/>
      <c r="K8" s="2"/>
      <c r="L8" s="2"/>
    </row>
    <row r="9" spans="1:12" ht="19.5" thickBot="1" x14ac:dyDescent="0.35">
      <c r="A9" s="2">
        <v>97.7</v>
      </c>
      <c r="B9" s="2">
        <v>132.4</v>
      </c>
      <c r="D9" s="5" t="s">
        <v>19</v>
      </c>
      <c r="E9" s="5">
        <v>8</v>
      </c>
      <c r="F9" s="2"/>
      <c r="G9" s="2"/>
      <c r="H9" s="2"/>
      <c r="I9" s="2"/>
      <c r="J9" s="2"/>
      <c r="K9" s="2"/>
      <c r="L9" s="2"/>
    </row>
    <row r="10" spans="1:12" ht="18.75" x14ac:dyDescent="0.3">
      <c r="D10" s="2"/>
      <c r="E10" s="2"/>
      <c r="F10" s="2"/>
      <c r="G10" s="2"/>
      <c r="H10" s="2"/>
      <c r="I10" s="2"/>
      <c r="J10" s="2"/>
      <c r="K10" s="2"/>
      <c r="L10" s="2"/>
    </row>
    <row r="11" spans="1:12" ht="19.5" thickBot="1" x14ac:dyDescent="0.35">
      <c r="D11" s="2" t="s">
        <v>20</v>
      </c>
      <c r="E11" s="2"/>
      <c r="F11" s="2"/>
      <c r="G11" s="2"/>
      <c r="H11" s="2"/>
      <c r="I11" s="2"/>
      <c r="J11" s="2"/>
      <c r="K11" s="2"/>
      <c r="L11" s="2"/>
    </row>
    <row r="12" spans="1:12" ht="18.75" x14ac:dyDescent="0.3">
      <c r="D12" s="6"/>
      <c r="E12" s="6" t="s">
        <v>25</v>
      </c>
      <c r="F12" s="6" t="s">
        <v>26</v>
      </c>
      <c r="G12" s="6" t="s">
        <v>27</v>
      </c>
      <c r="H12" s="6" t="s">
        <v>28</v>
      </c>
      <c r="I12" s="6" t="s">
        <v>29</v>
      </c>
      <c r="J12" s="2"/>
      <c r="K12" s="2"/>
      <c r="L12" s="2"/>
    </row>
    <row r="13" spans="1:12" ht="18.75" x14ac:dyDescent="0.3">
      <c r="D13" s="4" t="s">
        <v>21</v>
      </c>
      <c r="E13" s="4">
        <v>1</v>
      </c>
      <c r="F13" s="4">
        <v>1767.9921024409068</v>
      </c>
      <c r="G13" s="4">
        <v>1767.9921024409068</v>
      </c>
      <c r="H13" s="4">
        <v>19.142170791709834</v>
      </c>
      <c r="I13" s="4">
        <v>4.6926416967747698E-3</v>
      </c>
      <c r="J13" s="2"/>
      <c r="K13" s="2"/>
      <c r="L13" s="2"/>
    </row>
    <row r="14" spans="1:12" ht="18.75" x14ac:dyDescent="0.3">
      <c r="D14" s="4" t="s">
        <v>22</v>
      </c>
      <c r="E14" s="4">
        <v>6</v>
      </c>
      <c r="F14" s="4">
        <v>554.16664755909369</v>
      </c>
      <c r="G14" s="4">
        <v>92.361107926515615</v>
      </c>
      <c r="H14" s="4"/>
      <c r="I14" s="4"/>
      <c r="J14" s="2"/>
      <c r="K14" s="2"/>
      <c r="L14" s="2"/>
    </row>
    <row r="15" spans="1:12" ht="19.5" thickBot="1" x14ac:dyDescent="0.35">
      <c r="D15" s="5" t="s">
        <v>23</v>
      </c>
      <c r="E15" s="5">
        <v>7</v>
      </c>
      <c r="F15" s="5">
        <v>2322.1587500000005</v>
      </c>
      <c r="G15" s="5"/>
      <c r="H15" s="5"/>
      <c r="I15" s="5"/>
      <c r="J15" s="2"/>
      <c r="K15" s="2"/>
      <c r="L15" s="2"/>
    </row>
    <row r="16" spans="1:12" ht="19.5" thickBot="1" x14ac:dyDescent="0.35">
      <c r="D16" s="2"/>
      <c r="E16" s="2"/>
      <c r="F16" s="2"/>
      <c r="G16" s="2"/>
      <c r="H16" s="2"/>
      <c r="I16" s="2"/>
      <c r="J16" s="2"/>
      <c r="K16" s="2"/>
      <c r="L16" s="2"/>
    </row>
    <row r="17" spans="4:12" ht="18.75" x14ac:dyDescent="0.3">
      <c r="D17" s="6"/>
      <c r="E17" s="6" t="s">
        <v>30</v>
      </c>
      <c r="F17" s="6" t="s">
        <v>18</v>
      </c>
      <c r="G17" s="6" t="s">
        <v>31</v>
      </c>
      <c r="H17" s="6" t="s">
        <v>32</v>
      </c>
      <c r="I17" s="6" t="s">
        <v>33</v>
      </c>
      <c r="J17" s="6" t="s">
        <v>34</v>
      </c>
      <c r="K17" s="6" t="s">
        <v>35</v>
      </c>
      <c r="L17" s="6" t="s">
        <v>36</v>
      </c>
    </row>
    <row r="18" spans="4:12" ht="18.75" x14ac:dyDescent="0.3">
      <c r="D18" s="4" t="s">
        <v>24</v>
      </c>
      <c r="E18" s="4">
        <v>-253.16576895818574</v>
      </c>
      <c r="F18" s="4">
        <v>80.258038161606123</v>
      </c>
      <c r="G18" s="4">
        <v>-3.1543976747651836</v>
      </c>
      <c r="H18" s="4">
        <v>1.9704488747561991E-2</v>
      </c>
      <c r="I18" s="4">
        <v>-449.55011368546502</v>
      </c>
      <c r="J18" s="4">
        <v>-56.781424230906481</v>
      </c>
      <c r="K18" s="4">
        <v>-449.55011368546502</v>
      </c>
      <c r="L18" s="4">
        <v>-56.781424230906481</v>
      </c>
    </row>
    <row r="19" spans="4:12" ht="19.5" thickBot="1" x14ac:dyDescent="0.35">
      <c r="D19" s="5" t="s">
        <v>37</v>
      </c>
      <c r="E19" s="5">
        <v>3.8394338600075044</v>
      </c>
      <c r="F19" s="5">
        <v>0.87754944767454546</v>
      </c>
      <c r="G19" s="5">
        <v>4.3751766583430474</v>
      </c>
      <c r="H19" s="5">
        <v>4.6926416967747664E-3</v>
      </c>
      <c r="I19" s="5">
        <v>1.6921477165269367</v>
      </c>
      <c r="J19" s="5">
        <v>5.9867200034880721</v>
      </c>
      <c r="K19" s="5">
        <v>1.6921477165269367</v>
      </c>
      <c r="L19" s="5">
        <v>5.9867200034880721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temp-sale</vt:lpstr>
      <vt:lpstr>LeastSquareApproximation</vt:lpstr>
      <vt:lpstr>LINEST</vt:lpstr>
      <vt:lpstr>DataAnalysis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2019-11-17T03:11:34Z</dcterms:modified>
</cp:coreProperties>
</file>