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00" windowHeight="6170" activeTab="2"/>
  </bookViews>
  <sheets>
    <sheet name="level-1" sheetId="1" r:id="rId1"/>
    <sheet name="level-2-rainy" sheetId="5" r:id="rId2"/>
    <sheet name="level-2-sunny" sheetId="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6" l="1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G22" i="6"/>
  <c r="F22" i="6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G22" i="5"/>
  <c r="F22" i="5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22" i="1"/>
  <c r="F22" i="1"/>
  <c r="D22" i="1" l="1"/>
  <c r="D18" i="1"/>
  <c r="B16" i="1" l="1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D19" i="6"/>
  <c r="E19" i="6" s="1"/>
  <c r="D18" i="6"/>
  <c r="B16" i="6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E22" i="1"/>
  <c r="D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E22" i="5"/>
  <c r="D19" i="5"/>
  <c r="E19" i="5" s="1"/>
  <c r="D18" i="5"/>
  <c r="E18" i="5" s="1"/>
  <c r="B16" i="5"/>
  <c r="D19" i="1"/>
  <c r="E18" i="6" l="1"/>
  <c r="F18" i="6" s="1"/>
  <c r="H27" i="6"/>
  <c r="H23" i="6"/>
  <c r="H25" i="6"/>
  <c r="H31" i="6"/>
  <c r="H22" i="6"/>
  <c r="I22" i="6" s="1"/>
  <c r="H24" i="6"/>
  <c r="H26" i="6"/>
  <c r="H28" i="6"/>
  <c r="H30" i="6"/>
  <c r="H29" i="6"/>
  <c r="F18" i="5"/>
  <c r="H23" i="5"/>
  <c r="H27" i="5"/>
  <c r="H31" i="5"/>
  <c r="H22" i="5"/>
  <c r="H24" i="5"/>
  <c r="H25" i="5"/>
  <c r="H26" i="5"/>
  <c r="H28" i="5"/>
  <c r="H29" i="5"/>
  <c r="H30" i="5"/>
  <c r="E18" i="1"/>
  <c r="H24" i="1"/>
  <c r="H28" i="1"/>
  <c r="H23" i="1"/>
  <c r="H25" i="1"/>
  <c r="H26" i="1"/>
  <c r="H27" i="1"/>
  <c r="H29" i="1"/>
  <c r="H30" i="1"/>
  <c r="H31" i="1"/>
  <c r="H22" i="1"/>
  <c r="E19" i="1"/>
  <c r="I25" i="6" l="1"/>
  <c r="I29" i="6"/>
  <c r="J29" i="6" s="1"/>
  <c r="I27" i="6"/>
  <c r="J27" i="6" s="1"/>
  <c r="J25" i="6"/>
  <c r="J22" i="6"/>
  <c r="I22" i="5"/>
  <c r="J22" i="5" s="1"/>
  <c r="I27" i="5"/>
  <c r="J27" i="5" s="1"/>
  <c r="I25" i="5"/>
  <c r="J25" i="5" s="1"/>
  <c r="I29" i="5"/>
  <c r="J29" i="5" s="1"/>
  <c r="I29" i="1"/>
  <c r="I25" i="1"/>
  <c r="F18" i="1"/>
  <c r="I22" i="1"/>
  <c r="I27" i="1"/>
  <c r="J27" i="1" l="1"/>
  <c r="J29" i="1"/>
  <c r="J22" i="1"/>
  <c r="J25" i="1"/>
</calcChain>
</file>

<file path=xl/sharedStrings.xml><?xml version="1.0" encoding="utf-8"?>
<sst xmlns="http://schemas.openxmlformats.org/spreadsheetml/2006/main" count="300" uniqueCount="30">
  <si>
    <t>Temperature</t>
  </si>
  <si>
    <t>Humidity</t>
  </si>
  <si>
    <t>Windy</t>
  </si>
  <si>
    <t>Outlook</t>
  </si>
  <si>
    <t>Play</t>
  </si>
  <si>
    <t>hot</t>
  </si>
  <si>
    <t>high</t>
  </si>
  <si>
    <t>overcast</t>
  </si>
  <si>
    <t>yes</t>
  </si>
  <si>
    <t>cool</t>
  </si>
  <si>
    <t>normal</t>
  </si>
  <si>
    <t>mild</t>
  </si>
  <si>
    <t>rainy</t>
  </si>
  <si>
    <t>no</t>
  </si>
  <si>
    <t>sunny</t>
  </si>
  <si>
    <t>Sample-size</t>
  </si>
  <si>
    <t>p*log(p)</t>
  </si>
  <si>
    <t>entropy</t>
  </si>
  <si>
    <t>p*log(p)-yes</t>
  </si>
  <si>
    <t>p*log(p)-no</t>
  </si>
  <si>
    <t>weighted</t>
  </si>
  <si>
    <t>info gain</t>
  </si>
  <si>
    <t>rainy(3,2)</t>
  </si>
  <si>
    <t>overcast(4,0)</t>
  </si>
  <si>
    <t>sunny(2,3)</t>
  </si>
  <si>
    <t>Windy-t(0,2)</t>
  </si>
  <si>
    <t>Windy-f(3,0)</t>
  </si>
  <si>
    <t>Humidity-h(0,3)</t>
  </si>
  <si>
    <t>Humidity-n(2,0)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</si>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</sst>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F22" sqref="F22:G31"/>
    </sheetView>
  </sheetViews>
  <sheetFormatPr defaultRowHeight="14.5" x14ac:dyDescent="0.35"/>
  <cols>
    <col min="1" max="2" width="12.54296875" bestFit="1" customWidth="1"/>
    <col min="3" max="3" width="11" customWidth="1"/>
    <col min="4" max="4" width="12.453125" customWidth="1"/>
    <col min="5" max="5" width="12.1796875" bestFit="1" customWidth="1"/>
    <col min="6" max="6" width="12.7265625" bestFit="1" customWidth="1"/>
    <col min="8" max="8" width="12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3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29</v>
      </c>
    </row>
    <row r="3" spans="1:9" x14ac:dyDescent="0.3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3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3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3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3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3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3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3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3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3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3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3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3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35">
      <c r="A16" s="3" t="s">
        <v>15</v>
      </c>
      <c r="B16">
        <f>COUNTIFS(A2:A15, F2, B2:B15, G2, C2:C15, H2, D2:D15, I2)</f>
        <v>14</v>
      </c>
    </row>
    <row r="17" spans="1:10" x14ac:dyDescent="0.35">
      <c r="E17" s="4" t="s">
        <v>16</v>
      </c>
      <c r="F17" t="s">
        <v>17</v>
      </c>
    </row>
    <row r="18" spans="1:10" x14ac:dyDescent="0.35">
      <c r="B18" s="10" t="s">
        <v>4</v>
      </c>
      <c r="C18" t="s">
        <v>8</v>
      </c>
      <c r="D18">
        <f>COUNTIFS($E$2:$E$15,C18, $A$2:$A$15, F$2, $B$2:$B$15, G$2, $C$2:$C$15, H$2, $D$2:$D$15, I$2)</f>
        <v>9</v>
      </c>
      <c r="E18">
        <f>D18/$B$16*LOG(D18/$B$16, 2)</f>
        <v>-0.40977637753840185</v>
      </c>
      <c r="F18" s="10">
        <f>-SUM(E18:E19)</f>
        <v>0.94028595867063092</v>
      </c>
    </row>
    <row r="19" spans="1:10" x14ac:dyDescent="0.35">
      <c r="B19" s="10"/>
      <c r="C19" t="s">
        <v>13</v>
      </c>
      <c r="D19">
        <f>COUNTIFS($E$2:$E$15,C19, $A$2:$A$15, F$2, $B$2:$B$15, G$2, $C$2:$C$15, H$2, $D$2:$D$15, I$2)</f>
        <v>5</v>
      </c>
      <c r="E19">
        <f>D19/$B$16*LOG(D19/$B$16, 2)</f>
        <v>-0.53050958113222912</v>
      </c>
      <c r="F19" s="10"/>
    </row>
    <row r="20" spans="1:10" x14ac:dyDescent="0.35">
      <c r="B20" s="5"/>
      <c r="F20" s="5"/>
    </row>
    <row r="21" spans="1:10" x14ac:dyDescent="0.3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3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2</v>
      </c>
      <c r="E22">
        <f>COUNTIFS(INDEX($A$2:$E$15,0,$A22),$C22, $E$2:$E$15,E$21, $A$2:$A$15, $F$2, $B$2:$B$15, $G$2, $C$2:$C$15, $H$2, $D$2:$D$15, $I$2)</f>
        <v>2</v>
      </c>
      <c r="F22">
        <f>IFERROR(D22/SUM($D22:$E22)*LOG(D22/SUM($D22:$E22), 2), 0)</f>
        <v>-0.5</v>
      </c>
      <c r="G22">
        <f>IFERROR(E22/SUM($D22:$E22)*LOG(E22/SUM($D22:$E22), 2), 0)</f>
        <v>-0.5</v>
      </c>
      <c r="H22">
        <f>-SUM($D22:$E22)/$B$16*(F22+G22)</f>
        <v>0.2857142857142857</v>
      </c>
      <c r="I22" s="10">
        <f>SUMIFS(H$22:H$31,$A$22:A$31,A22)</f>
        <v>0.91106339301167627</v>
      </c>
      <c r="J22" s="10">
        <f>F$18-I22</f>
        <v>2.9222565658954647E-2</v>
      </c>
    </row>
    <row r="23" spans="1:10" x14ac:dyDescent="0.3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4</v>
      </c>
      <c r="E23">
        <f t="shared" si="0"/>
        <v>2</v>
      </c>
      <c r="F23">
        <f t="shared" ref="F23:F31" si="1">IFERROR(D23/SUM($D23:$E23)*LOG(D23/SUM($D23:$E23), 2), 0)</f>
        <v>-0.38997500048077083</v>
      </c>
      <c r="G23">
        <f t="shared" ref="G23:G31" si="2">IFERROR(E23/SUM($D23:$E23)*LOG(E23/SUM($D23:$E23), 2), 0)</f>
        <v>-0.52832083357371873</v>
      </c>
      <c r="H23">
        <f t="shared" ref="H23:H31" si="3">-SUM($D23:$E23)/$B$16*(F23+G23)</f>
        <v>0.39355535745192405</v>
      </c>
      <c r="I23" s="10"/>
      <c r="J23" s="10"/>
    </row>
    <row r="24" spans="1:10" x14ac:dyDescent="0.35">
      <c r="A24">
        <v>1</v>
      </c>
      <c r="B24" s="10"/>
      <c r="C24" t="s">
        <v>9</v>
      </c>
      <c r="D24">
        <f t="shared" si="0"/>
        <v>3</v>
      </c>
      <c r="E24">
        <f t="shared" si="0"/>
        <v>1</v>
      </c>
      <c r="F24">
        <f t="shared" si="1"/>
        <v>-0.31127812445913283</v>
      </c>
      <c r="G24">
        <f t="shared" si="2"/>
        <v>-0.5</v>
      </c>
      <c r="H24">
        <f t="shared" si="3"/>
        <v>0.23179374984546652</v>
      </c>
      <c r="I24" s="10"/>
      <c r="J24" s="10"/>
    </row>
    <row r="25" spans="1:10" x14ac:dyDescent="0.35">
      <c r="A25">
        <v>2</v>
      </c>
      <c r="B25" s="10" t="s">
        <v>1</v>
      </c>
      <c r="C25" t="s">
        <v>6</v>
      </c>
      <c r="D25">
        <f t="shared" si="0"/>
        <v>3</v>
      </c>
      <c r="E25">
        <f t="shared" si="0"/>
        <v>4</v>
      </c>
      <c r="F25">
        <f t="shared" si="1"/>
        <v>-0.52388246628704915</v>
      </c>
      <c r="G25">
        <f t="shared" si="2"/>
        <v>-0.46134566974720242</v>
      </c>
      <c r="H25">
        <f t="shared" si="3"/>
        <v>0.49261406801712582</v>
      </c>
      <c r="I25" s="10">
        <f>SUMIFS(H$22:H$31,$A$22:A$31,A25)</f>
        <v>0.78845045730828955</v>
      </c>
      <c r="J25" s="10">
        <f t="shared" ref="J25:J29" si="4">F$18-I25</f>
        <v>0.15183550136234136</v>
      </c>
    </row>
    <row r="26" spans="1:10" x14ac:dyDescent="0.35">
      <c r="A26">
        <v>2</v>
      </c>
      <c r="B26" s="10"/>
      <c r="C26" t="s">
        <v>10</v>
      </c>
      <c r="D26">
        <f t="shared" si="0"/>
        <v>6</v>
      </c>
      <c r="E26">
        <f t="shared" si="0"/>
        <v>1</v>
      </c>
      <c r="F26">
        <f t="shared" si="1"/>
        <v>-0.19062207543124116</v>
      </c>
      <c r="G26">
        <f t="shared" si="2"/>
        <v>-0.40105070315108637</v>
      </c>
      <c r="H26">
        <f t="shared" si="3"/>
        <v>0.29583638929116374</v>
      </c>
      <c r="I26" s="10"/>
      <c r="J26" s="10"/>
    </row>
    <row r="27" spans="1:10" x14ac:dyDescent="0.35">
      <c r="A27">
        <v>3</v>
      </c>
      <c r="B27" s="10" t="s">
        <v>2</v>
      </c>
      <c r="C27" t="b">
        <v>1</v>
      </c>
      <c r="D27">
        <f t="shared" si="0"/>
        <v>3</v>
      </c>
      <c r="E27">
        <f t="shared" si="0"/>
        <v>3</v>
      </c>
      <c r="F27">
        <f t="shared" si="1"/>
        <v>-0.5</v>
      </c>
      <c r="G27">
        <f t="shared" si="2"/>
        <v>-0.5</v>
      </c>
      <c r="H27">
        <f t="shared" si="3"/>
        <v>0.42857142857142855</v>
      </c>
      <c r="I27" s="10">
        <f>SUMIFS(H$22:H$31,$A$22:A$31,A27)</f>
        <v>0.89215892826236165</v>
      </c>
      <c r="J27" s="10">
        <f t="shared" si="4"/>
        <v>4.8127030408269267E-2</v>
      </c>
    </row>
    <row r="28" spans="1:10" x14ac:dyDescent="0.35">
      <c r="A28">
        <v>3</v>
      </c>
      <c r="B28" s="10"/>
      <c r="C28" t="b">
        <v>0</v>
      </c>
      <c r="D28">
        <f t="shared" si="0"/>
        <v>6</v>
      </c>
      <c r="E28">
        <f t="shared" si="0"/>
        <v>2</v>
      </c>
      <c r="F28">
        <f t="shared" si="1"/>
        <v>-0.31127812445913283</v>
      </c>
      <c r="G28">
        <f t="shared" si="2"/>
        <v>-0.5</v>
      </c>
      <c r="H28">
        <f t="shared" si="3"/>
        <v>0.46358749969093305</v>
      </c>
      <c r="I28" s="10"/>
      <c r="J28" s="10"/>
    </row>
    <row r="29" spans="1:10" x14ac:dyDescent="0.35">
      <c r="A29">
        <v>4</v>
      </c>
      <c r="B29" s="10" t="s">
        <v>3</v>
      </c>
      <c r="C29" t="s">
        <v>7</v>
      </c>
      <c r="D29">
        <f t="shared" si="0"/>
        <v>4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0.69353613889619181</v>
      </c>
      <c r="J29" s="10">
        <f t="shared" si="4"/>
        <v>0.24674981977443911</v>
      </c>
    </row>
    <row r="30" spans="1:10" x14ac:dyDescent="0.35">
      <c r="A30">
        <v>4</v>
      </c>
      <c r="B30" s="10"/>
      <c r="C30" t="s">
        <v>12</v>
      </c>
      <c r="D30">
        <f t="shared" si="0"/>
        <v>3</v>
      </c>
      <c r="E30">
        <f t="shared" si="0"/>
        <v>2</v>
      </c>
      <c r="F30">
        <f t="shared" si="1"/>
        <v>-0.44217935649972373</v>
      </c>
      <c r="G30">
        <f t="shared" si="2"/>
        <v>-0.52877123795494485</v>
      </c>
      <c r="H30">
        <f t="shared" si="3"/>
        <v>0.34676806944809591</v>
      </c>
      <c r="I30" s="10"/>
      <c r="J30" s="10"/>
    </row>
    <row r="31" spans="1:10" x14ac:dyDescent="0.35">
      <c r="A31">
        <v>4</v>
      </c>
      <c r="B31" s="10"/>
      <c r="C31" t="s">
        <v>14</v>
      </c>
      <c r="D31">
        <f t="shared" si="0"/>
        <v>2</v>
      </c>
      <c r="E31">
        <f t="shared" si="0"/>
        <v>3</v>
      </c>
      <c r="F31">
        <f t="shared" si="1"/>
        <v>-0.52877123795494485</v>
      </c>
      <c r="G31">
        <f t="shared" si="2"/>
        <v>-0.44217935649972373</v>
      </c>
      <c r="H31">
        <f t="shared" si="3"/>
        <v>0.34676806944809591</v>
      </c>
      <c r="I31" s="10"/>
      <c r="J31" s="10"/>
    </row>
    <row r="34" spans="4:8" x14ac:dyDescent="0.35">
      <c r="F34" s="6" t="s">
        <v>3</v>
      </c>
    </row>
    <row r="36" spans="4:8" x14ac:dyDescent="0.35">
      <c r="D36" s="6" t="s">
        <v>22</v>
      </c>
      <c r="F36" s="6" t="s">
        <v>23</v>
      </c>
      <c r="H36" s="6" t="s">
        <v>24</v>
      </c>
    </row>
  </sheetData>
  <mergeCells count="14">
    <mergeCell ref="B29:B31"/>
    <mergeCell ref="B18:B19"/>
    <mergeCell ref="F18:F19"/>
    <mergeCell ref="B22:B24"/>
    <mergeCell ref="B25:B26"/>
    <mergeCell ref="B27:B28"/>
    <mergeCell ref="I22:I24"/>
    <mergeCell ref="I25:I26"/>
    <mergeCell ref="I27:I28"/>
    <mergeCell ref="I29:I31"/>
    <mergeCell ref="J22:J24"/>
    <mergeCell ref="J25:J26"/>
    <mergeCell ref="J27:J28"/>
    <mergeCell ref="J29:J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4" workbookViewId="0">
      <selection activeCell="L25" sqref="L25"/>
    </sheetView>
  </sheetViews>
  <sheetFormatPr defaultRowHeight="14.5" x14ac:dyDescent="0.35"/>
  <cols>
    <col min="1" max="2" width="12.54296875" bestFit="1" customWidth="1"/>
    <col min="3" max="3" width="11" customWidth="1"/>
    <col min="4" max="4" width="12.453125" customWidth="1"/>
    <col min="5" max="5" width="12.1796875" bestFit="1" customWidth="1"/>
    <col min="6" max="6" width="12.7265625" bestFit="1" customWidth="1"/>
    <col min="8" max="8" width="12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3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12</v>
      </c>
    </row>
    <row r="3" spans="1:9" x14ac:dyDescent="0.3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3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3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3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3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3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3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3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3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3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3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3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3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35">
      <c r="A16" s="3" t="s">
        <v>15</v>
      </c>
      <c r="B16">
        <f>COUNTIFS(E2:E15,"&lt;&gt;", A2:A15, F2, B2:B15, G2, C2:C15, H2, D2:D15, I2)</f>
        <v>5</v>
      </c>
    </row>
    <row r="17" spans="1:10" x14ac:dyDescent="0.35">
      <c r="E17" s="4" t="s">
        <v>16</v>
      </c>
      <c r="F17" t="s">
        <v>17</v>
      </c>
    </row>
    <row r="18" spans="1:10" x14ac:dyDescent="0.35">
      <c r="B18" s="10" t="s">
        <v>4</v>
      </c>
      <c r="C18" t="s">
        <v>8</v>
      </c>
      <c r="D18">
        <f>COUNTIFS($E$2:$E$15,C18, $A$2:$A$15, F$2, $B$2:$B$15, G$2, $C$2:$C$15, H$2, $D$2:$D$15, I$2)</f>
        <v>3</v>
      </c>
      <c r="E18">
        <f>D18/$B$16*LOG(D18/$B$16, 2)</f>
        <v>-0.44217935649972373</v>
      </c>
      <c r="F18" s="10">
        <f>-SUM(E18:E19)</f>
        <v>0.97095059445466858</v>
      </c>
    </row>
    <row r="19" spans="1:10" x14ac:dyDescent="0.35">
      <c r="B19" s="10"/>
      <c r="C19" t="s">
        <v>13</v>
      </c>
      <c r="D19">
        <f>COUNTIFS($E$2:$E$15,C19, $A$2:$A$15, F$2, $B$2:$B$15, G$2, $C$2:$C$15, H$2, $D$2:$D$15, I$2)</f>
        <v>2</v>
      </c>
      <c r="E19">
        <f>D19/$B$16*LOG(D19/$B$16, 2)</f>
        <v>-0.52877123795494485</v>
      </c>
      <c r="F19" s="10"/>
    </row>
    <row r="20" spans="1:10" x14ac:dyDescent="0.35">
      <c r="B20" s="8"/>
      <c r="F20" s="8"/>
    </row>
    <row r="21" spans="1:10" x14ac:dyDescent="0.3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3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0</v>
      </c>
      <c r="E22">
        <f>COUNTIFS(INDEX($A$2:$E$15,0,$A22),$C22, $E$2:$E$15,E$21, $A$2:$A$15, $F$2, $B$2:$B$15, $G$2, $C$2:$C$15, $H$2, $D$2:$D$15, $I$2)</f>
        <v>0</v>
      </c>
      <c r="F22">
        <f>IFERROR(D22/SUM($D22:$E22)*LOG(D22/SUM($D22:$E22), 2), 0)</f>
        <v>0</v>
      </c>
      <c r="G22">
        <f>IFERROR(E22/SUM($D22:$E22)*LOG(E22/SUM($D22:$E22), 2), 0)</f>
        <v>0</v>
      </c>
      <c r="H22">
        <f>-SUM($D22:$E22)/$B$16*(F22+G22)</f>
        <v>0</v>
      </c>
      <c r="I22" s="10">
        <f>SUMIFS(H$22:H$31,$A$22:A$31,A22)</f>
        <v>0.95097750043269369</v>
      </c>
      <c r="J22" s="10">
        <f>F$18-I22</f>
        <v>1.9973094021974891E-2</v>
      </c>
    </row>
    <row r="23" spans="1:10" x14ac:dyDescent="0.3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2</v>
      </c>
      <c r="E23">
        <f t="shared" si="0"/>
        <v>1</v>
      </c>
      <c r="F23">
        <f t="shared" ref="F23:F31" si="1">IFERROR(D23/SUM($D23:$E23)*LOG(D23/SUM($D23:$E23), 2), 0)</f>
        <v>-0.38997500048077083</v>
      </c>
      <c r="G23">
        <f t="shared" ref="G23:G31" si="2">IFERROR(E23/SUM($D23:$E23)*LOG(E23/SUM($D23:$E23), 2), 0)</f>
        <v>-0.52832083357371873</v>
      </c>
      <c r="H23">
        <f t="shared" ref="H23:H31" si="3">-SUM($D23:$E23)/$B$16*(F23+G23)</f>
        <v>0.55097750043269367</v>
      </c>
      <c r="I23" s="10"/>
      <c r="J23" s="10"/>
    </row>
    <row r="24" spans="1:10" x14ac:dyDescent="0.35">
      <c r="A24">
        <v>1</v>
      </c>
      <c r="B24" s="10"/>
      <c r="C24" t="s">
        <v>9</v>
      </c>
      <c r="D24">
        <f t="shared" si="0"/>
        <v>1</v>
      </c>
      <c r="E24">
        <f t="shared" si="0"/>
        <v>1</v>
      </c>
      <c r="F24">
        <f t="shared" si="1"/>
        <v>-0.5</v>
      </c>
      <c r="G24">
        <f t="shared" si="2"/>
        <v>-0.5</v>
      </c>
      <c r="H24">
        <f t="shared" si="3"/>
        <v>0.4</v>
      </c>
      <c r="I24" s="10"/>
      <c r="J24" s="10"/>
    </row>
    <row r="25" spans="1:10" x14ac:dyDescent="0.35">
      <c r="A25">
        <v>2</v>
      </c>
      <c r="B25" s="10" t="s">
        <v>1</v>
      </c>
      <c r="C25" t="s">
        <v>6</v>
      </c>
      <c r="D25">
        <f t="shared" si="0"/>
        <v>1</v>
      </c>
      <c r="E25">
        <f t="shared" si="0"/>
        <v>1</v>
      </c>
      <c r="F25">
        <f t="shared" si="1"/>
        <v>-0.5</v>
      </c>
      <c r="G25">
        <f t="shared" si="2"/>
        <v>-0.5</v>
      </c>
      <c r="H25">
        <f t="shared" si="3"/>
        <v>0.4</v>
      </c>
      <c r="I25" s="10">
        <f>SUMIFS(H$22:H$31,$A$22:A$31,A25)</f>
        <v>0.95097750043269369</v>
      </c>
      <c r="J25" s="10">
        <f t="shared" ref="J25:J29" si="4">F$18-I25</f>
        <v>1.9973094021974891E-2</v>
      </c>
    </row>
    <row r="26" spans="1:10" x14ac:dyDescent="0.35">
      <c r="A26">
        <v>2</v>
      </c>
      <c r="B26" s="10"/>
      <c r="C26" t="s">
        <v>10</v>
      </c>
      <c r="D26">
        <f t="shared" si="0"/>
        <v>2</v>
      </c>
      <c r="E26">
        <f t="shared" si="0"/>
        <v>1</v>
      </c>
      <c r="F26">
        <f t="shared" si="1"/>
        <v>-0.38997500048077083</v>
      </c>
      <c r="G26">
        <f t="shared" si="2"/>
        <v>-0.52832083357371873</v>
      </c>
      <c r="H26">
        <f t="shared" si="3"/>
        <v>0.55097750043269367</v>
      </c>
      <c r="I26" s="10"/>
      <c r="J26" s="10"/>
    </row>
    <row r="27" spans="1:10" x14ac:dyDescent="0.35">
      <c r="A27">
        <v>3</v>
      </c>
      <c r="B27" s="10" t="s">
        <v>2</v>
      </c>
      <c r="C27" t="b">
        <v>1</v>
      </c>
      <c r="D27">
        <f t="shared" si="0"/>
        <v>0</v>
      </c>
      <c r="E27">
        <f t="shared" si="0"/>
        <v>2</v>
      </c>
      <c r="F27">
        <f t="shared" si="1"/>
        <v>0</v>
      </c>
      <c r="G27">
        <f t="shared" si="2"/>
        <v>0</v>
      </c>
      <c r="H27">
        <f t="shared" si="3"/>
        <v>0</v>
      </c>
      <c r="I27" s="10">
        <f>SUMIFS(H$22:H$31,$A$22:A$31,A27)</f>
        <v>0</v>
      </c>
      <c r="J27" s="10">
        <f t="shared" si="4"/>
        <v>0.97095059445466858</v>
      </c>
    </row>
    <row r="28" spans="1:10" x14ac:dyDescent="0.35">
      <c r="A28">
        <v>3</v>
      </c>
      <c r="B28" s="10"/>
      <c r="C28" t="b">
        <v>0</v>
      </c>
      <c r="D28">
        <f t="shared" si="0"/>
        <v>3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 s="10"/>
      <c r="J28" s="10"/>
    </row>
    <row r="29" spans="1:10" x14ac:dyDescent="0.35">
      <c r="A29">
        <v>4</v>
      </c>
      <c r="B29" s="10" t="s">
        <v>3</v>
      </c>
      <c r="C29" t="s">
        <v>7</v>
      </c>
      <c r="D29">
        <f t="shared" si="0"/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0.97095059445466858</v>
      </c>
      <c r="J29" s="10">
        <f t="shared" si="4"/>
        <v>0</v>
      </c>
    </row>
    <row r="30" spans="1:10" x14ac:dyDescent="0.35">
      <c r="A30">
        <v>4</v>
      </c>
      <c r="B30" s="10"/>
      <c r="C30" t="s">
        <v>12</v>
      </c>
      <c r="D30">
        <f t="shared" si="0"/>
        <v>3</v>
      </c>
      <c r="E30">
        <f t="shared" si="0"/>
        <v>2</v>
      </c>
      <c r="F30">
        <f t="shared" si="1"/>
        <v>-0.44217935649972373</v>
      </c>
      <c r="G30">
        <f t="shared" si="2"/>
        <v>-0.52877123795494485</v>
      </c>
      <c r="H30">
        <f t="shared" si="3"/>
        <v>0.97095059445466858</v>
      </c>
      <c r="I30" s="10"/>
      <c r="J30" s="10"/>
    </row>
    <row r="31" spans="1:10" x14ac:dyDescent="0.35">
      <c r="A31">
        <v>4</v>
      </c>
      <c r="B31" s="10"/>
      <c r="C31" t="s">
        <v>14</v>
      </c>
      <c r="D31">
        <f t="shared" si="0"/>
        <v>0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 s="10"/>
      <c r="J31" s="10"/>
    </row>
    <row r="34" spans="3:8" x14ac:dyDescent="0.35">
      <c r="F34" s="6" t="s">
        <v>3</v>
      </c>
    </row>
    <row r="36" spans="3:8" x14ac:dyDescent="0.35">
      <c r="D36" s="6" t="s">
        <v>22</v>
      </c>
      <c r="F36" s="6" t="s">
        <v>23</v>
      </c>
      <c r="H36" s="6" t="s">
        <v>24</v>
      </c>
    </row>
    <row r="38" spans="3:8" x14ac:dyDescent="0.35">
      <c r="C38" s="7" t="s">
        <v>25</v>
      </c>
      <c r="D38" s="7" t="s">
        <v>26</v>
      </c>
    </row>
  </sheetData>
  <mergeCells count="14">
    <mergeCell ref="B27:B28"/>
    <mergeCell ref="I27:I28"/>
    <mergeCell ref="J27:J28"/>
    <mergeCell ref="B29:B31"/>
    <mergeCell ref="I29:I31"/>
    <mergeCell ref="J29:J31"/>
    <mergeCell ref="B25:B26"/>
    <mergeCell ref="I25:I26"/>
    <mergeCell ref="J25:J26"/>
    <mergeCell ref="B18:B19"/>
    <mergeCell ref="F18:F19"/>
    <mergeCell ref="B22:B24"/>
    <mergeCell ref="I22:I24"/>
    <mergeCell ref="J22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8" workbookViewId="0">
      <selection activeCell="I34" sqref="I34"/>
    </sheetView>
  </sheetViews>
  <sheetFormatPr defaultRowHeight="14.5" x14ac:dyDescent="0.35"/>
  <cols>
    <col min="1" max="2" width="12.54296875" bestFit="1" customWidth="1"/>
    <col min="3" max="3" width="11" customWidth="1"/>
    <col min="4" max="4" width="12.453125" customWidth="1"/>
    <col min="5" max="5" width="12.1796875" bestFit="1" customWidth="1"/>
    <col min="6" max="6" width="12.7265625" bestFit="1" customWidth="1"/>
    <col min="8" max="8" width="12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0</v>
      </c>
      <c r="G1" s="9" t="s">
        <v>1</v>
      </c>
      <c r="H1" s="9" t="s">
        <v>2</v>
      </c>
      <c r="I1" s="9" t="s">
        <v>3</v>
      </c>
    </row>
    <row r="2" spans="1:9" x14ac:dyDescent="0.35">
      <c r="A2" s="2" t="s">
        <v>5</v>
      </c>
      <c r="B2" s="2" t="s">
        <v>6</v>
      </c>
      <c r="C2" s="2" t="b">
        <v>0</v>
      </c>
      <c r="D2" s="2" t="s">
        <v>7</v>
      </c>
      <c r="E2" s="2" t="s">
        <v>8</v>
      </c>
      <c r="F2" s="3" t="s">
        <v>29</v>
      </c>
      <c r="G2" s="3" t="s">
        <v>29</v>
      </c>
      <c r="H2" s="3" t="s">
        <v>29</v>
      </c>
      <c r="I2" s="4" t="s">
        <v>14</v>
      </c>
    </row>
    <row r="3" spans="1:9" x14ac:dyDescent="0.35">
      <c r="A3" s="2" t="s">
        <v>9</v>
      </c>
      <c r="B3" s="2" t="s">
        <v>10</v>
      </c>
      <c r="C3" s="2" t="b">
        <v>1</v>
      </c>
      <c r="D3" s="2" t="s">
        <v>7</v>
      </c>
      <c r="E3" s="2" t="s">
        <v>8</v>
      </c>
    </row>
    <row r="4" spans="1:9" x14ac:dyDescent="0.35">
      <c r="A4" s="2" t="s">
        <v>11</v>
      </c>
      <c r="B4" s="2" t="s">
        <v>6</v>
      </c>
      <c r="C4" s="2" t="b">
        <v>1</v>
      </c>
      <c r="D4" s="2" t="s">
        <v>7</v>
      </c>
      <c r="E4" s="2" t="s">
        <v>8</v>
      </c>
    </row>
    <row r="5" spans="1:9" x14ac:dyDescent="0.35">
      <c r="A5" s="2" t="s">
        <v>5</v>
      </c>
      <c r="B5" s="2" t="s">
        <v>10</v>
      </c>
      <c r="C5" s="2" t="b">
        <v>0</v>
      </c>
      <c r="D5" s="2" t="s">
        <v>7</v>
      </c>
      <c r="E5" s="2" t="s">
        <v>8</v>
      </c>
    </row>
    <row r="6" spans="1:9" x14ac:dyDescent="0.35">
      <c r="A6" s="2" t="s">
        <v>11</v>
      </c>
      <c r="B6" s="2" t="s">
        <v>6</v>
      </c>
      <c r="C6" s="2" t="b">
        <v>0</v>
      </c>
      <c r="D6" s="2" t="s">
        <v>12</v>
      </c>
      <c r="E6" s="2" t="s">
        <v>8</v>
      </c>
    </row>
    <row r="7" spans="1:9" x14ac:dyDescent="0.35">
      <c r="A7" s="2" t="s">
        <v>9</v>
      </c>
      <c r="B7" s="2" t="s">
        <v>10</v>
      </c>
      <c r="C7" s="2" t="b">
        <v>0</v>
      </c>
      <c r="D7" s="2" t="s">
        <v>12</v>
      </c>
      <c r="E7" s="2" t="s">
        <v>8</v>
      </c>
    </row>
    <row r="8" spans="1:9" x14ac:dyDescent="0.35">
      <c r="A8" s="2" t="s">
        <v>9</v>
      </c>
      <c r="B8" s="2" t="s">
        <v>10</v>
      </c>
      <c r="C8" s="2" t="b">
        <v>1</v>
      </c>
      <c r="D8" s="2" t="s">
        <v>12</v>
      </c>
      <c r="E8" s="2" t="s">
        <v>13</v>
      </c>
    </row>
    <row r="9" spans="1:9" x14ac:dyDescent="0.35">
      <c r="A9" s="2" t="s">
        <v>11</v>
      </c>
      <c r="B9" s="2" t="s">
        <v>10</v>
      </c>
      <c r="C9" s="2" t="b">
        <v>0</v>
      </c>
      <c r="D9" s="2" t="s">
        <v>12</v>
      </c>
      <c r="E9" s="2" t="s">
        <v>8</v>
      </c>
    </row>
    <row r="10" spans="1:9" x14ac:dyDescent="0.35">
      <c r="A10" s="2" t="s">
        <v>11</v>
      </c>
      <c r="B10" s="2" t="s">
        <v>6</v>
      </c>
      <c r="C10" s="2" t="b">
        <v>1</v>
      </c>
      <c r="D10" s="2" t="s">
        <v>12</v>
      </c>
      <c r="E10" s="2" t="s">
        <v>13</v>
      </c>
    </row>
    <row r="11" spans="1:9" x14ac:dyDescent="0.35">
      <c r="A11" s="2" t="s">
        <v>5</v>
      </c>
      <c r="B11" s="2" t="s">
        <v>6</v>
      </c>
      <c r="C11" s="2" t="b">
        <v>0</v>
      </c>
      <c r="D11" s="2" t="s">
        <v>14</v>
      </c>
      <c r="E11" s="2" t="s">
        <v>13</v>
      </c>
    </row>
    <row r="12" spans="1:9" x14ac:dyDescent="0.35">
      <c r="A12" s="2" t="s">
        <v>5</v>
      </c>
      <c r="B12" s="2" t="s">
        <v>6</v>
      </c>
      <c r="C12" s="2" t="b">
        <v>1</v>
      </c>
      <c r="D12" s="2" t="s">
        <v>14</v>
      </c>
      <c r="E12" s="2" t="s">
        <v>13</v>
      </c>
    </row>
    <row r="13" spans="1:9" x14ac:dyDescent="0.35">
      <c r="A13" s="2" t="s">
        <v>11</v>
      </c>
      <c r="B13" s="2" t="s">
        <v>6</v>
      </c>
      <c r="C13" s="2" t="b">
        <v>0</v>
      </c>
      <c r="D13" s="2" t="s">
        <v>14</v>
      </c>
      <c r="E13" s="2" t="s">
        <v>13</v>
      </c>
    </row>
    <row r="14" spans="1:9" x14ac:dyDescent="0.35">
      <c r="A14" s="2" t="s">
        <v>9</v>
      </c>
      <c r="B14" s="2" t="s">
        <v>10</v>
      </c>
      <c r="C14" s="2" t="b">
        <v>0</v>
      </c>
      <c r="D14" s="2" t="s">
        <v>14</v>
      </c>
      <c r="E14" s="2" t="s">
        <v>8</v>
      </c>
    </row>
    <row r="15" spans="1:9" x14ac:dyDescent="0.35">
      <c r="A15" s="2" t="s">
        <v>11</v>
      </c>
      <c r="B15" s="2" t="s">
        <v>10</v>
      </c>
      <c r="C15" s="2" t="b">
        <v>1</v>
      </c>
      <c r="D15" s="2" t="s">
        <v>14</v>
      </c>
      <c r="E15" s="2" t="s">
        <v>8</v>
      </c>
    </row>
    <row r="16" spans="1:9" x14ac:dyDescent="0.35">
      <c r="A16" s="3" t="s">
        <v>15</v>
      </c>
      <c r="B16">
        <f>COUNTIFS(E2:E15,"&lt;&gt;", A2:A15, F2, B2:B15, G2, C2:C15, H2, D2:D15, I2)</f>
        <v>5</v>
      </c>
    </row>
    <row r="17" spans="1:10" x14ac:dyDescent="0.35">
      <c r="E17" s="4" t="s">
        <v>16</v>
      </c>
      <c r="F17" t="s">
        <v>17</v>
      </c>
    </row>
    <row r="18" spans="1:10" x14ac:dyDescent="0.35">
      <c r="B18" s="10" t="s">
        <v>4</v>
      </c>
      <c r="C18" t="s">
        <v>8</v>
      </c>
      <c r="D18">
        <f>COUNTIFS($E$2:$E$15,C18, $A$2:$A$15, F$2, $B$2:$B$15, G$2, $C$2:$C$15, H$2, $D$2:$D$15, I$2)</f>
        <v>2</v>
      </c>
      <c r="E18">
        <f>D18/$B$16*LOG(D18/$B$16, 2)</f>
        <v>-0.52877123795494485</v>
      </c>
      <c r="F18" s="10">
        <f>-SUM(E18:E19)</f>
        <v>0.97095059445466858</v>
      </c>
    </row>
    <row r="19" spans="1:10" x14ac:dyDescent="0.35">
      <c r="B19" s="10"/>
      <c r="C19" t="s">
        <v>13</v>
      </c>
      <c r="D19">
        <f>COUNTIFS($E$2:$E$15,C19, $A$2:$A$15, F$2, $B$2:$B$15, G$2, $C$2:$C$15, H$2, $D$2:$D$15, I$2)</f>
        <v>3</v>
      </c>
      <c r="E19">
        <f>D19/$B$16*LOG(D19/$B$16, 2)</f>
        <v>-0.44217935649972373</v>
      </c>
      <c r="F19" s="10"/>
    </row>
    <row r="20" spans="1:10" x14ac:dyDescent="0.35">
      <c r="B20" s="8"/>
      <c r="F20" s="8"/>
    </row>
    <row r="21" spans="1:10" x14ac:dyDescent="0.35">
      <c r="A21">
        <v>1</v>
      </c>
      <c r="D21" t="s">
        <v>8</v>
      </c>
      <c r="E21" t="s">
        <v>13</v>
      </c>
      <c r="F21" t="s">
        <v>18</v>
      </c>
      <c r="G21" t="s">
        <v>19</v>
      </c>
      <c r="H21" t="s">
        <v>20</v>
      </c>
      <c r="I21" t="s">
        <v>17</v>
      </c>
      <c r="J21" t="s">
        <v>21</v>
      </c>
    </row>
    <row r="22" spans="1:10" x14ac:dyDescent="0.35">
      <c r="A22">
        <v>1</v>
      </c>
      <c r="B22" s="10" t="s">
        <v>0</v>
      </c>
      <c r="C22" t="s">
        <v>5</v>
      </c>
      <c r="D22">
        <f>COUNTIFS(INDEX($A$2:$E$15,0,$A22),$C22, $E$2:$E$15,D$21, $A$2:$A$15, $F$2, $B$2:$B$15, $G$2, $C$2:$C$15, $H$2, $D$2:$D$15, $I$2)</f>
        <v>0</v>
      </c>
      <c r="E22">
        <f>COUNTIFS(INDEX($A$2:$E$15,0,$A22),$C22, $E$2:$E$15,E$21, $A$2:$A$15, $F$2, $B$2:$B$15, $G$2, $C$2:$C$15, $H$2, $D$2:$D$15, $I$2)</f>
        <v>2</v>
      </c>
      <c r="F22">
        <f>IFERROR(D22/SUM($D22:$E22)*LOG(D22/SUM($D22:$E22), 2), 0)</f>
        <v>0</v>
      </c>
      <c r="G22">
        <f>IFERROR(E22/SUM($D22:$E22)*LOG(E22/SUM($D22:$E22), 2), 0)</f>
        <v>0</v>
      </c>
      <c r="H22">
        <f>-SUM($D22:$E22)/$B$16*(F22+G22)</f>
        <v>0</v>
      </c>
      <c r="I22" s="10">
        <f>SUMIFS(H$22:H$31,$A$22:A$31,A22)</f>
        <v>0.4</v>
      </c>
      <c r="J22" s="10">
        <f>F$18-I22</f>
        <v>0.57095059445466856</v>
      </c>
    </row>
    <row r="23" spans="1:10" x14ac:dyDescent="0.35">
      <c r="A23">
        <v>1</v>
      </c>
      <c r="B23" s="10"/>
      <c r="C23" t="s">
        <v>11</v>
      </c>
      <c r="D23">
        <f t="shared" ref="D23:E31" si="0">COUNTIFS(INDEX($A$2:$E$15,0,$A23),$C23, $E$2:$E$15,D$21, $A$2:$A$15, $F$2, $B$2:$B$15, $G$2, $C$2:$C$15, $H$2, $D$2:$D$15, $I$2)</f>
        <v>1</v>
      </c>
      <c r="E23">
        <f t="shared" si="0"/>
        <v>1</v>
      </c>
      <c r="F23">
        <f t="shared" ref="F23:F31" si="1">IFERROR(D23/SUM($D23:$E23)*LOG(D23/SUM($D23:$E23), 2), 0)</f>
        <v>-0.5</v>
      </c>
      <c r="G23">
        <f t="shared" ref="G23:G31" si="2">IFERROR(E23/SUM($D23:$E23)*LOG(E23/SUM($D23:$E23), 2), 0)</f>
        <v>-0.5</v>
      </c>
      <c r="H23">
        <f t="shared" ref="H23:H31" si="3">-SUM($D23:$E23)/$B$16*(F23+G23)</f>
        <v>0.4</v>
      </c>
      <c r="I23" s="10"/>
      <c r="J23" s="10"/>
    </row>
    <row r="24" spans="1:10" x14ac:dyDescent="0.35">
      <c r="A24">
        <v>1</v>
      </c>
      <c r="B24" s="10"/>
      <c r="C24" t="s">
        <v>9</v>
      </c>
      <c r="D24">
        <f t="shared" si="0"/>
        <v>1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 s="10"/>
      <c r="J24" s="10"/>
    </row>
    <row r="25" spans="1:10" x14ac:dyDescent="0.35">
      <c r="A25">
        <v>2</v>
      </c>
      <c r="B25" s="10" t="s">
        <v>1</v>
      </c>
      <c r="C25" t="s">
        <v>6</v>
      </c>
      <c r="D25">
        <f t="shared" si="0"/>
        <v>0</v>
      </c>
      <c r="E25">
        <f t="shared" si="0"/>
        <v>3</v>
      </c>
      <c r="F25">
        <f t="shared" si="1"/>
        <v>0</v>
      </c>
      <c r="G25">
        <f t="shared" si="2"/>
        <v>0</v>
      </c>
      <c r="H25">
        <f t="shared" si="3"/>
        <v>0</v>
      </c>
      <c r="I25" s="10">
        <f>SUMIFS(H$22:H$31,$A$22:A$31,A25)</f>
        <v>0</v>
      </c>
      <c r="J25" s="10">
        <f t="shared" ref="J25:J29" si="4">F$18-I25</f>
        <v>0.97095059445466858</v>
      </c>
    </row>
    <row r="26" spans="1:10" x14ac:dyDescent="0.35">
      <c r="A26">
        <v>2</v>
      </c>
      <c r="B26" s="10"/>
      <c r="C26" t="s">
        <v>10</v>
      </c>
      <c r="D26">
        <f t="shared" si="0"/>
        <v>2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 s="10"/>
      <c r="J26" s="10"/>
    </row>
    <row r="27" spans="1:10" x14ac:dyDescent="0.35">
      <c r="A27">
        <v>3</v>
      </c>
      <c r="B27" s="10" t="s">
        <v>2</v>
      </c>
      <c r="C27" t="b">
        <v>1</v>
      </c>
      <c r="D27">
        <f t="shared" si="0"/>
        <v>1</v>
      </c>
      <c r="E27">
        <f t="shared" si="0"/>
        <v>1</v>
      </c>
      <c r="F27">
        <f t="shared" si="1"/>
        <v>-0.5</v>
      </c>
      <c r="G27">
        <f t="shared" si="2"/>
        <v>-0.5</v>
      </c>
      <c r="H27">
        <f t="shared" si="3"/>
        <v>0.4</v>
      </c>
      <c r="I27" s="10">
        <f>SUMIFS(H$22:H$31,$A$22:A$31,A27)</f>
        <v>0.95097750043269369</v>
      </c>
      <c r="J27" s="10">
        <f t="shared" si="4"/>
        <v>1.9973094021974891E-2</v>
      </c>
    </row>
    <row r="28" spans="1:10" x14ac:dyDescent="0.35">
      <c r="A28">
        <v>3</v>
      </c>
      <c r="B28" s="10"/>
      <c r="C28" t="b">
        <v>0</v>
      </c>
      <c r="D28">
        <f t="shared" si="0"/>
        <v>1</v>
      </c>
      <c r="E28">
        <f t="shared" si="0"/>
        <v>2</v>
      </c>
      <c r="F28">
        <f t="shared" si="1"/>
        <v>-0.52832083357371873</v>
      </c>
      <c r="G28">
        <f t="shared" si="2"/>
        <v>-0.38997500048077083</v>
      </c>
      <c r="H28">
        <f t="shared" si="3"/>
        <v>0.55097750043269367</v>
      </c>
      <c r="I28" s="10"/>
      <c r="J28" s="10"/>
    </row>
    <row r="29" spans="1:10" x14ac:dyDescent="0.35">
      <c r="A29">
        <v>4</v>
      </c>
      <c r="B29" s="10" t="s">
        <v>3</v>
      </c>
      <c r="C29" t="s">
        <v>7</v>
      </c>
      <c r="D29">
        <f t="shared" si="0"/>
        <v>0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0</v>
      </c>
      <c r="I29" s="10">
        <f>SUMIFS(H$22:H$31,$A$22:A$31,A29)</f>
        <v>0.97095059445466858</v>
      </c>
      <c r="J29" s="10">
        <f t="shared" si="4"/>
        <v>0</v>
      </c>
    </row>
    <row r="30" spans="1:10" x14ac:dyDescent="0.35">
      <c r="A30">
        <v>4</v>
      </c>
      <c r="B30" s="10"/>
      <c r="C30" t="s">
        <v>12</v>
      </c>
      <c r="D30">
        <f t="shared" si="0"/>
        <v>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 s="10"/>
      <c r="J30" s="10"/>
    </row>
    <row r="31" spans="1:10" x14ac:dyDescent="0.35">
      <c r="A31">
        <v>4</v>
      </c>
      <c r="B31" s="10"/>
      <c r="C31" t="s">
        <v>14</v>
      </c>
      <c r="D31">
        <f t="shared" si="0"/>
        <v>2</v>
      </c>
      <c r="E31">
        <f t="shared" si="0"/>
        <v>3</v>
      </c>
      <c r="F31">
        <f t="shared" si="1"/>
        <v>-0.52877123795494485</v>
      </c>
      <c r="G31">
        <f t="shared" si="2"/>
        <v>-0.44217935649972373</v>
      </c>
      <c r="H31">
        <f t="shared" si="3"/>
        <v>0.97095059445466858</v>
      </c>
      <c r="I31" s="10"/>
      <c r="J31" s="10"/>
    </row>
    <row r="34" spans="3:9" x14ac:dyDescent="0.35">
      <c r="F34" s="6" t="s">
        <v>3</v>
      </c>
    </row>
    <row r="36" spans="3:9" x14ac:dyDescent="0.35">
      <c r="D36" s="6" t="s">
        <v>22</v>
      </c>
      <c r="F36" s="6" t="s">
        <v>23</v>
      </c>
      <c r="H36" s="6" t="s">
        <v>24</v>
      </c>
    </row>
    <row r="38" spans="3:9" x14ac:dyDescent="0.35">
      <c r="C38" s="7" t="s">
        <v>25</v>
      </c>
      <c r="D38" s="7" t="s">
        <v>26</v>
      </c>
      <c r="H38" s="7" t="s">
        <v>27</v>
      </c>
      <c r="I38" s="7" t="s">
        <v>28</v>
      </c>
    </row>
  </sheetData>
  <mergeCells count="14">
    <mergeCell ref="B27:B28"/>
    <mergeCell ref="I27:I28"/>
    <mergeCell ref="J27:J28"/>
    <mergeCell ref="B29:B31"/>
    <mergeCell ref="I29:I31"/>
    <mergeCell ref="J29:J31"/>
    <mergeCell ref="B25:B26"/>
    <mergeCell ref="I25:I26"/>
    <mergeCell ref="J25:J26"/>
    <mergeCell ref="B18:B19"/>
    <mergeCell ref="F18:F19"/>
    <mergeCell ref="B22:B24"/>
    <mergeCell ref="I22:I24"/>
    <mergeCell ref="J22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level-1</vt:lpstr>
      <vt:lpstr>level-2-rainy</vt:lpstr>
      <vt:lpstr>level-2-sunny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2020-09-16T14:11:51Z</dcterms:modified>
</cp:coreProperties>
</file>