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480" yWindow="84" windowWidth="22056" windowHeight="9264" activeTab="2"/>
  </bookViews>
  <sheets>
    <sheet name="Sheet4" sheetId="5" r:id="rId1"/>
    <sheet name="Sheet5" sheetId="6" r:id="rId2"/>
    <sheet name="classifier-performance" sheetId="1" r:id="rId3"/>
    <sheet name="Sheet1" sheetId="2" r:id="rId4"/>
  </sheets>
  <calcPr calcId="0"/>
  <pivotCaches>
    <pivotCache cacheId="15" r:id="rId5"/>
    <pivotCache cacheId="19" r:id="rId6"/>
  </pivotCaches>
</workbook>
</file>

<file path=xl/calcChain.xml><?xml version="1.0" encoding="utf-8"?>
<calcChain xmlns="http://schemas.openxmlformats.org/spreadsheetml/2006/main">
  <c r="U4" i="1"/>
  <c r="U5"/>
  <c r="U6"/>
  <c r="U7"/>
  <c r="U8"/>
  <c r="U9"/>
  <c r="U10"/>
  <c r="U11"/>
  <c r="U12"/>
  <c r="U13"/>
  <c r="U14"/>
  <c r="U15"/>
  <c r="U16"/>
  <c r="U17"/>
  <c r="U3"/>
  <c r="C4"/>
  <c r="M4" s="1"/>
  <c r="N4" s="1"/>
  <c r="P4" s="1"/>
  <c r="D4"/>
  <c r="E4"/>
  <c r="F4"/>
  <c r="G4"/>
  <c r="I4"/>
  <c r="J4"/>
  <c r="K4"/>
  <c r="L4"/>
  <c r="C5"/>
  <c r="M5" s="1"/>
  <c r="N5" s="1"/>
  <c r="P5" s="1"/>
  <c r="D5"/>
  <c r="E5"/>
  <c r="F5"/>
  <c r="G5"/>
  <c r="I5"/>
  <c r="J5"/>
  <c r="K5"/>
  <c r="L5"/>
  <c r="C6"/>
  <c r="M6" s="1"/>
  <c r="D6"/>
  <c r="E6"/>
  <c r="F6"/>
  <c r="G6"/>
  <c r="H6"/>
  <c r="I6"/>
  <c r="J6"/>
  <c r="K6"/>
  <c r="L6"/>
  <c r="C7"/>
  <c r="M7" s="1"/>
  <c r="D7"/>
  <c r="E7"/>
  <c r="F7"/>
  <c r="G7"/>
  <c r="H7"/>
  <c r="I7"/>
  <c r="J7"/>
  <c r="K7"/>
  <c r="L7"/>
  <c r="C8"/>
  <c r="M8" s="1"/>
  <c r="D8"/>
  <c r="E8"/>
  <c r="F8"/>
  <c r="G8"/>
  <c r="H8"/>
  <c r="I8"/>
  <c r="J8"/>
  <c r="K8"/>
  <c r="L8"/>
  <c r="C9"/>
  <c r="M9" s="1"/>
  <c r="D9"/>
  <c r="E9"/>
  <c r="F9"/>
  <c r="G9"/>
  <c r="H9"/>
  <c r="I9"/>
  <c r="J9"/>
  <c r="K9"/>
  <c r="L9"/>
  <c r="C10"/>
  <c r="M10" s="1"/>
  <c r="D10"/>
  <c r="E10"/>
  <c r="F10"/>
  <c r="G10"/>
  <c r="H10"/>
  <c r="I10"/>
  <c r="J10"/>
  <c r="K10"/>
  <c r="L10"/>
  <c r="C11"/>
  <c r="M11" s="1"/>
  <c r="D11"/>
  <c r="E11"/>
  <c r="F11"/>
  <c r="G11"/>
  <c r="H11"/>
  <c r="I11"/>
  <c r="J11"/>
  <c r="K11"/>
  <c r="L11"/>
  <c r="C12"/>
  <c r="M12" s="1"/>
  <c r="D12"/>
  <c r="E12"/>
  <c r="F12"/>
  <c r="G12"/>
  <c r="H12"/>
  <c r="I12"/>
  <c r="J12"/>
  <c r="K12"/>
  <c r="L12"/>
  <c r="C13"/>
  <c r="M13" s="1"/>
  <c r="D13"/>
  <c r="E13"/>
  <c r="F13"/>
  <c r="G13"/>
  <c r="H13"/>
  <c r="I13"/>
  <c r="J13"/>
  <c r="K13"/>
  <c r="L13"/>
  <c r="C14"/>
  <c r="M14" s="1"/>
  <c r="D14"/>
  <c r="E14"/>
  <c r="F14"/>
  <c r="G14"/>
  <c r="H14"/>
  <c r="I14"/>
  <c r="J14"/>
  <c r="K14"/>
  <c r="L14"/>
  <c r="C15"/>
  <c r="M15" s="1"/>
  <c r="D15"/>
  <c r="E15"/>
  <c r="F15"/>
  <c r="G15"/>
  <c r="H15"/>
  <c r="I15"/>
  <c r="J15"/>
  <c r="K15"/>
  <c r="L15"/>
  <c r="C16"/>
  <c r="M16" s="1"/>
  <c r="D16"/>
  <c r="E16"/>
  <c r="F16"/>
  <c r="G16"/>
  <c r="H16"/>
  <c r="I16"/>
  <c r="J16"/>
  <c r="K16"/>
  <c r="L16"/>
  <c r="C17"/>
  <c r="M17" s="1"/>
  <c r="D17"/>
  <c r="E17"/>
  <c r="F17"/>
  <c r="G17"/>
  <c r="H17"/>
  <c r="I17"/>
  <c r="J17"/>
  <c r="K17"/>
  <c r="L17"/>
  <c r="D3"/>
  <c r="E3"/>
  <c r="F3"/>
  <c r="G3"/>
  <c r="I3"/>
  <c r="J3"/>
  <c r="K3"/>
  <c r="L3"/>
  <c r="C3"/>
  <c r="M3" s="1"/>
  <c r="N16" l="1"/>
  <c r="P16" s="1"/>
  <c r="N14"/>
  <c r="P14" s="1"/>
  <c r="N12"/>
  <c r="P12" s="1"/>
  <c r="N10"/>
  <c r="P10" s="1"/>
  <c r="N8"/>
  <c r="P8" s="1"/>
  <c r="N6"/>
  <c r="P6" s="1"/>
  <c r="N17"/>
  <c r="P17" s="1"/>
  <c r="N15"/>
  <c r="P15" s="1"/>
  <c r="N13"/>
  <c r="P13" s="1"/>
  <c r="N11"/>
  <c r="P11" s="1"/>
  <c r="N9"/>
  <c r="P9" s="1"/>
  <c r="N7"/>
  <c r="P7" s="1"/>
  <c r="N3"/>
  <c r="P3" s="1"/>
  <c r="Q11" l="1"/>
  <c r="Q13"/>
  <c r="Q6"/>
  <c r="Q15"/>
  <c r="Q14"/>
  <c r="Q10"/>
  <c r="Q7"/>
  <c r="Q16"/>
  <c r="Q12"/>
  <c r="Q8"/>
  <c r="Q17"/>
  <c r="Q9"/>
  <c r="Q3"/>
  <c r="Q4"/>
  <c r="Q5"/>
</calcChain>
</file>

<file path=xl/sharedStrings.xml><?xml version="1.0" encoding="utf-8"?>
<sst xmlns="http://schemas.openxmlformats.org/spreadsheetml/2006/main" count="274" uniqueCount="80">
  <si>
    <t>Dataset</t>
  </si>
  <si>
    <t>Method</t>
  </si>
  <si>
    <t>breast-cancer</t>
  </si>
  <si>
    <t>NaiveBayes</t>
  </si>
  <si>
    <t>J48</t>
  </si>
  <si>
    <t>IBk</t>
  </si>
  <si>
    <t>glass</t>
  </si>
  <si>
    <t>credit-g</t>
  </si>
  <si>
    <t>diabetes</t>
  </si>
  <si>
    <t>Ionosphere</t>
  </si>
  <si>
    <t>라벨 개수</t>
  </si>
  <si>
    <t>라벨 개수</t>
    <phoneticPr fontId="18" type="noConversion"/>
  </si>
  <si>
    <t>속성 수</t>
  </si>
  <si>
    <t>속성 수</t>
    <phoneticPr fontId="18" type="noConversion"/>
  </si>
  <si>
    <t>속성분류</t>
  </si>
  <si>
    <t>속성분류</t>
    <phoneticPr fontId="18" type="noConversion"/>
  </si>
  <si>
    <t>100%
(1)</t>
  </si>
  <si>
    <t>100%
(1)</t>
    <phoneticPr fontId="18" type="noConversion"/>
  </si>
  <si>
    <t>샘플링 99% 일때 궁극적 성능
(2) = (1) * 0.99</t>
  </si>
  <si>
    <t>샘플링 99% 일때 궁극적 성능
(2) = (1) * 0.99</t>
    <phoneticPr fontId="18" type="noConversion"/>
  </si>
  <si>
    <t>성능향상에 필요한 데이터세트 비율
(3)</t>
  </si>
  <si>
    <t>성능향상에 필요한 데이터세트 비율
(3)</t>
    <phoneticPr fontId="18" type="noConversion"/>
  </si>
  <si>
    <t>전체 데이터 건 수
(4)</t>
  </si>
  <si>
    <t>전체 데이터 건 수
(4)</t>
    <phoneticPr fontId="18" type="noConversion"/>
  </si>
  <si>
    <t>성능향상에 필요한 데이터 건 수
(5) = (3) * (4)</t>
  </si>
  <si>
    <t>성능향상에 필요한 데이터 건 수
(5) = (3) * (4)</t>
    <phoneticPr fontId="18" type="noConversion"/>
  </si>
  <si>
    <t>데이터별로 궁극적 성능 (99%)를 위한 평균 데이터 건 수
(6) = averge(3건)</t>
  </si>
  <si>
    <t>데이터별로 궁극적 성능 (99%)를 위한 평균 데이터 건 수
(6) = averge(3건)</t>
    <phoneticPr fontId="18" type="noConversion"/>
  </si>
  <si>
    <t>exactly 10</t>
  </si>
  <si>
    <t>exactly 10</t>
    <phoneticPr fontId="18" type="noConversion"/>
  </si>
  <si>
    <t>more 10</t>
  </si>
  <si>
    <t>more 10</t>
    <phoneticPr fontId="18" type="noConversion"/>
  </si>
  <si>
    <t>less 10</t>
  </si>
  <si>
    <t>less 10</t>
    <phoneticPr fontId="18" type="noConversion"/>
  </si>
  <si>
    <t>열 레이블</t>
  </si>
  <si>
    <t>총합계</t>
  </si>
  <si>
    <t>합계 : 100%
(1)</t>
  </si>
  <si>
    <t>합계 : 90%</t>
  </si>
  <si>
    <t>합계 : 80%</t>
  </si>
  <si>
    <t>합계 : 70%</t>
  </si>
  <si>
    <t>합계 : 50%</t>
  </si>
  <si>
    <t>합계 : 60%</t>
  </si>
  <si>
    <t>합계 : 40%</t>
  </si>
  <si>
    <t>합계 : 30%</t>
  </si>
  <si>
    <t>합계 : 20%</t>
  </si>
  <si>
    <t>값</t>
  </si>
  <si>
    <t>데이터세트별 분류알고리즘의 학습곡선</t>
    <phoneticPr fontId="18" type="noConversion"/>
  </si>
  <si>
    <t>샘플링 %</t>
    <phoneticPr fontId="18" type="noConversion"/>
  </si>
  <si>
    <t>Q3. 더 이상 성능향상이 어려운 데이터세트는 확보해야할 데이터가 상대적으로 많음</t>
    <phoneticPr fontId="18" type="noConversion"/>
  </si>
  <si>
    <t>요약</t>
  </si>
  <si>
    <t>합계 : 성능향상에 필요한 데이터 건 수
(5) = (3) * (4)</t>
  </si>
  <si>
    <t>IBk 요약</t>
  </si>
  <si>
    <t>J48 요약</t>
  </si>
  <si>
    <t>NaiveBayes 요약</t>
  </si>
  <si>
    <t>Q5</t>
    <phoneticPr fontId="18" type="noConversion"/>
  </si>
  <si>
    <t>Q7. 속성개수가 많으면 데이터 건 수가 더 필요한가? No (More 10의 건수가 더 많음)</t>
    <phoneticPr fontId="18" type="noConversion"/>
  </si>
  <si>
    <t>평균 : 성능향상에 필요한 데이터 건 수</t>
  </si>
  <si>
    <t>90%</t>
  </si>
  <si>
    <t>80%</t>
  </si>
  <si>
    <t>70%</t>
  </si>
  <si>
    <t>60%</t>
  </si>
  <si>
    <t>50%</t>
  </si>
  <si>
    <t>40%</t>
  </si>
  <si>
    <t>30%</t>
  </si>
  <si>
    <t>20%</t>
  </si>
  <si>
    <t>10%</t>
  </si>
  <si>
    <t>Q6. 라벨이 많으면 데이터 건 수가 더 필요한가? NO (라벨이 7개 일 때 평균 데이터 건 수 177)</t>
    <phoneticPr fontId="18" type="noConversion"/>
  </si>
  <si>
    <t>평균 : 10%</t>
  </si>
  <si>
    <t>Q4. 최고성능 (99%) 달성위해 더 많은 데이터가 필요한 분류 알고리즘은?</t>
    <phoneticPr fontId="18" type="noConversion"/>
  </si>
  <si>
    <t>평균 : 100%</t>
  </si>
  <si>
    <t>평균 : 20%</t>
  </si>
  <si>
    <t>평균 : 30%</t>
  </si>
  <si>
    <t>평균 : 40%</t>
  </si>
  <si>
    <t>평균 : 50%</t>
  </si>
  <si>
    <t>평균 : 70%</t>
  </si>
  <si>
    <t>평균 : 60%</t>
  </si>
  <si>
    <t>평균 : 80%</t>
  </si>
  <si>
    <t>평균 : 90%</t>
  </si>
  <si>
    <t>향상율</t>
    <phoneticPr fontId="18" type="noConversion"/>
  </si>
  <si>
    <t>평균 : 향상율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</si>
</sst>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.0%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9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10" fontId="0" fillId="0" borderId="10" xfId="2" applyNumberFormat="1" applyFont="1" applyBorder="1">
      <alignment vertical="center"/>
    </xf>
    <xf numFmtId="9" fontId="0" fillId="0" borderId="10" xfId="2" applyFont="1" applyBorder="1">
      <alignment vertical="center"/>
    </xf>
    <xf numFmtId="41" fontId="0" fillId="0" borderId="10" xfId="1" applyFont="1" applyBorder="1">
      <alignment vertical="center"/>
    </xf>
    <xf numFmtId="41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  <xf numFmtId="9" fontId="0" fillId="33" borderId="11" xfId="0" applyNumberFormat="1" applyFill="1" applyBorder="1" applyAlignment="1">
      <alignment horizontal="center" vertical="center" wrapText="1"/>
    </xf>
    <xf numFmtId="9" fontId="0" fillId="33" borderId="11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4" borderId="0" xfId="0" applyFill="1">
      <alignment vertical="center"/>
    </xf>
    <xf numFmtId="41" fontId="0" fillId="34" borderId="0" xfId="0" applyNumberFormat="1" applyFill="1">
      <alignment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5" borderId="0" xfId="0" applyFill="1">
      <alignment vertical="center"/>
    </xf>
    <xf numFmtId="176" fontId="0" fillId="35" borderId="0" xfId="0" applyNumberFormat="1" applyFill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58"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numFmt numFmtId="176" formatCode="0.0%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76" formatCode="0.0%"/>
    </dxf>
    <dxf>
      <numFmt numFmtId="176" formatCode="0.0%"/>
    </dxf>
    <dxf>
      <numFmt numFmtId="13" formatCode="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3" formatCode="_-* #,##0_-;\-* #,##0_-;_-* &quot;-&quot;_-;_-@_-"/>
    </dxf>
    <dxf>
      <fill>
        <patternFill patternType="solid">
          <bgColor theme="5" tint="0.59999389629810485"/>
        </patternFill>
      </fill>
    </dxf>
    <dxf>
      <numFmt numFmtId="33" formatCode="_-* #,##0_-;\-* #,##0_-;_-* &quot;-&quot;_-;_-@_-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33" formatCode="_-* #,##0_-;\-* #,##0_-;_-* &quot;-&quot;_-;_-@_-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numFmt numFmtId="33" formatCode="_-* #,##0_-;\-* #,##0_-;_-* &quot;-&quot;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3" formatCode="_-* #,##0_-;\-* #,##0_-;_-* &quot;-&quot;_-;_-@_-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[classifier-performance.xlsx]classifier-performance!피벗 테이블2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</c:pivotFmts>
    <c:plotArea>
      <c:layout/>
      <c:lineChart>
        <c:grouping val="standard"/>
        <c:ser>
          <c:idx val="0"/>
          <c:order val="0"/>
          <c:tx>
            <c:strRef>
              <c:f>'classifier-performance'!$B$20:$B$22</c:f>
              <c:strCache>
                <c:ptCount val="1"/>
                <c:pt idx="0">
                  <c:v>Ionosphere - IBk</c:v>
                </c:pt>
              </c:strCache>
            </c:strRef>
          </c:tx>
          <c:cat>
            <c:strRef>
              <c:f>'classifier-performance'!$A$23:$A$32</c:f>
              <c:strCache>
                <c:ptCount val="10"/>
                <c:pt idx="0">
                  <c:v>평균 : 10%</c:v>
                </c:pt>
                <c:pt idx="1">
                  <c:v>합계 : 20%</c:v>
                </c:pt>
                <c:pt idx="2">
                  <c:v>합계 : 30%</c:v>
                </c:pt>
                <c:pt idx="3">
                  <c:v>합계 : 40%</c:v>
                </c:pt>
                <c:pt idx="4">
                  <c:v>합계 : 50%</c:v>
                </c:pt>
                <c:pt idx="5">
                  <c:v>합계 : 60%</c:v>
                </c:pt>
                <c:pt idx="6">
                  <c:v>합계 : 70%</c:v>
                </c:pt>
                <c:pt idx="7">
                  <c:v>합계 : 80%</c:v>
                </c:pt>
                <c:pt idx="8">
                  <c:v>합계 : 90%</c:v>
                </c:pt>
                <c:pt idx="9">
                  <c:v>합계 : 100%
(1)</c:v>
                </c:pt>
              </c:strCache>
            </c:strRef>
          </c:cat>
          <c:val>
            <c:numRef>
              <c:f>'classifier-performance'!$B$23:$B$32</c:f>
              <c:numCache>
                <c:formatCode>0%</c:formatCode>
                <c:ptCount val="10"/>
                <c:pt idx="0">
                  <c:v>0.78939999999999999</c:v>
                </c:pt>
                <c:pt idx="1">
                  <c:v>0.8237000000000001</c:v>
                </c:pt>
                <c:pt idx="2">
                  <c:v>0.83920000000000006</c:v>
                </c:pt>
                <c:pt idx="3">
                  <c:v>0.84829999999999994</c:v>
                </c:pt>
                <c:pt idx="4">
                  <c:v>0.85439999999999994</c:v>
                </c:pt>
                <c:pt idx="5">
                  <c:v>0.8589</c:v>
                </c:pt>
                <c:pt idx="6">
                  <c:v>0.86280000000000001</c:v>
                </c:pt>
                <c:pt idx="7">
                  <c:v>0.86499999999999999</c:v>
                </c:pt>
                <c:pt idx="8">
                  <c:v>0.86719999999999997</c:v>
                </c:pt>
                <c:pt idx="9">
                  <c:v>0.86860000000000004</c:v>
                </c:pt>
              </c:numCache>
            </c:numRef>
          </c:val>
        </c:ser>
        <c:ser>
          <c:idx val="1"/>
          <c:order val="1"/>
          <c:tx>
            <c:strRef>
              <c:f>'classifier-performance'!$C$20:$C$22</c:f>
              <c:strCache>
                <c:ptCount val="1"/>
                <c:pt idx="0">
                  <c:v>Ionosphere - J48</c:v>
                </c:pt>
              </c:strCache>
            </c:strRef>
          </c:tx>
          <c:cat>
            <c:strRef>
              <c:f>'classifier-performance'!$A$23:$A$32</c:f>
              <c:strCache>
                <c:ptCount val="10"/>
                <c:pt idx="0">
                  <c:v>평균 : 10%</c:v>
                </c:pt>
                <c:pt idx="1">
                  <c:v>합계 : 20%</c:v>
                </c:pt>
                <c:pt idx="2">
                  <c:v>합계 : 30%</c:v>
                </c:pt>
                <c:pt idx="3">
                  <c:v>합계 : 40%</c:v>
                </c:pt>
                <c:pt idx="4">
                  <c:v>합계 : 50%</c:v>
                </c:pt>
                <c:pt idx="5">
                  <c:v>합계 : 60%</c:v>
                </c:pt>
                <c:pt idx="6">
                  <c:v>합계 : 70%</c:v>
                </c:pt>
                <c:pt idx="7">
                  <c:v>합계 : 80%</c:v>
                </c:pt>
                <c:pt idx="8">
                  <c:v>합계 : 90%</c:v>
                </c:pt>
                <c:pt idx="9">
                  <c:v>합계 : 100%
(1)</c:v>
                </c:pt>
              </c:strCache>
            </c:strRef>
          </c:cat>
          <c:val>
            <c:numRef>
              <c:f>'classifier-performance'!$C$23:$C$32</c:f>
              <c:numCache>
                <c:formatCode>0%</c:formatCode>
                <c:ptCount val="10"/>
                <c:pt idx="0">
                  <c:v>0.8095</c:v>
                </c:pt>
                <c:pt idx="1">
                  <c:v>0.85230000000000006</c:v>
                </c:pt>
                <c:pt idx="2">
                  <c:v>0.86709999999999998</c:v>
                </c:pt>
                <c:pt idx="3">
                  <c:v>0.87629999999999997</c:v>
                </c:pt>
                <c:pt idx="4">
                  <c:v>0.88239999999999996</c:v>
                </c:pt>
                <c:pt idx="5">
                  <c:v>0.88690000000000002</c:v>
                </c:pt>
                <c:pt idx="6">
                  <c:v>0.89080000000000004</c:v>
                </c:pt>
                <c:pt idx="7">
                  <c:v>0.89390000000000003</c:v>
                </c:pt>
                <c:pt idx="8">
                  <c:v>0.89560000000000006</c:v>
                </c:pt>
                <c:pt idx="9">
                  <c:v>0.89890000000000003</c:v>
                </c:pt>
              </c:numCache>
            </c:numRef>
          </c:val>
        </c:ser>
        <c:ser>
          <c:idx val="2"/>
          <c:order val="2"/>
          <c:tx>
            <c:strRef>
              <c:f>'classifier-performance'!$D$20:$D$22</c:f>
              <c:strCache>
                <c:ptCount val="1"/>
                <c:pt idx="0">
                  <c:v>Ionosphere - NaiveBayes</c:v>
                </c:pt>
              </c:strCache>
            </c:strRef>
          </c:tx>
          <c:cat>
            <c:strRef>
              <c:f>'classifier-performance'!$A$23:$A$32</c:f>
              <c:strCache>
                <c:ptCount val="10"/>
                <c:pt idx="0">
                  <c:v>평균 : 10%</c:v>
                </c:pt>
                <c:pt idx="1">
                  <c:v>합계 : 20%</c:v>
                </c:pt>
                <c:pt idx="2">
                  <c:v>합계 : 30%</c:v>
                </c:pt>
                <c:pt idx="3">
                  <c:v>합계 : 40%</c:v>
                </c:pt>
                <c:pt idx="4">
                  <c:v>합계 : 50%</c:v>
                </c:pt>
                <c:pt idx="5">
                  <c:v>합계 : 60%</c:v>
                </c:pt>
                <c:pt idx="6">
                  <c:v>합계 : 70%</c:v>
                </c:pt>
                <c:pt idx="7">
                  <c:v>합계 : 80%</c:v>
                </c:pt>
                <c:pt idx="8">
                  <c:v>합계 : 90%</c:v>
                </c:pt>
                <c:pt idx="9">
                  <c:v>합계 : 100%
(1)</c:v>
                </c:pt>
              </c:strCache>
            </c:strRef>
          </c:cat>
          <c:val>
            <c:numRef>
              <c:f>'classifier-performance'!$D$23:$D$32</c:f>
              <c:numCache>
                <c:formatCode>0%</c:formatCode>
                <c:ptCount val="10"/>
                <c:pt idx="0">
                  <c:v>0.82050000000000001</c:v>
                </c:pt>
                <c:pt idx="1">
                  <c:v>0.82869999999999999</c:v>
                </c:pt>
                <c:pt idx="2">
                  <c:v>0.82889999999999997</c:v>
                </c:pt>
                <c:pt idx="3">
                  <c:v>0.82819999999999994</c:v>
                </c:pt>
                <c:pt idx="4">
                  <c:v>0.82739999999999991</c:v>
                </c:pt>
                <c:pt idx="5">
                  <c:v>0.82700000000000007</c:v>
                </c:pt>
                <c:pt idx="6">
                  <c:v>0.82640000000000002</c:v>
                </c:pt>
                <c:pt idx="7">
                  <c:v>0.8256</c:v>
                </c:pt>
                <c:pt idx="8">
                  <c:v>0.82540000000000002</c:v>
                </c:pt>
                <c:pt idx="9">
                  <c:v>0.82519999999999993</c:v>
                </c:pt>
              </c:numCache>
            </c:numRef>
          </c:val>
        </c:ser>
        <c:marker val="1"/>
        <c:axId val="148441728"/>
        <c:axId val="148443520"/>
      </c:lineChart>
      <c:catAx>
        <c:axId val="148441728"/>
        <c:scaling>
          <c:orientation val="minMax"/>
        </c:scaling>
        <c:axPos val="b"/>
        <c:tickLblPos val="nextTo"/>
        <c:crossAx val="148443520"/>
        <c:crosses val="autoZero"/>
        <c:auto val="1"/>
        <c:lblAlgn val="ctr"/>
        <c:lblOffset val="100"/>
      </c:catAx>
      <c:valAx>
        <c:axId val="148443520"/>
        <c:scaling>
          <c:orientation val="minMax"/>
          <c:min val="0.45"/>
        </c:scaling>
        <c:axPos val="l"/>
        <c:majorGridlines/>
        <c:numFmt formatCode="0%" sourceLinked="1"/>
        <c:tickLblPos val="nextTo"/>
        <c:crossAx val="14844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[classifier-performance.xlsx]classifier-performance!피벗 테이블6</c:name>
    <c:fmtId val="3"/>
  </c:pivotSource>
  <c:chart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'classifier-performance'!$B$87:$B$88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'classifier-performance'!$A$89:$A$98</c:f>
              <c:strCache>
                <c:ptCount val="10"/>
                <c:pt idx="0">
                  <c:v>평균 : 10%</c:v>
                </c:pt>
                <c:pt idx="1">
                  <c:v>평균 : 20%</c:v>
                </c:pt>
                <c:pt idx="2">
                  <c:v>평균 : 30%</c:v>
                </c:pt>
                <c:pt idx="3">
                  <c:v>평균 : 40%</c:v>
                </c:pt>
                <c:pt idx="4">
                  <c:v>평균 : 50%</c:v>
                </c:pt>
                <c:pt idx="5">
                  <c:v>평균 : 60%</c:v>
                </c:pt>
                <c:pt idx="6">
                  <c:v>평균 : 70%</c:v>
                </c:pt>
                <c:pt idx="7">
                  <c:v>평균 : 80%</c:v>
                </c:pt>
                <c:pt idx="8">
                  <c:v>평균 : 90%</c:v>
                </c:pt>
                <c:pt idx="9">
                  <c:v>평균 : 100%</c:v>
                </c:pt>
              </c:strCache>
            </c:strRef>
          </c:cat>
          <c:val>
            <c:numRef>
              <c:f>'classifier-performance'!$B$89:$B$98</c:f>
              <c:numCache>
                <c:formatCode>0%</c:formatCode>
                <c:ptCount val="10"/>
                <c:pt idx="0">
                  <c:v>0.7184666666666667</c:v>
                </c:pt>
                <c:pt idx="1">
                  <c:v>0.73509999999999998</c:v>
                </c:pt>
                <c:pt idx="2">
                  <c:v>0.74262499999999998</c:v>
                </c:pt>
                <c:pt idx="3">
                  <c:v>0.74744166666666667</c:v>
                </c:pt>
                <c:pt idx="4">
                  <c:v>0.74928333333333319</c:v>
                </c:pt>
                <c:pt idx="5">
                  <c:v>0.75455000000000005</c:v>
                </c:pt>
                <c:pt idx="6">
                  <c:v>0.75725833333333348</c:v>
                </c:pt>
                <c:pt idx="7">
                  <c:v>0.75970833333333321</c:v>
                </c:pt>
                <c:pt idx="8">
                  <c:v>0.76216666666666677</c:v>
                </c:pt>
                <c:pt idx="9">
                  <c:v>0.76481666666666659</c:v>
                </c:pt>
              </c:numCache>
            </c:numRef>
          </c:val>
        </c:ser>
        <c:ser>
          <c:idx val="1"/>
          <c:order val="1"/>
          <c:tx>
            <c:strRef>
              <c:f>'classifier-performance'!$C$87:$C$88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'classifier-performance'!$A$89:$A$98</c:f>
              <c:strCache>
                <c:ptCount val="10"/>
                <c:pt idx="0">
                  <c:v>평균 : 10%</c:v>
                </c:pt>
                <c:pt idx="1">
                  <c:v>평균 : 20%</c:v>
                </c:pt>
                <c:pt idx="2">
                  <c:v>평균 : 30%</c:v>
                </c:pt>
                <c:pt idx="3">
                  <c:v>평균 : 40%</c:v>
                </c:pt>
                <c:pt idx="4">
                  <c:v>평균 : 50%</c:v>
                </c:pt>
                <c:pt idx="5">
                  <c:v>평균 : 60%</c:v>
                </c:pt>
                <c:pt idx="6">
                  <c:v>평균 : 70%</c:v>
                </c:pt>
                <c:pt idx="7">
                  <c:v>평균 : 80%</c:v>
                </c:pt>
                <c:pt idx="8">
                  <c:v>평균 : 90%</c:v>
                </c:pt>
                <c:pt idx="9">
                  <c:v>평균 : 100%</c:v>
                </c:pt>
              </c:strCache>
            </c:strRef>
          </c:cat>
          <c:val>
            <c:numRef>
              <c:f>'classifier-performance'!$C$89:$C$98</c:f>
              <c:numCache>
                <c:formatCode>0%</c:formatCode>
                <c:ptCount val="10"/>
                <c:pt idx="0">
                  <c:v>0.49003333333333332</c:v>
                </c:pt>
                <c:pt idx="1">
                  <c:v>0.54800000000000004</c:v>
                </c:pt>
                <c:pt idx="2">
                  <c:v>0.57046666666666668</c:v>
                </c:pt>
                <c:pt idx="3">
                  <c:v>0.58473333333333344</c:v>
                </c:pt>
                <c:pt idx="4">
                  <c:v>0.59506666666666674</c:v>
                </c:pt>
                <c:pt idx="5">
                  <c:v>0.60230000000000006</c:v>
                </c:pt>
                <c:pt idx="6">
                  <c:v>0.60796666666666666</c:v>
                </c:pt>
                <c:pt idx="7">
                  <c:v>0.61326666666666663</c:v>
                </c:pt>
                <c:pt idx="8">
                  <c:v>0.61726666666666674</c:v>
                </c:pt>
                <c:pt idx="9">
                  <c:v>0.6196666666666667</c:v>
                </c:pt>
              </c:numCache>
            </c:numRef>
          </c:val>
        </c:ser>
        <c:marker val="1"/>
        <c:axId val="150471424"/>
        <c:axId val="150474112"/>
      </c:lineChart>
      <c:catAx>
        <c:axId val="150471424"/>
        <c:scaling>
          <c:orientation val="minMax"/>
        </c:scaling>
        <c:axPos val="b"/>
        <c:tickLblPos val="nextTo"/>
        <c:crossAx val="150474112"/>
        <c:crosses val="autoZero"/>
        <c:auto val="1"/>
        <c:lblAlgn val="ctr"/>
        <c:lblOffset val="100"/>
      </c:catAx>
      <c:valAx>
        <c:axId val="150474112"/>
        <c:scaling>
          <c:orientation val="minMax"/>
        </c:scaling>
        <c:axPos val="l"/>
        <c:majorGridlines/>
        <c:numFmt formatCode="0%" sourceLinked="1"/>
        <c:tickLblPos val="nextTo"/>
        <c:crossAx val="15047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17929</xdr:colOff>
      <xdr:row>19</xdr:row>
      <xdr:rowOff>15240</xdr:rowOff>
    </xdr:from>
    <xdr:to>
      <xdr:col>13</xdr:col>
      <xdr:colOff>289559</xdr:colOff>
      <xdr:row>32</xdr:row>
      <xdr:rowOff>89648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17931</xdr:colOff>
      <xdr:row>84</xdr:row>
      <xdr:rowOff>44825</xdr:rowOff>
    </xdr:from>
    <xdr:to>
      <xdr:col>12</xdr:col>
      <xdr:colOff>878543</xdr:colOff>
      <xdr:row>99</xdr:row>
      <xdr:rowOff>35860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74.873374537034" createdVersion="3" refreshedVersion="3" minRefreshableVersion="3" recordCount="15">
  <cacheSource type="worksheet">
    <worksheetSource ref="A2:T17" sheet="classifier-performance"/>
  </cacheSource>
  <cacheFields count="20">
    <cacheField name="Dataset" numFmtId="0">
      <sharedItems count="5">
        <s v="breast-cancer"/>
        <s v="glass"/>
        <s v="credit-g"/>
        <s v="diabetes"/>
        <s v="Ionosphere"/>
      </sharedItems>
    </cacheField>
    <cacheField name="Method" numFmtId="0">
      <sharedItems count="3">
        <s v="NaiveBayes"/>
        <s v="J48"/>
        <s v="IBk"/>
      </sharedItems>
    </cacheField>
    <cacheField name="100%_x000a_(1)" numFmtId="10">
      <sharedItems containsSemiMixedTypes="0" containsString="0" containsNumber="1" minValue="0.48109999999999997" maxValue="0.89890000000000003"/>
    </cacheField>
    <cacheField name="90%" numFmtId="10">
      <sharedItems containsSemiMixedTypes="0" containsString="0" containsNumber="1" minValue="0.4803" maxValue="0.89560000000000006"/>
    </cacheField>
    <cacheField name="80%" numFmtId="10">
      <sharedItems containsSemiMixedTypes="0" containsString="0" containsNumber="1" minValue="0.47979999999999995" maxValue="0.89390000000000003"/>
    </cacheField>
    <cacheField name="70%" numFmtId="10">
      <sharedItems containsSemiMixedTypes="0" containsString="0" containsNumber="1" minValue="0.4783" maxValue="0.89080000000000004"/>
    </cacheField>
    <cacheField name="60%" numFmtId="10">
      <sharedItems containsSemiMixedTypes="0" containsString="0" containsNumber="1" minValue="0.4793" maxValue="0.88690000000000002"/>
    </cacheField>
    <cacheField name="50%" numFmtId="10">
      <sharedItems containsSemiMixedTypes="0" containsString="0" containsNumber="1" minValue="0.4824" maxValue="0.88239999999999996"/>
    </cacheField>
    <cacheField name="40%" numFmtId="10">
      <sharedItems containsSemiMixedTypes="0" containsString="0" containsNumber="1" minValue="0.48280000000000001" maxValue="0.87629999999999997"/>
    </cacheField>
    <cacheField name="30%" numFmtId="10">
      <sharedItems containsSemiMixedTypes="0" containsString="0" containsNumber="1" minValue="0.48670000000000002" maxValue="0.86709999999999998"/>
    </cacheField>
    <cacheField name="20%" numFmtId="10">
      <sharedItems containsSemiMixedTypes="0" containsString="0" containsNumber="1" minValue="0.48950000000000005" maxValue="0.85230000000000006"/>
    </cacheField>
    <cacheField name="10%" numFmtId="10">
      <sharedItems containsSemiMixedTypes="0" containsString="0" containsNumber="1" minValue="0.46520000000000006" maxValue="0.82050000000000001"/>
    </cacheField>
    <cacheField name="샘플링 99% 일때 궁극적 성능_x000a_(2) = (1) * 0.99" numFmtId="10">
      <sharedItems containsSemiMixedTypes="0" containsString="0" containsNumber="1" minValue="0.47628899999999996" maxValue="0.88991100000000001"/>
    </cacheField>
    <cacheField name="성능향상에 필요한 데이터세트 비율_x000a_(3)" numFmtId="9">
      <sharedItems containsSemiMixedTypes="0" containsString="0" containsNumber="1" minValue="0.5" maxValue="0.99" count="2">
        <n v="0.99"/>
        <n v="0.5"/>
      </sharedItems>
    </cacheField>
    <cacheField name="전체 데이터 건 수_x000a_(4)" numFmtId="0">
      <sharedItems containsSemiMixedTypes="0" containsString="0" containsNumber="1" containsInteger="1" minValue="214" maxValue="1000"/>
    </cacheField>
    <cacheField name="성능향상에 필요한 데이터 건 수_x000a_(5) = (3) * (4)" numFmtId="41">
      <sharedItems containsSemiMixedTypes="0" containsString="0" containsNumber="1" minValue="107" maxValue="990" count="9">
        <n v="283.14"/>
        <n v="107"/>
        <n v="211.85999999999999"/>
        <n v="500"/>
        <n v="990"/>
        <n v="384"/>
        <n v="760.31999999999994"/>
        <n v="175.5"/>
        <n v="347.49"/>
      </sharedItems>
    </cacheField>
    <cacheField name="데이터별로 궁극적 성능 (99%)를 위한 평균 데이터 건 수_x000a_(6) = averge(3건)" numFmtId="41">
      <sharedItems containsSemiMixedTypes="0" containsString="0" containsNumber="1" minValue="176.90666666666667" maxValue="663.33333333333337"/>
    </cacheField>
    <cacheField name="라벨 개수" numFmtId="0">
      <sharedItems containsSemiMixedTypes="0" containsString="0" containsNumber="1" containsInteger="1" minValue="2" maxValue="7" count="2">
        <n v="2"/>
        <n v="7"/>
      </sharedItems>
    </cacheField>
    <cacheField name="속성 수" numFmtId="0">
      <sharedItems containsSemiMixedTypes="0" containsString="0" containsNumber="1" containsInteger="1" minValue="9" maxValue="35"/>
    </cacheField>
    <cacheField name="속성분류" numFmtId="0">
      <sharedItems count="3">
        <s v="exactly 10"/>
        <s v="more 10"/>
        <s v="less 1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774.946999305554" createdVersion="3" refreshedVersion="3" minRefreshableVersion="3" recordCount="15">
  <cacheSource type="worksheet">
    <worksheetSource ref="A2:U17" sheet="classifier-performance"/>
  </cacheSource>
  <cacheFields count="21">
    <cacheField name="Dataset" numFmtId="0">
      <sharedItems count="5">
        <s v="breast-cancer"/>
        <s v="glass"/>
        <s v="credit-g"/>
        <s v="diabetes"/>
        <s v="Ionosphere"/>
      </sharedItems>
    </cacheField>
    <cacheField name="Method" numFmtId="0">
      <sharedItems count="3">
        <s v="NaiveBayes"/>
        <s v="J48"/>
        <s v="IBk"/>
      </sharedItems>
    </cacheField>
    <cacheField name="100%_x000a_(1)" numFmtId="10">
      <sharedItems containsSemiMixedTypes="0" containsString="0" containsNumber="1" minValue="0.48109999999999997" maxValue="0.89890000000000003"/>
    </cacheField>
    <cacheField name="90%" numFmtId="10">
      <sharedItems containsSemiMixedTypes="0" containsString="0" containsNumber="1" minValue="0.4803" maxValue="0.89560000000000006"/>
    </cacheField>
    <cacheField name="80%" numFmtId="10">
      <sharedItems containsSemiMixedTypes="0" containsString="0" containsNumber="1" minValue="0.47979999999999995" maxValue="0.89390000000000003"/>
    </cacheField>
    <cacheField name="70%" numFmtId="10">
      <sharedItems containsSemiMixedTypes="0" containsString="0" containsNumber="1" minValue="0.4783" maxValue="0.89080000000000004"/>
    </cacheField>
    <cacheField name="60%" numFmtId="10">
      <sharedItems containsSemiMixedTypes="0" containsString="0" containsNumber="1" minValue="0.4793" maxValue="0.88690000000000002"/>
    </cacheField>
    <cacheField name="50%" numFmtId="10">
      <sharedItems containsSemiMixedTypes="0" containsString="0" containsNumber="1" minValue="0.4824" maxValue="0.88239999999999996"/>
    </cacheField>
    <cacheField name="40%" numFmtId="10">
      <sharedItems containsSemiMixedTypes="0" containsString="0" containsNumber="1" minValue="0.48280000000000001" maxValue="0.87629999999999997"/>
    </cacheField>
    <cacheField name="30%" numFmtId="10">
      <sharedItems containsSemiMixedTypes="0" containsString="0" containsNumber="1" minValue="0.48670000000000002" maxValue="0.86709999999999998"/>
    </cacheField>
    <cacheField name="20%" numFmtId="10">
      <sharedItems containsSemiMixedTypes="0" containsString="0" containsNumber="1" minValue="0.48950000000000005" maxValue="0.85230000000000006"/>
    </cacheField>
    <cacheField name="10%" numFmtId="10">
      <sharedItems containsSemiMixedTypes="0" containsString="0" containsNumber="1" minValue="0.46520000000000006" maxValue="0.82050000000000001"/>
    </cacheField>
    <cacheField name="샘플링 99% 일때 궁극적 성능_x000a_(2) = (1) * 0.99" numFmtId="10">
      <sharedItems containsSemiMixedTypes="0" containsString="0" containsNumber="1" minValue="0.47628899999999996" maxValue="0.88991100000000001"/>
    </cacheField>
    <cacheField name="성능향상에 필요한 데이터세트 비율_x000a_(3)" numFmtId="9">
      <sharedItems containsSemiMixedTypes="0" containsString="0" containsNumber="1" minValue="0.5" maxValue="0.99"/>
    </cacheField>
    <cacheField name="전체 데이터 건 수_x000a_(4)" numFmtId="0">
      <sharedItems containsSemiMixedTypes="0" containsString="0" containsNumber="1" containsInteger="1" minValue="214" maxValue="1000"/>
    </cacheField>
    <cacheField name="성능향상에 필요한 데이터 건 수_x000a_(5) = (3) * (4)" numFmtId="41">
      <sharedItems containsSemiMixedTypes="0" containsString="0" containsNumber="1" minValue="107" maxValue="990"/>
    </cacheField>
    <cacheField name="데이터별로 궁극적 성능 (99%)를 위한 평균 데이터 건 수_x000a_(6) = averge(3건)" numFmtId="41">
      <sharedItems containsSemiMixedTypes="0" containsString="0" containsNumber="1" minValue="176.90666666666667" maxValue="663.33333333333337"/>
    </cacheField>
    <cacheField name="라벨 개수" numFmtId="0">
      <sharedItems containsSemiMixedTypes="0" containsString="0" containsNumber="1" containsInteger="1" minValue="2" maxValue="7"/>
    </cacheField>
    <cacheField name="속성 수" numFmtId="0">
      <sharedItems containsSemiMixedTypes="0" containsString="0" containsNumber="1" containsInteger="1" minValue="9" maxValue="35"/>
    </cacheField>
    <cacheField name="속성분류" numFmtId="0">
      <sharedItems/>
    </cacheField>
    <cacheField name="향상율" numFmtId="10">
      <sharedItems containsSemiMixedTypes="0" containsString="0" containsNumber="1" minValue="4.6999999999999265E-3" maxValue="0.20810000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0.72809999999999997"/>
    <n v="0.72860000000000003"/>
    <n v="0.72739999999999994"/>
    <n v="0.7258"/>
    <n v="0.72370000000000001"/>
    <n v="0.71379999999999999"/>
    <n v="0.71900000000000008"/>
    <n v="0.71540000000000004"/>
    <n v="0.71120000000000005"/>
    <n v="0.70010000000000006"/>
    <n v="0.72081899999999999"/>
    <x v="0"/>
    <n v="286"/>
    <x v="0"/>
    <n v="283.14"/>
    <x v="0"/>
    <n v="10"/>
    <x v="0"/>
  </r>
  <r>
    <x v="0"/>
    <x v="1"/>
    <n v="0.73829999999999996"/>
    <n v="0.72819999999999996"/>
    <n v="0.7206999999999999"/>
    <n v="0.71540000000000004"/>
    <n v="0.71160000000000001"/>
    <n v="0.70279999999999998"/>
    <n v="0.70530000000000004"/>
    <n v="0.70250000000000001"/>
    <n v="0.69889999999999997"/>
    <n v="0.68859999999999999"/>
    <n v="0.73091699999999993"/>
    <x v="0"/>
    <n v="286"/>
    <x v="0"/>
    <n v="283.14"/>
    <x v="0"/>
    <n v="10"/>
    <x v="0"/>
  </r>
  <r>
    <x v="0"/>
    <x v="2"/>
    <n v="0.73019999999999996"/>
    <n v="0.72620000000000007"/>
    <n v="0.72199999999999998"/>
    <n v="0.71760000000000002"/>
    <n v="0.71349999999999991"/>
    <n v="0.69709999999999994"/>
    <n v="0.70369999999999999"/>
    <n v="0.69810000000000005"/>
    <n v="0.69129999999999991"/>
    <n v="0.67890000000000006"/>
    <n v="0.72289799999999993"/>
    <x v="0"/>
    <n v="286"/>
    <x v="0"/>
    <n v="283.14"/>
    <x v="0"/>
    <n v="10"/>
    <x v="0"/>
  </r>
  <r>
    <x v="1"/>
    <x v="0"/>
    <n v="0.48109999999999997"/>
    <n v="0.4803"/>
    <n v="0.47979999999999995"/>
    <n v="0.4783"/>
    <n v="0.4793"/>
    <n v="0.4824"/>
    <n v="0.48280000000000001"/>
    <n v="0.48670000000000002"/>
    <n v="0.48950000000000005"/>
    <n v="0.46520000000000006"/>
    <n v="0.47628899999999996"/>
    <x v="1"/>
    <n v="214"/>
    <x v="1"/>
    <n v="176.90666666666667"/>
    <x v="1"/>
    <n v="10"/>
    <x v="0"/>
  </r>
  <r>
    <x v="1"/>
    <x v="1"/>
    <n v="0.67849999999999999"/>
    <n v="0.67810000000000004"/>
    <n v="0.67269999999999996"/>
    <n v="0.66510000000000002"/>
    <n v="0.65529999999999999"/>
    <n v="0.6409999999999999"/>
    <n v="0.62460000000000004"/>
    <n v="0.59750000000000003"/>
    <n v="0.55579999999999996"/>
    <n v="0.47039999999999998"/>
    <n v="0.67171499999999995"/>
    <x v="0"/>
    <n v="214"/>
    <x v="2"/>
    <n v="176.90666666666667"/>
    <x v="1"/>
    <n v="10"/>
    <x v="0"/>
  </r>
  <r>
    <x v="1"/>
    <x v="2"/>
    <n v="0.69940000000000002"/>
    <n v="0.69340000000000002"/>
    <n v="0.68730000000000002"/>
    <n v="0.68049999999999999"/>
    <n v="0.67230000000000001"/>
    <n v="0.66180000000000005"/>
    <n v="0.64680000000000004"/>
    <n v="0.62719999999999998"/>
    <n v="0.59870000000000001"/>
    <n v="0.53449999999999998"/>
    <n v="0.69240599999999997"/>
    <x v="0"/>
    <n v="214"/>
    <x v="2"/>
    <n v="176.90666666666667"/>
    <x v="1"/>
    <n v="10"/>
    <x v="0"/>
  </r>
  <r>
    <x v="2"/>
    <x v="0"/>
    <n v="0.75"/>
    <n v="0.74890000000000001"/>
    <n v="0.74780000000000002"/>
    <n v="0.74650000000000005"/>
    <n v="0.74470000000000003"/>
    <n v="0.74269999999999992"/>
    <n v="0.74"/>
    <n v="0.73650000000000004"/>
    <n v="0.72889999999999999"/>
    <n v="0.71230000000000004"/>
    <n v="0.74249999999999994"/>
    <x v="1"/>
    <n v="1000"/>
    <x v="3"/>
    <n v="663.33333333333337"/>
    <x v="0"/>
    <n v="21"/>
    <x v="1"/>
  </r>
  <r>
    <x v="2"/>
    <x v="1"/>
    <n v="0.71239999999999992"/>
    <n v="0.71540000000000004"/>
    <n v="0.71599999999999997"/>
    <n v="0.71530000000000005"/>
    <n v="0.71299999999999997"/>
    <n v="0.70909999999999995"/>
    <n v="0.70440000000000003"/>
    <n v="0.69900000000000007"/>
    <n v="0.69019999999999992"/>
    <n v="0.67559999999999998"/>
    <n v="0.7052759999999999"/>
    <x v="1"/>
    <n v="1000"/>
    <x v="3"/>
    <n v="663.33333333333337"/>
    <x v="0"/>
    <n v="21"/>
    <x v="1"/>
  </r>
  <r>
    <x v="2"/>
    <x v="2"/>
    <n v="0.72040000000000004"/>
    <n v="0.7137"/>
    <n v="0.70689999999999997"/>
    <n v="0.70079999999999998"/>
    <n v="0.69569999999999999"/>
    <n v="0.69010000000000005"/>
    <n v="0.68430000000000002"/>
    <n v="0.6784"/>
    <n v="0.67079999999999995"/>
    <n v="0.65920000000000001"/>
    <n v="0.71319600000000005"/>
    <x v="0"/>
    <n v="1000"/>
    <x v="4"/>
    <n v="663.33333333333337"/>
    <x v="0"/>
    <n v="21"/>
    <x v="1"/>
  </r>
  <r>
    <x v="3"/>
    <x v="0"/>
    <n v="0.75609999999999999"/>
    <n v="0.75549999999999995"/>
    <n v="0.75470000000000004"/>
    <n v="0.75379999999999991"/>
    <n v="0.75260000000000005"/>
    <n v="0.75120000000000009"/>
    <n v="0.74860000000000004"/>
    <n v="0.74560000000000004"/>
    <n v="0.74049999999999994"/>
    <n v="0.72640000000000005"/>
    <n v="0.74853899999999995"/>
    <x v="1"/>
    <n v="768"/>
    <x v="5"/>
    <n v="634.88"/>
    <x v="0"/>
    <n v="9"/>
    <x v="2"/>
  </r>
  <r>
    <x v="3"/>
    <x v="1"/>
    <n v="0.74430000000000007"/>
    <n v="0.73750000000000004"/>
    <n v="0.73409999999999997"/>
    <n v="0.73170000000000002"/>
    <n v="0.72920000000000007"/>
    <n v="0.72609999999999997"/>
    <n v="0.72129999999999994"/>
    <n v="0.71550000000000002"/>
    <n v="0.70550000000000002"/>
    <n v="0.69"/>
    <n v="0.7368570000000001"/>
    <x v="0"/>
    <n v="768"/>
    <x v="6"/>
    <n v="634.88"/>
    <x v="0"/>
    <n v="9"/>
    <x v="2"/>
  </r>
  <r>
    <x v="3"/>
    <x v="2"/>
    <n v="0.70530000000000004"/>
    <n v="0.70379999999999998"/>
    <n v="0.70239999999999991"/>
    <n v="0.70019999999999993"/>
    <n v="0.69779999999999998"/>
    <n v="0.69430000000000003"/>
    <n v="0.68989999999999996"/>
    <n v="0.68530000000000002"/>
    <n v="0.67920000000000003"/>
    <n v="0.67110000000000003"/>
    <n v="0.69824700000000006"/>
    <x v="0"/>
    <n v="768"/>
    <x v="6"/>
    <n v="634.88"/>
    <x v="0"/>
    <n v="9"/>
    <x v="2"/>
  </r>
  <r>
    <x v="4"/>
    <x v="0"/>
    <n v="0.82519999999999993"/>
    <n v="0.82540000000000002"/>
    <n v="0.8256"/>
    <n v="0.82640000000000002"/>
    <n v="0.82700000000000007"/>
    <n v="0.82739999999999991"/>
    <n v="0.82819999999999994"/>
    <n v="0.82889999999999997"/>
    <n v="0.82869999999999999"/>
    <n v="0.82050000000000001"/>
    <n v="0.8169479999999999"/>
    <x v="1"/>
    <n v="351"/>
    <x v="7"/>
    <n v="290.16000000000003"/>
    <x v="0"/>
    <n v="35"/>
    <x v="1"/>
  </r>
  <r>
    <x v="4"/>
    <x v="1"/>
    <n v="0.89890000000000003"/>
    <n v="0.89560000000000006"/>
    <n v="0.89390000000000003"/>
    <n v="0.89080000000000004"/>
    <n v="0.88690000000000002"/>
    <n v="0.88239999999999996"/>
    <n v="0.87629999999999997"/>
    <n v="0.86709999999999998"/>
    <n v="0.85230000000000006"/>
    <n v="0.8095"/>
    <n v="0.88991100000000001"/>
    <x v="0"/>
    <n v="351"/>
    <x v="8"/>
    <n v="290.16000000000003"/>
    <x v="0"/>
    <n v="35"/>
    <x v="1"/>
  </r>
  <r>
    <x v="4"/>
    <x v="2"/>
    <n v="0.86860000000000004"/>
    <n v="0.86719999999999997"/>
    <n v="0.86499999999999999"/>
    <n v="0.86280000000000001"/>
    <n v="0.8589"/>
    <n v="0.85439999999999994"/>
    <n v="0.84829999999999994"/>
    <n v="0.83920000000000006"/>
    <n v="0.8237000000000001"/>
    <n v="0.78939999999999999"/>
    <n v="0.85991400000000007"/>
    <x v="0"/>
    <n v="351"/>
    <x v="8"/>
    <n v="290.16000000000003"/>
    <x v="0"/>
    <n v="3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0.72809999999999997"/>
    <n v="0.72860000000000003"/>
    <n v="0.72739999999999994"/>
    <n v="0.7258"/>
    <n v="0.72370000000000001"/>
    <n v="0.72189999999999999"/>
    <n v="0.71900000000000008"/>
    <n v="0.71540000000000004"/>
    <n v="0.71120000000000005"/>
    <n v="0.70010000000000006"/>
    <n v="0.72081899999999999"/>
    <n v="0.5"/>
    <n v="286"/>
    <n v="143"/>
    <n v="236.42666666666665"/>
    <n v="2"/>
    <n v="10"/>
    <s v="exactly 10"/>
    <n v="2.7999999999999914E-2"/>
  </r>
  <r>
    <x v="0"/>
    <x v="1"/>
    <n v="0.73829999999999996"/>
    <n v="0.72819999999999996"/>
    <n v="0.7206999999999999"/>
    <n v="0.71540000000000004"/>
    <n v="0.71160000000000001"/>
    <n v="0.70840000000000003"/>
    <n v="0.70530000000000004"/>
    <n v="0.70250000000000001"/>
    <n v="0.69889999999999997"/>
    <n v="0.68859999999999999"/>
    <n v="0.73091699999999993"/>
    <n v="0.99"/>
    <n v="286"/>
    <n v="283.14"/>
    <n v="236.42666666666665"/>
    <n v="2"/>
    <n v="10"/>
    <s v="exactly 10"/>
    <n v="4.9699999999999966E-2"/>
  </r>
  <r>
    <x v="0"/>
    <x v="2"/>
    <n v="0.73019999999999996"/>
    <n v="0.72620000000000007"/>
    <n v="0.72199999999999998"/>
    <n v="0.71760000000000002"/>
    <n v="0.71349999999999991"/>
    <n v="0.70850000000000002"/>
    <n v="0.70369999999999999"/>
    <n v="0.69810000000000005"/>
    <n v="0.69129999999999991"/>
    <n v="0.67890000000000006"/>
    <n v="0.72289799999999993"/>
    <n v="0.99"/>
    <n v="286"/>
    <n v="283.14"/>
    <n v="236.42666666666665"/>
    <n v="2"/>
    <n v="10"/>
    <s v="exactly 10"/>
    <n v="5.1299999999999901E-2"/>
  </r>
  <r>
    <x v="1"/>
    <x v="0"/>
    <n v="0.48109999999999997"/>
    <n v="0.4803"/>
    <n v="0.47979999999999995"/>
    <n v="0.4783"/>
    <n v="0.4793"/>
    <n v="0.4824"/>
    <n v="0.48280000000000001"/>
    <n v="0.48670000000000002"/>
    <n v="0.48950000000000005"/>
    <n v="0.46520000000000006"/>
    <n v="0.47628899999999996"/>
    <n v="0.5"/>
    <n v="214"/>
    <n v="107"/>
    <n v="176.90666666666667"/>
    <n v="7"/>
    <n v="10"/>
    <s v="exactly 10"/>
    <n v="1.5899999999999914E-2"/>
  </r>
  <r>
    <x v="1"/>
    <x v="1"/>
    <n v="0.67849999999999999"/>
    <n v="0.67810000000000004"/>
    <n v="0.67269999999999996"/>
    <n v="0.66510000000000002"/>
    <n v="0.65529999999999999"/>
    <n v="0.6409999999999999"/>
    <n v="0.62460000000000004"/>
    <n v="0.59750000000000003"/>
    <n v="0.55579999999999996"/>
    <n v="0.47039999999999998"/>
    <n v="0.67171499999999995"/>
    <n v="0.99"/>
    <n v="214"/>
    <n v="211.85999999999999"/>
    <n v="176.90666666666667"/>
    <n v="7"/>
    <n v="10"/>
    <s v="exactly 10"/>
    <n v="0.20810000000000001"/>
  </r>
  <r>
    <x v="1"/>
    <x v="2"/>
    <n v="0.69940000000000002"/>
    <n v="0.69340000000000002"/>
    <n v="0.68730000000000002"/>
    <n v="0.68049999999999999"/>
    <n v="0.67230000000000001"/>
    <n v="0.66180000000000005"/>
    <n v="0.64680000000000004"/>
    <n v="0.62719999999999998"/>
    <n v="0.59870000000000001"/>
    <n v="0.53449999999999998"/>
    <n v="0.69240599999999997"/>
    <n v="0.99"/>
    <n v="214"/>
    <n v="211.85999999999999"/>
    <n v="176.90666666666667"/>
    <n v="7"/>
    <n v="10"/>
    <s v="exactly 10"/>
    <n v="0.16490000000000005"/>
  </r>
  <r>
    <x v="2"/>
    <x v="0"/>
    <n v="0.75"/>
    <n v="0.74890000000000001"/>
    <n v="0.74780000000000002"/>
    <n v="0.74650000000000005"/>
    <n v="0.74470000000000003"/>
    <n v="0.74269999999999992"/>
    <n v="0.74"/>
    <n v="0.73650000000000004"/>
    <n v="0.72889999999999999"/>
    <n v="0.71230000000000004"/>
    <n v="0.74249999999999994"/>
    <n v="0.5"/>
    <n v="1000"/>
    <n v="500"/>
    <n v="663.33333333333337"/>
    <n v="2"/>
    <n v="21"/>
    <s v="more 10"/>
    <n v="3.7699999999999956E-2"/>
  </r>
  <r>
    <x v="2"/>
    <x v="1"/>
    <n v="0.71239999999999992"/>
    <n v="0.71540000000000004"/>
    <n v="0.71599999999999997"/>
    <n v="0.71530000000000005"/>
    <n v="0.71299999999999997"/>
    <n v="0.70909999999999995"/>
    <n v="0.70440000000000003"/>
    <n v="0.69900000000000007"/>
    <n v="0.69019999999999992"/>
    <n v="0.67559999999999998"/>
    <n v="0.7052759999999999"/>
    <n v="0.5"/>
    <n v="1000"/>
    <n v="500"/>
    <n v="663.33333333333337"/>
    <n v="2"/>
    <n v="21"/>
    <s v="more 10"/>
    <n v="3.6799999999999944E-2"/>
  </r>
  <r>
    <x v="2"/>
    <x v="2"/>
    <n v="0.72040000000000004"/>
    <n v="0.7137"/>
    <n v="0.70689999999999997"/>
    <n v="0.70079999999999998"/>
    <n v="0.69569999999999999"/>
    <n v="0.69010000000000005"/>
    <n v="0.68430000000000002"/>
    <n v="0.6784"/>
    <n v="0.67079999999999995"/>
    <n v="0.65920000000000001"/>
    <n v="0.71319600000000005"/>
    <n v="0.99"/>
    <n v="1000"/>
    <n v="990"/>
    <n v="663.33333333333337"/>
    <n v="2"/>
    <n v="21"/>
    <s v="more 10"/>
    <n v="6.1200000000000032E-2"/>
  </r>
  <r>
    <x v="3"/>
    <x v="0"/>
    <n v="0.75609999999999999"/>
    <n v="0.75549999999999995"/>
    <n v="0.75470000000000004"/>
    <n v="0.75379999999999991"/>
    <n v="0.75260000000000005"/>
    <n v="0.75120000000000009"/>
    <n v="0.74860000000000004"/>
    <n v="0.74560000000000004"/>
    <n v="0.74049999999999994"/>
    <n v="0.72640000000000005"/>
    <n v="0.74853899999999995"/>
    <n v="0.5"/>
    <n v="768"/>
    <n v="384"/>
    <n v="634.88"/>
    <n v="2"/>
    <n v="9"/>
    <s v="less 10"/>
    <n v="2.9699999999999949E-2"/>
  </r>
  <r>
    <x v="3"/>
    <x v="1"/>
    <n v="0.74430000000000007"/>
    <n v="0.73750000000000004"/>
    <n v="0.73409999999999997"/>
    <n v="0.73170000000000002"/>
    <n v="0.72920000000000007"/>
    <n v="0.72609999999999997"/>
    <n v="0.72129999999999994"/>
    <n v="0.71550000000000002"/>
    <n v="0.70550000000000002"/>
    <n v="0.69"/>
    <n v="0.7368570000000001"/>
    <n v="0.99"/>
    <n v="768"/>
    <n v="760.31999999999994"/>
    <n v="634.88"/>
    <n v="2"/>
    <n v="9"/>
    <s v="less 10"/>
    <n v="5.4300000000000126E-2"/>
  </r>
  <r>
    <x v="3"/>
    <x v="2"/>
    <n v="0.70530000000000004"/>
    <n v="0.70379999999999998"/>
    <n v="0.70239999999999991"/>
    <n v="0.70019999999999993"/>
    <n v="0.69779999999999998"/>
    <n v="0.69430000000000003"/>
    <n v="0.68989999999999996"/>
    <n v="0.68530000000000002"/>
    <n v="0.67920000000000003"/>
    <n v="0.67110000000000003"/>
    <n v="0.69824700000000006"/>
    <n v="0.99"/>
    <n v="768"/>
    <n v="760.31999999999994"/>
    <n v="634.88"/>
    <n v="2"/>
    <n v="9"/>
    <s v="less 10"/>
    <n v="3.4200000000000008E-2"/>
  </r>
  <r>
    <x v="4"/>
    <x v="0"/>
    <n v="0.82519999999999993"/>
    <n v="0.82540000000000002"/>
    <n v="0.8256"/>
    <n v="0.82640000000000002"/>
    <n v="0.82700000000000007"/>
    <n v="0.82739999999999991"/>
    <n v="0.82819999999999994"/>
    <n v="0.82889999999999997"/>
    <n v="0.82869999999999999"/>
    <n v="0.82050000000000001"/>
    <n v="0.8169479999999999"/>
    <n v="0.5"/>
    <n v="351"/>
    <n v="175.5"/>
    <n v="290.16000000000003"/>
    <n v="2"/>
    <n v="35"/>
    <s v="more 10"/>
    <n v="4.6999999999999265E-3"/>
  </r>
  <r>
    <x v="4"/>
    <x v="1"/>
    <n v="0.89890000000000003"/>
    <n v="0.89560000000000006"/>
    <n v="0.89390000000000003"/>
    <n v="0.89080000000000004"/>
    <n v="0.88690000000000002"/>
    <n v="0.88239999999999996"/>
    <n v="0.87629999999999997"/>
    <n v="0.86709999999999998"/>
    <n v="0.85230000000000006"/>
    <n v="0.8095"/>
    <n v="0.88991100000000001"/>
    <n v="0.99"/>
    <n v="351"/>
    <n v="347.49"/>
    <n v="290.16000000000003"/>
    <n v="2"/>
    <n v="35"/>
    <s v="more 10"/>
    <n v="8.9400000000000035E-2"/>
  </r>
  <r>
    <x v="4"/>
    <x v="2"/>
    <n v="0.86860000000000004"/>
    <n v="0.86719999999999997"/>
    <n v="0.86499999999999999"/>
    <n v="0.86280000000000001"/>
    <n v="0.8589"/>
    <n v="0.85439999999999994"/>
    <n v="0.84829999999999994"/>
    <n v="0.83920000000000006"/>
    <n v="0.8237000000000001"/>
    <n v="0.78939999999999999"/>
    <n v="0.85991400000000007"/>
    <n v="0.99"/>
    <n v="351"/>
    <n v="347.49"/>
    <n v="290.16000000000003"/>
    <n v="2"/>
    <n v="35"/>
    <s v="more 10"/>
    <n v="7.920000000000004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8" cacheId="19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compact="0" compactData="0" gridDropZones="1" multipleFieldFilters="0">
  <location ref="A160:E167" firstHeaderRow="1" firstDataRow="2" firstDataCol="1"/>
  <pivotFields count="21">
    <pivotField axis="axisRow" compact="0" outline="0" showAll="0">
      <items count="6">
        <item x="0"/>
        <item x="2"/>
        <item x="3"/>
        <item x="1"/>
        <item x="4"/>
        <item t="default"/>
      </items>
    </pivotField>
    <pivotField axis="axisCol" compact="0" outline="0" showAll="0">
      <items count="4">
        <item x="2"/>
        <item x="1"/>
        <item x="0"/>
        <item t="default"/>
      </items>
    </pivotField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9" outline="0" showAll="0"/>
    <pivotField compact="0" outline="0" showAll="0"/>
    <pivotField compact="0" numFmtId="41" outline="0" showAll="0"/>
    <pivotField compact="0" numFmtId="41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평균 : 향상율" fld="20" subtotal="average" baseField="0" baseItem="0" numFmtId="176"/>
  </dataFields>
  <formats count="5">
    <format dxfId="13">
      <pivotArea outline="0" collapsedLevelsAreSubtotals="1" fieldPosition="0"/>
    </format>
    <format dxfId="9">
      <pivotArea outline="0" collapsedLevelsAreSubtotals="1" fieldPosition="0">
        <references count="1">
          <reference field="0" count="1" selected="0" defaultSubtotal="1">
            <x v="3"/>
          </reference>
        </references>
      </pivotArea>
    </format>
    <format dxfId="8">
      <pivotArea dataOnly="0" labelOnly="1" outline="0" fieldPosition="0">
        <references count="1">
          <reference field="0" count="1">
            <x v="3"/>
          </reference>
        </references>
      </pivotArea>
    </format>
    <format dxfId="7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1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7" cacheId="15" dataOnRows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compact="0" compactData="0" gridDropZones="1" multipleFieldFilters="0" chartFormat="3">
  <location ref="A147:C154" firstHeaderRow="2" firstDataRow="2" firstDataCol="2"/>
  <pivotFields count="20">
    <pivotField axis="axisRow" compact="0" outline="0" showAll="0" defaultSubtotal="0">
      <items count="5">
        <item x="0"/>
        <item x="2"/>
        <item x="3"/>
        <item x="1"/>
        <item x="4"/>
      </items>
    </pivotField>
    <pivotField compact="0" outline="0" showAll="0">
      <items count="4">
        <item x="2"/>
        <item x="1"/>
        <item x="0"/>
        <item t="default"/>
      </items>
    </pivotField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9" outline="0" showAll="0"/>
    <pivotField compact="0" outline="0" showAll="0"/>
    <pivotField dataField="1" compact="0" numFmtId="41" outline="0" showAll="0"/>
    <pivotField compact="0" numFmtId="41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 defaultSubtotal="0">
      <items count="3">
        <item x="0"/>
        <item x="2"/>
        <item x="1"/>
      </items>
    </pivotField>
  </pivotFields>
  <rowFields count="2">
    <field x="19"/>
    <field x="0"/>
  </rowFields>
  <rowItems count="6">
    <i>
      <x/>
      <x/>
    </i>
    <i r="1">
      <x v="3"/>
    </i>
    <i>
      <x v="1"/>
      <x v="2"/>
    </i>
    <i>
      <x v="2"/>
      <x v="1"/>
    </i>
    <i r="1">
      <x v="4"/>
    </i>
    <i t="grand">
      <x/>
    </i>
  </rowItems>
  <colItems count="1">
    <i/>
  </colItems>
  <dataFields count="1">
    <dataField name="평균 : 성능향상에 필요한 데이터 건 수" fld="15" subtotal="average" baseField="0" baseItem="0" numFmtId="41"/>
  </dataFields>
  <formats count="4">
    <format dxfId="42">
      <pivotArea outline="0" collapsedLevelsAreSubtotals="1" fieldPosition="0"/>
    </format>
    <format dxfId="41">
      <pivotArea outline="0" collapsedLevelsAreSubtotals="1" fieldPosition="0">
        <references count="2">
          <reference field="0" count="2" selected="0">
            <x v="1"/>
            <x v="4"/>
          </reference>
          <reference field="19" count="1" selected="0">
            <x v="2"/>
          </reference>
        </references>
      </pivotArea>
    </format>
    <format dxfId="40">
      <pivotArea dataOnly="0" labelOnly="1" outline="0" fieldPosition="0">
        <references count="1">
          <reference field="19" count="1">
            <x v="2"/>
          </reference>
        </references>
      </pivotArea>
    </format>
    <format dxfId="39">
      <pivotArea dataOnly="0" labelOnly="1" outline="0" fieldPosition="0">
        <references count="2">
          <reference field="0" count="2">
            <x v="1"/>
            <x v="4"/>
          </reference>
          <reference field="1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피벗 테이블6" cacheId="15" dataOnRows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compact="0" compactData="0" gridDropZones="1" multipleFieldFilters="0" chartFormat="4">
  <location ref="A87:D98" firstHeaderRow="1" firstDataRow="2" firstDataCol="1"/>
  <pivotFields count="20">
    <pivotField compact="0" outline="0" showAll="0" defaultSubtotal="0">
      <items count="5">
        <item x="0"/>
        <item x="2"/>
        <item x="3"/>
        <item x="1"/>
        <item x="4"/>
      </items>
    </pivotField>
    <pivotField compact="0" outline="0" showAll="0">
      <items count="4">
        <item x="2"/>
        <item x="1"/>
        <item x="0"/>
        <item t="default"/>
      </items>
    </pivotField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compact="0" numFmtId="10" outline="0" showAll="0"/>
    <pivotField compact="0" numFmtId="9" outline="0" showAll="0"/>
    <pivotField compact="0" outline="0" showAll="0"/>
    <pivotField compact="0" numFmtId="41" outline="0" showAll="0"/>
    <pivotField compact="0" numFmtId="41" outline="0" showAll="0"/>
    <pivotField axis="axisCol" compact="0" outline="0" showAll="0" defaultSubtotal="0">
      <items count="2">
        <item x="0"/>
        <item x="1"/>
      </items>
    </pivotField>
    <pivotField compact="0" outline="0" showAll="0"/>
    <pivotField compact="0" outline="0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17"/>
  </colFields>
  <colItems count="3">
    <i>
      <x/>
    </i>
    <i>
      <x v="1"/>
    </i>
    <i t="grand">
      <x/>
    </i>
  </colItems>
  <dataFields count="10">
    <dataField name="평균 : 10%" fld="11" subtotal="average" baseField="0" baseItem="0"/>
    <dataField name="평균 : 20%" fld="10" subtotal="average" baseField="0" baseItem="0"/>
    <dataField name="평균 : 30%" fld="9" subtotal="average" baseField="0" baseItem="0"/>
    <dataField name="평균 : 40%" fld="8" subtotal="average" baseField="0" baseItem="0"/>
    <dataField name="평균 : 50%" fld="7" subtotal="average" baseField="0" baseItem="0"/>
    <dataField name="평균 : 60%" fld="6" subtotal="average" baseField="0" baseItem="0"/>
    <dataField name="평균 : 70%" fld="5" subtotal="average" baseField="0" baseItem="0"/>
    <dataField name="평균 : 80%" fld="4" subtotal="average" baseField="0" baseItem="0"/>
    <dataField name="평균 : 90%" fld="3" subtotal="average" baseField="0" baseItem="0"/>
    <dataField name="평균 : 100%" fld="2" subtotal="average" baseField="0" baseItem="0"/>
  </dataFields>
  <formats count="3">
    <format dxfId="33">
      <pivotArea outline="0" collapsedLevelsAreSubtotals="1" fieldPosition="0"/>
    </format>
    <format dxfId="34">
      <pivotArea dataOnly="0" labelOnly="1" outline="0" fieldPosition="0">
        <references count="1">
          <reference field="17" count="1">
            <x v="1"/>
          </reference>
        </references>
      </pivotArea>
    </format>
    <format dxfId="25">
      <pivotArea outline="0" collapsedLevelsAreSubtotals="1" fieldPosition="0">
        <references count="1">
          <reference field="17" count="0" selected="0"/>
        </references>
      </pivotArea>
    </format>
  </formats>
  <chartFormats count="4">
    <chartFormat chart="3" format="1" series="1">
      <pivotArea type="data" outline="0" fieldPosition="0"/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피벗 테이블5" cacheId="15" dataOnRows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compact="0" compactData="0" gridDropZones="1" multipleFieldFilters="0" chartFormat="3">
  <location ref="A79:B84" firstHeaderRow="2" firstDataRow="2" firstDataCol="1"/>
  <pivotFields count="20">
    <pivotField compact="0" outline="0" showAll="0" defaultSubtotal="0">
      <items count="5">
        <item x="0"/>
        <item x="2"/>
        <item x="3"/>
        <item x="1"/>
        <item x="4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9" outline="0" showAll="0"/>
    <pivotField compact="0" outline="0" showAll="0"/>
    <pivotField dataField="1" compact="0" numFmtId="41" outline="0" showAll="0"/>
    <pivotField compact="0" numFmtId="41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성능향상에 필요한 데이터 건 수_x000a_(5) = (3) * (4)" fld="15" baseField="0" baseItem="0" numFmtId="41"/>
  </dataFields>
  <formats count="7">
    <format dxfId="45">
      <pivotArea outline="0" collapsedLevelsAreSubtotals="1" fieldPosition="0"/>
    </format>
    <format dxfId="46">
      <pivotArea outline="0" collapsedLevelsAreSubtotals="1" fieldPosition="0">
        <references count="1">
          <reference field="1" count="1" selected="0" defaultSubtotal="1">
            <x v="1"/>
          </reference>
        </references>
      </pivotArea>
    </format>
    <format dxfId="47">
      <pivotArea dataOnly="0" labelOnly="1" outline="0" offset="IV256" fieldPosition="0">
        <references count="1">
          <reference field="1" count="1" defaultSubtotal="1">
            <x v="1"/>
          </reference>
        </references>
      </pivotArea>
    </format>
    <format dxfId="48">
      <pivotArea outline="0" collapsedLevelsAreSubtotals="1" fieldPosition="0">
        <references count="1">
          <reference field="1" count="1" selected="0" defaultSubtotal="1">
            <x v="0"/>
          </reference>
        </references>
      </pivotArea>
    </format>
    <format dxfId="49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44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피벗 테이블4" cacheId="15" dataOnRows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compact="0" compactData="0" gridDropZones="1" multipleFieldFilters="0" chartFormat="3">
  <location ref="A56:E76" firstHeaderRow="1" firstDataRow="2" firstDataCol="2"/>
  <pivotFields count="20">
    <pivotField axis="axisRow" compact="0" outline="0" showAll="0" defaultSubtotal="0">
      <items count="5">
        <item x="0"/>
        <item x="2"/>
        <item x="3"/>
        <item x="1"/>
        <item x="4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axis="axisCol" compact="0" numFmtId="9" outline="0" showAll="0">
      <items count="3">
        <item x="1"/>
        <item x="0"/>
        <item t="default"/>
      </items>
    </pivotField>
    <pivotField compact="0" outline="0" showAll="0"/>
    <pivotField dataField="1" compact="0" numFmtId="41" outline="0" showAll="0"/>
    <pivotField compact="0" numFmtId="41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합계 : 성능향상에 필요한 데이터 건 수_x000a_(5) = (3) * (4)" fld="15" baseField="0" baseItem="0" numFmtId="41"/>
  </dataFields>
  <formats count="14">
    <format dxfId="54">
      <pivotArea outline="0" collapsedLevelsAreSubtotals="1" fieldPosition="0"/>
    </format>
    <format dxfId="55">
      <pivotArea outline="0" collapsedLevelsAreSubtotals="1" fieldPosition="0">
        <references count="2">
          <reference field="0" count="1" selected="0">
            <x v="1"/>
          </reference>
          <reference field="1" count="0" selected="0"/>
        </references>
      </pivotArea>
    </format>
    <format dxfId="56">
      <pivotArea dataOnly="0" labelOnly="1" outline="0" fieldPosition="0">
        <references count="1">
          <reference field="0" count="1">
            <x v="1"/>
          </reference>
        </references>
      </pivotArea>
    </format>
    <format dxfId="53">
      <pivotArea outline="0"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1" count="1" selected="0">
            <x v="0"/>
          </reference>
        </references>
      </pivotArea>
    </format>
    <format dxfId="52">
      <pivotArea outline="0" collapsedLevelsAreSubtotals="1" fieldPosition="0">
        <references count="1">
          <reference field="1" count="1" selected="0" defaultSubtotal="1">
            <x v="1"/>
          </reference>
        </references>
      </pivotArea>
    </format>
    <format dxfId="51">
      <pivotArea outline="0" collapsedLevelsAreSubtotals="1" fieldPosition="0">
        <references count="2">
          <reference field="0" count="2" selected="0">
            <x v="0"/>
            <x v="1"/>
          </reference>
          <reference field="1" count="1" selected="0">
            <x v="2"/>
          </reference>
        </references>
      </pivotArea>
    </format>
    <format dxfId="50">
      <pivotArea outline="0" collapsedLevelsAreSubtotals="1" fieldPosition="0">
        <references count="1">
          <reference field="1" count="1" selected="0" defaultSubtotal="1">
            <x v="0"/>
          </reference>
        </references>
      </pivotArea>
    </format>
    <format dxfId="32">
      <pivotArea outline="0" collapsedLevelsAreSubtotals="1" fieldPosition="0"/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1">
          <reference field="1" count="0" defaultSubtotal="1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피벗 테이블3" cacheId="15" dataOnRows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compact="0" compactData="0" gridDropZones="1" multipleFieldFilters="0" chartFormat="3">
  <location ref="A35:E52" firstHeaderRow="1" firstDataRow="2" firstDataCol="2"/>
  <pivotFields count="20">
    <pivotField axis="axisRow" compact="0" outline="0" showAll="0" defaultSubtotal="0">
      <items count="5">
        <item x="0"/>
        <item x="2"/>
        <item x="3"/>
        <item x="1"/>
        <item x="4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axis="axisCol" compact="0" numFmtId="9" outline="0" showAll="0">
      <items count="3">
        <item x="1"/>
        <item x="0"/>
        <item t="default"/>
      </items>
    </pivotField>
    <pivotField compact="0" outline="0" showAll="0"/>
    <pivotField dataField="1" compact="0" numFmtId="41" outline="0" showAll="0"/>
    <pivotField compact="0" numFmtId="41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16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합계 : 성능향상에 필요한 데이터 건 수_x000a_(5) = (3) * (4)" fld="15" baseField="0" baseItem="0" numFmtId="41"/>
  </dataFields>
  <formats count="4">
    <format dxfId="35">
      <pivotArea outline="0" collapsedLevelsAreSubtotals="1" fieldPosition="0"/>
    </format>
    <format dxfId="36">
      <pivotArea outline="0" collapsedLevelsAreSubtotals="1" fieldPosition="0">
        <references count="2">
          <reference field="0" count="1" selected="0">
            <x v="1"/>
          </reference>
          <reference field="1" count="0" selected="0"/>
        </references>
      </pivotArea>
    </format>
    <format dxfId="37">
      <pivotArea dataOnly="0" labelOnly="1" outline="0" fieldPosition="0">
        <references count="1">
          <reference field="0" count="1">
            <x v="1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피벗 테이블2" cacheId="15" dataOnRows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3">
  <location ref="A20:E32" firstHeaderRow="1" firstDataRow="3" firstDataCol="1"/>
  <pivotFields count="20">
    <pivotField axis="axisCol" showAll="0" defaultSubtotal="0">
      <items count="5">
        <item h="1" x="0"/>
        <item h="1" x="2"/>
        <item h="1" x="3"/>
        <item h="1" x="1"/>
        <item x="4"/>
      </items>
    </pivotField>
    <pivotField axis="axisCol" showAll="0">
      <items count="4">
        <item x="2"/>
        <item x="1"/>
        <item x="0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numFmtId="10" showAll="0"/>
    <pivotField numFmtId="9" showAll="0"/>
    <pivotField showAll="0"/>
    <pivotField numFmtId="41" showAll="0"/>
    <pivotField numFmtId="41" showAll="0"/>
    <pivotField showAll="0"/>
    <pivotField showAll="0"/>
    <pivotField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2">
    <field x="0"/>
    <field x="1"/>
  </colFields>
  <colItems count="4">
    <i>
      <x v="4"/>
      <x/>
    </i>
    <i r="1">
      <x v="1"/>
    </i>
    <i r="1">
      <x v="2"/>
    </i>
    <i t="grand">
      <x/>
    </i>
  </colItems>
  <dataFields count="10">
    <dataField name="평균 : 10%" fld="11" subtotal="average" baseField="0" baseItem="0"/>
    <dataField name="합계 : 20%" fld="10" baseField="0" baseItem="0"/>
    <dataField name="합계 : 30%" fld="9" baseField="0" baseItem="0"/>
    <dataField name="합계 : 40%" fld="8" baseField="0" baseItem="0"/>
    <dataField name="합계 : 50%" fld="7" baseField="0" baseItem="0"/>
    <dataField name="합계 : 60%" fld="6" baseField="0" baseItem="0"/>
    <dataField name="합계 : 70%" fld="5" baseField="0" baseItem="0"/>
    <dataField name="합계 : 80%" fld="4" baseField="0" baseItem="0"/>
    <dataField name="합계 : 90%" fld="3" baseField="0" baseItem="0"/>
    <dataField name="합계 : 100%_x000a_(1)" fld="2" baseField="0" baseItem="0"/>
  </dataFields>
  <formats count="1">
    <format dxfId="57">
      <pivotArea outline="0" collapsedLevelsAreSubtotals="1" fieldPosition="0"/>
    </format>
  </formats>
  <chartFormats count="17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6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7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8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9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2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2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2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2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2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2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2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2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2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2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2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2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2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2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2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표3" displayName="표3" ref="A1:T16" totalsRowShown="0">
  <autoFilter ref="A1:T16"/>
  <tableColumns count="20">
    <tableColumn id="1" name="Dataset"/>
    <tableColumn id="2" name="Method"/>
    <tableColumn id="3" name="100%_x000a_(1)"/>
    <tableColumn id="4" name="90%"/>
    <tableColumn id="5" name="80%"/>
    <tableColumn id="6" name="70%"/>
    <tableColumn id="7" name="60%"/>
    <tableColumn id="8" name="50%"/>
    <tableColumn id="9" name="40%"/>
    <tableColumn id="10" name="30%"/>
    <tableColumn id="11" name="20%"/>
    <tableColumn id="12" name="10%"/>
    <tableColumn id="13" name="샘플링 99% 일때 궁극적 성능_x000a_(2) = (1) * 0.99"/>
    <tableColumn id="14" name="성능향상에 필요한 데이터세트 비율_x000a_(3)"/>
    <tableColumn id="15" name="전체 데이터 건 수_x000a_(4)"/>
    <tableColumn id="16" name="성능향상에 필요한 데이터 건 수_x000a_(5) = (3) * (4)"/>
    <tableColumn id="17" name="데이터별로 궁극적 성능 (99%)를 위한 평균 데이터 건 수_x000a_(6) = averge(3건)"/>
    <tableColumn id="18" name="라벨 개수"/>
    <tableColumn id="19" name="속성 수"/>
    <tableColumn id="20" name="속성분류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표4" displayName="표4" ref="A1:T4" totalsRowShown="0">
  <autoFilter ref="A1:T4"/>
  <tableColumns count="20">
    <tableColumn id="1" name="Dataset"/>
    <tableColumn id="2" name="Method"/>
    <tableColumn id="3" name="100%_x000a_(1)"/>
    <tableColumn id="4" name="90%"/>
    <tableColumn id="5" name="80%"/>
    <tableColumn id="6" name="70%"/>
    <tableColumn id="7" name="60%"/>
    <tableColumn id="8" name="50%"/>
    <tableColumn id="9" name="40%"/>
    <tableColumn id="10" name="30%"/>
    <tableColumn id="11" name="20%"/>
    <tableColumn id="12" name="10%"/>
    <tableColumn id="13" name="샘플링 99% 일때 궁극적 성능_x000a_(2) = (1) * 0.99"/>
    <tableColumn id="14" name="성능향상에 필요한 데이터세트 비율_x000a_(3)"/>
    <tableColumn id="15" name="전체 데이터 건 수_x000a_(4)"/>
    <tableColumn id="16" name="성능향상에 필요한 데이터 건 수_x000a_(5) = (3) * (4)"/>
    <tableColumn id="17" name="데이터별로 궁극적 성능 (99%)를 위한 평균 데이터 건 수_x000a_(6) = averge(3건)"/>
    <tableColumn id="18" name="라벨 개수"/>
    <tableColumn id="19" name="속성 수"/>
    <tableColumn id="20" name="속성분류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topLeftCell="D1" workbookViewId="0">
      <selection activeCell="R13" sqref="R2:R13"/>
    </sheetView>
  </sheetViews>
  <sheetFormatPr defaultRowHeight="17.399999999999999"/>
  <cols>
    <col min="2" max="2" width="9.09765625" customWidth="1"/>
    <col min="18" max="18" width="10.3984375" customWidth="1"/>
    <col min="20" max="20" width="9.796875" customWidth="1"/>
  </cols>
  <sheetData>
    <row r="1" spans="1:20">
      <c r="A1" t="s">
        <v>0</v>
      </c>
      <c r="B1" t="s">
        <v>1</v>
      </c>
      <c r="C1" t="s">
        <v>16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18</v>
      </c>
      <c r="N1" t="s">
        <v>20</v>
      </c>
      <c r="O1" t="s">
        <v>22</v>
      </c>
      <c r="P1" t="s">
        <v>24</v>
      </c>
      <c r="Q1" t="s">
        <v>26</v>
      </c>
      <c r="R1" t="s">
        <v>10</v>
      </c>
      <c r="S1" t="s">
        <v>12</v>
      </c>
      <c r="T1" t="s">
        <v>14</v>
      </c>
    </row>
    <row r="2" spans="1:20">
      <c r="A2" t="s">
        <v>2</v>
      </c>
      <c r="B2" t="s">
        <v>3</v>
      </c>
      <c r="C2">
        <v>0.72809999999999997</v>
      </c>
      <c r="D2">
        <v>0.72860000000000003</v>
      </c>
      <c r="E2">
        <v>0.72739999999999994</v>
      </c>
      <c r="F2">
        <v>0.7258</v>
      </c>
      <c r="G2">
        <v>0.72370000000000001</v>
      </c>
      <c r="H2">
        <v>0.71379999999999999</v>
      </c>
      <c r="I2">
        <v>0.71900000000000008</v>
      </c>
      <c r="J2">
        <v>0.71540000000000004</v>
      </c>
      <c r="K2">
        <v>0.71120000000000005</v>
      </c>
      <c r="L2">
        <v>0.70010000000000006</v>
      </c>
      <c r="M2">
        <v>0.72081899999999999</v>
      </c>
      <c r="N2">
        <v>0.99</v>
      </c>
      <c r="O2">
        <v>286</v>
      </c>
      <c r="P2">
        <v>283.14</v>
      </c>
      <c r="Q2">
        <v>283.14</v>
      </c>
      <c r="R2">
        <v>2</v>
      </c>
      <c r="S2">
        <v>10</v>
      </c>
      <c r="T2" t="s">
        <v>28</v>
      </c>
    </row>
    <row r="3" spans="1:20">
      <c r="A3" t="s">
        <v>2</v>
      </c>
      <c r="B3" t="s">
        <v>4</v>
      </c>
      <c r="C3">
        <v>0.73829999999999996</v>
      </c>
      <c r="D3">
        <v>0.72819999999999996</v>
      </c>
      <c r="E3">
        <v>0.7206999999999999</v>
      </c>
      <c r="F3">
        <v>0.71540000000000004</v>
      </c>
      <c r="G3">
        <v>0.71160000000000001</v>
      </c>
      <c r="H3">
        <v>0.70279999999999998</v>
      </c>
      <c r="I3">
        <v>0.70530000000000004</v>
      </c>
      <c r="J3">
        <v>0.70250000000000001</v>
      </c>
      <c r="K3">
        <v>0.69889999999999997</v>
      </c>
      <c r="L3">
        <v>0.68859999999999999</v>
      </c>
      <c r="M3">
        <v>0.73091699999999993</v>
      </c>
      <c r="N3">
        <v>0.99</v>
      </c>
      <c r="O3">
        <v>286</v>
      </c>
      <c r="P3">
        <v>283.14</v>
      </c>
      <c r="Q3">
        <v>283.14</v>
      </c>
      <c r="R3">
        <v>2</v>
      </c>
      <c r="S3">
        <v>10</v>
      </c>
      <c r="T3" t="s">
        <v>28</v>
      </c>
    </row>
    <row r="4" spans="1:20">
      <c r="A4" t="s">
        <v>2</v>
      </c>
      <c r="B4" t="s">
        <v>5</v>
      </c>
      <c r="C4">
        <v>0.73019999999999996</v>
      </c>
      <c r="D4">
        <v>0.72620000000000007</v>
      </c>
      <c r="E4">
        <v>0.72199999999999998</v>
      </c>
      <c r="F4">
        <v>0.71760000000000002</v>
      </c>
      <c r="G4">
        <v>0.71349999999999991</v>
      </c>
      <c r="H4">
        <v>0.69709999999999994</v>
      </c>
      <c r="I4">
        <v>0.70369999999999999</v>
      </c>
      <c r="J4">
        <v>0.69810000000000005</v>
      </c>
      <c r="K4">
        <v>0.69129999999999991</v>
      </c>
      <c r="L4">
        <v>0.67890000000000006</v>
      </c>
      <c r="M4">
        <v>0.72289799999999993</v>
      </c>
      <c r="N4">
        <v>0.99</v>
      </c>
      <c r="O4">
        <v>286</v>
      </c>
      <c r="P4">
        <v>283.14</v>
      </c>
      <c r="Q4">
        <v>283.14</v>
      </c>
      <c r="R4">
        <v>2</v>
      </c>
      <c r="S4">
        <v>10</v>
      </c>
      <c r="T4" t="s">
        <v>28</v>
      </c>
    </row>
    <row r="5" spans="1:20">
      <c r="A5" t="s">
        <v>7</v>
      </c>
      <c r="B5" t="s">
        <v>3</v>
      </c>
      <c r="C5">
        <v>0.75</v>
      </c>
      <c r="D5">
        <v>0.74890000000000001</v>
      </c>
      <c r="E5">
        <v>0.74780000000000002</v>
      </c>
      <c r="F5">
        <v>0.74650000000000005</v>
      </c>
      <c r="G5">
        <v>0.74470000000000003</v>
      </c>
      <c r="H5">
        <v>0.74269999999999992</v>
      </c>
      <c r="I5">
        <v>0.74</v>
      </c>
      <c r="J5">
        <v>0.73650000000000004</v>
      </c>
      <c r="K5">
        <v>0.72889999999999999</v>
      </c>
      <c r="L5">
        <v>0.71230000000000004</v>
      </c>
      <c r="M5">
        <v>0.74249999999999994</v>
      </c>
      <c r="N5">
        <v>0.5</v>
      </c>
      <c r="O5">
        <v>1000</v>
      </c>
      <c r="P5">
        <v>500</v>
      </c>
      <c r="Q5">
        <v>663.33333333333337</v>
      </c>
      <c r="R5">
        <v>2</v>
      </c>
      <c r="S5">
        <v>21</v>
      </c>
      <c r="T5" t="s">
        <v>30</v>
      </c>
    </row>
    <row r="6" spans="1:20">
      <c r="A6" t="s">
        <v>7</v>
      </c>
      <c r="B6" t="s">
        <v>4</v>
      </c>
      <c r="C6">
        <v>0.71239999999999992</v>
      </c>
      <c r="D6">
        <v>0.71540000000000004</v>
      </c>
      <c r="E6">
        <v>0.71599999999999997</v>
      </c>
      <c r="F6">
        <v>0.71530000000000005</v>
      </c>
      <c r="G6">
        <v>0.71299999999999997</v>
      </c>
      <c r="H6">
        <v>0.70909999999999995</v>
      </c>
      <c r="I6">
        <v>0.70440000000000003</v>
      </c>
      <c r="J6">
        <v>0.69900000000000007</v>
      </c>
      <c r="K6">
        <v>0.69019999999999992</v>
      </c>
      <c r="L6">
        <v>0.67559999999999998</v>
      </c>
      <c r="M6">
        <v>0.7052759999999999</v>
      </c>
      <c r="N6">
        <v>0.5</v>
      </c>
      <c r="O6">
        <v>1000</v>
      </c>
      <c r="P6">
        <v>500</v>
      </c>
      <c r="Q6">
        <v>663.33333333333337</v>
      </c>
      <c r="R6">
        <v>2</v>
      </c>
      <c r="S6">
        <v>21</v>
      </c>
      <c r="T6" t="s">
        <v>30</v>
      </c>
    </row>
    <row r="7" spans="1:20">
      <c r="A7" t="s">
        <v>7</v>
      </c>
      <c r="B7" t="s">
        <v>5</v>
      </c>
      <c r="C7">
        <v>0.72040000000000004</v>
      </c>
      <c r="D7">
        <v>0.7137</v>
      </c>
      <c r="E7">
        <v>0.70689999999999997</v>
      </c>
      <c r="F7">
        <v>0.70079999999999998</v>
      </c>
      <c r="G7">
        <v>0.69569999999999999</v>
      </c>
      <c r="H7">
        <v>0.69010000000000005</v>
      </c>
      <c r="I7">
        <v>0.68430000000000002</v>
      </c>
      <c r="J7">
        <v>0.6784</v>
      </c>
      <c r="K7">
        <v>0.67079999999999995</v>
      </c>
      <c r="L7">
        <v>0.65920000000000001</v>
      </c>
      <c r="M7">
        <v>0.71319600000000005</v>
      </c>
      <c r="N7">
        <v>0.99</v>
      </c>
      <c r="O7">
        <v>1000</v>
      </c>
      <c r="P7">
        <v>990</v>
      </c>
      <c r="Q7">
        <v>663.33333333333337</v>
      </c>
      <c r="R7">
        <v>2</v>
      </c>
      <c r="S7">
        <v>21</v>
      </c>
      <c r="T7" t="s">
        <v>30</v>
      </c>
    </row>
    <row r="8" spans="1:20">
      <c r="A8" t="s">
        <v>8</v>
      </c>
      <c r="B8" t="s">
        <v>3</v>
      </c>
      <c r="C8">
        <v>0.75609999999999999</v>
      </c>
      <c r="D8">
        <v>0.75549999999999995</v>
      </c>
      <c r="E8">
        <v>0.75470000000000004</v>
      </c>
      <c r="F8">
        <v>0.75379999999999991</v>
      </c>
      <c r="G8">
        <v>0.75260000000000005</v>
      </c>
      <c r="H8">
        <v>0.75120000000000009</v>
      </c>
      <c r="I8">
        <v>0.74860000000000004</v>
      </c>
      <c r="J8">
        <v>0.74560000000000004</v>
      </c>
      <c r="K8">
        <v>0.74049999999999994</v>
      </c>
      <c r="L8">
        <v>0.72640000000000005</v>
      </c>
      <c r="M8">
        <v>0.74853899999999995</v>
      </c>
      <c r="N8">
        <v>0.5</v>
      </c>
      <c r="O8">
        <v>768</v>
      </c>
      <c r="P8">
        <v>384</v>
      </c>
      <c r="Q8">
        <v>634.88</v>
      </c>
      <c r="R8">
        <v>2</v>
      </c>
      <c r="S8">
        <v>9</v>
      </c>
      <c r="T8" t="s">
        <v>32</v>
      </c>
    </row>
    <row r="9" spans="1:20">
      <c r="A9" t="s">
        <v>8</v>
      </c>
      <c r="B9" t="s">
        <v>4</v>
      </c>
      <c r="C9">
        <v>0.74430000000000007</v>
      </c>
      <c r="D9">
        <v>0.73750000000000004</v>
      </c>
      <c r="E9">
        <v>0.73409999999999997</v>
      </c>
      <c r="F9">
        <v>0.73170000000000002</v>
      </c>
      <c r="G9">
        <v>0.72920000000000007</v>
      </c>
      <c r="H9">
        <v>0.72609999999999997</v>
      </c>
      <c r="I9">
        <v>0.72129999999999994</v>
      </c>
      <c r="J9">
        <v>0.71550000000000002</v>
      </c>
      <c r="K9">
        <v>0.70550000000000002</v>
      </c>
      <c r="L9">
        <v>0.69</v>
      </c>
      <c r="M9">
        <v>0.7368570000000001</v>
      </c>
      <c r="N9">
        <v>0.99</v>
      </c>
      <c r="O9">
        <v>768</v>
      </c>
      <c r="P9">
        <v>760.31999999999994</v>
      </c>
      <c r="Q9">
        <v>634.88</v>
      </c>
      <c r="R9">
        <v>2</v>
      </c>
      <c r="S9">
        <v>9</v>
      </c>
      <c r="T9" t="s">
        <v>32</v>
      </c>
    </row>
    <row r="10" spans="1:20">
      <c r="A10" t="s">
        <v>8</v>
      </c>
      <c r="B10" t="s">
        <v>5</v>
      </c>
      <c r="C10">
        <v>0.70530000000000004</v>
      </c>
      <c r="D10">
        <v>0.70379999999999998</v>
      </c>
      <c r="E10">
        <v>0.70239999999999991</v>
      </c>
      <c r="F10">
        <v>0.70019999999999993</v>
      </c>
      <c r="G10">
        <v>0.69779999999999998</v>
      </c>
      <c r="H10">
        <v>0.69430000000000003</v>
      </c>
      <c r="I10">
        <v>0.68989999999999996</v>
      </c>
      <c r="J10">
        <v>0.68530000000000002</v>
      </c>
      <c r="K10">
        <v>0.67920000000000003</v>
      </c>
      <c r="L10">
        <v>0.67110000000000003</v>
      </c>
      <c r="M10">
        <v>0.69824700000000006</v>
      </c>
      <c r="N10">
        <v>0.99</v>
      </c>
      <c r="O10">
        <v>768</v>
      </c>
      <c r="P10">
        <v>760.31999999999994</v>
      </c>
      <c r="Q10">
        <v>634.88</v>
      </c>
      <c r="R10">
        <v>2</v>
      </c>
      <c r="S10">
        <v>9</v>
      </c>
      <c r="T10" t="s">
        <v>32</v>
      </c>
    </row>
    <row r="11" spans="1:20">
      <c r="A11" t="s">
        <v>9</v>
      </c>
      <c r="B11" t="s">
        <v>3</v>
      </c>
      <c r="C11">
        <v>0.82519999999999993</v>
      </c>
      <c r="D11">
        <v>0.82540000000000002</v>
      </c>
      <c r="E11">
        <v>0.8256</v>
      </c>
      <c r="F11">
        <v>0.82640000000000002</v>
      </c>
      <c r="G11">
        <v>0.82700000000000007</v>
      </c>
      <c r="H11">
        <v>0.82739999999999991</v>
      </c>
      <c r="I11">
        <v>0.82819999999999994</v>
      </c>
      <c r="J11">
        <v>0.82889999999999997</v>
      </c>
      <c r="K11">
        <v>0.82869999999999999</v>
      </c>
      <c r="L11">
        <v>0.82050000000000001</v>
      </c>
      <c r="M11">
        <v>0.8169479999999999</v>
      </c>
      <c r="N11">
        <v>0.5</v>
      </c>
      <c r="O11">
        <v>351</v>
      </c>
      <c r="P11">
        <v>175.5</v>
      </c>
      <c r="Q11">
        <v>290.16000000000003</v>
      </c>
      <c r="R11">
        <v>2</v>
      </c>
      <c r="S11">
        <v>35</v>
      </c>
      <c r="T11" t="s">
        <v>30</v>
      </c>
    </row>
    <row r="12" spans="1:20">
      <c r="A12" t="s">
        <v>9</v>
      </c>
      <c r="B12" t="s">
        <v>4</v>
      </c>
      <c r="C12">
        <v>0.89890000000000003</v>
      </c>
      <c r="D12">
        <v>0.89560000000000006</v>
      </c>
      <c r="E12">
        <v>0.89390000000000003</v>
      </c>
      <c r="F12">
        <v>0.89080000000000004</v>
      </c>
      <c r="G12">
        <v>0.88690000000000002</v>
      </c>
      <c r="H12">
        <v>0.88239999999999996</v>
      </c>
      <c r="I12">
        <v>0.87629999999999997</v>
      </c>
      <c r="J12">
        <v>0.86709999999999998</v>
      </c>
      <c r="K12">
        <v>0.85230000000000006</v>
      </c>
      <c r="L12">
        <v>0.8095</v>
      </c>
      <c r="M12">
        <v>0.88991100000000001</v>
      </c>
      <c r="N12">
        <v>0.99</v>
      </c>
      <c r="O12">
        <v>351</v>
      </c>
      <c r="P12">
        <v>347.49</v>
      </c>
      <c r="Q12">
        <v>290.16000000000003</v>
      </c>
      <c r="R12">
        <v>2</v>
      </c>
      <c r="S12">
        <v>35</v>
      </c>
      <c r="T12" t="s">
        <v>30</v>
      </c>
    </row>
    <row r="13" spans="1:20">
      <c r="A13" t="s">
        <v>9</v>
      </c>
      <c r="B13" t="s">
        <v>5</v>
      </c>
      <c r="C13">
        <v>0.86860000000000004</v>
      </c>
      <c r="D13">
        <v>0.86719999999999997</v>
      </c>
      <c r="E13">
        <v>0.86499999999999999</v>
      </c>
      <c r="F13">
        <v>0.86280000000000001</v>
      </c>
      <c r="G13">
        <v>0.8589</v>
      </c>
      <c r="H13">
        <v>0.85439999999999994</v>
      </c>
      <c r="I13">
        <v>0.84829999999999994</v>
      </c>
      <c r="J13">
        <v>0.83920000000000006</v>
      </c>
      <c r="K13">
        <v>0.8237000000000001</v>
      </c>
      <c r="L13">
        <v>0.78939999999999999</v>
      </c>
      <c r="M13">
        <v>0.85991400000000007</v>
      </c>
      <c r="N13">
        <v>0.99</v>
      </c>
      <c r="O13">
        <v>351</v>
      </c>
      <c r="P13">
        <v>347.49</v>
      </c>
      <c r="Q13">
        <v>290.16000000000003</v>
      </c>
      <c r="R13">
        <v>2</v>
      </c>
      <c r="S13">
        <v>35</v>
      </c>
      <c r="T13" t="s">
        <v>30</v>
      </c>
    </row>
    <row r="14" spans="1:20">
      <c r="A14" t="s">
        <v>6</v>
      </c>
      <c r="B14" t="s">
        <v>3</v>
      </c>
      <c r="C14">
        <v>0.48109999999999997</v>
      </c>
      <c r="D14">
        <v>0.4803</v>
      </c>
      <c r="E14">
        <v>0.47979999999999995</v>
      </c>
      <c r="F14">
        <v>0.4783</v>
      </c>
      <c r="G14">
        <v>0.4793</v>
      </c>
      <c r="H14">
        <v>0.4824</v>
      </c>
      <c r="I14">
        <v>0.48280000000000001</v>
      </c>
      <c r="J14">
        <v>0.48670000000000002</v>
      </c>
      <c r="K14">
        <v>0.48950000000000005</v>
      </c>
      <c r="L14">
        <v>0.46520000000000006</v>
      </c>
      <c r="M14">
        <v>0.47628899999999996</v>
      </c>
      <c r="N14">
        <v>0.5</v>
      </c>
      <c r="O14">
        <v>214</v>
      </c>
      <c r="P14">
        <v>107</v>
      </c>
      <c r="Q14">
        <v>176.90666666666667</v>
      </c>
      <c r="R14">
        <v>7</v>
      </c>
      <c r="S14">
        <v>10</v>
      </c>
      <c r="T14" t="s">
        <v>28</v>
      </c>
    </row>
    <row r="15" spans="1:20">
      <c r="A15" t="s">
        <v>6</v>
      </c>
      <c r="B15" t="s">
        <v>4</v>
      </c>
      <c r="C15">
        <v>0.67849999999999999</v>
      </c>
      <c r="D15">
        <v>0.67810000000000004</v>
      </c>
      <c r="E15">
        <v>0.67269999999999996</v>
      </c>
      <c r="F15">
        <v>0.66510000000000002</v>
      </c>
      <c r="G15">
        <v>0.65529999999999999</v>
      </c>
      <c r="H15">
        <v>0.6409999999999999</v>
      </c>
      <c r="I15">
        <v>0.62460000000000004</v>
      </c>
      <c r="J15">
        <v>0.59750000000000003</v>
      </c>
      <c r="K15">
        <v>0.55579999999999996</v>
      </c>
      <c r="L15">
        <v>0.47039999999999998</v>
      </c>
      <c r="M15">
        <v>0.67171499999999995</v>
      </c>
      <c r="N15">
        <v>0.99</v>
      </c>
      <c r="O15">
        <v>214</v>
      </c>
      <c r="P15">
        <v>211.85999999999999</v>
      </c>
      <c r="Q15">
        <v>176.90666666666667</v>
      </c>
      <c r="R15">
        <v>7</v>
      </c>
      <c r="S15">
        <v>10</v>
      </c>
      <c r="T15" t="s">
        <v>28</v>
      </c>
    </row>
    <row r="16" spans="1:20">
      <c r="A16" t="s">
        <v>6</v>
      </c>
      <c r="B16" t="s">
        <v>5</v>
      </c>
      <c r="C16">
        <v>0.69940000000000002</v>
      </c>
      <c r="D16">
        <v>0.69340000000000002</v>
      </c>
      <c r="E16">
        <v>0.68730000000000002</v>
      </c>
      <c r="F16">
        <v>0.68049999999999999</v>
      </c>
      <c r="G16">
        <v>0.67230000000000001</v>
      </c>
      <c r="H16">
        <v>0.66180000000000005</v>
      </c>
      <c r="I16">
        <v>0.64680000000000004</v>
      </c>
      <c r="J16">
        <v>0.62719999999999998</v>
      </c>
      <c r="K16">
        <v>0.59870000000000001</v>
      </c>
      <c r="L16">
        <v>0.53449999999999998</v>
      </c>
      <c r="M16">
        <v>0.69240599999999997</v>
      </c>
      <c r="N16">
        <v>0.99</v>
      </c>
      <c r="O16">
        <v>214</v>
      </c>
      <c r="P16">
        <v>211.85999999999999</v>
      </c>
      <c r="Q16">
        <v>176.90666666666667</v>
      </c>
      <c r="R16">
        <v>7</v>
      </c>
      <c r="S16">
        <v>10</v>
      </c>
      <c r="T16" t="s">
        <v>28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selection activeCell="L2" sqref="L2:L4"/>
    </sheetView>
  </sheetViews>
  <sheetFormatPr defaultRowHeight="17.399999999999999"/>
  <cols>
    <col min="2" max="2" width="9.09765625" customWidth="1"/>
    <col min="18" max="18" width="10.3984375" customWidth="1"/>
    <col min="20" max="20" width="9.796875" customWidth="1"/>
  </cols>
  <sheetData>
    <row r="1" spans="1:20">
      <c r="A1" t="s">
        <v>0</v>
      </c>
      <c r="B1" t="s">
        <v>1</v>
      </c>
      <c r="C1" t="s">
        <v>16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18</v>
      </c>
      <c r="N1" t="s">
        <v>20</v>
      </c>
      <c r="O1" t="s">
        <v>22</v>
      </c>
      <c r="P1" t="s">
        <v>24</v>
      </c>
      <c r="Q1" t="s">
        <v>26</v>
      </c>
      <c r="R1" t="s">
        <v>10</v>
      </c>
      <c r="S1" t="s">
        <v>12</v>
      </c>
      <c r="T1" t="s">
        <v>14</v>
      </c>
    </row>
    <row r="2" spans="1:20">
      <c r="A2" t="s">
        <v>6</v>
      </c>
      <c r="B2" t="s">
        <v>5</v>
      </c>
      <c r="C2">
        <v>0.69940000000000002</v>
      </c>
      <c r="D2">
        <v>0.69340000000000002</v>
      </c>
      <c r="E2">
        <v>0.68730000000000002</v>
      </c>
      <c r="F2">
        <v>0.68049999999999999</v>
      </c>
      <c r="G2">
        <v>0.67230000000000001</v>
      </c>
      <c r="H2">
        <v>0.66180000000000005</v>
      </c>
      <c r="I2">
        <v>0.64680000000000004</v>
      </c>
      <c r="J2">
        <v>0.62719999999999998</v>
      </c>
      <c r="K2">
        <v>0.59870000000000001</v>
      </c>
      <c r="L2">
        <v>0.53449999999999998</v>
      </c>
      <c r="M2">
        <v>0.69240599999999997</v>
      </c>
      <c r="N2">
        <v>0.99</v>
      </c>
      <c r="O2">
        <v>214</v>
      </c>
      <c r="P2">
        <v>211.85999999999999</v>
      </c>
      <c r="Q2">
        <v>176.90666666666667</v>
      </c>
      <c r="R2">
        <v>7</v>
      </c>
      <c r="S2">
        <v>10</v>
      </c>
      <c r="T2" t="s">
        <v>28</v>
      </c>
    </row>
    <row r="3" spans="1:20">
      <c r="A3" t="s">
        <v>6</v>
      </c>
      <c r="B3" t="s">
        <v>4</v>
      </c>
      <c r="C3">
        <v>0.67849999999999999</v>
      </c>
      <c r="D3">
        <v>0.67810000000000004</v>
      </c>
      <c r="E3">
        <v>0.67269999999999996</v>
      </c>
      <c r="F3">
        <v>0.66510000000000002</v>
      </c>
      <c r="G3">
        <v>0.65529999999999999</v>
      </c>
      <c r="H3">
        <v>0.6409999999999999</v>
      </c>
      <c r="I3">
        <v>0.62460000000000004</v>
      </c>
      <c r="J3">
        <v>0.59750000000000003</v>
      </c>
      <c r="K3">
        <v>0.55579999999999996</v>
      </c>
      <c r="L3">
        <v>0.47039999999999998</v>
      </c>
      <c r="M3">
        <v>0.67171499999999995</v>
      </c>
      <c r="N3">
        <v>0.99</v>
      </c>
      <c r="O3">
        <v>214</v>
      </c>
      <c r="P3">
        <v>211.85999999999999</v>
      </c>
      <c r="Q3">
        <v>176.90666666666667</v>
      </c>
      <c r="R3">
        <v>7</v>
      </c>
      <c r="S3">
        <v>10</v>
      </c>
      <c r="T3" t="s">
        <v>28</v>
      </c>
    </row>
    <row r="4" spans="1:20">
      <c r="A4" t="s">
        <v>6</v>
      </c>
      <c r="B4" t="s">
        <v>3</v>
      </c>
      <c r="C4">
        <v>0.48109999999999997</v>
      </c>
      <c r="D4">
        <v>0.4803</v>
      </c>
      <c r="E4">
        <v>0.47979999999999995</v>
      </c>
      <c r="F4">
        <v>0.4783</v>
      </c>
      <c r="G4">
        <v>0.4793</v>
      </c>
      <c r="H4">
        <v>0.4824</v>
      </c>
      <c r="I4">
        <v>0.48280000000000001</v>
      </c>
      <c r="J4">
        <v>0.48670000000000002</v>
      </c>
      <c r="K4">
        <v>0.48950000000000005</v>
      </c>
      <c r="L4">
        <v>0.46520000000000006</v>
      </c>
      <c r="M4">
        <v>0.47628899999999996</v>
      </c>
      <c r="N4">
        <v>0.5</v>
      </c>
      <c r="O4">
        <v>214</v>
      </c>
      <c r="P4">
        <v>107</v>
      </c>
      <c r="Q4">
        <v>176.90666666666667</v>
      </c>
      <c r="R4">
        <v>7</v>
      </c>
      <c r="S4">
        <v>10</v>
      </c>
      <c r="T4" t="s">
        <v>28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167"/>
  <sheetViews>
    <sheetView tabSelected="1" topLeftCell="G1" zoomScale="85" zoomScaleNormal="85" workbookViewId="0">
      <selection activeCell="U2" sqref="U2:U17"/>
    </sheetView>
  </sheetViews>
  <sheetFormatPr defaultRowHeight="17.399999999999999"/>
  <cols>
    <col min="1" max="1" width="13.69921875" customWidth="1"/>
    <col min="2" max="4" width="12" customWidth="1"/>
    <col min="5" max="5" width="7.296875" customWidth="1"/>
    <col min="6" max="6" width="5.296875" customWidth="1"/>
    <col min="7" max="7" width="12" customWidth="1"/>
    <col min="8" max="8" width="11" customWidth="1"/>
    <col min="9" max="9" width="5.296875" customWidth="1"/>
    <col min="10" max="10" width="12" customWidth="1"/>
    <col min="11" max="11" width="7.796875" customWidth="1"/>
    <col min="12" max="12" width="5.296875" customWidth="1"/>
    <col min="13" max="13" width="12" customWidth="1"/>
    <col min="14" max="14" width="13.5" customWidth="1"/>
    <col min="15" max="15" width="5.296875" customWidth="1"/>
    <col min="16" max="16" width="12" customWidth="1"/>
    <col min="17" max="17" width="7.3984375" customWidth="1"/>
    <col min="18" max="18" width="9.19921875" bestFit="1" customWidth="1"/>
    <col min="19" max="19" width="7.3984375" customWidth="1"/>
    <col min="20" max="20" width="11.296875" customWidth="1"/>
    <col min="21" max="21" width="15.69921875" customWidth="1"/>
    <col min="22" max="22" width="8.3984375" customWidth="1"/>
    <col min="23" max="30" width="15.296875" customWidth="1"/>
    <col min="31" max="39" width="23.59765625" customWidth="1"/>
    <col min="40" max="40" width="27.09765625" customWidth="1"/>
    <col min="41" max="70" width="13.796875" customWidth="1"/>
    <col min="71" max="79" width="18.296875" customWidth="1"/>
    <col min="80" max="80" width="21.69921875" customWidth="1"/>
    <col min="81" max="110" width="13.796875" customWidth="1"/>
    <col min="111" max="119" width="18.796875" customWidth="1"/>
    <col min="120" max="120" width="22.296875" customWidth="1"/>
    <col min="121" max="150" width="13.796875" customWidth="1"/>
    <col min="151" max="159" width="15.5" customWidth="1"/>
    <col min="160" max="160" width="19" customWidth="1"/>
    <col min="161" max="189" width="13.796875" customWidth="1"/>
    <col min="190" max="190" width="13.796875" bestFit="1" customWidth="1"/>
    <col min="191" max="191" width="21.3984375" customWidth="1"/>
    <col min="192" max="199" width="21.3984375" bestFit="1" customWidth="1"/>
    <col min="200" max="200" width="24.8984375" bestFit="1" customWidth="1"/>
    <col min="201" max="201" width="14.8984375" customWidth="1"/>
    <col min="202" max="209" width="14.8984375" bestFit="1" customWidth="1"/>
    <col min="210" max="210" width="18.3984375" bestFit="1" customWidth="1"/>
  </cols>
  <sheetData>
    <row r="1" spans="1:21">
      <c r="C1" s="15" t="s">
        <v>47</v>
      </c>
      <c r="D1" s="16"/>
      <c r="E1" s="16"/>
      <c r="F1" s="16"/>
      <c r="G1" s="16"/>
      <c r="H1" s="16"/>
      <c r="I1" s="16"/>
      <c r="J1" s="16"/>
      <c r="K1" s="16"/>
      <c r="L1" s="17"/>
    </row>
    <row r="2" spans="1:21" s="5" customFormat="1" ht="34.799999999999997">
      <c r="A2" s="11" t="s">
        <v>0</v>
      </c>
      <c r="B2" s="11" t="s">
        <v>1</v>
      </c>
      <c r="C2" s="12" t="s">
        <v>17</v>
      </c>
      <c r="D2" s="13">
        <v>0.9</v>
      </c>
      <c r="E2" s="13">
        <v>0.8</v>
      </c>
      <c r="F2" s="13">
        <v>0.7</v>
      </c>
      <c r="G2" s="13">
        <v>0.6</v>
      </c>
      <c r="H2" s="13">
        <v>0.5</v>
      </c>
      <c r="I2" s="13">
        <v>0.4</v>
      </c>
      <c r="J2" s="13">
        <v>0.3</v>
      </c>
      <c r="K2" s="13">
        <v>0.2</v>
      </c>
      <c r="L2" s="13">
        <v>0.1</v>
      </c>
      <c r="M2" s="14" t="s">
        <v>19</v>
      </c>
      <c r="N2" s="14" t="s">
        <v>21</v>
      </c>
      <c r="O2" s="14" t="s">
        <v>23</v>
      </c>
      <c r="P2" s="14" t="s">
        <v>25</v>
      </c>
      <c r="Q2" s="14" t="s">
        <v>27</v>
      </c>
      <c r="R2" s="11" t="s">
        <v>11</v>
      </c>
      <c r="S2" s="11" t="s">
        <v>13</v>
      </c>
      <c r="T2" s="11" t="s">
        <v>15</v>
      </c>
      <c r="U2" s="5" t="s">
        <v>78</v>
      </c>
    </row>
    <row r="3" spans="1:21">
      <c r="A3" s="6" t="s">
        <v>2</v>
      </c>
      <c r="B3" s="6" t="s">
        <v>3</v>
      </c>
      <c r="C3" s="7">
        <f>Sheet1!B2/100</f>
        <v>0.72809999999999997</v>
      </c>
      <c r="D3" s="7">
        <f>Sheet1!C2/100</f>
        <v>0.72860000000000003</v>
      </c>
      <c r="E3" s="7">
        <f>Sheet1!D2/100</f>
        <v>0.72739999999999994</v>
      </c>
      <c r="F3" s="7">
        <f>Sheet1!E2/100</f>
        <v>0.7258</v>
      </c>
      <c r="G3" s="7">
        <f>Sheet1!F2/100</f>
        <v>0.72370000000000001</v>
      </c>
      <c r="H3" s="7">
        <v>0.72189999999999999</v>
      </c>
      <c r="I3" s="7">
        <f>Sheet1!H2/100</f>
        <v>0.71900000000000008</v>
      </c>
      <c r="J3" s="7">
        <f>Sheet1!I2/100</f>
        <v>0.71540000000000004</v>
      </c>
      <c r="K3" s="7">
        <f>Sheet1!J2/100</f>
        <v>0.71120000000000005</v>
      </c>
      <c r="L3" s="7">
        <f>Sheet1!K2/100</f>
        <v>0.70010000000000006</v>
      </c>
      <c r="M3" s="7">
        <f>C3*0.99</f>
        <v>0.72081899999999999</v>
      </c>
      <c r="N3" s="8">
        <f>IF(H3&gt;M3,50%,99%)</f>
        <v>0.5</v>
      </c>
      <c r="O3" s="6">
        <v>286</v>
      </c>
      <c r="P3" s="9">
        <f>N3*O3</f>
        <v>143</v>
      </c>
      <c r="Q3" s="10">
        <f>AVERAGE(P3:P5)</f>
        <v>236.42666666666665</v>
      </c>
      <c r="R3" s="6">
        <v>2</v>
      </c>
      <c r="S3" s="6">
        <v>10</v>
      </c>
      <c r="T3" s="6" t="s">
        <v>29</v>
      </c>
      <c r="U3" s="22">
        <f>C3-L3</f>
        <v>2.7999999999999914E-2</v>
      </c>
    </row>
    <row r="4" spans="1:21">
      <c r="A4" s="6" t="s">
        <v>2</v>
      </c>
      <c r="B4" s="6" t="s">
        <v>4</v>
      </c>
      <c r="C4" s="7">
        <f>Sheet1!B3/100</f>
        <v>0.73829999999999996</v>
      </c>
      <c r="D4" s="7">
        <f>Sheet1!C3/100</f>
        <v>0.72819999999999996</v>
      </c>
      <c r="E4" s="7">
        <f>Sheet1!D3/100</f>
        <v>0.7206999999999999</v>
      </c>
      <c r="F4" s="7">
        <f>Sheet1!E3/100</f>
        <v>0.71540000000000004</v>
      </c>
      <c r="G4" s="7">
        <f>Sheet1!F3/100</f>
        <v>0.71160000000000001</v>
      </c>
      <c r="H4" s="7">
        <v>0.70840000000000003</v>
      </c>
      <c r="I4" s="7">
        <f>Sheet1!H3/100</f>
        <v>0.70530000000000004</v>
      </c>
      <c r="J4" s="7">
        <f>Sheet1!I3/100</f>
        <v>0.70250000000000001</v>
      </c>
      <c r="K4" s="7">
        <f>Sheet1!J3/100</f>
        <v>0.69889999999999997</v>
      </c>
      <c r="L4" s="7">
        <f>Sheet1!K3/100</f>
        <v>0.68859999999999999</v>
      </c>
      <c r="M4" s="7">
        <f t="shared" ref="M4:M17" si="0">C4*0.99</f>
        <v>0.73091699999999993</v>
      </c>
      <c r="N4" s="8">
        <f t="shared" ref="N4:N17" si="1">IF(H4&gt;M4,50%,99%)</f>
        <v>0.99</v>
      </c>
      <c r="O4" s="6">
        <v>286</v>
      </c>
      <c r="P4" s="9">
        <f t="shared" ref="P4:P17" si="2">N4*O4</f>
        <v>283.14</v>
      </c>
      <c r="Q4" s="10">
        <f>AVERAGE(P3:P5)</f>
        <v>236.42666666666665</v>
      </c>
      <c r="R4" s="6">
        <v>2</v>
      </c>
      <c r="S4" s="6">
        <v>10</v>
      </c>
      <c r="T4" s="6" t="s">
        <v>29</v>
      </c>
      <c r="U4" s="22">
        <f t="shared" ref="U4:U17" si="3">C4-L4</f>
        <v>4.9699999999999966E-2</v>
      </c>
    </row>
    <row r="5" spans="1:21">
      <c r="A5" s="6" t="s">
        <v>2</v>
      </c>
      <c r="B5" s="6" t="s">
        <v>5</v>
      </c>
      <c r="C5" s="7">
        <f>Sheet1!B4/100</f>
        <v>0.73019999999999996</v>
      </c>
      <c r="D5" s="7">
        <f>Sheet1!C4/100</f>
        <v>0.72620000000000007</v>
      </c>
      <c r="E5" s="7">
        <f>Sheet1!D4/100</f>
        <v>0.72199999999999998</v>
      </c>
      <c r="F5" s="7">
        <f>Sheet1!E4/100</f>
        <v>0.71760000000000002</v>
      </c>
      <c r="G5" s="7">
        <f>Sheet1!F4/100</f>
        <v>0.71349999999999991</v>
      </c>
      <c r="H5" s="7">
        <v>0.70850000000000002</v>
      </c>
      <c r="I5" s="7">
        <f>Sheet1!H4/100</f>
        <v>0.70369999999999999</v>
      </c>
      <c r="J5" s="7">
        <f>Sheet1!I4/100</f>
        <v>0.69810000000000005</v>
      </c>
      <c r="K5" s="7">
        <f>Sheet1!J4/100</f>
        <v>0.69129999999999991</v>
      </c>
      <c r="L5" s="7">
        <f>Sheet1!K4/100</f>
        <v>0.67890000000000006</v>
      </c>
      <c r="M5" s="7">
        <f t="shared" si="0"/>
        <v>0.72289799999999993</v>
      </c>
      <c r="N5" s="8">
        <f t="shared" si="1"/>
        <v>0.99</v>
      </c>
      <c r="O5" s="6">
        <v>286</v>
      </c>
      <c r="P5" s="9">
        <f t="shared" si="2"/>
        <v>283.14</v>
      </c>
      <c r="Q5" s="10">
        <f>AVERAGE(P3:P5)</f>
        <v>236.42666666666665</v>
      </c>
      <c r="R5" s="6">
        <v>2</v>
      </c>
      <c r="S5" s="6">
        <v>10</v>
      </c>
      <c r="T5" s="6" t="s">
        <v>29</v>
      </c>
      <c r="U5" s="22">
        <f t="shared" si="3"/>
        <v>5.1299999999999901E-2</v>
      </c>
    </row>
    <row r="6" spans="1:21">
      <c r="A6" s="6" t="s">
        <v>6</v>
      </c>
      <c r="B6" s="6" t="s">
        <v>3</v>
      </c>
      <c r="C6" s="7">
        <f>Sheet1!B5/100</f>
        <v>0.48109999999999997</v>
      </c>
      <c r="D6" s="7">
        <f>Sheet1!C5/100</f>
        <v>0.4803</v>
      </c>
      <c r="E6" s="7">
        <f>Sheet1!D5/100</f>
        <v>0.47979999999999995</v>
      </c>
      <c r="F6" s="7">
        <f>Sheet1!E5/100</f>
        <v>0.4783</v>
      </c>
      <c r="G6" s="7">
        <f>Sheet1!F5/100</f>
        <v>0.4793</v>
      </c>
      <c r="H6" s="7">
        <f>Sheet1!G5/100</f>
        <v>0.4824</v>
      </c>
      <c r="I6" s="7">
        <f>Sheet1!H5/100</f>
        <v>0.48280000000000001</v>
      </c>
      <c r="J6" s="7">
        <f>Sheet1!I5/100</f>
        <v>0.48670000000000002</v>
      </c>
      <c r="K6" s="7">
        <f>Sheet1!J5/100</f>
        <v>0.48950000000000005</v>
      </c>
      <c r="L6" s="7">
        <f>Sheet1!K5/100</f>
        <v>0.46520000000000006</v>
      </c>
      <c r="M6" s="7">
        <f t="shared" si="0"/>
        <v>0.47628899999999996</v>
      </c>
      <c r="N6" s="8">
        <f t="shared" si="1"/>
        <v>0.5</v>
      </c>
      <c r="O6" s="6">
        <v>214</v>
      </c>
      <c r="P6" s="9">
        <f t="shared" si="2"/>
        <v>107</v>
      </c>
      <c r="Q6" s="10">
        <f>AVERAGE(P6:P8)</f>
        <v>176.90666666666667</v>
      </c>
      <c r="R6" s="6">
        <v>7</v>
      </c>
      <c r="S6" s="6">
        <v>10</v>
      </c>
      <c r="T6" s="6" t="s">
        <v>29</v>
      </c>
      <c r="U6" s="22">
        <f t="shared" si="3"/>
        <v>1.5899999999999914E-2</v>
      </c>
    </row>
    <row r="7" spans="1:21">
      <c r="A7" s="6" t="s">
        <v>6</v>
      </c>
      <c r="B7" s="6" t="s">
        <v>4</v>
      </c>
      <c r="C7" s="7">
        <f>Sheet1!B6/100</f>
        <v>0.67849999999999999</v>
      </c>
      <c r="D7" s="7">
        <f>Sheet1!C6/100</f>
        <v>0.67810000000000004</v>
      </c>
      <c r="E7" s="7">
        <f>Sheet1!D6/100</f>
        <v>0.67269999999999996</v>
      </c>
      <c r="F7" s="7">
        <f>Sheet1!E6/100</f>
        <v>0.66510000000000002</v>
      </c>
      <c r="G7" s="7">
        <f>Sheet1!F6/100</f>
        <v>0.65529999999999999</v>
      </c>
      <c r="H7" s="7">
        <f>Sheet1!G6/100</f>
        <v>0.6409999999999999</v>
      </c>
      <c r="I7" s="7">
        <f>Sheet1!H6/100</f>
        <v>0.62460000000000004</v>
      </c>
      <c r="J7" s="7">
        <f>Sheet1!I6/100</f>
        <v>0.59750000000000003</v>
      </c>
      <c r="K7" s="7">
        <f>Sheet1!J6/100</f>
        <v>0.55579999999999996</v>
      </c>
      <c r="L7" s="7">
        <f>Sheet1!K6/100</f>
        <v>0.47039999999999998</v>
      </c>
      <c r="M7" s="7">
        <f t="shared" si="0"/>
        <v>0.67171499999999995</v>
      </c>
      <c r="N7" s="8">
        <f t="shared" si="1"/>
        <v>0.99</v>
      </c>
      <c r="O7" s="6">
        <v>214</v>
      </c>
      <c r="P7" s="9">
        <f t="shared" si="2"/>
        <v>211.85999999999999</v>
      </c>
      <c r="Q7" s="10">
        <f>AVERAGE(P6:P8)</f>
        <v>176.90666666666667</v>
      </c>
      <c r="R7" s="6">
        <v>7</v>
      </c>
      <c r="S7" s="6">
        <v>10</v>
      </c>
      <c r="T7" s="6" t="s">
        <v>29</v>
      </c>
      <c r="U7" s="22">
        <f t="shared" si="3"/>
        <v>0.20810000000000001</v>
      </c>
    </row>
    <row r="8" spans="1:21">
      <c r="A8" s="6" t="s">
        <v>6</v>
      </c>
      <c r="B8" s="6" t="s">
        <v>5</v>
      </c>
      <c r="C8" s="7">
        <f>Sheet1!B7/100</f>
        <v>0.69940000000000002</v>
      </c>
      <c r="D8" s="7">
        <f>Sheet1!C7/100</f>
        <v>0.69340000000000002</v>
      </c>
      <c r="E8" s="7">
        <f>Sheet1!D7/100</f>
        <v>0.68730000000000002</v>
      </c>
      <c r="F8" s="7">
        <f>Sheet1!E7/100</f>
        <v>0.68049999999999999</v>
      </c>
      <c r="G8" s="7">
        <f>Sheet1!F7/100</f>
        <v>0.67230000000000001</v>
      </c>
      <c r="H8" s="7">
        <f>Sheet1!G7/100</f>
        <v>0.66180000000000005</v>
      </c>
      <c r="I8" s="7">
        <f>Sheet1!H7/100</f>
        <v>0.64680000000000004</v>
      </c>
      <c r="J8" s="7">
        <f>Sheet1!I7/100</f>
        <v>0.62719999999999998</v>
      </c>
      <c r="K8" s="7">
        <f>Sheet1!J7/100</f>
        <v>0.59870000000000001</v>
      </c>
      <c r="L8" s="7">
        <f>Sheet1!K7/100</f>
        <v>0.53449999999999998</v>
      </c>
      <c r="M8" s="7">
        <f t="shared" si="0"/>
        <v>0.69240599999999997</v>
      </c>
      <c r="N8" s="8">
        <f t="shared" si="1"/>
        <v>0.99</v>
      </c>
      <c r="O8" s="6">
        <v>214</v>
      </c>
      <c r="P8" s="9">
        <f t="shared" si="2"/>
        <v>211.85999999999999</v>
      </c>
      <c r="Q8" s="10">
        <f>AVERAGE(P6:P8)</f>
        <v>176.90666666666667</v>
      </c>
      <c r="R8" s="6">
        <v>7</v>
      </c>
      <c r="S8" s="6">
        <v>10</v>
      </c>
      <c r="T8" s="6" t="s">
        <v>29</v>
      </c>
      <c r="U8" s="22">
        <f t="shared" si="3"/>
        <v>0.16490000000000005</v>
      </c>
    </row>
    <row r="9" spans="1:21">
      <c r="A9" s="6" t="s">
        <v>7</v>
      </c>
      <c r="B9" s="6" t="s">
        <v>3</v>
      </c>
      <c r="C9" s="7">
        <f>Sheet1!B8/100</f>
        <v>0.75</v>
      </c>
      <c r="D9" s="7">
        <f>Sheet1!C8/100</f>
        <v>0.74890000000000001</v>
      </c>
      <c r="E9" s="7">
        <f>Sheet1!D8/100</f>
        <v>0.74780000000000002</v>
      </c>
      <c r="F9" s="7">
        <f>Sheet1!E8/100</f>
        <v>0.74650000000000005</v>
      </c>
      <c r="G9" s="7">
        <f>Sheet1!F8/100</f>
        <v>0.74470000000000003</v>
      </c>
      <c r="H9" s="7">
        <f>Sheet1!G8/100</f>
        <v>0.74269999999999992</v>
      </c>
      <c r="I9" s="7">
        <f>Sheet1!H8/100</f>
        <v>0.74</v>
      </c>
      <c r="J9" s="7">
        <f>Sheet1!I8/100</f>
        <v>0.73650000000000004</v>
      </c>
      <c r="K9" s="7">
        <f>Sheet1!J8/100</f>
        <v>0.72889999999999999</v>
      </c>
      <c r="L9" s="7">
        <f>Sheet1!K8/100</f>
        <v>0.71230000000000004</v>
      </c>
      <c r="M9" s="7">
        <f t="shared" si="0"/>
        <v>0.74249999999999994</v>
      </c>
      <c r="N9" s="8">
        <f t="shared" si="1"/>
        <v>0.5</v>
      </c>
      <c r="O9" s="6">
        <v>1000</v>
      </c>
      <c r="P9" s="9">
        <f t="shared" si="2"/>
        <v>500</v>
      </c>
      <c r="Q9" s="10">
        <f>AVERAGE(P9:P11)</f>
        <v>663.33333333333337</v>
      </c>
      <c r="R9" s="6">
        <v>2</v>
      </c>
      <c r="S9" s="6">
        <v>21</v>
      </c>
      <c r="T9" s="6" t="s">
        <v>31</v>
      </c>
      <c r="U9" s="22">
        <f t="shared" si="3"/>
        <v>3.7699999999999956E-2</v>
      </c>
    </row>
    <row r="10" spans="1:21">
      <c r="A10" s="6" t="s">
        <v>7</v>
      </c>
      <c r="B10" s="6" t="s">
        <v>4</v>
      </c>
      <c r="C10" s="7">
        <f>Sheet1!B9/100</f>
        <v>0.71239999999999992</v>
      </c>
      <c r="D10" s="7">
        <f>Sheet1!C9/100</f>
        <v>0.71540000000000004</v>
      </c>
      <c r="E10" s="7">
        <f>Sheet1!D9/100</f>
        <v>0.71599999999999997</v>
      </c>
      <c r="F10" s="7">
        <f>Sheet1!E9/100</f>
        <v>0.71530000000000005</v>
      </c>
      <c r="G10" s="7">
        <f>Sheet1!F9/100</f>
        <v>0.71299999999999997</v>
      </c>
      <c r="H10" s="7">
        <f>Sheet1!G9/100</f>
        <v>0.70909999999999995</v>
      </c>
      <c r="I10" s="7">
        <f>Sheet1!H9/100</f>
        <v>0.70440000000000003</v>
      </c>
      <c r="J10" s="7">
        <f>Sheet1!I9/100</f>
        <v>0.69900000000000007</v>
      </c>
      <c r="K10" s="7">
        <f>Sheet1!J9/100</f>
        <v>0.69019999999999992</v>
      </c>
      <c r="L10" s="7">
        <f>Sheet1!K9/100</f>
        <v>0.67559999999999998</v>
      </c>
      <c r="M10" s="7">
        <f t="shared" si="0"/>
        <v>0.7052759999999999</v>
      </c>
      <c r="N10" s="8">
        <f t="shared" si="1"/>
        <v>0.5</v>
      </c>
      <c r="O10" s="6">
        <v>1000</v>
      </c>
      <c r="P10" s="9">
        <f t="shared" si="2"/>
        <v>500</v>
      </c>
      <c r="Q10" s="10">
        <f>AVERAGE(P9:P11)</f>
        <v>663.33333333333337</v>
      </c>
      <c r="R10" s="6">
        <v>2</v>
      </c>
      <c r="S10" s="6">
        <v>21</v>
      </c>
      <c r="T10" s="6" t="s">
        <v>31</v>
      </c>
      <c r="U10" s="22">
        <f t="shared" si="3"/>
        <v>3.6799999999999944E-2</v>
      </c>
    </row>
    <row r="11" spans="1:21">
      <c r="A11" s="6" t="s">
        <v>7</v>
      </c>
      <c r="B11" s="6" t="s">
        <v>5</v>
      </c>
      <c r="C11" s="7">
        <f>Sheet1!B10/100</f>
        <v>0.72040000000000004</v>
      </c>
      <c r="D11" s="7">
        <f>Sheet1!C10/100</f>
        <v>0.7137</v>
      </c>
      <c r="E11" s="7">
        <f>Sheet1!D10/100</f>
        <v>0.70689999999999997</v>
      </c>
      <c r="F11" s="7">
        <f>Sheet1!E10/100</f>
        <v>0.70079999999999998</v>
      </c>
      <c r="G11" s="7">
        <f>Sheet1!F10/100</f>
        <v>0.69569999999999999</v>
      </c>
      <c r="H11" s="7">
        <f>Sheet1!G10/100</f>
        <v>0.69010000000000005</v>
      </c>
      <c r="I11" s="7">
        <f>Sheet1!H10/100</f>
        <v>0.68430000000000002</v>
      </c>
      <c r="J11" s="7">
        <f>Sheet1!I10/100</f>
        <v>0.6784</v>
      </c>
      <c r="K11" s="7">
        <f>Sheet1!J10/100</f>
        <v>0.67079999999999995</v>
      </c>
      <c r="L11" s="7">
        <f>Sheet1!K10/100</f>
        <v>0.65920000000000001</v>
      </c>
      <c r="M11" s="7">
        <f t="shared" si="0"/>
        <v>0.71319600000000005</v>
      </c>
      <c r="N11" s="8">
        <f t="shared" si="1"/>
        <v>0.99</v>
      </c>
      <c r="O11" s="6">
        <v>1000</v>
      </c>
      <c r="P11" s="9">
        <f t="shared" si="2"/>
        <v>990</v>
      </c>
      <c r="Q11" s="10">
        <f>AVERAGE(P9:P11)</f>
        <v>663.33333333333337</v>
      </c>
      <c r="R11" s="6">
        <v>2</v>
      </c>
      <c r="S11" s="6">
        <v>21</v>
      </c>
      <c r="T11" s="6" t="s">
        <v>31</v>
      </c>
      <c r="U11" s="22">
        <f t="shared" si="3"/>
        <v>6.1200000000000032E-2</v>
      </c>
    </row>
    <row r="12" spans="1:21">
      <c r="A12" s="6" t="s">
        <v>8</v>
      </c>
      <c r="B12" s="6" t="s">
        <v>3</v>
      </c>
      <c r="C12" s="7">
        <f>Sheet1!B11/100</f>
        <v>0.75609999999999999</v>
      </c>
      <c r="D12" s="7">
        <f>Sheet1!C11/100</f>
        <v>0.75549999999999995</v>
      </c>
      <c r="E12" s="7">
        <f>Sheet1!D11/100</f>
        <v>0.75470000000000004</v>
      </c>
      <c r="F12" s="7">
        <f>Sheet1!E11/100</f>
        <v>0.75379999999999991</v>
      </c>
      <c r="G12" s="7">
        <f>Sheet1!F11/100</f>
        <v>0.75260000000000005</v>
      </c>
      <c r="H12" s="7">
        <f>Sheet1!G11/100</f>
        <v>0.75120000000000009</v>
      </c>
      <c r="I12" s="7">
        <f>Sheet1!H11/100</f>
        <v>0.74860000000000004</v>
      </c>
      <c r="J12" s="7">
        <f>Sheet1!I11/100</f>
        <v>0.74560000000000004</v>
      </c>
      <c r="K12" s="7">
        <f>Sheet1!J11/100</f>
        <v>0.74049999999999994</v>
      </c>
      <c r="L12" s="7">
        <f>Sheet1!K11/100</f>
        <v>0.72640000000000005</v>
      </c>
      <c r="M12" s="7">
        <f t="shared" si="0"/>
        <v>0.74853899999999995</v>
      </c>
      <c r="N12" s="8">
        <f t="shared" si="1"/>
        <v>0.5</v>
      </c>
      <c r="O12" s="6">
        <v>768</v>
      </c>
      <c r="P12" s="9">
        <f t="shared" si="2"/>
        <v>384</v>
      </c>
      <c r="Q12" s="10">
        <f>AVERAGE(P12:P14)</f>
        <v>634.88</v>
      </c>
      <c r="R12" s="6">
        <v>2</v>
      </c>
      <c r="S12" s="6">
        <v>9</v>
      </c>
      <c r="T12" s="6" t="s">
        <v>33</v>
      </c>
      <c r="U12" s="22">
        <f t="shared" si="3"/>
        <v>2.9699999999999949E-2</v>
      </c>
    </row>
    <row r="13" spans="1:21">
      <c r="A13" s="6" t="s">
        <v>8</v>
      </c>
      <c r="B13" s="6" t="s">
        <v>4</v>
      </c>
      <c r="C13" s="7">
        <f>Sheet1!B12/100</f>
        <v>0.74430000000000007</v>
      </c>
      <c r="D13" s="7">
        <f>Sheet1!C12/100</f>
        <v>0.73750000000000004</v>
      </c>
      <c r="E13" s="7">
        <f>Sheet1!D12/100</f>
        <v>0.73409999999999997</v>
      </c>
      <c r="F13" s="7">
        <f>Sheet1!E12/100</f>
        <v>0.73170000000000002</v>
      </c>
      <c r="G13" s="7">
        <f>Sheet1!F12/100</f>
        <v>0.72920000000000007</v>
      </c>
      <c r="H13" s="7">
        <f>Sheet1!G12/100</f>
        <v>0.72609999999999997</v>
      </c>
      <c r="I13" s="7">
        <f>Sheet1!H12/100</f>
        <v>0.72129999999999994</v>
      </c>
      <c r="J13" s="7">
        <f>Sheet1!I12/100</f>
        <v>0.71550000000000002</v>
      </c>
      <c r="K13" s="7">
        <f>Sheet1!J12/100</f>
        <v>0.70550000000000002</v>
      </c>
      <c r="L13" s="7">
        <f>Sheet1!K12/100</f>
        <v>0.69</v>
      </c>
      <c r="M13" s="7">
        <f t="shared" si="0"/>
        <v>0.7368570000000001</v>
      </c>
      <c r="N13" s="8">
        <f t="shared" si="1"/>
        <v>0.99</v>
      </c>
      <c r="O13" s="6">
        <v>768</v>
      </c>
      <c r="P13" s="9">
        <f t="shared" si="2"/>
        <v>760.31999999999994</v>
      </c>
      <c r="Q13" s="10">
        <f>AVERAGE(P12:P14)</f>
        <v>634.88</v>
      </c>
      <c r="R13" s="6">
        <v>2</v>
      </c>
      <c r="S13" s="6">
        <v>9</v>
      </c>
      <c r="T13" s="6" t="s">
        <v>33</v>
      </c>
      <c r="U13" s="22">
        <f t="shared" si="3"/>
        <v>5.4300000000000126E-2</v>
      </c>
    </row>
    <row r="14" spans="1:21">
      <c r="A14" s="6" t="s">
        <v>8</v>
      </c>
      <c r="B14" s="6" t="s">
        <v>5</v>
      </c>
      <c r="C14" s="7">
        <f>Sheet1!B13/100</f>
        <v>0.70530000000000004</v>
      </c>
      <c r="D14" s="7">
        <f>Sheet1!C13/100</f>
        <v>0.70379999999999998</v>
      </c>
      <c r="E14" s="7">
        <f>Sheet1!D13/100</f>
        <v>0.70239999999999991</v>
      </c>
      <c r="F14" s="7">
        <f>Sheet1!E13/100</f>
        <v>0.70019999999999993</v>
      </c>
      <c r="G14" s="7">
        <f>Sheet1!F13/100</f>
        <v>0.69779999999999998</v>
      </c>
      <c r="H14" s="7">
        <f>Sheet1!G13/100</f>
        <v>0.69430000000000003</v>
      </c>
      <c r="I14" s="7">
        <f>Sheet1!H13/100</f>
        <v>0.68989999999999996</v>
      </c>
      <c r="J14" s="7">
        <f>Sheet1!I13/100</f>
        <v>0.68530000000000002</v>
      </c>
      <c r="K14" s="7">
        <f>Sheet1!J13/100</f>
        <v>0.67920000000000003</v>
      </c>
      <c r="L14" s="7">
        <f>Sheet1!K13/100</f>
        <v>0.67110000000000003</v>
      </c>
      <c r="M14" s="7">
        <f t="shared" si="0"/>
        <v>0.69824700000000006</v>
      </c>
      <c r="N14" s="8">
        <f t="shared" si="1"/>
        <v>0.99</v>
      </c>
      <c r="O14" s="6">
        <v>768</v>
      </c>
      <c r="P14" s="9">
        <f t="shared" si="2"/>
        <v>760.31999999999994</v>
      </c>
      <c r="Q14" s="10">
        <f>AVERAGE(P12:P14)</f>
        <v>634.88</v>
      </c>
      <c r="R14" s="6">
        <v>2</v>
      </c>
      <c r="S14" s="6">
        <v>9</v>
      </c>
      <c r="T14" s="6" t="s">
        <v>33</v>
      </c>
      <c r="U14" s="22">
        <f t="shared" si="3"/>
        <v>3.4200000000000008E-2</v>
      </c>
    </row>
    <row r="15" spans="1:21">
      <c r="A15" s="6" t="s">
        <v>9</v>
      </c>
      <c r="B15" s="6" t="s">
        <v>3</v>
      </c>
      <c r="C15" s="7">
        <f>Sheet1!B14/100</f>
        <v>0.82519999999999993</v>
      </c>
      <c r="D15" s="7">
        <f>Sheet1!C14/100</f>
        <v>0.82540000000000002</v>
      </c>
      <c r="E15" s="7">
        <f>Sheet1!D14/100</f>
        <v>0.8256</v>
      </c>
      <c r="F15" s="7">
        <f>Sheet1!E14/100</f>
        <v>0.82640000000000002</v>
      </c>
      <c r="G15" s="7">
        <f>Sheet1!F14/100</f>
        <v>0.82700000000000007</v>
      </c>
      <c r="H15" s="7">
        <f>Sheet1!G14/100</f>
        <v>0.82739999999999991</v>
      </c>
      <c r="I15" s="7">
        <f>Sheet1!H14/100</f>
        <v>0.82819999999999994</v>
      </c>
      <c r="J15" s="7">
        <f>Sheet1!I14/100</f>
        <v>0.82889999999999997</v>
      </c>
      <c r="K15" s="7">
        <f>Sheet1!J14/100</f>
        <v>0.82869999999999999</v>
      </c>
      <c r="L15" s="7">
        <f>Sheet1!K14/100</f>
        <v>0.82050000000000001</v>
      </c>
      <c r="M15" s="7">
        <f t="shared" si="0"/>
        <v>0.8169479999999999</v>
      </c>
      <c r="N15" s="8">
        <f t="shared" si="1"/>
        <v>0.5</v>
      </c>
      <c r="O15" s="6">
        <v>351</v>
      </c>
      <c r="P15" s="9">
        <f t="shared" si="2"/>
        <v>175.5</v>
      </c>
      <c r="Q15" s="10">
        <f>AVERAGE(P15:P17)</f>
        <v>290.16000000000003</v>
      </c>
      <c r="R15" s="6">
        <v>2</v>
      </c>
      <c r="S15" s="6">
        <v>35</v>
      </c>
      <c r="T15" s="6" t="s">
        <v>31</v>
      </c>
      <c r="U15" s="22">
        <f t="shared" si="3"/>
        <v>4.6999999999999265E-3</v>
      </c>
    </row>
    <row r="16" spans="1:21">
      <c r="A16" s="6" t="s">
        <v>9</v>
      </c>
      <c r="B16" s="6" t="s">
        <v>4</v>
      </c>
      <c r="C16" s="7">
        <f>Sheet1!B15/100</f>
        <v>0.89890000000000003</v>
      </c>
      <c r="D16" s="7">
        <f>Sheet1!C15/100</f>
        <v>0.89560000000000006</v>
      </c>
      <c r="E16" s="7">
        <f>Sheet1!D15/100</f>
        <v>0.89390000000000003</v>
      </c>
      <c r="F16" s="7">
        <f>Sheet1!E15/100</f>
        <v>0.89080000000000004</v>
      </c>
      <c r="G16" s="7">
        <f>Sheet1!F15/100</f>
        <v>0.88690000000000002</v>
      </c>
      <c r="H16" s="7">
        <f>Sheet1!G15/100</f>
        <v>0.88239999999999996</v>
      </c>
      <c r="I16" s="7">
        <f>Sheet1!H15/100</f>
        <v>0.87629999999999997</v>
      </c>
      <c r="J16" s="7">
        <f>Sheet1!I15/100</f>
        <v>0.86709999999999998</v>
      </c>
      <c r="K16" s="7">
        <f>Sheet1!J15/100</f>
        <v>0.85230000000000006</v>
      </c>
      <c r="L16" s="7">
        <f>Sheet1!K15/100</f>
        <v>0.8095</v>
      </c>
      <c r="M16" s="7">
        <f t="shared" si="0"/>
        <v>0.88991100000000001</v>
      </c>
      <c r="N16" s="8">
        <f t="shared" si="1"/>
        <v>0.99</v>
      </c>
      <c r="O16" s="6">
        <v>351</v>
      </c>
      <c r="P16" s="9">
        <f t="shared" si="2"/>
        <v>347.49</v>
      </c>
      <c r="Q16" s="10">
        <f>AVERAGE(P15:P17)</f>
        <v>290.16000000000003</v>
      </c>
      <c r="R16" s="6">
        <v>2</v>
      </c>
      <c r="S16" s="6">
        <v>35</v>
      </c>
      <c r="T16" s="6" t="s">
        <v>31</v>
      </c>
      <c r="U16" s="22">
        <f t="shared" si="3"/>
        <v>8.9400000000000035E-2</v>
      </c>
    </row>
    <row r="17" spans="1:21">
      <c r="A17" s="6" t="s">
        <v>9</v>
      </c>
      <c r="B17" s="6" t="s">
        <v>5</v>
      </c>
      <c r="C17" s="7">
        <f>Sheet1!B16/100</f>
        <v>0.86860000000000004</v>
      </c>
      <c r="D17" s="7">
        <f>Sheet1!C16/100</f>
        <v>0.86719999999999997</v>
      </c>
      <c r="E17" s="7">
        <f>Sheet1!D16/100</f>
        <v>0.86499999999999999</v>
      </c>
      <c r="F17" s="7">
        <f>Sheet1!E16/100</f>
        <v>0.86280000000000001</v>
      </c>
      <c r="G17" s="7">
        <f>Sheet1!F16/100</f>
        <v>0.8589</v>
      </c>
      <c r="H17" s="7">
        <f>Sheet1!G16/100</f>
        <v>0.85439999999999994</v>
      </c>
      <c r="I17" s="7">
        <f>Sheet1!H16/100</f>
        <v>0.84829999999999994</v>
      </c>
      <c r="J17" s="7">
        <f>Sheet1!I16/100</f>
        <v>0.83920000000000006</v>
      </c>
      <c r="K17" s="7">
        <f>Sheet1!J16/100</f>
        <v>0.8237000000000001</v>
      </c>
      <c r="L17" s="7">
        <f>Sheet1!K16/100</f>
        <v>0.78939999999999999</v>
      </c>
      <c r="M17" s="7">
        <f t="shared" si="0"/>
        <v>0.85991400000000007</v>
      </c>
      <c r="N17" s="8">
        <f t="shared" si="1"/>
        <v>0.99</v>
      </c>
      <c r="O17" s="6">
        <v>351</v>
      </c>
      <c r="P17" s="9">
        <f t="shared" si="2"/>
        <v>347.49</v>
      </c>
      <c r="Q17" s="10">
        <f>AVERAGE(P15:P17)</f>
        <v>290.16000000000003</v>
      </c>
      <c r="R17" s="6">
        <v>2</v>
      </c>
      <c r="S17" s="6">
        <v>35</v>
      </c>
      <c r="T17" s="6" t="s">
        <v>31</v>
      </c>
      <c r="U17" s="22">
        <f t="shared" si="3"/>
        <v>7.9200000000000048E-2</v>
      </c>
    </row>
    <row r="19" spans="1:21">
      <c r="A19" t="s">
        <v>46</v>
      </c>
    </row>
    <row r="20" spans="1:21">
      <c r="B20" s="3" t="s">
        <v>34</v>
      </c>
    </row>
    <row r="21" spans="1:21">
      <c r="B21" t="s">
        <v>9</v>
      </c>
      <c r="E21" t="s">
        <v>35</v>
      </c>
    </row>
    <row r="22" spans="1:21">
      <c r="A22" s="3" t="s">
        <v>45</v>
      </c>
      <c r="B22" t="s">
        <v>5</v>
      </c>
      <c r="C22" t="s">
        <v>4</v>
      </c>
      <c r="D22" t="s">
        <v>3</v>
      </c>
    </row>
    <row r="23" spans="1:21">
      <c r="A23" s="4" t="s">
        <v>67</v>
      </c>
      <c r="B23" s="1">
        <v>0.78939999999999999</v>
      </c>
      <c r="C23" s="1">
        <v>0.8095</v>
      </c>
      <c r="D23" s="1">
        <v>0.82050000000000001</v>
      </c>
      <c r="E23" s="1">
        <v>0.80646666666666667</v>
      </c>
    </row>
    <row r="24" spans="1:21">
      <c r="A24" s="4" t="s">
        <v>44</v>
      </c>
      <c r="B24" s="1">
        <v>0.8237000000000001</v>
      </c>
      <c r="C24" s="1">
        <v>0.85230000000000006</v>
      </c>
      <c r="D24" s="1">
        <v>0.82869999999999999</v>
      </c>
      <c r="E24" s="1">
        <v>2.5047000000000001</v>
      </c>
    </row>
    <row r="25" spans="1:21">
      <c r="A25" s="4" t="s">
        <v>43</v>
      </c>
      <c r="B25" s="1">
        <v>0.83920000000000006</v>
      </c>
      <c r="C25" s="1">
        <v>0.86709999999999998</v>
      </c>
      <c r="D25" s="1">
        <v>0.82889999999999997</v>
      </c>
      <c r="E25" s="1">
        <v>2.5352000000000001</v>
      </c>
    </row>
    <row r="26" spans="1:21">
      <c r="A26" s="4" t="s">
        <v>42</v>
      </c>
      <c r="B26" s="1">
        <v>0.84829999999999994</v>
      </c>
      <c r="C26" s="1">
        <v>0.87629999999999997</v>
      </c>
      <c r="D26" s="1">
        <v>0.82819999999999994</v>
      </c>
      <c r="E26" s="1">
        <v>2.5528</v>
      </c>
    </row>
    <row r="27" spans="1:21">
      <c r="A27" s="4" t="s">
        <v>40</v>
      </c>
      <c r="B27" s="1">
        <v>0.85439999999999994</v>
      </c>
      <c r="C27" s="1">
        <v>0.88239999999999996</v>
      </c>
      <c r="D27" s="1">
        <v>0.82739999999999991</v>
      </c>
      <c r="E27" s="1">
        <v>2.5641999999999996</v>
      </c>
    </row>
    <row r="28" spans="1:21">
      <c r="A28" s="4" t="s">
        <v>41</v>
      </c>
      <c r="B28" s="1">
        <v>0.8589</v>
      </c>
      <c r="C28" s="1">
        <v>0.88690000000000002</v>
      </c>
      <c r="D28" s="1">
        <v>0.82700000000000007</v>
      </c>
      <c r="E28" s="1">
        <v>2.5728</v>
      </c>
    </row>
    <row r="29" spans="1:21">
      <c r="A29" s="4" t="s">
        <v>39</v>
      </c>
      <c r="B29" s="1">
        <v>0.86280000000000001</v>
      </c>
      <c r="C29" s="1">
        <v>0.89080000000000004</v>
      </c>
      <c r="D29" s="1">
        <v>0.82640000000000002</v>
      </c>
      <c r="E29" s="1">
        <v>2.58</v>
      </c>
    </row>
    <row r="30" spans="1:21">
      <c r="A30" s="4" t="s">
        <v>38</v>
      </c>
      <c r="B30" s="1">
        <v>0.86499999999999999</v>
      </c>
      <c r="C30" s="1">
        <v>0.89390000000000003</v>
      </c>
      <c r="D30" s="1">
        <v>0.8256</v>
      </c>
      <c r="E30" s="1">
        <v>2.5845000000000002</v>
      </c>
    </row>
    <row r="31" spans="1:21">
      <c r="A31" s="4" t="s">
        <v>37</v>
      </c>
      <c r="B31" s="1">
        <v>0.86719999999999997</v>
      </c>
      <c r="C31" s="1">
        <v>0.89560000000000006</v>
      </c>
      <c r="D31" s="1">
        <v>0.82540000000000002</v>
      </c>
      <c r="E31" s="1">
        <v>2.5882000000000001</v>
      </c>
    </row>
    <row r="32" spans="1:21">
      <c r="A32" s="4" t="s">
        <v>36</v>
      </c>
      <c r="B32" s="1">
        <v>0.86860000000000004</v>
      </c>
      <c r="C32" s="1">
        <v>0.89890000000000003</v>
      </c>
      <c r="D32" s="1">
        <v>0.82519999999999993</v>
      </c>
      <c r="E32" s="1">
        <v>2.5926999999999998</v>
      </c>
    </row>
    <row r="34" spans="1:5">
      <c r="A34" s="4" t="s">
        <v>48</v>
      </c>
    </row>
    <row r="35" spans="1:5">
      <c r="A35" s="3" t="s">
        <v>50</v>
      </c>
      <c r="C35" s="3" t="s">
        <v>20</v>
      </c>
    </row>
    <row r="36" spans="1:5">
      <c r="A36" s="3" t="s">
        <v>0</v>
      </c>
      <c r="B36" s="3" t="s">
        <v>1</v>
      </c>
      <c r="C36" s="1">
        <v>0.5</v>
      </c>
      <c r="D36" s="1">
        <v>0.99</v>
      </c>
      <c r="E36" s="1" t="s">
        <v>35</v>
      </c>
    </row>
    <row r="37" spans="1:5">
      <c r="A37" t="s">
        <v>2</v>
      </c>
      <c r="B37" t="s">
        <v>5</v>
      </c>
      <c r="C37" s="2"/>
      <c r="D37" s="2">
        <v>283.14</v>
      </c>
      <c r="E37" s="2">
        <v>283.14</v>
      </c>
    </row>
    <row r="38" spans="1:5">
      <c r="B38" t="s">
        <v>4</v>
      </c>
      <c r="C38" s="2"/>
      <c r="D38" s="2">
        <v>283.14</v>
      </c>
      <c r="E38" s="2">
        <v>283.14</v>
      </c>
    </row>
    <row r="39" spans="1:5">
      <c r="B39" t="s">
        <v>3</v>
      </c>
      <c r="C39" s="2"/>
      <c r="D39" s="2">
        <v>283.14</v>
      </c>
      <c r="E39" s="2">
        <v>283.14</v>
      </c>
    </row>
    <row r="40" spans="1:5">
      <c r="A40" s="18" t="s">
        <v>7</v>
      </c>
      <c r="B40" s="18" t="s">
        <v>5</v>
      </c>
      <c r="C40" s="19"/>
      <c r="D40" s="19">
        <v>990</v>
      </c>
      <c r="E40" s="19">
        <v>990</v>
      </c>
    </row>
    <row r="41" spans="1:5">
      <c r="A41" s="18"/>
      <c r="B41" s="18" t="s">
        <v>4</v>
      </c>
      <c r="C41" s="19">
        <v>500</v>
      </c>
      <c r="D41" s="19"/>
      <c r="E41" s="19">
        <v>500</v>
      </c>
    </row>
    <row r="42" spans="1:5">
      <c r="A42" s="18"/>
      <c r="B42" s="18" t="s">
        <v>3</v>
      </c>
      <c r="C42" s="19">
        <v>500</v>
      </c>
      <c r="D42" s="19"/>
      <c r="E42" s="19">
        <v>500</v>
      </c>
    </row>
    <row r="43" spans="1:5">
      <c r="A43" t="s">
        <v>8</v>
      </c>
      <c r="B43" t="s">
        <v>5</v>
      </c>
      <c r="C43" s="2"/>
      <c r="D43" s="2">
        <v>760.31999999999994</v>
      </c>
      <c r="E43" s="2">
        <v>760.31999999999994</v>
      </c>
    </row>
    <row r="44" spans="1:5">
      <c r="B44" t="s">
        <v>4</v>
      </c>
      <c r="C44" s="2"/>
      <c r="D44" s="2">
        <v>760.31999999999994</v>
      </c>
      <c r="E44" s="2">
        <v>760.31999999999994</v>
      </c>
    </row>
    <row r="45" spans="1:5">
      <c r="B45" t="s">
        <v>3</v>
      </c>
      <c r="C45" s="2">
        <v>384</v>
      </c>
      <c r="D45" s="2"/>
      <c r="E45" s="2">
        <v>384</v>
      </c>
    </row>
    <row r="46" spans="1:5">
      <c r="A46" t="s">
        <v>6</v>
      </c>
      <c r="B46" t="s">
        <v>5</v>
      </c>
      <c r="C46" s="2"/>
      <c r="D46" s="2">
        <v>211.85999999999999</v>
      </c>
      <c r="E46" s="2">
        <v>211.85999999999999</v>
      </c>
    </row>
    <row r="47" spans="1:5">
      <c r="B47" t="s">
        <v>4</v>
      </c>
      <c r="C47" s="2"/>
      <c r="D47" s="2">
        <v>211.85999999999999</v>
      </c>
      <c r="E47" s="2">
        <v>211.85999999999999</v>
      </c>
    </row>
    <row r="48" spans="1:5">
      <c r="B48" t="s">
        <v>3</v>
      </c>
      <c r="C48" s="2">
        <v>107</v>
      </c>
      <c r="D48" s="2"/>
      <c r="E48" s="2">
        <v>107</v>
      </c>
    </row>
    <row r="49" spans="1:5">
      <c r="A49" t="s">
        <v>9</v>
      </c>
      <c r="B49" t="s">
        <v>5</v>
      </c>
      <c r="C49" s="2"/>
      <c r="D49" s="2">
        <v>347.49</v>
      </c>
      <c r="E49" s="2">
        <v>347.49</v>
      </c>
    </row>
    <row r="50" spans="1:5">
      <c r="B50" t="s">
        <v>4</v>
      </c>
      <c r="C50" s="2"/>
      <c r="D50" s="2">
        <v>347.49</v>
      </c>
      <c r="E50" s="2">
        <v>347.49</v>
      </c>
    </row>
    <row r="51" spans="1:5">
      <c r="B51" t="s">
        <v>3</v>
      </c>
      <c r="C51" s="2">
        <v>175.5</v>
      </c>
      <c r="D51" s="2"/>
      <c r="E51" s="2">
        <v>175.5</v>
      </c>
    </row>
    <row r="52" spans="1:5">
      <c r="A52" t="s">
        <v>35</v>
      </c>
      <c r="C52" s="2">
        <v>1666.5</v>
      </c>
      <c r="D52" s="2">
        <v>4478.7599999999993</v>
      </c>
      <c r="E52" s="2">
        <v>6145.2599999999984</v>
      </c>
    </row>
    <row r="53" spans="1:5">
      <c r="C53" s="2"/>
    </row>
    <row r="55" spans="1:5">
      <c r="A55" s="4" t="s">
        <v>68</v>
      </c>
    </row>
    <row r="56" spans="1:5">
      <c r="A56" s="3" t="s">
        <v>50</v>
      </c>
      <c r="C56" s="3" t="s">
        <v>20</v>
      </c>
    </row>
    <row r="57" spans="1:5">
      <c r="A57" s="3" t="s">
        <v>1</v>
      </c>
      <c r="B57" s="3" t="s">
        <v>0</v>
      </c>
      <c r="C57" s="1">
        <v>0.5</v>
      </c>
      <c r="D57" s="1">
        <v>0.99</v>
      </c>
      <c r="E57" s="1" t="s">
        <v>35</v>
      </c>
    </row>
    <row r="58" spans="1:5">
      <c r="A58" s="20" t="s">
        <v>5</v>
      </c>
      <c r="B58" s="20" t="s">
        <v>2</v>
      </c>
      <c r="C58" s="21"/>
      <c r="D58" s="21">
        <v>283.14</v>
      </c>
      <c r="E58" s="21">
        <v>283.14</v>
      </c>
    </row>
    <row r="59" spans="1:5">
      <c r="A59" s="20"/>
      <c r="B59" s="20" t="s">
        <v>7</v>
      </c>
      <c r="C59" s="21"/>
      <c r="D59" s="21">
        <v>990</v>
      </c>
      <c r="E59" s="21">
        <v>990</v>
      </c>
    </row>
    <row r="60" spans="1:5">
      <c r="A60" s="20"/>
      <c r="B60" s="20" t="s">
        <v>8</v>
      </c>
      <c r="C60" s="21"/>
      <c r="D60" s="21">
        <v>760.31999999999994</v>
      </c>
      <c r="E60" s="21">
        <v>760.31999999999994</v>
      </c>
    </row>
    <row r="61" spans="1:5">
      <c r="A61" s="20"/>
      <c r="B61" s="20" t="s">
        <v>6</v>
      </c>
      <c r="C61" s="21"/>
      <c r="D61" s="21">
        <v>211.85999999999999</v>
      </c>
      <c r="E61" s="21">
        <v>211.85999999999999</v>
      </c>
    </row>
    <row r="62" spans="1:5">
      <c r="A62" s="20"/>
      <c r="B62" s="20" t="s">
        <v>9</v>
      </c>
      <c r="C62" s="21"/>
      <c r="D62" s="21">
        <v>347.49</v>
      </c>
      <c r="E62" s="21">
        <v>347.49</v>
      </c>
    </row>
    <row r="63" spans="1:5">
      <c r="A63" s="20" t="s">
        <v>51</v>
      </c>
      <c r="B63" s="20"/>
      <c r="C63" s="21"/>
      <c r="D63" s="21">
        <v>2592.8099999999995</v>
      </c>
      <c r="E63" s="21">
        <v>2592.8099999999995</v>
      </c>
    </row>
    <row r="64" spans="1:5">
      <c r="A64" s="20" t="s">
        <v>4</v>
      </c>
      <c r="B64" s="20" t="s">
        <v>2</v>
      </c>
      <c r="C64" s="21"/>
      <c r="D64" s="21">
        <v>283.14</v>
      </c>
      <c r="E64" s="21">
        <v>283.14</v>
      </c>
    </row>
    <row r="65" spans="1:5">
      <c r="A65" s="20"/>
      <c r="B65" s="20" t="s">
        <v>7</v>
      </c>
      <c r="C65" s="21">
        <v>500</v>
      </c>
      <c r="D65" s="21"/>
      <c r="E65" s="21">
        <v>500</v>
      </c>
    </row>
    <row r="66" spans="1:5">
      <c r="A66" s="20"/>
      <c r="B66" s="20" t="s">
        <v>8</v>
      </c>
      <c r="C66" s="21"/>
      <c r="D66" s="21">
        <v>760.31999999999994</v>
      </c>
      <c r="E66" s="21">
        <v>760.31999999999994</v>
      </c>
    </row>
    <row r="67" spans="1:5">
      <c r="A67" s="20"/>
      <c r="B67" s="20" t="s">
        <v>6</v>
      </c>
      <c r="C67" s="21"/>
      <c r="D67" s="21">
        <v>211.85999999999999</v>
      </c>
      <c r="E67" s="21">
        <v>211.85999999999999</v>
      </c>
    </row>
    <row r="68" spans="1:5">
      <c r="A68" s="20"/>
      <c r="B68" s="20" t="s">
        <v>9</v>
      </c>
      <c r="C68" s="21"/>
      <c r="D68" s="21">
        <v>347.49</v>
      </c>
      <c r="E68" s="21">
        <v>347.49</v>
      </c>
    </row>
    <row r="69" spans="1:5">
      <c r="A69" s="20" t="s">
        <v>52</v>
      </c>
      <c r="B69" s="20"/>
      <c r="C69" s="21">
        <v>500</v>
      </c>
      <c r="D69" s="21">
        <v>1602.81</v>
      </c>
      <c r="E69" s="21">
        <v>2102.81</v>
      </c>
    </row>
    <row r="70" spans="1:5">
      <c r="A70" s="20" t="s">
        <v>3</v>
      </c>
      <c r="B70" s="20" t="s">
        <v>2</v>
      </c>
      <c r="C70" s="21"/>
      <c r="D70" s="21">
        <v>283.14</v>
      </c>
      <c r="E70" s="21">
        <v>283.14</v>
      </c>
    </row>
    <row r="71" spans="1:5">
      <c r="A71" s="20"/>
      <c r="B71" s="20" t="s">
        <v>7</v>
      </c>
      <c r="C71" s="21">
        <v>500</v>
      </c>
      <c r="D71" s="21"/>
      <c r="E71" s="21">
        <v>500</v>
      </c>
    </row>
    <row r="72" spans="1:5">
      <c r="A72" s="20"/>
      <c r="B72" s="20" t="s">
        <v>8</v>
      </c>
      <c r="C72" s="21">
        <v>384</v>
      </c>
      <c r="D72" s="21"/>
      <c r="E72" s="21">
        <v>384</v>
      </c>
    </row>
    <row r="73" spans="1:5">
      <c r="A73" s="20"/>
      <c r="B73" s="20" t="s">
        <v>6</v>
      </c>
      <c r="C73" s="21">
        <v>107</v>
      </c>
      <c r="D73" s="21"/>
      <c r="E73" s="21">
        <v>107</v>
      </c>
    </row>
    <row r="74" spans="1:5">
      <c r="A74" s="20"/>
      <c r="B74" s="20" t="s">
        <v>9</v>
      </c>
      <c r="C74" s="21">
        <v>175.5</v>
      </c>
      <c r="D74" s="21"/>
      <c r="E74" s="21">
        <v>175.5</v>
      </c>
    </row>
    <row r="75" spans="1:5">
      <c r="A75" s="20" t="s">
        <v>53</v>
      </c>
      <c r="B75" s="20"/>
      <c r="C75" s="21">
        <v>1166.5</v>
      </c>
      <c r="D75" s="21">
        <v>283.14</v>
      </c>
      <c r="E75" s="21">
        <v>1449.6399999999999</v>
      </c>
    </row>
    <row r="76" spans="1:5">
      <c r="A76" s="20" t="s">
        <v>35</v>
      </c>
      <c r="B76" s="20"/>
      <c r="C76" s="21">
        <v>1666.5</v>
      </c>
      <c r="D76" s="21">
        <v>4478.76</v>
      </c>
      <c r="E76" s="21">
        <v>6145.2599999999993</v>
      </c>
    </row>
    <row r="78" spans="1:5">
      <c r="A78" s="4" t="s">
        <v>54</v>
      </c>
    </row>
    <row r="79" spans="1:5">
      <c r="A79" s="3" t="s">
        <v>50</v>
      </c>
    </row>
    <row r="80" spans="1:5">
      <c r="A80" s="3" t="s">
        <v>1</v>
      </c>
      <c r="B80" t="s">
        <v>49</v>
      </c>
    </row>
    <row r="81" spans="1:4">
      <c r="A81" s="18" t="s">
        <v>5</v>
      </c>
      <c r="B81" s="19">
        <v>2592.8099999999995</v>
      </c>
    </row>
    <row r="82" spans="1:4">
      <c r="A82" t="s">
        <v>4</v>
      </c>
      <c r="B82" s="21">
        <v>2102.81</v>
      </c>
    </row>
    <row r="83" spans="1:4">
      <c r="A83" t="s">
        <v>3</v>
      </c>
      <c r="B83" s="2">
        <v>1449.6399999999999</v>
      </c>
    </row>
    <row r="84" spans="1:4">
      <c r="A84" t="s">
        <v>35</v>
      </c>
      <c r="B84" s="2">
        <v>6145.2599999999984</v>
      </c>
    </row>
    <row r="86" spans="1:4">
      <c r="A86" s="4" t="s">
        <v>66</v>
      </c>
    </row>
    <row r="87" spans="1:4">
      <c r="B87" s="3" t="s">
        <v>10</v>
      </c>
    </row>
    <row r="88" spans="1:4">
      <c r="A88" s="3" t="s">
        <v>45</v>
      </c>
      <c r="B88">
        <v>2</v>
      </c>
      <c r="C88" s="18">
        <v>7</v>
      </c>
      <c r="D88" t="s">
        <v>35</v>
      </c>
    </row>
    <row r="89" spans="1:4">
      <c r="A89" t="s">
        <v>67</v>
      </c>
      <c r="B89" s="1">
        <v>0.7184666666666667</v>
      </c>
      <c r="C89" s="1">
        <v>0.49003333333333332</v>
      </c>
      <c r="D89" s="2">
        <v>0.67277999999999993</v>
      </c>
    </row>
    <row r="90" spans="1:4">
      <c r="A90" t="s">
        <v>70</v>
      </c>
      <c r="B90" s="1">
        <v>0.73509999999999998</v>
      </c>
      <c r="C90" s="1">
        <v>0.54800000000000004</v>
      </c>
      <c r="D90" s="2">
        <v>0.69767999999999997</v>
      </c>
    </row>
    <row r="91" spans="1:4">
      <c r="A91" t="s">
        <v>71</v>
      </c>
      <c r="B91" s="1">
        <v>0.74262499999999998</v>
      </c>
      <c r="C91" s="1">
        <v>0.57046666666666668</v>
      </c>
      <c r="D91" s="2">
        <v>0.70819333333333345</v>
      </c>
    </row>
    <row r="92" spans="1:4">
      <c r="A92" t="s">
        <v>72</v>
      </c>
      <c r="B92" s="1">
        <v>0.74744166666666667</v>
      </c>
      <c r="C92" s="1">
        <v>0.58473333333333344</v>
      </c>
      <c r="D92" s="2">
        <v>0.71489999999999998</v>
      </c>
    </row>
    <row r="93" spans="1:4">
      <c r="A93" t="s">
        <v>73</v>
      </c>
      <c r="B93" s="1">
        <v>0.74928333333333319</v>
      </c>
      <c r="C93" s="1">
        <v>0.59506666666666674</v>
      </c>
      <c r="D93" s="2">
        <v>0.71843999999999986</v>
      </c>
    </row>
    <row r="94" spans="1:4">
      <c r="A94" t="s">
        <v>75</v>
      </c>
      <c r="B94" s="1">
        <v>0.75455000000000005</v>
      </c>
      <c r="C94" s="1">
        <v>0.60230000000000006</v>
      </c>
      <c r="D94" s="2">
        <v>0.72410000000000008</v>
      </c>
    </row>
    <row r="95" spans="1:4">
      <c r="A95" t="s">
        <v>74</v>
      </c>
      <c r="B95" s="1">
        <v>0.75725833333333348</v>
      </c>
      <c r="C95" s="1">
        <v>0.60796666666666666</v>
      </c>
      <c r="D95" s="2">
        <v>0.72740000000000016</v>
      </c>
    </row>
    <row r="96" spans="1:4">
      <c r="A96" t="s">
        <v>76</v>
      </c>
      <c r="B96" s="1">
        <v>0.75970833333333321</v>
      </c>
      <c r="C96" s="1">
        <v>0.61326666666666663</v>
      </c>
      <c r="D96" s="2">
        <v>0.73041999999999996</v>
      </c>
    </row>
    <row r="97" spans="1:4">
      <c r="A97" t="s">
        <v>77</v>
      </c>
      <c r="B97" s="1">
        <v>0.76216666666666677</v>
      </c>
      <c r="C97" s="1">
        <v>0.61726666666666674</v>
      </c>
      <c r="D97" s="2">
        <v>0.73318666666666676</v>
      </c>
    </row>
    <row r="98" spans="1:4">
      <c r="A98" t="s">
        <v>69</v>
      </c>
      <c r="B98" s="1">
        <v>0.76481666666666659</v>
      </c>
      <c r="C98" s="1">
        <v>0.6196666666666667</v>
      </c>
      <c r="D98" s="2">
        <v>0.73578666666666659</v>
      </c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6" spans="1:3">
      <c r="A146" s="4" t="s">
        <v>55</v>
      </c>
    </row>
    <row r="147" spans="1:3">
      <c r="A147" s="3" t="s">
        <v>56</v>
      </c>
    </row>
    <row r="148" spans="1:3">
      <c r="A148" s="3" t="s">
        <v>14</v>
      </c>
      <c r="B148" s="3" t="s">
        <v>0</v>
      </c>
      <c r="C148" t="s">
        <v>49</v>
      </c>
    </row>
    <row r="149" spans="1:3">
      <c r="A149" t="s">
        <v>28</v>
      </c>
      <c r="B149" t="s">
        <v>2</v>
      </c>
      <c r="C149" s="2">
        <v>283.14</v>
      </c>
    </row>
    <row r="150" spans="1:3">
      <c r="B150" t="s">
        <v>6</v>
      </c>
      <c r="C150" s="2">
        <v>176.90666666666667</v>
      </c>
    </row>
    <row r="151" spans="1:3">
      <c r="A151" t="s">
        <v>32</v>
      </c>
      <c r="B151" t="s">
        <v>8</v>
      </c>
      <c r="C151" s="2">
        <v>634.88</v>
      </c>
    </row>
    <row r="152" spans="1:3">
      <c r="A152" s="18" t="s">
        <v>30</v>
      </c>
      <c r="B152" s="18" t="s">
        <v>7</v>
      </c>
      <c r="C152" s="19">
        <v>663.33333333333337</v>
      </c>
    </row>
    <row r="153" spans="1:3">
      <c r="A153" s="18"/>
      <c r="B153" s="18" t="s">
        <v>9</v>
      </c>
      <c r="C153" s="19">
        <v>290.16000000000003</v>
      </c>
    </row>
    <row r="154" spans="1:3">
      <c r="A154" t="s">
        <v>35</v>
      </c>
      <c r="C154" s="2">
        <v>409.68399999999997</v>
      </c>
    </row>
    <row r="160" spans="1:3">
      <c r="A160" s="3" t="s">
        <v>79</v>
      </c>
      <c r="B160" s="3" t="s">
        <v>1</v>
      </c>
    </row>
    <row r="161" spans="1:5">
      <c r="A161" s="3" t="s">
        <v>0</v>
      </c>
      <c r="B161" s="20" t="s">
        <v>5</v>
      </c>
      <c r="C161" s="20" t="s">
        <v>4</v>
      </c>
      <c r="D161" s="20" t="s">
        <v>3</v>
      </c>
      <c r="E161" t="s">
        <v>35</v>
      </c>
    </row>
    <row r="162" spans="1:5">
      <c r="A162" t="s">
        <v>2</v>
      </c>
      <c r="B162" s="23">
        <v>5.1299999999999901E-2</v>
      </c>
      <c r="C162" s="23">
        <v>4.9699999999999966E-2</v>
      </c>
      <c r="D162" s="23">
        <v>2.7999999999999914E-2</v>
      </c>
      <c r="E162" s="23">
        <v>4.2999999999999927E-2</v>
      </c>
    </row>
    <row r="163" spans="1:5">
      <c r="A163" t="s">
        <v>7</v>
      </c>
      <c r="B163" s="23">
        <v>6.1200000000000032E-2</v>
      </c>
      <c r="C163" s="23">
        <v>3.6799999999999944E-2</v>
      </c>
      <c r="D163" s="23">
        <v>3.7699999999999956E-2</v>
      </c>
      <c r="E163" s="23">
        <v>4.5233333333333313E-2</v>
      </c>
    </row>
    <row r="164" spans="1:5">
      <c r="A164" t="s">
        <v>8</v>
      </c>
      <c r="B164" s="23">
        <v>3.4200000000000008E-2</v>
      </c>
      <c r="C164" s="23">
        <v>5.4300000000000126E-2</v>
      </c>
      <c r="D164" s="23">
        <v>2.9699999999999949E-2</v>
      </c>
      <c r="E164" s="23">
        <v>3.9400000000000025E-2</v>
      </c>
    </row>
    <row r="165" spans="1:5">
      <c r="A165" s="24" t="s">
        <v>6</v>
      </c>
      <c r="B165" s="25">
        <v>0.16490000000000005</v>
      </c>
      <c r="C165" s="25">
        <v>0.20810000000000001</v>
      </c>
      <c r="D165" s="25">
        <v>1.5899999999999914E-2</v>
      </c>
      <c r="E165" s="25">
        <v>0.12963333333333332</v>
      </c>
    </row>
    <row r="166" spans="1:5">
      <c r="A166" t="s">
        <v>9</v>
      </c>
      <c r="B166" s="23">
        <v>7.9200000000000048E-2</v>
      </c>
      <c r="C166" s="23">
        <v>8.9400000000000035E-2</v>
      </c>
      <c r="D166" s="23">
        <v>4.6999999999999265E-3</v>
      </c>
      <c r="E166" s="23">
        <v>5.7766666666666668E-2</v>
      </c>
    </row>
    <row r="167" spans="1:5">
      <c r="A167" t="s">
        <v>35</v>
      </c>
      <c r="B167" s="23">
        <v>7.8160000000000007E-2</v>
      </c>
      <c r="C167" s="23">
        <v>8.7660000000000016E-2</v>
      </c>
      <c r="D167" s="23">
        <v>2.3199999999999932E-2</v>
      </c>
      <c r="E167" s="23">
        <v>6.3006666666666655E-2</v>
      </c>
    </row>
  </sheetData>
  <mergeCells count="1">
    <mergeCell ref="C1:L1"/>
  </mergeCells>
  <phoneticPr fontId="18" type="noConversion"/>
  <pageMargins left="0.7" right="0.7" top="0.75" bottom="0.75" header="0.3" footer="0.3"/>
  <pageSetup paperSize="9" orientation="portrait" horizontalDpi="300" verticalDpi="300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6"/>
  <sheetViews>
    <sheetView workbookViewId="0">
      <selection activeCell="B2" sqref="B2:K16"/>
    </sheetView>
  </sheetViews>
  <sheetFormatPr defaultRowHeight="17.399999999999999"/>
  <sheetData>
    <row r="2" spans="2:11">
      <c r="B2">
        <v>72.81</v>
      </c>
      <c r="C2">
        <v>72.86</v>
      </c>
      <c r="D2">
        <v>72.739999999999995</v>
      </c>
      <c r="E2">
        <v>72.58</v>
      </c>
      <c r="F2">
        <v>72.37</v>
      </c>
      <c r="G2">
        <v>71.38</v>
      </c>
      <c r="H2">
        <v>71.900000000000006</v>
      </c>
      <c r="I2">
        <v>71.540000000000006</v>
      </c>
      <c r="J2">
        <v>71.12</v>
      </c>
      <c r="K2">
        <v>70.010000000000005</v>
      </c>
    </row>
    <row r="3" spans="2:11">
      <c r="B3">
        <v>73.83</v>
      </c>
      <c r="C3">
        <v>72.819999999999993</v>
      </c>
      <c r="D3">
        <v>72.069999999999993</v>
      </c>
      <c r="E3">
        <v>71.540000000000006</v>
      </c>
      <c r="F3">
        <v>71.16</v>
      </c>
      <c r="G3">
        <v>70.28</v>
      </c>
      <c r="H3">
        <v>70.53</v>
      </c>
      <c r="I3">
        <v>70.25</v>
      </c>
      <c r="J3">
        <v>69.89</v>
      </c>
      <c r="K3">
        <v>68.86</v>
      </c>
    </row>
    <row r="4" spans="2:11">
      <c r="B4">
        <v>73.02</v>
      </c>
      <c r="C4">
        <v>72.62</v>
      </c>
      <c r="D4">
        <v>72.2</v>
      </c>
      <c r="E4">
        <v>71.760000000000005</v>
      </c>
      <c r="F4">
        <v>71.349999999999994</v>
      </c>
      <c r="G4">
        <v>69.709999999999994</v>
      </c>
      <c r="H4">
        <v>70.37</v>
      </c>
      <c r="I4">
        <v>69.81</v>
      </c>
      <c r="J4">
        <v>69.13</v>
      </c>
      <c r="K4">
        <v>67.89</v>
      </c>
    </row>
    <row r="5" spans="2:11">
      <c r="B5">
        <v>48.11</v>
      </c>
      <c r="C5">
        <v>48.03</v>
      </c>
      <c r="D5">
        <v>47.98</v>
      </c>
      <c r="E5">
        <v>47.83</v>
      </c>
      <c r="F5">
        <v>47.93</v>
      </c>
      <c r="G5">
        <v>48.24</v>
      </c>
      <c r="H5">
        <v>48.28</v>
      </c>
      <c r="I5">
        <v>48.67</v>
      </c>
      <c r="J5">
        <v>48.95</v>
      </c>
      <c r="K5">
        <v>46.52</v>
      </c>
    </row>
    <row r="6" spans="2:11">
      <c r="B6">
        <v>67.849999999999994</v>
      </c>
      <c r="C6">
        <v>67.81</v>
      </c>
      <c r="D6">
        <v>67.27</v>
      </c>
      <c r="E6">
        <v>66.510000000000005</v>
      </c>
      <c r="F6">
        <v>65.53</v>
      </c>
      <c r="G6">
        <v>64.099999999999994</v>
      </c>
      <c r="H6">
        <v>62.46</v>
      </c>
      <c r="I6">
        <v>59.75</v>
      </c>
      <c r="J6">
        <v>55.58</v>
      </c>
      <c r="K6">
        <v>47.04</v>
      </c>
    </row>
    <row r="7" spans="2:11">
      <c r="B7">
        <v>69.94</v>
      </c>
      <c r="C7">
        <v>69.34</v>
      </c>
      <c r="D7">
        <v>68.73</v>
      </c>
      <c r="E7">
        <v>68.05</v>
      </c>
      <c r="F7">
        <v>67.23</v>
      </c>
      <c r="G7">
        <v>66.180000000000007</v>
      </c>
      <c r="H7">
        <v>64.680000000000007</v>
      </c>
      <c r="I7">
        <v>62.72</v>
      </c>
      <c r="J7">
        <v>59.87</v>
      </c>
      <c r="K7">
        <v>53.45</v>
      </c>
    </row>
    <row r="8" spans="2:11">
      <c r="B8">
        <v>75</v>
      </c>
      <c r="C8">
        <v>74.89</v>
      </c>
      <c r="D8">
        <v>74.78</v>
      </c>
      <c r="E8">
        <v>74.650000000000006</v>
      </c>
      <c r="F8">
        <v>74.47</v>
      </c>
      <c r="G8">
        <v>74.27</v>
      </c>
      <c r="H8">
        <v>74</v>
      </c>
      <c r="I8">
        <v>73.650000000000006</v>
      </c>
      <c r="J8">
        <v>72.89</v>
      </c>
      <c r="K8">
        <v>71.23</v>
      </c>
    </row>
    <row r="9" spans="2:11">
      <c r="B9">
        <v>71.239999999999995</v>
      </c>
      <c r="C9">
        <v>71.540000000000006</v>
      </c>
      <c r="D9">
        <v>71.599999999999994</v>
      </c>
      <c r="E9">
        <v>71.53</v>
      </c>
      <c r="F9">
        <v>71.3</v>
      </c>
      <c r="G9">
        <v>70.91</v>
      </c>
      <c r="H9">
        <v>70.44</v>
      </c>
      <c r="I9">
        <v>69.900000000000006</v>
      </c>
      <c r="J9">
        <v>69.02</v>
      </c>
      <c r="K9">
        <v>67.56</v>
      </c>
    </row>
    <row r="10" spans="2:11">
      <c r="B10">
        <v>72.040000000000006</v>
      </c>
      <c r="C10">
        <v>71.37</v>
      </c>
      <c r="D10">
        <v>70.69</v>
      </c>
      <c r="E10">
        <v>70.08</v>
      </c>
      <c r="F10">
        <v>69.569999999999993</v>
      </c>
      <c r="G10">
        <v>69.010000000000005</v>
      </c>
      <c r="H10">
        <v>68.430000000000007</v>
      </c>
      <c r="I10">
        <v>67.84</v>
      </c>
      <c r="J10">
        <v>67.08</v>
      </c>
      <c r="K10">
        <v>65.92</v>
      </c>
    </row>
    <row r="11" spans="2:11">
      <c r="B11">
        <v>75.61</v>
      </c>
      <c r="C11">
        <v>75.55</v>
      </c>
      <c r="D11">
        <v>75.47</v>
      </c>
      <c r="E11">
        <v>75.38</v>
      </c>
      <c r="F11">
        <v>75.260000000000005</v>
      </c>
      <c r="G11">
        <v>75.12</v>
      </c>
      <c r="H11">
        <v>74.86</v>
      </c>
      <c r="I11">
        <v>74.56</v>
      </c>
      <c r="J11">
        <v>74.05</v>
      </c>
      <c r="K11">
        <v>72.64</v>
      </c>
    </row>
    <row r="12" spans="2:11">
      <c r="B12">
        <v>74.430000000000007</v>
      </c>
      <c r="C12">
        <v>73.75</v>
      </c>
      <c r="D12">
        <v>73.41</v>
      </c>
      <c r="E12">
        <v>73.17</v>
      </c>
      <c r="F12">
        <v>72.92</v>
      </c>
      <c r="G12">
        <v>72.61</v>
      </c>
      <c r="H12">
        <v>72.13</v>
      </c>
      <c r="I12">
        <v>71.55</v>
      </c>
      <c r="J12">
        <v>70.55</v>
      </c>
      <c r="K12">
        <v>69</v>
      </c>
    </row>
    <row r="13" spans="2:11">
      <c r="B13">
        <v>70.53</v>
      </c>
      <c r="C13">
        <v>70.38</v>
      </c>
      <c r="D13">
        <v>70.239999999999995</v>
      </c>
      <c r="E13">
        <v>70.02</v>
      </c>
      <c r="F13">
        <v>69.78</v>
      </c>
      <c r="G13">
        <v>69.430000000000007</v>
      </c>
      <c r="H13">
        <v>68.989999999999995</v>
      </c>
      <c r="I13">
        <v>68.53</v>
      </c>
      <c r="J13">
        <v>67.92</v>
      </c>
      <c r="K13">
        <v>67.11</v>
      </c>
    </row>
    <row r="14" spans="2:11">
      <c r="B14">
        <v>82.52</v>
      </c>
      <c r="C14">
        <v>82.54</v>
      </c>
      <c r="D14">
        <v>82.56</v>
      </c>
      <c r="E14">
        <v>82.64</v>
      </c>
      <c r="F14">
        <v>82.7</v>
      </c>
      <c r="G14">
        <v>82.74</v>
      </c>
      <c r="H14">
        <v>82.82</v>
      </c>
      <c r="I14">
        <v>82.89</v>
      </c>
      <c r="J14">
        <v>82.87</v>
      </c>
      <c r="K14">
        <v>82.05</v>
      </c>
    </row>
    <row r="15" spans="2:11">
      <c r="B15">
        <v>89.89</v>
      </c>
      <c r="C15">
        <v>89.56</v>
      </c>
      <c r="D15">
        <v>89.39</v>
      </c>
      <c r="E15">
        <v>89.08</v>
      </c>
      <c r="F15">
        <v>88.69</v>
      </c>
      <c r="G15">
        <v>88.24</v>
      </c>
      <c r="H15">
        <v>87.63</v>
      </c>
      <c r="I15">
        <v>86.71</v>
      </c>
      <c r="J15">
        <v>85.23</v>
      </c>
      <c r="K15">
        <v>80.95</v>
      </c>
    </row>
    <row r="16" spans="2:11">
      <c r="B16">
        <v>86.86</v>
      </c>
      <c r="C16">
        <v>86.72</v>
      </c>
      <c r="D16">
        <v>86.5</v>
      </c>
      <c r="E16">
        <v>86.28</v>
      </c>
      <c r="F16">
        <v>85.89</v>
      </c>
      <c r="G16">
        <v>85.44</v>
      </c>
      <c r="H16">
        <v>84.83</v>
      </c>
      <c r="I16">
        <v>83.92</v>
      </c>
      <c r="J16">
        <v>82.37</v>
      </c>
      <c r="K16">
        <v>78.94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Sheet5</vt:lpstr>
      <vt:lpstr>classifier-performance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2019-11-05T09:26:49Z</dcterms:created>
  <dcterms:modified xsi:type="dcterms:W3CDTF">2019-11-05T13:50:41Z</dcterms:modified>
</cp:coreProperties>
</file>