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Melissa_devil_diablo_diabo_diavolo_duiwel_djævel_השטן_дьявол_魔鬼_إبليس\Paper\Antibody story\submitted\Revision\"/>
    </mc:Choice>
  </mc:AlternateContent>
  <bookViews>
    <workbookView xWindow="0" yWindow="0" windowWidth="15990" windowHeight="13830" firstSheet="4" activeTab="10"/>
  </bookViews>
  <sheets>
    <sheet name="Fig. 1A" sheetId="1" r:id="rId1"/>
    <sheet name="Fig. 1B" sheetId="2" r:id="rId2"/>
    <sheet name="Fig. 2A" sheetId="6" r:id="rId3"/>
    <sheet name="Fig. 2B" sheetId="8" r:id="rId4"/>
    <sheet name="Fig. 2C" sheetId="7" r:id="rId5"/>
    <sheet name="Fig. S2A " sheetId="15" r:id="rId6"/>
    <sheet name="Fig. 3A" sheetId="16" r:id="rId7"/>
    <sheet name="Fig. 3B" sheetId="9" r:id="rId8"/>
    <sheet name="Fig. 4 A and S2 B" sheetId="11" r:id="rId9"/>
    <sheet name="Fig. 4 B and S2C" sheetId="12" r:id="rId10"/>
    <sheet name="Fig. 4 C" sheetId="17" r:id="rId11"/>
    <sheet name="Fig. 5E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7" l="1"/>
  <c r="P11" i="17"/>
  <c r="O8" i="17" l="1"/>
  <c r="P10" i="17"/>
  <c r="O10" i="17"/>
  <c r="P9" i="17"/>
  <c r="O9" i="17"/>
  <c r="P8" i="17"/>
  <c r="O7" i="17"/>
  <c r="L33" i="16" l="1"/>
  <c r="K33" i="16"/>
  <c r="J33" i="16"/>
  <c r="L32" i="16"/>
  <c r="K32" i="16"/>
  <c r="J32" i="16"/>
  <c r="K31" i="16"/>
  <c r="J31" i="16"/>
  <c r="L31" i="16" s="1"/>
  <c r="K30" i="16"/>
  <c r="J30" i="16"/>
  <c r="L30" i="16" s="1"/>
  <c r="F29" i="16"/>
  <c r="F28" i="16"/>
  <c r="F27" i="16"/>
  <c r="F26" i="16"/>
  <c r="K29" i="16" s="1"/>
  <c r="L25" i="16"/>
  <c r="K25" i="16"/>
  <c r="J25" i="16"/>
  <c r="L24" i="16"/>
  <c r="K24" i="16"/>
  <c r="J24" i="16"/>
  <c r="K23" i="16"/>
  <c r="J23" i="16"/>
  <c r="L23" i="16" s="1"/>
  <c r="K22" i="16"/>
  <c r="J22" i="16"/>
  <c r="L22" i="16" s="1"/>
  <c r="K18" i="16"/>
  <c r="J18" i="16"/>
  <c r="R18" i="16" s="1"/>
  <c r="L17" i="16"/>
  <c r="K17" i="16"/>
  <c r="J17" i="16"/>
  <c r="R17" i="16" s="1"/>
  <c r="Q16" i="16"/>
  <c r="K16" i="16"/>
  <c r="J16" i="16"/>
  <c r="L16" i="16" s="1"/>
  <c r="K15" i="16"/>
  <c r="J15" i="16"/>
  <c r="Q15" i="16" s="1"/>
  <c r="K14" i="16"/>
  <c r="J14" i="16"/>
  <c r="L13" i="16"/>
  <c r="K13" i="16"/>
  <c r="J13" i="16"/>
  <c r="K12" i="16"/>
  <c r="J12" i="16"/>
  <c r="L12" i="16" s="1"/>
  <c r="K11" i="16"/>
  <c r="J11" i="16"/>
  <c r="K10" i="16"/>
  <c r="J10" i="16"/>
  <c r="R10" i="16" s="1"/>
  <c r="L9" i="16"/>
  <c r="K9" i="16"/>
  <c r="J9" i="16"/>
  <c r="R9" i="16" s="1"/>
  <c r="Q8" i="16"/>
  <c r="K8" i="16"/>
  <c r="J8" i="16"/>
  <c r="L8" i="16" s="1"/>
  <c r="K7" i="16"/>
  <c r="J7" i="16"/>
  <c r="Q7" i="16" s="1"/>
  <c r="R14" i="16" l="1"/>
  <c r="Q11" i="16"/>
  <c r="R8" i="16"/>
  <c r="Q9" i="16"/>
  <c r="L10" i="16"/>
  <c r="L14" i="16"/>
  <c r="R16" i="16"/>
  <c r="Q17" i="16"/>
  <c r="L18" i="16"/>
  <c r="J26" i="16"/>
  <c r="L26" i="16" s="1"/>
  <c r="J27" i="16"/>
  <c r="J28" i="16"/>
  <c r="J29" i="16"/>
  <c r="L29" i="16" s="1"/>
  <c r="R11" i="16"/>
  <c r="L7" i="16"/>
  <c r="Q10" i="16"/>
  <c r="L11" i="16"/>
  <c r="Q14" i="16"/>
  <c r="L15" i="16"/>
  <c r="Q18" i="16"/>
  <c r="K26" i="16"/>
  <c r="K27" i="16"/>
  <c r="K28" i="16"/>
  <c r="Q13" i="16" s="1"/>
  <c r="R7" i="16"/>
  <c r="R15" i="16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7" i="9"/>
  <c r="J36" i="9"/>
  <c r="K36" i="9"/>
  <c r="L36" i="9" s="1"/>
  <c r="J37" i="9"/>
  <c r="K37" i="9"/>
  <c r="L37" i="9" s="1"/>
  <c r="J38" i="9"/>
  <c r="K38" i="9"/>
  <c r="J39" i="9"/>
  <c r="K39" i="9"/>
  <c r="L39" i="9" s="1"/>
  <c r="K35" i="9"/>
  <c r="J35" i="9"/>
  <c r="J26" i="9"/>
  <c r="K26" i="9"/>
  <c r="J27" i="9"/>
  <c r="K27" i="9"/>
  <c r="J28" i="9"/>
  <c r="K28" i="9"/>
  <c r="J29" i="9"/>
  <c r="K29" i="9"/>
  <c r="L29" i="9" s="1"/>
  <c r="K25" i="9"/>
  <c r="J25" i="9"/>
  <c r="L27" i="9"/>
  <c r="J18" i="9"/>
  <c r="K18" i="9"/>
  <c r="J19" i="9"/>
  <c r="K19" i="9"/>
  <c r="J20" i="9"/>
  <c r="K20" i="9"/>
  <c r="J21" i="9"/>
  <c r="K21" i="9"/>
  <c r="K17" i="9"/>
  <c r="J17" i="9"/>
  <c r="J13" i="9"/>
  <c r="K13" i="9"/>
  <c r="J14" i="9"/>
  <c r="K14" i="9"/>
  <c r="J15" i="9"/>
  <c r="K15" i="9"/>
  <c r="J16" i="9"/>
  <c r="K16" i="9"/>
  <c r="K12" i="9"/>
  <c r="J12" i="9"/>
  <c r="J8" i="9"/>
  <c r="K8" i="9"/>
  <c r="J9" i="9"/>
  <c r="L9" i="9" s="1"/>
  <c r="K9" i="9"/>
  <c r="J10" i="9"/>
  <c r="K10" i="9"/>
  <c r="J11" i="9"/>
  <c r="L11" i="9" s="1"/>
  <c r="K11" i="9"/>
  <c r="K7" i="9"/>
  <c r="J7" i="9"/>
  <c r="L7" i="9" s="1"/>
  <c r="L27" i="16" l="1"/>
  <c r="Q12" i="16"/>
  <c r="L28" i="16"/>
  <c r="R12" i="16"/>
  <c r="R13" i="16"/>
  <c r="L28" i="9"/>
  <c r="L13" i="9"/>
  <c r="L21" i="9"/>
  <c r="L25" i="9"/>
  <c r="L26" i="9"/>
  <c r="L10" i="9"/>
  <c r="L16" i="9"/>
  <c r="L14" i="9"/>
  <c r="L17" i="9"/>
  <c r="L35" i="9"/>
  <c r="L38" i="9"/>
  <c r="L8" i="9"/>
  <c r="L20" i="9"/>
  <c r="L18" i="9"/>
  <c r="L19" i="9"/>
  <c r="L15" i="9"/>
  <c r="L12" i="9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6" i="13"/>
  <c r="F34" i="9" l="1"/>
  <c r="F33" i="9"/>
  <c r="F32" i="9"/>
  <c r="F31" i="9"/>
  <c r="F29" i="9"/>
  <c r="F28" i="9"/>
  <c r="F27" i="9"/>
  <c r="F26" i="9"/>
  <c r="F21" i="9"/>
  <c r="F20" i="9"/>
  <c r="F19" i="9"/>
  <c r="F18" i="9"/>
  <c r="F16" i="9"/>
  <c r="F15" i="9"/>
  <c r="F14" i="9"/>
  <c r="F13" i="9"/>
  <c r="F11" i="9"/>
  <c r="F10" i="9"/>
  <c r="F9" i="9"/>
  <c r="F8" i="9"/>
  <c r="F30" i="9"/>
  <c r="J32" i="9" l="1"/>
  <c r="J34" i="9"/>
  <c r="J30" i="9"/>
  <c r="L30" i="9" s="1"/>
  <c r="K31" i="9"/>
  <c r="K32" i="9"/>
  <c r="K34" i="9"/>
  <c r="J31" i="9"/>
  <c r="J33" i="9"/>
  <c r="K30" i="9"/>
  <c r="K33" i="9"/>
  <c r="R13" i="8"/>
  <c r="Q13" i="8"/>
  <c r="R12" i="8"/>
  <c r="Q12" i="8"/>
  <c r="R11" i="8"/>
  <c r="Q11" i="8"/>
  <c r="R10" i="8"/>
  <c r="Q10" i="8"/>
  <c r="R9" i="8"/>
  <c r="Q9" i="8"/>
  <c r="R8" i="8"/>
  <c r="Q8" i="8"/>
  <c r="Q7" i="8"/>
  <c r="L31" i="9" l="1"/>
  <c r="L34" i="9"/>
  <c r="L33" i="9"/>
  <c r="L32" i="9"/>
  <c r="J4" i="2" l="1"/>
</calcChain>
</file>

<file path=xl/sharedStrings.xml><?xml version="1.0" encoding="utf-8"?>
<sst xmlns="http://schemas.openxmlformats.org/spreadsheetml/2006/main" count="579" uniqueCount="103">
  <si>
    <t>Figure 1 B</t>
  </si>
  <si>
    <t>no Candida</t>
  </si>
  <si>
    <t>no serum</t>
  </si>
  <si>
    <t>0,1 µL serum</t>
  </si>
  <si>
    <t>0,5 µL serum</t>
  </si>
  <si>
    <t>2,5 µL serum</t>
  </si>
  <si>
    <t>donor I</t>
  </si>
  <si>
    <t>donor II</t>
  </si>
  <si>
    <t>donor III</t>
  </si>
  <si>
    <t>donor IV</t>
  </si>
  <si>
    <t>donor V</t>
  </si>
  <si>
    <t>donor VI</t>
  </si>
  <si>
    <t>donor VII</t>
  </si>
  <si>
    <t>donor VIII</t>
  </si>
  <si>
    <t>donor IX</t>
  </si>
  <si>
    <t>donor X</t>
  </si>
  <si>
    <t>donor XI</t>
  </si>
  <si>
    <t>donor XII</t>
  </si>
  <si>
    <t>triplicate 1</t>
  </si>
  <si>
    <t>triplicate 2</t>
  </si>
  <si>
    <t>triplicate 3</t>
  </si>
  <si>
    <t>Percentage of CFW+ cells among CFSE+ THP-1 cells</t>
  </si>
  <si>
    <t>Ab.-depl. Serum (DS)</t>
  </si>
  <si>
    <t>pooled HS (HS)</t>
  </si>
  <si>
    <t>normalized to mean of "no serum"</t>
  </si>
  <si>
    <t>mean of no serum:</t>
  </si>
  <si>
    <t>mean</t>
  </si>
  <si>
    <t>SD</t>
  </si>
  <si>
    <t>PBS</t>
  </si>
  <si>
    <t>Privigen</t>
  </si>
  <si>
    <t>Ab.-depl.serum</t>
  </si>
  <si>
    <t>Human serum</t>
  </si>
  <si>
    <t>Figure 1 A</t>
  </si>
  <si>
    <t>normalization:</t>
  </si>
  <si>
    <t>Figure 2 A</t>
  </si>
  <si>
    <t>Figure 2 B</t>
  </si>
  <si>
    <t>Figure 2 C</t>
  </si>
  <si>
    <t>LDH release</t>
  </si>
  <si>
    <t>control</t>
  </si>
  <si>
    <t>LDH release normalised to control sample in %</t>
  </si>
  <si>
    <t>Figure 3 B</t>
  </si>
  <si>
    <t>replicate 1</t>
  </si>
  <si>
    <t>replicate 2</t>
  </si>
  <si>
    <t>replicate 3</t>
  </si>
  <si>
    <t>replicate 4</t>
  </si>
  <si>
    <t>absolute numbers of adherent C.albicans counted on 10 pictures:</t>
  </si>
  <si>
    <t>IgA</t>
  </si>
  <si>
    <t>priv</t>
  </si>
  <si>
    <t>normalized to control sample of each experiment in %:</t>
  </si>
  <si>
    <t>HS 5 %</t>
  </si>
  <si>
    <t>HS 10 %</t>
  </si>
  <si>
    <t>HS 20 %</t>
  </si>
  <si>
    <t>Cytochalasin D</t>
  </si>
  <si>
    <t>UV killed</t>
  </si>
  <si>
    <t>NA</t>
  </si>
  <si>
    <t xml:space="preserve">absolute numbers of inasive C.albicans </t>
  </si>
  <si>
    <t>mean of technical duplicates</t>
  </si>
  <si>
    <t>techn. Duplicate 1</t>
  </si>
  <si>
    <t>techn. Duplicate 2</t>
  </si>
  <si>
    <t>mean of techn. Duplicates</t>
  </si>
  <si>
    <t>Privigen 10 %</t>
  </si>
  <si>
    <t>Privigen 20 %</t>
  </si>
  <si>
    <t>Privigen 30 %</t>
  </si>
  <si>
    <t>Privigen 40 %</t>
  </si>
  <si>
    <t>M1285 ALS3 WT</t>
  </si>
  <si>
    <t>M1284 ALS3 KO</t>
  </si>
  <si>
    <t>M1477 ALS3 Revertant</t>
  </si>
  <si>
    <t xml:space="preserve">mean </t>
  </si>
  <si>
    <t>M35 ssa1 WT</t>
  </si>
  <si>
    <t>M2068 ssa1 KO</t>
  </si>
  <si>
    <t>M2342 ssa1 Rev</t>
  </si>
  <si>
    <t>Figure 6 E</t>
  </si>
  <si>
    <t>Priv 0.3%</t>
  </si>
  <si>
    <t>Priv 1%</t>
  </si>
  <si>
    <t>Priv 3%</t>
  </si>
  <si>
    <t>Priv 10%</t>
  </si>
  <si>
    <t>Priv untreated</t>
  </si>
  <si>
    <t>Priv in citrate buffer pH 3.2</t>
  </si>
  <si>
    <t>Priv+SAP2 in citrate buffer pH 3.2</t>
  </si>
  <si>
    <t>duplicate 1</t>
  </si>
  <si>
    <t>techn. tripl. 1</t>
  </si>
  <si>
    <t>techn. tripl. 2</t>
  </si>
  <si>
    <t>techn. tripl. 3</t>
  </si>
  <si>
    <t>duplicate 2</t>
  </si>
  <si>
    <t>duplicate 1 = circles</t>
  </si>
  <si>
    <t>duplicate 2 =triangles</t>
  </si>
  <si>
    <t>mean of techn. Replicates</t>
  </si>
  <si>
    <t>SD of techn. Replicates</t>
  </si>
  <si>
    <t>Figure S2 A</t>
  </si>
  <si>
    <t>absolute numbers of adherent C.albicans to 200 HUVEC cells:</t>
  </si>
  <si>
    <t>Privigen 0 %</t>
  </si>
  <si>
    <t>mean of the four technical duplicates</t>
  </si>
  <si>
    <t>HS 0%</t>
  </si>
  <si>
    <t>absolute numbers of adherent C. albicans counted on 10 pictures:</t>
  </si>
  <si>
    <t xml:space="preserve">Figure 3 A </t>
  </si>
  <si>
    <t>Figure 4 A (normalized) and Figure S2B (absolute numbers)</t>
  </si>
  <si>
    <t>Figure 4 B (normalized) and Figure S2C (absolute numbers)</t>
  </si>
  <si>
    <t>Figure 4 C</t>
  </si>
  <si>
    <t>300 µg</t>
  </si>
  <si>
    <t>1000 µg</t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</si>
  <si>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-glucan</t>
    </r>
  </si>
  <si>
    <t>3 µg</t>
  </si>
  <si>
    <t>10 µg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</si>
</sst>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53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3" fillId="0" borderId="0" xfId="1" applyNumberFormat="1" applyFont="1"/>
    <xf numFmtId="10" fontId="0" fillId="0" borderId="0" xfId="0" applyNumberFormat="1"/>
    <xf numFmtId="10" fontId="0" fillId="2" borderId="0" xfId="0" applyNumberFormat="1" applyFill="1"/>
    <xf numFmtId="10" fontId="3" fillId="2" borderId="0" xfId="1" applyNumberFormat="1" applyFont="1" applyFill="1"/>
    <xf numFmtId="9" fontId="0" fillId="0" borderId="0" xfId="1" applyFont="1"/>
    <xf numFmtId="0" fontId="0" fillId="0" borderId="0" xfId="0" applyFill="1"/>
    <xf numFmtId="49" fontId="0" fillId="0" borderId="0" xfId="0" applyNumberFormat="1"/>
    <xf numFmtId="9" fontId="0" fillId="0" borderId="0" xfId="0" applyNumberFormat="1"/>
    <xf numFmtId="49" fontId="0" fillId="0" borderId="0" xfId="0" applyNumberFormat="1" applyFill="1"/>
    <xf numFmtId="0" fontId="0" fillId="0" borderId="0" xfId="0" applyFont="1"/>
    <xf numFmtId="0" fontId="5" fillId="0" borderId="0" xfId="2" applyFont="1"/>
    <xf numFmtId="0" fontId="3" fillId="0" borderId="0" xfId="0" applyFont="1"/>
    <xf numFmtId="0" fontId="0" fillId="0" borderId="0" xfId="0" applyAlignment="1"/>
    <xf numFmtId="0" fontId="0" fillId="0" borderId="0" xfId="0"/>
    <xf numFmtId="0" fontId="0" fillId="0" borderId="3" xfId="0" applyFill="1" applyBorder="1" applyAlignment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9" fontId="0" fillId="0" borderId="0" xfId="0" applyNumberFormat="1" applyFill="1" applyBorder="1"/>
    <xf numFmtId="0" fontId="0" fillId="0" borderId="0" xfId="0" applyBorder="1"/>
    <xf numFmtId="0" fontId="0" fillId="0" borderId="6" xfId="0" applyBorder="1"/>
    <xf numFmtId="9" fontId="0" fillId="0" borderId="1" xfId="0" applyNumberFormat="1" applyFill="1" applyBorder="1"/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6" fillId="0" borderId="0" xfId="0" applyFont="1"/>
    <xf numFmtId="0" fontId="7" fillId="0" borderId="5" xfId="0" applyFont="1" applyFill="1" applyBorder="1"/>
    <xf numFmtId="0" fontId="7" fillId="0" borderId="0" xfId="0" applyFont="1" applyFill="1" applyBorder="1"/>
    <xf numFmtId="0" fontId="0" fillId="0" borderId="0" xfId="0" applyAlignment="1"/>
    <xf numFmtId="9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2" xfId="0" applyFill="1" applyBorder="1" applyAlignment="1"/>
    <xf numFmtId="0" fontId="0" fillId="0" borderId="5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Excel Built-in Normal" xfId="2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8" sqref="F18"/>
    </sheetView>
  </sheetViews>
  <sheetFormatPr baseColWidth="10" defaultRowHeight="15" x14ac:dyDescent="0.25"/>
  <sheetData>
    <row r="1" spans="1:8" x14ac:dyDescent="0.25">
      <c r="A1" s="1" t="s">
        <v>32</v>
      </c>
    </row>
    <row r="3" spans="1:8" x14ac:dyDescent="0.25">
      <c r="B3" t="s">
        <v>21</v>
      </c>
    </row>
    <row r="5" spans="1:8" x14ac:dyDescent="0.25">
      <c r="C5" s="16" t="s">
        <v>41</v>
      </c>
      <c r="D5" s="16" t="s">
        <v>42</v>
      </c>
      <c r="E5" s="16" t="s">
        <v>43</v>
      </c>
      <c r="F5" s="16" t="s">
        <v>44</v>
      </c>
      <c r="G5" t="s">
        <v>26</v>
      </c>
      <c r="H5" t="s">
        <v>27</v>
      </c>
    </row>
    <row r="6" spans="1:8" x14ac:dyDescent="0.25">
      <c r="B6" t="s">
        <v>1</v>
      </c>
      <c r="C6" s="2">
        <v>6.666666666666667E-5</v>
      </c>
      <c r="D6" s="2">
        <v>1.83E-3</v>
      </c>
      <c r="E6" s="2">
        <v>3.6666666666666666E-5</v>
      </c>
      <c r="F6" s="2">
        <v>1E-4</v>
      </c>
      <c r="G6" s="2">
        <v>5.0833333333333329E-4</v>
      </c>
      <c r="H6" s="2">
        <v>8.8149074069211069E-4</v>
      </c>
    </row>
    <row r="7" spans="1:8" x14ac:dyDescent="0.25">
      <c r="B7" t="s">
        <v>28</v>
      </c>
      <c r="C7" s="2">
        <v>0.17366666666666666</v>
      </c>
      <c r="D7" s="2">
        <v>3.3099999999999997E-2</v>
      </c>
      <c r="E7" s="2">
        <v>4.7966666666666664E-2</v>
      </c>
      <c r="F7" s="2">
        <v>2.5000000000000005E-2</v>
      </c>
      <c r="G7" s="2">
        <v>6.9933333333333333E-2</v>
      </c>
      <c r="H7" s="2">
        <v>6.9806489139090253E-2</v>
      </c>
    </row>
    <row r="8" spans="1:8" x14ac:dyDescent="0.25">
      <c r="B8" t="s">
        <v>29</v>
      </c>
      <c r="C8" s="2">
        <v>0.67699999999999994</v>
      </c>
      <c r="D8" s="2">
        <v>0.66766666666666674</v>
      </c>
      <c r="E8" s="2">
        <v>0.89266666666666661</v>
      </c>
      <c r="F8" s="2">
        <v>0.626</v>
      </c>
      <c r="G8" s="2">
        <v>0.71583333333333332</v>
      </c>
      <c r="H8" s="2">
        <v>0.11995570170012849</v>
      </c>
    </row>
    <row r="9" spans="1:8" x14ac:dyDescent="0.25">
      <c r="B9" t="s">
        <v>30</v>
      </c>
      <c r="C9" s="2">
        <v>0.18100000000000002</v>
      </c>
      <c r="D9" t="s">
        <v>54</v>
      </c>
      <c r="E9" s="2">
        <v>0.21599999999999997</v>
      </c>
      <c r="F9" s="2">
        <v>9.0166666666666659E-2</v>
      </c>
      <c r="G9" s="2">
        <v>0.16238888888888889</v>
      </c>
      <c r="H9" s="2">
        <v>6.4948341295502074E-2</v>
      </c>
    </row>
    <row r="10" spans="1:8" x14ac:dyDescent="0.25">
      <c r="B10" t="s">
        <v>31</v>
      </c>
      <c r="C10" s="2">
        <v>0.63633333333333331</v>
      </c>
      <c r="D10" s="2">
        <v>0.61900000000000011</v>
      </c>
      <c r="E10" s="2">
        <v>0.91299999999999992</v>
      </c>
      <c r="F10" s="2">
        <v>0.60799999999999998</v>
      </c>
      <c r="G10" s="2">
        <v>0.69408333333333339</v>
      </c>
      <c r="H10" s="2">
        <v>0.1464097181048972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A2" sqref="A2"/>
    </sheetView>
  </sheetViews>
  <sheetFormatPr baseColWidth="10" defaultRowHeight="15" x14ac:dyDescent="0.25"/>
  <cols>
    <col min="1" max="1" width="11.42578125" style="16"/>
    <col min="2" max="2" width="17.85546875" style="16" customWidth="1"/>
    <col min="3" max="16384" width="11.42578125" style="16"/>
  </cols>
  <sheetData>
    <row r="1" spans="1:17" x14ac:dyDescent="0.25">
      <c r="A1" s="1" t="s">
        <v>96</v>
      </c>
    </row>
    <row r="3" spans="1:17" x14ac:dyDescent="0.25">
      <c r="B3" s="16" t="s">
        <v>45</v>
      </c>
      <c r="J3" s="16" t="s">
        <v>48</v>
      </c>
    </row>
    <row r="4" spans="1:17" ht="15.75" thickBot="1" x14ac:dyDescent="0.3">
      <c r="E4" s="16" t="s">
        <v>18</v>
      </c>
      <c r="F4" s="16" t="s">
        <v>19</v>
      </c>
      <c r="G4" s="16" t="s">
        <v>20</v>
      </c>
      <c r="M4" s="16" t="s">
        <v>18</v>
      </c>
      <c r="N4" s="16" t="s">
        <v>19</v>
      </c>
      <c r="O4" s="16" t="s">
        <v>20</v>
      </c>
      <c r="P4" s="16" t="s">
        <v>67</v>
      </c>
      <c r="Q4" s="16" t="s">
        <v>27</v>
      </c>
    </row>
    <row r="5" spans="1:17" x14ac:dyDescent="0.25">
      <c r="B5" s="46" t="s">
        <v>68</v>
      </c>
      <c r="C5" s="17"/>
      <c r="D5" s="18" t="s">
        <v>38</v>
      </c>
      <c r="E5" s="19">
        <v>166.5</v>
      </c>
      <c r="F5" s="19">
        <v>285</v>
      </c>
      <c r="G5" s="20">
        <v>78.75</v>
      </c>
      <c r="J5" s="46" t="s">
        <v>68</v>
      </c>
      <c r="K5" s="17"/>
      <c r="L5" s="18" t="s">
        <v>38</v>
      </c>
      <c r="M5" s="19">
        <v>100</v>
      </c>
      <c r="N5" s="19">
        <v>100</v>
      </c>
      <c r="O5" s="20">
        <v>100</v>
      </c>
      <c r="P5" s="27">
        <v>100</v>
      </c>
      <c r="Q5" s="20">
        <v>0</v>
      </c>
    </row>
    <row r="6" spans="1:17" x14ac:dyDescent="0.25">
      <c r="B6" s="47"/>
      <c r="C6" s="44" t="s">
        <v>31</v>
      </c>
      <c r="D6" s="21">
        <v>0.05</v>
      </c>
      <c r="E6" s="22">
        <v>55.5</v>
      </c>
      <c r="F6" s="22">
        <v>85</v>
      </c>
      <c r="G6" s="23">
        <v>46.75</v>
      </c>
      <c r="J6" s="47"/>
      <c r="K6" s="44" t="s">
        <v>31</v>
      </c>
      <c r="L6" s="21">
        <v>0.05</v>
      </c>
      <c r="M6" s="22">
        <v>33.333333333333329</v>
      </c>
      <c r="N6" s="22">
        <v>29.824561403508799</v>
      </c>
      <c r="O6" s="23">
        <v>62.874251497005986</v>
      </c>
      <c r="P6" s="28">
        <v>42.010715411282703</v>
      </c>
      <c r="Q6" s="23">
        <v>18.153325414757749</v>
      </c>
    </row>
    <row r="7" spans="1:17" x14ac:dyDescent="0.25">
      <c r="B7" s="47"/>
      <c r="C7" s="44"/>
      <c r="D7" s="21">
        <v>0.1</v>
      </c>
      <c r="E7" s="22">
        <v>58.5</v>
      </c>
      <c r="F7" s="22">
        <v>54</v>
      </c>
      <c r="G7" s="23">
        <v>36</v>
      </c>
      <c r="J7" s="47"/>
      <c r="K7" s="44"/>
      <c r="L7" s="21">
        <v>0.1</v>
      </c>
      <c r="M7" s="22">
        <v>35.135135135135137</v>
      </c>
      <c r="N7" s="22">
        <v>18.947368421052602</v>
      </c>
      <c r="O7" s="23">
        <v>49.101796407185631</v>
      </c>
      <c r="P7" s="28">
        <v>34.39476665445779</v>
      </c>
      <c r="Q7" s="23">
        <v>15.090841292257558</v>
      </c>
    </row>
    <row r="8" spans="1:17" x14ac:dyDescent="0.25">
      <c r="B8" s="47"/>
      <c r="C8" s="44"/>
      <c r="D8" s="21">
        <v>0.2</v>
      </c>
      <c r="E8" s="22">
        <v>70.5</v>
      </c>
      <c r="F8" s="22">
        <v>39</v>
      </c>
      <c r="G8" s="23">
        <v>9</v>
      </c>
      <c r="J8" s="47"/>
      <c r="K8" s="44"/>
      <c r="L8" s="21">
        <v>0.2</v>
      </c>
      <c r="M8" s="22">
        <v>42.342342342342349</v>
      </c>
      <c r="N8" s="22">
        <v>13.6842105263158</v>
      </c>
      <c r="O8" s="23">
        <v>11.976047904191617</v>
      </c>
      <c r="P8" s="28">
        <v>22.667533590949926</v>
      </c>
      <c r="Q8" s="23">
        <v>17.060276358805165</v>
      </c>
    </row>
    <row r="9" spans="1:17" x14ac:dyDescent="0.25">
      <c r="B9" s="47"/>
      <c r="C9" s="44" t="s">
        <v>29</v>
      </c>
      <c r="D9" s="21">
        <v>0.1</v>
      </c>
      <c r="E9" s="22">
        <v>71</v>
      </c>
      <c r="F9" s="22">
        <v>93.5</v>
      </c>
      <c r="G9" s="23">
        <v>15.75</v>
      </c>
      <c r="J9" s="47"/>
      <c r="K9" s="44" t="s">
        <v>29</v>
      </c>
      <c r="L9" s="21">
        <v>0.1</v>
      </c>
      <c r="M9" s="22">
        <v>42.642642642642642</v>
      </c>
      <c r="N9" s="22">
        <v>32.807017543859601</v>
      </c>
      <c r="O9" s="23">
        <v>18.562874251497007</v>
      </c>
      <c r="P9" s="28">
        <v>31.337511479333084</v>
      </c>
      <c r="Q9" s="23">
        <v>12.106956574551006</v>
      </c>
    </row>
    <row r="10" spans="1:17" x14ac:dyDescent="0.25">
      <c r="B10" s="47"/>
      <c r="C10" s="44"/>
      <c r="D10" s="21">
        <v>0.2</v>
      </c>
      <c r="E10" s="22">
        <v>177</v>
      </c>
      <c r="F10" s="22">
        <v>83.5</v>
      </c>
      <c r="G10" s="23">
        <v>17.5</v>
      </c>
      <c r="J10" s="47"/>
      <c r="K10" s="44"/>
      <c r="L10" s="21">
        <v>0.2</v>
      </c>
      <c r="M10" s="22">
        <v>106.3063063063063</v>
      </c>
      <c r="N10" s="22">
        <v>29.2982456140351</v>
      </c>
      <c r="O10" s="23">
        <v>17.964071856287426</v>
      </c>
      <c r="P10" s="28">
        <v>51.189541258876282</v>
      </c>
      <c r="Q10" s="23">
        <v>48.067756507485406</v>
      </c>
    </row>
    <row r="11" spans="1:17" ht="15.75" thickBot="1" x14ac:dyDescent="0.3">
      <c r="B11" s="48"/>
      <c r="C11" s="45"/>
      <c r="D11" s="24">
        <v>0.3</v>
      </c>
      <c r="E11" s="25">
        <v>59</v>
      </c>
      <c r="F11" s="25">
        <v>24</v>
      </c>
      <c r="G11" s="26">
        <v>11</v>
      </c>
      <c r="J11" s="48"/>
      <c r="K11" s="45"/>
      <c r="L11" s="24">
        <v>0.3</v>
      </c>
      <c r="M11" s="25">
        <v>35.435435435435437</v>
      </c>
      <c r="N11" s="25">
        <v>8.4210526315789505</v>
      </c>
      <c r="O11" s="26">
        <v>11.976047904191617</v>
      </c>
      <c r="P11" s="28">
        <v>18.610845323735337</v>
      </c>
      <c r="Q11" s="23">
        <v>14.678542917030699</v>
      </c>
    </row>
    <row r="12" spans="1:17" x14ac:dyDescent="0.25">
      <c r="B12" s="46" t="s">
        <v>69</v>
      </c>
      <c r="C12" s="17"/>
      <c r="D12" s="18" t="s">
        <v>38</v>
      </c>
      <c r="E12" s="19">
        <v>145</v>
      </c>
      <c r="F12" s="19">
        <v>164</v>
      </c>
      <c r="G12" s="20">
        <v>65.5</v>
      </c>
      <c r="J12" s="46" t="s">
        <v>69</v>
      </c>
      <c r="K12" s="17"/>
      <c r="L12" s="18" t="s">
        <v>38</v>
      </c>
      <c r="M12" s="19">
        <v>100</v>
      </c>
      <c r="N12" s="19">
        <v>100</v>
      </c>
      <c r="O12" s="20">
        <v>100</v>
      </c>
      <c r="P12" s="27">
        <v>100</v>
      </c>
      <c r="Q12" s="20">
        <v>0</v>
      </c>
    </row>
    <row r="13" spans="1:17" x14ac:dyDescent="0.25">
      <c r="B13" s="47"/>
      <c r="C13" s="44" t="s">
        <v>31</v>
      </c>
      <c r="D13" s="21">
        <v>0.05</v>
      </c>
      <c r="E13" s="22">
        <v>18.5</v>
      </c>
      <c r="F13" s="22">
        <v>67</v>
      </c>
      <c r="G13" s="23">
        <v>56.75</v>
      </c>
      <c r="J13" s="47"/>
      <c r="K13" s="44" t="s">
        <v>31</v>
      </c>
      <c r="L13" s="21">
        <v>0.05</v>
      </c>
      <c r="M13" s="22">
        <v>12.758620689655173</v>
      </c>
      <c r="N13" s="22">
        <v>40.853658536585399</v>
      </c>
      <c r="O13" s="23">
        <v>85</v>
      </c>
      <c r="P13" s="28">
        <v>46.204093075413518</v>
      </c>
      <c r="Q13" s="23">
        <v>36.416680017280456</v>
      </c>
    </row>
    <row r="14" spans="1:17" x14ac:dyDescent="0.25">
      <c r="B14" s="47"/>
      <c r="C14" s="44"/>
      <c r="D14" s="21">
        <v>0.1</v>
      </c>
      <c r="E14" s="22">
        <v>20</v>
      </c>
      <c r="F14" s="22">
        <v>45</v>
      </c>
      <c r="G14" s="23">
        <v>17</v>
      </c>
      <c r="J14" s="47"/>
      <c r="K14" s="44"/>
      <c r="L14" s="21">
        <v>0.1</v>
      </c>
      <c r="M14" s="22">
        <v>13.793103448275863</v>
      </c>
      <c r="N14" s="22">
        <v>27.439024390243901</v>
      </c>
      <c r="O14" s="23">
        <v>22.857142857142854</v>
      </c>
      <c r="P14" s="28">
        <v>21.36309023188754</v>
      </c>
      <c r="Q14" s="23">
        <v>6.9445615069552487</v>
      </c>
    </row>
    <row r="15" spans="1:17" x14ac:dyDescent="0.25">
      <c r="B15" s="47"/>
      <c r="C15" s="44"/>
      <c r="D15" s="21">
        <v>0.2</v>
      </c>
      <c r="E15" s="22">
        <v>17</v>
      </c>
      <c r="F15" s="22">
        <v>28.5</v>
      </c>
      <c r="G15" s="23">
        <v>14.75</v>
      </c>
      <c r="J15" s="47"/>
      <c r="K15" s="44"/>
      <c r="L15" s="21">
        <v>0.2</v>
      </c>
      <c r="M15" s="22">
        <v>11.724137931034482</v>
      </c>
      <c r="N15" s="22">
        <v>17.378048780487799</v>
      </c>
      <c r="O15" s="23">
        <v>22.142857142857142</v>
      </c>
      <c r="P15" s="28">
        <v>17.081681284793138</v>
      </c>
      <c r="Q15" s="23">
        <v>5.2156785534654047</v>
      </c>
    </row>
    <row r="16" spans="1:17" x14ac:dyDescent="0.25">
      <c r="B16" s="47"/>
      <c r="C16" s="44" t="s">
        <v>29</v>
      </c>
      <c r="D16" s="21">
        <v>0.1</v>
      </c>
      <c r="E16" s="22">
        <v>47</v>
      </c>
      <c r="F16" s="22">
        <v>78</v>
      </c>
      <c r="G16" s="23">
        <v>38</v>
      </c>
      <c r="J16" s="47"/>
      <c r="K16" s="44" t="s">
        <v>29</v>
      </c>
      <c r="L16" s="21">
        <v>0.1</v>
      </c>
      <c r="M16" s="22">
        <v>32.413793103448278</v>
      </c>
      <c r="N16" s="22">
        <v>47.560975609756099</v>
      </c>
      <c r="O16" s="23">
        <v>55.714285714285722</v>
      </c>
      <c r="P16" s="28">
        <v>45.229684809163366</v>
      </c>
      <c r="Q16" s="23">
        <v>11.823892192278246</v>
      </c>
    </row>
    <row r="17" spans="2:17" x14ac:dyDescent="0.25">
      <c r="B17" s="47"/>
      <c r="C17" s="44"/>
      <c r="D17" s="21">
        <v>0.2</v>
      </c>
      <c r="E17" s="22">
        <v>45.5</v>
      </c>
      <c r="F17" s="22">
        <v>55.5</v>
      </c>
      <c r="G17" s="23">
        <v>13.75</v>
      </c>
      <c r="J17" s="47"/>
      <c r="K17" s="44"/>
      <c r="L17" s="21">
        <v>0.2</v>
      </c>
      <c r="M17" s="22">
        <v>31.379310344827584</v>
      </c>
      <c r="N17" s="22">
        <v>33.841463414634099</v>
      </c>
      <c r="O17" s="23">
        <v>20.714285714285715</v>
      </c>
      <c r="P17" s="28">
        <v>28.645019824582466</v>
      </c>
      <c r="Q17" s="23">
        <v>6.9776756216492055</v>
      </c>
    </row>
    <row r="18" spans="2:17" ht="15.75" thickBot="1" x14ac:dyDescent="0.3">
      <c r="B18" s="48"/>
      <c r="C18" s="45"/>
      <c r="D18" s="24">
        <v>0.3</v>
      </c>
      <c r="E18" s="25">
        <v>41</v>
      </c>
      <c r="F18" s="25">
        <v>27.5</v>
      </c>
      <c r="G18" s="26">
        <v>4.5</v>
      </c>
      <c r="J18" s="48"/>
      <c r="K18" s="45"/>
      <c r="L18" s="24">
        <v>0.3</v>
      </c>
      <c r="M18" s="25">
        <v>28.27586206896552</v>
      </c>
      <c r="N18" s="25">
        <v>16.768292682926798</v>
      </c>
      <c r="O18" s="26">
        <v>5.7142857142857135</v>
      </c>
      <c r="P18" s="29">
        <v>16.91948015539268</v>
      </c>
      <c r="Q18" s="26">
        <v>11.28154799399819</v>
      </c>
    </row>
    <row r="19" spans="2:17" x14ac:dyDescent="0.25">
      <c r="B19" s="46" t="s">
        <v>70</v>
      </c>
      <c r="C19" s="17"/>
      <c r="D19" s="18" t="s">
        <v>38</v>
      </c>
      <c r="E19" s="19">
        <v>113.5</v>
      </c>
      <c r="F19" s="19">
        <v>271</v>
      </c>
      <c r="G19" s="20">
        <v>93.75</v>
      </c>
      <c r="J19" s="46" t="s">
        <v>70</v>
      </c>
      <c r="K19" s="17"/>
      <c r="L19" s="18" t="s">
        <v>38</v>
      </c>
      <c r="M19" s="19">
        <v>100</v>
      </c>
      <c r="N19" s="19">
        <v>100</v>
      </c>
      <c r="O19" s="20">
        <v>100</v>
      </c>
      <c r="P19" s="28">
        <v>100</v>
      </c>
      <c r="Q19" s="23">
        <v>0</v>
      </c>
    </row>
    <row r="20" spans="2:17" x14ac:dyDescent="0.25">
      <c r="B20" s="47"/>
      <c r="C20" s="44" t="s">
        <v>31</v>
      </c>
      <c r="D20" s="21">
        <v>0.05</v>
      </c>
      <c r="E20" s="22">
        <v>39.5</v>
      </c>
      <c r="F20" s="22">
        <v>61.5</v>
      </c>
      <c r="G20" s="23">
        <v>35.5</v>
      </c>
      <c r="J20" s="47"/>
      <c r="K20" s="44" t="s">
        <v>31</v>
      </c>
      <c r="L20" s="21">
        <v>0.05</v>
      </c>
      <c r="M20" s="22">
        <v>34.801762114537439</v>
      </c>
      <c r="N20" s="22">
        <v>22.6937269372694</v>
      </c>
      <c r="O20" s="23">
        <v>39.790575916230367</v>
      </c>
      <c r="P20" s="28">
        <v>32.428688322679072</v>
      </c>
      <c r="Q20" s="23">
        <v>8.7919946922500571</v>
      </c>
    </row>
    <row r="21" spans="2:17" x14ac:dyDescent="0.25">
      <c r="B21" s="47"/>
      <c r="C21" s="44"/>
      <c r="D21" s="21">
        <v>0.1</v>
      </c>
      <c r="E21" s="22">
        <v>50</v>
      </c>
      <c r="F21" s="22">
        <v>50.5</v>
      </c>
      <c r="G21" s="23">
        <v>24.25</v>
      </c>
      <c r="J21" s="47"/>
      <c r="K21" s="44"/>
      <c r="L21" s="21">
        <v>0.1</v>
      </c>
      <c r="M21" s="22">
        <v>44.052863436123346</v>
      </c>
      <c r="N21" s="22">
        <v>18.6346863468635</v>
      </c>
      <c r="O21" s="23">
        <v>28.795811518324605</v>
      </c>
      <c r="P21" s="28">
        <v>30.494453767103817</v>
      </c>
      <c r="Q21" s="23">
        <v>12.793942736789418</v>
      </c>
    </row>
    <row r="22" spans="2:17" x14ac:dyDescent="0.25">
      <c r="B22" s="47"/>
      <c r="C22" s="44"/>
      <c r="D22" s="21">
        <v>0.2</v>
      </c>
      <c r="E22" s="22">
        <v>18</v>
      </c>
      <c r="F22" s="22">
        <v>25.5</v>
      </c>
      <c r="G22" s="23">
        <v>13.5</v>
      </c>
      <c r="J22" s="47"/>
      <c r="K22" s="44"/>
      <c r="L22" s="21">
        <v>0.2</v>
      </c>
      <c r="M22" s="22">
        <v>15.859030837004404</v>
      </c>
      <c r="N22" s="22">
        <v>9.4095940959409603</v>
      </c>
      <c r="O22" s="23">
        <v>18.848167539267017</v>
      </c>
      <c r="P22" s="28">
        <v>14.70559749073746</v>
      </c>
      <c r="Q22" s="23">
        <v>4.8238442682652352</v>
      </c>
    </row>
    <row r="23" spans="2:17" x14ac:dyDescent="0.25">
      <c r="B23" s="47"/>
      <c r="C23" s="44" t="s">
        <v>29</v>
      </c>
      <c r="D23" s="21">
        <v>0.1</v>
      </c>
      <c r="E23" s="22">
        <v>49</v>
      </c>
      <c r="F23" s="22">
        <v>85.5</v>
      </c>
      <c r="G23" s="23">
        <v>17.75</v>
      </c>
      <c r="J23" s="47"/>
      <c r="K23" s="44" t="s">
        <v>29</v>
      </c>
      <c r="L23" s="21">
        <v>0.1</v>
      </c>
      <c r="M23" s="22">
        <v>43.171806167400881</v>
      </c>
      <c r="N23" s="22">
        <v>31.549815498154999</v>
      </c>
      <c r="O23" s="23">
        <v>22.513089005235599</v>
      </c>
      <c r="P23" s="28">
        <v>32.41157022359716</v>
      </c>
      <c r="Q23" s="23">
        <v>10.356283821994339</v>
      </c>
    </row>
    <row r="24" spans="2:17" x14ac:dyDescent="0.25">
      <c r="B24" s="47"/>
      <c r="C24" s="44"/>
      <c r="D24" s="21">
        <v>0.2</v>
      </c>
      <c r="E24" s="22">
        <v>40.5</v>
      </c>
      <c r="F24" s="22">
        <v>50</v>
      </c>
      <c r="G24" s="23">
        <v>16.75</v>
      </c>
      <c r="J24" s="47"/>
      <c r="K24" s="44"/>
      <c r="L24" s="21">
        <v>0.2</v>
      </c>
      <c r="M24" s="22">
        <v>35.682819383259911</v>
      </c>
      <c r="N24" s="22">
        <v>18.450184501845001</v>
      </c>
      <c r="O24" s="23">
        <v>18.324607329842934</v>
      </c>
      <c r="P24" s="28">
        <v>24.152537071649281</v>
      </c>
      <c r="Q24" s="23">
        <v>9.9857147989321557</v>
      </c>
    </row>
    <row r="25" spans="2:17" ht="15.75" thickBot="1" x14ac:dyDescent="0.3">
      <c r="B25" s="48"/>
      <c r="C25" s="45"/>
      <c r="D25" s="24">
        <v>0.3</v>
      </c>
      <c r="E25" s="25">
        <v>33.5</v>
      </c>
      <c r="F25" s="25">
        <v>28</v>
      </c>
      <c r="G25" s="26">
        <v>24.25</v>
      </c>
      <c r="J25" s="48"/>
      <c r="K25" s="45"/>
      <c r="L25" s="24">
        <v>0.3</v>
      </c>
      <c r="M25" s="25">
        <v>29.515418502202643</v>
      </c>
      <c r="N25" s="25">
        <v>10.3321033210332</v>
      </c>
      <c r="O25" s="26">
        <v>18.324607329842934</v>
      </c>
      <c r="P25" s="29">
        <v>19.390709717692925</v>
      </c>
      <c r="Q25" s="26">
        <v>9.6359911820764985</v>
      </c>
    </row>
  </sheetData>
  <mergeCells count="18">
    <mergeCell ref="B5:B11"/>
    <mergeCell ref="J5:J11"/>
    <mergeCell ref="C6:C8"/>
    <mergeCell ref="K6:K8"/>
    <mergeCell ref="C9:C11"/>
    <mergeCell ref="K9:K11"/>
    <mergeCell ref="B12:B18"/>
    <mergeCell ref="J12:J18"/>
    <mergeCell ref="C13:C15"/>
    <mergeCell ref="K13:K15"/>
    <mergeCell ref="C16:C18"/>
    <mergeCell ref="K16:K18"/>
    <mergeCell ref="B19:B25"/>
    <mergeCell ref="J19:J25"/>
    <mergeCell ref="C20:C22"/>
    <mergeCell ref="K20:K22"/>
    <mergeCell ref="C23:C25"/>
    <mergeCell ref="K23:K25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topLeftCell="B1" workbookViewId="0">
      <selection activeCell="L15" sqref="L15"/>
    </sheetView>
  </sheetViews>
  <sheetFormatPr baseColWidth="10" defaultRowHeight="15" x14ac:dyDescent="0.25"/>
  <sheetData>
    <row r="1" spans="1:17" x14ac:dyDescent="0.25">
      <c r="A1" s="1" t="s">
        <v>97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6"/>
      <c r="B3" s="16" t="s">
        <v>93</v>
      </c>
      <c r="C3" s="16"/>
      <c r="D3" s="16"/>
      <c r="E3" s="16"/>
      <c r="F3" s="16"/>
      <c r="G3" s="16"/>
      <c r="H3" s="16"/>
      <c r="I3" s="16"/>
      <c r="J3" s="16" t="s">
        <v>48</v>
      </c>
      <c r="K3" s="16"/>
      <c r="L3" s="16"/>
      <c r="M3" s="16"/>
      <c r="N3" s="16"/>
      <c r="O3" s="16"/>
      <c r="P3" s="16"/>
      <c r="Q3" s="16"/>
    </row>
    <row r="4" spans="1:17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 x14ac:dyDescent="0.25">
      <c r="A6" s="16"/>
      <c r="B6" s="16"/>
      <c r="C6" s="16"/>
      <c r="D6" s="16" t="s">
        <v>41</v>
      </c>
      <c r="E6" s="16" t="s">
        <v>42</v>
      </c>
      <c r="F6" s="16" t="s">
        <v>43</v>
      </c>
      <c r="G6" s="16" t="s">
        <v>26</v>
      </c>
      <c r="H6" s="16" t="s">
        <v>27</v>
      </c>
      <c r="I6" s="16"/>
      <c r="J6" s="8"/>
      <c r="K6" s="11"/>
      <c r="L6" s="16" t="s">
        <v>41</v>
      </c>
      <c r="M6" s="16" t="s">
        <v>42</v>
      </c>
      <c r="N6" s="16" t="s">
        <v>43</v>
      </c>
      <c r="O6" s="16" t="s">
        <v>26</v>
      </c>
      <c r="P6" s="16" t="s">
        <v>27</v>
      </c>
      <c r="Q6" s="16"/>
    </row>
    <row r="7" spans="1:17" x14ac:dyDescent="0.25">
      <c r="A7" s="16"/>
      <c r="B7" s="16"/>
      <c r="C7" s="16" t="s">
        <v>38</v>
      </c>
      <c r="D7" s="16">
        <v>153</v>
      </c>
      <c r="E7" s="16">
        <v>96</v>
      </c>
      <c r="F7" s="16">
        <v>89</v>
      </c>
      <c r="G7" s="16">
        <v>250.25</v>
      </c>
      <c r="H7" s="16">
        <v>101.96527186580079</v>
      </c>
      <c r="I7" s="16"/>
      <c r="J7" s="16"/>
      <c r="K7" s="9" t="s">
        <v>38</v>
      </c>
      <c r="L7" s="16">
        <v>100</v>
      </c>
      <c r="M7" s="16">
        <v>100</v>
      </c>
      <c r="N7" s="16">
        <v>100</v>
      </c>
      <c r="O7" s="16">
        <f>AVERAGE(L7:N7)</f>
        <v>100</v>
      </c>
      <c r="P7" s="16"/>
      <c r="Q7" s="16"/>
    </row>
    <row r="8" spans="1:17" x14ac:dyDescent="0.25">
      <c r="A8" s="16"/>
      <c r="B8" s="38" t="s">
        <v>29</v>
      </c>
      <c r="C8" s="16" t="s">
        <v>98</v>
      </c>
      <c r="D8" s="16">
        <v>67.5</v>
      </c>
      <c r="E8" s="16">
        <v>42.5</v>
      </c>
      <c r="F8" s="16">
        <v>33</v>
      </c>
      <c r="G8" s="16">
        <v>90.75</v>
      </c>
      <c r="H8" s="16">
        <v>51.384984836688105</v>
      </c>
      <c r="I8" s="16"/>
      <c r="J8" s="38" t="s">
        <v>29</v>
      </c>
      <c r="K8" s="16" t="s">
        <v>98</v>
      </c>
      <c r="L8" s="16">
        <v>44.117647058823529</v>
      </c>
      <c r="M8" s="16">
        <v>44.270833333333329</v>
      </c>
      <c r="N8" s="16">
        <v>37.078651685393261</v>
      </c>
      <c r="O8" s="16">
        <f>AVERAGE(L8:N8)</f>
        <v>41.822377359183371</v>
      </c>
      <c r="P8" s="16">
        <f>STDEV(L8:N8)</f>
        <v>4.1089008822075686</v>
      </c>
      <c r="Q8" s="16"/>
    </row>
    <row r="9" spans="1:17" x14ac:dyDescent="0.25">
      <c r="A9" s="16"/>
      <c r="B9" s="38"/>
      <c r="C9" s="16" t="s">
        <v>99</v>
      </c>
      <c r="D9" s="16">
        <v>39</v>
      </c>
      <c r="E9" s="16">
        <v>27</v>
      </c>
      <c r="F9" s="16">
        <v>17.5</v>
      </c>
      <c r="G9" s="16">
        <v>54.125</v>
      </c>
      <c r="H9" s="16">
        <v>35.337362191689785</v>
      </c>
      <c r="I9" s="16"/>
      <c r="J9" s="38"/>
      <c r="K9" s="16" t="s">
        <v>99</v>
      </c>
      <c r="L9" s="16">
        <v>25.490196078431371</v>
      </c>
      <c r="M9" s="16">
        <v>28.125</v>
      </c>
      <c r="N9" s="16">
        <v>19.662921348314608</v>
      </c>
      <c r="O9" s="16">
        <f>AVERAGE(L9:N9)</f>
        <v>24.426039142248658</v>
      </c>
      <c r="P9" s="16">
        <f>STDEV(L9:N9)</f>
        <v>4.3302443655579825</v>
      </c>
      <c r="Q9" s="16"/>
    </row>
    <row r="10" spans="1:17" x14ac:dyDescent="0.25">
      <c r="A10" s="16"/>
      <c r="B10" s="52" t="s">
        <v>100</v>
      </c>
      <c r="C10" s="16" t="s">
        <v>101</v>
      </c>
      <c r="D10" s="16">
        <v>48</v>
      </c>
      <c r="E10" s="16">
        <v>59</v>
      </c>
      <c r="F10" s="16">
        <v>23.5</v>
      </c>
      <c r="G10" s="16">
        <v>51.25</v>
      </c>
      <c r="H10" s="16">
        <v>44.317979797519349</v>
      </c>
      <c r="I10" s="16"/>
      <c r="J10" s="52" t="s">
        <v>100</v>
      </c>
      <c r="K10" s="16" t="s">
        <v>101</v>
      </c>
      <c r="L10" s="16">
        <v>31.372549019607842</v>
      </c>
      <c r="M10" s="16">
        <v>61.458333333333336</v>
      </c>
      <c r="N10" s="16">
        <v>26.40449438202247</v>
      </c>
      <c r="O10" s="16">
        <f>AVERAGE(L10:N10)</f>
        <v>39.745125578321215</v>
      </c>
      <c r="P10" s="16">
        <f>STDEV(L10:N10)</f>
        <v>18.967549524905628</v>
      </c>
      <c r="Q10" s="16"/>
    </row>
    <row r="11" spans="1:17" x14ac:dyDescent="0.25">
      <c r="A11" s="16"/>
      <c r="B11" s="38"/>
      <c r="C11" s="16" t="s">
        <v>102</v>
      </c>
      <c r="D11" s="16">
        <v>62</v>
      </c>
      <c r="E11" s="16">
        <v>37.5</v>
      </c>
      <c r="F11" s="16">
        <v>24</v>
      </c>
      <c r="G11" s="16">
        <v>51.25</v>
      </c>
      <c r="H11" s="16">
        <v>44.317979797519349</v>
      </c>
      <c r="I11" s="16"/>
      <c r="J11" s="38"/>
      <c r="K11" s="16" t="s">
        <v>102</v>
      </c>
      <c r="L11" s="16">
        <v>40.522875816993462</v>
      </c>
      <c r="M11" s="16">
        <v>39.0625</v>
      </c>
      <c r="N11" s="16">
        <v>26.966292134831459</v>
      </c>
      <c r="O11" s="16">
        <f>AVERAGE(L11:N11)</f>
        <v>35.517222650608311</v>
      </c>
      <c r="P11" s="16">
        <f>STDEV(L11:N11)</f>
        <v>7.4412353743143562</v>
      </c>
      <c r="Q11" s="16"/>
    </row>
    <row r="12" spans="1:17" x14ac:dyDescent="0.25">
      <c r="A12" s="16"/>
      <c r="B12" s="37"/>
      <c r="C12" s="7"/>
      <c r="D12" s="16"/>
      <c r="E12" s="16"/>
      <c r="F12" s="16"/>
      <c r="G12" s="16"/>
      <c r="H12" s="16"/>
      <c r="I12" s="16"/>
      <c r="J12" s="37"/>
      <c r="K12" s="10"/>
      <c r="L12" s="16"/>
      <c r="M12" s="16"/>
      <c r="N12" s="16"/>
      <c r="O12" s="16"/>
      <c r="P12" s="16"/>
      <c r="Q12" s="16"/>
    </row>
    <row r="13" spans="1:17" x14ac:dyDescent="0.25">
      <c r="A13" s="16"/>
      <c r="B13" s="37"/>
      <c r="C13" s="7"/>
      <c r="D13" s="16"/>
      <c r="E13" s="16"/>
      <c r="F13" s="16"/>
      <c r="G13" s="16"/>
      <c r="H13" s="16"/>
      <c r="I13" s="16"/>
      <c r="J13" s="37"/>
      <c r="K13" s="10"/>
      <c r="L13" s="16"/>
      <c r="M13" s="16"/>
      <c r="N13" s="16"/>
      <c r="O13" s="16"/>
      <c r="P13" s="16"/>
      <c r="Q13" s="16"/>
    </row>
    <row r="14" spans="1:17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</sheetData>
  <mergeCells count="4">
    <mergeCell ref="B8:B9"/>
    <mergeCell ref="B10:B11"/>
    <mergeCell ref="J8:J9"/>
    <mergeCell ref="J10:J1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B1" workbookViewId="0">
      <selection activeCell="I40" sqref="I40"/>
    </sheetView>
  </sheetViews>
  <sheetFormatPr baseColWidth="10" defaultRowHeight="15" x14ac:dyDescent="0.25"/>
  <cols>
    <col min="4" max="5" width="13" customWidth="1"/>
    <col min="6" max="6" width="13.140625" customWidth="1"/>
    <col min="7" max="7" width="13.85546875" customWidth="1"/>
    <col min="8" max="8" width="14.5703125" customWidth="1"/>
    <col min="9" max="9" width="13.140625" style="16" customWidth="1"/>
    <col min="16" max="16" width="11.42578125" style="16"/>
  </cols>
  <sheetData>
    <row r="1" spans="1:22" x14ac:dyDescent="0.25">
      <c r="A1" s="1" t="s">
        <v>71</v>
      </c>
    </row>
    <row r="3" spans="1:22" ht="15.75" thickBot="1" x14ac:dyDescent="0.3">
      <c r="B3" s="16" t="s">
        <v>45</v>
      </c>
      <c r="C3" s="16"/>
      <c r="D3" s="16"/>
      <c r="E3" s="16"/>
      <c r="F3" s="16"/>
      <c r="G3" s="16"/>
      <c r="H3" s="16"/>
      <c r="J3" s="16"/>
      <c r="K3" s="16" t="s">
        <v>48</v>
      </c>
    </row>
    <row r="4" spans="1:22" s="16" customFormat="1" x14ac:dyDescent="0.25">
      <c r="D4" s="46" t="s">
        <v>79</v>
      </c>
      <c r="E4" s="50"/>
      <c r="F4" s="51"/>
      <c r="G4" s="46" t="s">
        <v>83</v>
      </c>
      <c r="H4" s="50"/>
      <c r="I4" s="51"/>
      <c r="M4" s="46" t="s">
        <v>84</v>
      </c>
      <c r="N4" s="50"/>
      <c r="O4" s="50"/>
      <c r="P4" s="51"/>
      <c r="Q4" s="46" t="s">
        <v>85</v>
      </c>
      <c r="R4" s="50"/>
      <c r="S4" s="50"/>
      <c r="T4" s="51"/>
    </row>
    <row r="5" spans="1:22" x14ac:dyDescent="0.25">
      <c r="D5" s="28" t="s">
        <v>80</v>
      </c>
      <c r="E5" s="22" t="s">
        <v>81</v>
      </c>
      <c r="F5" s="23" t="s">
        <v>82</v>
      </c>
      <c r="G5" s="28" t="s">
        <v>80</v>
      </c>
      <c r="H5" s="22" t="s">
        <v>81</v>
      </c>
      <c r="I5" s="23" t="s">
        <v>82</v>
      </c>
      <c r="K5" s="16"/>
      <c r="L5" s="16"/>
      <c r="M5" s="28" t="s">
        <v>80</v>
      </c>
      <c r="N5" s="22" t="s">
        <v>81</v>
      </c>
      <c r="O5" s="22" t="s">
        <v>82</v>
      </c>
      <c r="P5" s="23" t="s">
        <v>26</v>
      </c>
      <c r="Q5" s="28" t="s">
        <v>80</v>
      </c>
      <c r="R5" s="22" t="s">
        <v>81</v>
      </c>
      <c r="S5" s="22" t="s">
        <v>82</v>
      </c>
      <c r="T5" s="23" t="s">
        <v>26</v>
      </c>
      <c r="U5" s="30" t="s">
        <v>86</v>
      </c>
      <c r="V5" s="30" t="s">
        <v>87</v>
      </c>
    </row>
    <row r="6" spans="1:22" x14ac:dyDescent="0.25">
      <c r="B6" s="49" t="s">
        <v>76</v>
      </c>
      <c r="C6" s="31" t="s">
        <v>38</v>
      </c>
      <c r="D6" s="28">
        <v>54</v>
      </c>
      <c r="E6" s="22">
        <v>57</v>
      </c>
      <c r="F6" s="23">
        <v>73</v>
      </c>
      <c r="G6" s="28">
        <v>257</v>
      </c>
      <c r="H6" s="22">
        <v>255</v>
      </c>
      <c r="I6" s="23">
        <v>149</v>
      </c>
      <c r="K6" s="49" t="s">
        <v>76</v>
      </c>
      <c r="L6" s="31" t="s">
        <v>38</v>
      </c>
      <c r="M6" s="28">
        <v>88.043478260869563</v>
      </c>
      <c r="N6" s="22">
        <v>92.934782608695642</v>
      </c>
      <c r="O6" s="22">
        <v>119.02173913043478</v>
      </c>
      <c r="P6" s="23">
        <v>100</v>
      </c>
      <c r="Q6" s="28">
        <v>116.64145234493192</v>
      </c>
      <c r="R6" s="22">
        <v>115.73373676248109</v>
      </c>
      <c r="S6" s="22">
        <v>67.624810892586993</v>
      </c>
      <c r="T6" s="23">
        <v>100</v>
      </c>
      <c r="U6">
        <f>AVERAGE(M6:O6,Q6:S6)</f>
        <v>100</v>
      </c>
      <c r="V6">
        <f>STDEV(M6:O6,Q6:S6)</f>
        <v>20.626892867474901</v>
      </c>
    </row>
    <row r="7" spans="1:22" x14ac:dyDescent="0.25">
      <c r="B7" s="49"/>
      <c r="C7" s="31" t="s">
        <v>72</v>
      </c>
      <c r="D7" s="28">
        <v>22</v>
      </c>
      <c r="E7" s="22">
        <v>29</v>
      </c>
      <c r="F7" s="23">
        <v>21</v>
      </c>
      <c r="G7" s="32" t="s">
        <v>54</v>
      </c>
      <c r="H7" s="22">
        <v>116</v>
      </c>
      <c r="I7" s="23">
        <v>202</v>
      </c>
      <c r="K7" s="49"/>
      <c r="L7" s="31" t="s">
        <v>72</v>
      </c>
      <c r="M7" s="28">
        <v>35.869565217391305</v>
      </c>
      <c r="N7" s="22">
        <v>47.282608695652172</v>
      </c>
      <c r="O7" s="22">
        <v>34.239130434782609</v>
      </c>
      <c r="P7" s="23">
        <v>39.130434782608695</v>
      </c>
      <c r="Q7" s="32"/>
      <c r="R7" s="22">
        <v>52.647503782148256</v>
      </c>
      <c r="S7" s="22">
        <v>91.679273827534033</v>
      </c>
      <c r="T7" s="23">
        <v>72.163388804841148</v>
      </c>
      <c r="U7" s="16">
        <f t="shared" ref="U7:U20" si="0">AVERAGE(M7:O7,Q7:S7)</f>
        <v>52.343616391501676</v>
      </c>
      <c r="V7" s="16">
        <f t="shared" ref="V7:V20" si="1">STDEV(M7:O7,Q7:S7)</f>
        <v>23.303255492595731</v>
      </c>
    </row>
    <row r="8" spans="1:22" x14ac:dyDescent="0.25">
      <c r="B8" s="49"/>
      <c r="C8" s="31" t="s">
        <v>73</v>
      </c>
      <c r="D8" s="28">
        <v>13</v>
      </c>
      <c r="E8" s="22">
        <v>10</v>
      </c>
      <c r="F8" s="23">
        <v>24</v>
      </c>
      <c r="G8" s="28">
        <v>0</v>
      </c>
      <c r="H8" s="22">
        <v>39</v>
      </c>
      <c r="I8" s="23">
        <v>104</v>
      </c>
      <c r="K8" s="49"/>
      <c r="L8" s="31" t="s">
        <v>73</v>
      </c>
      <c r="M8" s="28">
        <v>21.195652173913043</v>
      </c>
      <c r="N8" s="22">
        <v>16.304347826086957</v>
      </c>
      <c r="O8" s="22">
        <v>39.130434782608695</v>
      </c>
      <c r="P8" s="23">
        <v>25.543478260869563</v>
      </c>
      <c r="Q8" s="28">
        <v>0</v>
      </c>
      <c r="R8" s="22">
        <v>17.700453857791224</v>
      </c>
      <c r="S8" s="22">
        <v>47.201210287443267</v>
      </c>
      <c r="T8" s="23">
        <v>21.633888048411496</v>
      </c>
      <c r="U8" s="16">
        <f t="shared" si="0"/>
        <v>23.588683154640531</v>
      </c>
      <c r="V8" s="16">
        <f t="shared" si="1"/>
        <v>17.023412330896697</v>
      </c>
    </row>
    <row r="9" spans="1:22" x14ac:dyDescent="0.25">
      <c r="B9" s="49"/>
      <c r="C9" s="31" t="s">
        <v>74</v>
      </c>
      <c r="D9" s="28">
        <v>17</v>
      </c>
      <c r="E9" s="22">
        <v>7</v>
      </c>
      <c r="F9" s="23">
        <v>15</v>
      </c>
      <c r="G9" s="28">
        <v>0</v>
      </c>
      <c r="H9" s="22">
        <v>43</v>
      </c>
      <c r="I9" s="23">
        <v>94</v>
      </c>
      <c r="K9" s="49"/>
      <c r="L9" s="31" t="s">
        <v>74</v>
      </c>
      <c r="M9" s="28">
        <v>27.717391304347824</v>
      </c>
      <c r="N9" s="22">
        <v>11.413043478260869</v>
      </c>
      <c r="O9" s="22">
        <v>24.456521739130434</v>
      </c>
      <c r="P9" s="23">
        <v>21.195652173913043</v>
      </c>
      <c r="Q9" s="28">
        <v>0</v>
      </c>
      <c r="R9" s="22">
        <v>19.515885022692888</v>
      </c>
      <c r="S9" s="22">
        <v>42.662632375189105</v>
      </c>
      <c r="T9" s="23">
        <v>20.726172465960662</v>
      </c>
      <c r="U9" s="16">
        <f t="shared" si="0"/>
        <v>20.960912319936853</v>
      </c>
      <c r="V9" s="16">
        <f t="shared" si="1"/>
        <v>14.57013174564038</v>
      </c>
    </row>
    <row r="10" spans="1:22" x14ac:dyDescent="0.25">
      <c r="B10" s="49"/>
      <c r="C10" s="31" t="s">
        <v>75</v>
      </c>
      <c r="D10" s="28">
        <v>12</v>
      </c>
      <c r="E10" s="22">
        <v>1</v>
      </c>
      <c r="F10" s="23">
        <v>5</v>
      </c>
      <c r="G10" s="28">
        <v>19</v>
      </c>
      <c r="H10" s="22">
        <v>11</v>
      </c>
      <c r="I10" s="23">
        <v>8</v>
      </c>
      <c r="K10" s="49"/>
      <c r="L10" s="31" t="s">
        <v>75</v>
      </c>
      <c r="M10" s="28">
        <v>19.565217391304348</v>
      </c>
      <c r="N10" s="22">
        <v>1.6304347826086956</v>
      </c>
      <c r="O10" s="22">
        <v>8.1521739130434785</v>
      </c>
      <c r="P10" s="23">
        <v>9.7826086956521738</v>
      </c>
      <c r="Q10" s="28">
        <v>8.6232980332829037</v>
      </c>
      <c r="R10" s="22">
        <v>4.9924357034795763</v>
      </c>
      <c r="S10" s="22">
        <v>3.6308623298033282</v>
      </c>
      <c r="T10" s="23">
        <v>5.7488653555219358</v>
      </c>
      <c r="U10" s="16">
        <f t="shared" si="0"/>
        <v>7.7657370255870548</v>
      </c>
      <c r="V10" s="16">
        <f t="shared" si="1"/>
        <v>6.3646335925422459</v>
      </c>
    </row>
    <row r="11" spans="1:22" x14ac:dyDescent="0.25">
      <c r="B11" s="49" t="s">
        <v>77</v>
      </c>
      <c r="C11" s="31" t="s">
        <v>38</v>
      </c>
      <c r="D11" s="28">
        <v>78</v>
      </c>
      <c r="E11" s="22">
        <v>72</v>
      </c>
      <c r="F11" s="23">
        <v>74</v>
      </c>
      <c r="G11" s="28">
        <v>263</v>
      </c>
      <c r="H11" s="22">
        <v>370</v>
      </c>
      <c r="I11" s="23">
        <v>282</v>
      </c>
      <c r="K11" s="49" t="s">
        <v>77</v>
      </c>
      <c r="L11" s="31" t="s">
        <v>38</v>
      </c>
      <c r="M11" s="28">
        <v>104.46428571428571</v>
      </c>
      <c r="N11" s="22">
        <v>96.428571428571416</v>
      </c>
      <c r="O11" s="22">
        <v>99.107142857142847</v>
      </c>
      <c r="P11" s="23">
        <v>99.999999999999986</v>
      </c>
      <c r="Q11" s="28">
        <v>86.229508196721312</v>
      </c>
      <c r="R11" s="22">
        <v>121.31147540983606</v>
      </c>
      <c r="S11" s="22">
        <v>92.459016393442624</v>
      </c>
      <c r="T11" s="23">
        <v>100</v>
      </c>
      <c r="U11" s="16">
        <f t="shared" si="0"/>
        <v>100</v>
      </c>
      <c r="V11" s="16">
        <f t="shared" si="1"/>
        <v>12.117375996969905</v>
      </c>
    </row>
    <row r="12" spans="1:22" x14ac:dyDescent="0.25">
      <c r="B12" s="49"/>
      <c r="C12" s="31" t="s">
        <v>72</v>
      </c>
      <c r="D12" s="32" t="s">
        <v>54</v>
      </c>
      <c r="E12" s="22">
        <v>48</v>
      </c>
      <c r="F12" s="23">
        <v>44</v>
      </c>
      <c r="G12" s="28">
        <v>273</v>
      </c>
      <c r="H12" s="33" t="s">
        <v>54</v>
      </c>
      <c r="I12" s="23">
        <v>160</v>
      </c>
      <c r="K12" s="49"/>
      <c r="L12" s="31" t="s">
        <v>72</v>
      </c>
      <c r="M12" s="28"/>
      <c r="N12" s="22">
        <v>64.285714285714278</v>
      </c>
      <c r="O12" s="22">
        <v>58.928571428571423</v>
      </c>
      <c r="P12" s="23">
        <v>61.607142857142847</v>
      </c>
      <c r="Q12" s="28">
        <v>89.508196721311478</v>
      </c>
      <c r="R12" s="33"/>
      <c r="S12" s="22">
        <v>52.459016393442624</v>
      </c>
      <c r="T12" s="23">
        <v>70.983606557377044</v>
      </c>
      <c r="U12" s="16">
        <f t="shared" si="0"/>
        <v>66.295374707259953</v>
      </c>
      <c r="V12" s="16">
        <f t="shared" si="1"/>
        <v>16.213044571179914</v>
      </c>
    </row>
    <row r="13" spans="1:22" x14ac:dyDescent="0.25">
      <c r="B13" s="49"/>
      <c r="C13" s="31" t="s">
        <v>73</v>
      </c>
      <c r="D13" s="28">
        <v>44</v>
      </c>
      <c r="E13" s="22">
        <v>33</v>
      </c>
      <c r="F13" s="23">
        <v>30</v>
      </c>
      <c r="G13" s="28">
        <v>311</v>
      </c>
      <c r="H13" s="22">
        <v>192</v>
      </c>
      <c r="I13" s="23">
        <v>131</v>
      </c>
      <c r="K13" s="49"/>
      <c r="L13" s="31" t="s">
        <v>73</v>
      </c>
      <c r="M13" s="28">
        <v>58.928571428571423</v>
      </c>
      <c r="N13" s="22">
        <v>44.196428571428569</v>
      </c>
      <c r="O13" s="22">
        <v>40.178571428571423</v>
      </c>
      <c r="P13" s="23">
        <v>47.767857142857139</v>
      </c>
      <c r="Q13" s="28">
        <v>101.9672131147541</v>
      </c>
      <c r="R13" s="22">
        <v>62.950819672131146</v>
      </c>
      <c r="S13" s="22">
        <v>42.950819672131146</v>
      </c>
      <c r="T13" s="23">
        <v>69.289617486338798</v>
      </c>
      <c r="U13" s="16">
        <f t="shared" si="0"/>
        <v>58.528737314597976</v>
      </c>
      <c r="V13" s="16">
        <f t="shared" si="1"/>
        <v>23.200995838825317</v>
      </c>
    </row>
    <row r="14" spans="1:22" x14ac:dyDescent="0.25">
      <c r="B14" s="49"/>
      <c r="C14" s="31" t="s">
        <v>74</v>
      </c>
      <c r="D14" s="28">
        <v>61</v>
      </c>
      <c r="E14" s="22">
        <v>22</v>
      </c>
      <c r="F14" s="23">
        <v>42</v>
      </c>
      <c r="G14" s="28">
        <v>101</v>
      </c>
      <c r="H14" s="22">
        <v>208</v>
      </c>
      <c r="I14" s="23">
        <v>90</v>
      </c>
      <c r="K14" s="49"/>
      <c r="L14" s="31" t="s">
        <v>74</v>
      </c>
      <c r="M14" s="28">
        <v>81.696428571428569</v>
      </c>
      <c r="N14" s="22">
        <v>29.464285714285712</v>
      </c>
      <c r="O14" s="22">
        <v>56.249999999999993</v>
      </c>
      <c r="P14" s="23">
        <v>55.803571428571423</v>
      </c>
      <c r="Q14" s="28">
        <v>33.114754098360656</v>
      </c>
      <c r="R14" s="22">
        <v>68.196721311475414</v>
      </c>
      <c r="S14" s="22">
        <v>29.508196721311474</v>
      </c>
      <c r="T14" s="23">
        <v>43.606557377049178</v>
      </c>
      <c r="U14" s="16">
        <f t="shared" si="0"/>
        <v>49.705064402810308</v>
      </c>
      <c r="V14" s="16">
        <f t="shared" si="1"/>
        <v>22.365446208953756</v>
      </c>
    </row>
    <row r="15" spans="1:22" x14ac:dyDescent="0.25">
      <c r="B15" s="49"/>
      <c r="C15" s="31" t="s">
        <v>75</v>
      </c>
      <c r="D15" s="28">
        <v>3</v>
      </c>
      <c r="E15" s="22">
        <v>3</v>
      </c>
      <c r="F15" s="23">
        <v>5</v>
      </c>
      <c r="G15" s="28">
        <v>84</v>
      </c>
      <c r="H15" s="22">
        <v>65</v>
      </c>
      <c r="I15" s="23">
        <v>135</v>
      </c>
      <c r="K15" s="49"/>
      <c r="L15" s="31" t="s">
        <v>75</v>
      </c>
      <c r="M15" s="28">
        <v>4.0178571428571423</v>
      </c>
      <c r="N15" s="22">
        <v>4.0178571428571423</v>
      </c>
      <c r="O15" s="22">
        <v>6.6964285714285712</v>
      </c>
      <c r="P15" s="23">
        <v>4.9107142857142856</v>
      </c>
      <c r="Q15" s="28">
        <v>27.540983606557376</v>
      </c>
      <c r="R15" s="22">
        <v>21.311475409836067</v>
      </c>
      <c r="S15" s="22">
        <v>44.26229508196721</v>
      </c>
      <c r="T15" s="23">
        <v>31.038251366120218</v>
      </c>
      <c r="U15" s="16">
        <f t="shared" si="0"/>
        <v>17.974482825917253</v>
      </c>
      <c r="V15" s="16">
        <f t="shared" si="1"/>
        <v>16.189328822293675</v>
      </c>
    </row>
    <row r="16" spans="1:22" x14ac:dyDescent="0.25">
      <c r="B16" s="49" t="s">
        <v>78</v>
      </c>
      <c r="C16" s="31" t="s">
        <v>38</v>
      </c>
      <c r="D16" s="28">
        <v>74</v>
      </c>
      <c r="E16" s="22">
        <v>122</v>
      </c>
      <c r="F16" s="23">
        <v>115</v>
      </c>
      <c r="G16" s="28">
        <v>300</v>
      </c>
      <c r="H16" s="22">
        <v>211</v>
      </c>
      <c r="I16" s="23">
        <v>196</v>
      </c>
      <c r="K16" s="49" t="s">
        <v>78</v>
      </c>
      <c r="L16" s="31" t="s">
        <v>38</v>
      </c>
      <c r="M16" s="28">
        <v>71.382636655948545</v>
      </c>
      <c r="N16" s="22">
        <v>117.68488745980707</v>
      </c>
      <c r="O16" s="22">
        <v>110.93247588424437</v>
      </c>
      <c r="P16" s="23">
        <v>100</v>
      </c>
      <c r="Q16" s="28">
        <v>127.29844413012731</v>
      </c>
      <c r="R16" s="22">
        <v>89.533239038189535</v>
      </c>
      <c r="S16" s="22">
        <v>83.168316831683171</v>
      </c>
      <c r="T16" s="23">
        <v>100</v>
      </c>
      <c r="U16" s="16">
        <f t="shared" si="0"/>
        <v>100</v>
      </c>
      <c r="V16" s="16">
        <f t="shared" si="1"/>
        <v>21.859970052253253</v>
      </c>
    </row>
    <row r="17" spans="2:22" x14ac:dyDescent="0.25">
      <c r="B17" s="49"/>
      <c r="C17" s="31" t="s">
        <v>72</v>
      </c>
      <c r="D17" s="28">
        <v>39</v>
      </c>
      <c r="E17" s="22">
        <v>37</v>
      </c>
      <c r="F17" s="23">
        <v>31</v>
      </c>
      <c r="G17" s="28">
        <v>178</v>
      </c>
      <c r="H17" s="22">
        <v>37</v>
      </c>
      <c r="I17" s="23">
        <v>53</v>
      </c>
      <c r="K17" s="49"/>
      <c r="L17" s="31" t="s">
        <v>72</v>
      </c>
      <c r="M17" s="28">
        <v>37.620578778135048</v>
      </c>
      <c r="N17" s="22">
        <v>35.691318327974273</v>
      </c>
      <c r="O17" s="22">
        <v>29.90353697749196</v>
      </c>
      <c r="P17" s="23">
        <v>34.40514469453376</v>
      </c>
      <c r="Q17" s="28">
        <v>75.530410183875532</v>
      </c>
      <c r="R17" s="22">
        <v>15.700141442715701</v>
      </c>
      <c r="S17" s="22">
        <v>22.48939179632249</v>
      </c>
      <c r="T17" s="23">
        <v>37.90664780763791</v>
      </c>
      <c r="U17" s="16">
        <f t="shared" si="0"/>
        <v>36.155896251085828</v>
      </c>
      <c r="V17" s="16">
        <f t="shared" si="1"/>
        <v>20.961949910604492</v>
      </c>
    </row>
    <row r="18" spans="2:22" x14ac:dyDescent="0.25">
      <c r="B18" s="49"/>
      <c r="C18" s="31" t="s">
        <v>73</v>
      </c>
      <c r="D18" s="28">
        <v>52</v>
      </c>
      <c r="E18" s="22">
        <v>47</v>
      </c>
      <c r="F18" s="23">
        <v>17</v>
      </c>
      <c r="G18" s="28">
        <v>29</v>
      </c>
      <c r="H18" s="22">
        <v>36</v>
      </c>
      <c r="I18" s="23">
        <v>32</v>
      </c>
      <c r="K18" s="49"/>
      <c r="L18" s="31" t="s">
        <v>73</v>
      </c>
      <c r="M18" s="28">
        <v>50.160771704180064</v>
      </c>
      <c r="N18" s="22">
        <v>45.337620578778136</v>
      </c>
      <c r="O18" s="22">
        <v>16.39871382636656</v>
      </c>
      <c r="P18" s="23">
        <v>37.29903536977492</v>
      </c>
      <c r="Q18" s="28">
        <v>12.305516265912306</v>
      </c>
      <c r="R18" s="22">
        <v>15.275813295615276</v>
      </c>
      <c r="S18" s="22">
        <v>13.578500707213578</v>
      </c>
      <c r="T18" s="23">
        <v>13.719943422913721</v>
      </c>
      <c r="U18" s="16">
        <f t="shared" si="0"/>
        <v>25.509489396344321</v>
      </c>
      <c r="V18" s="16">
        <f t="shared" si="1"/>
        <v>17.350897735615252</v>
      </c>
    </row>
    <row r="19" spans="2:22" x14ac:dyDescent="0.25">
      <c r="B19" s="49"/>
      <c r="C19" s="31" t="s">
        <v>74</v>
      </c>
      <c r="D19" s="28">
        <v>23</v>
      </c>
      <c r="E19" s="22">
        <v>24</v>
      </c>
      <c r="F19" s="23">
        <v>14</v>
      </c>
      <c r="G19" s="28">
        <v>20</v>
      </c>
      <c r="H19" s="22">
        <v>28</v>
      </c>
      <c r="I19" s="23">
        <v>28</v>
      </c>
      <c r="K19" s="49"/>
      <c r="L19" s="31" t="s">
        <v>74</v>
      </c>
      <c r="M19" s="28">
        <v>22.186495176848872</v>
      </c>
      <c r="N19" s="22">
        <v>23.15112540192926</v>
      </c>
      <c r="O19" s="22">
        <v>13.504823151125402</v>
      </c>
      <c r="P19" s="23">
        <v>19.614147909967844</v>
      </c>
      <c r="Q19" s="28">
        <v>8.4865629420084865</v>
      </c>
      <c r="R19" s="22">
        <v>11.881188118811881</v>
      </c>
      <c r="S19" s="22">
        <v>11.881188118811881</v>
      </c>
      <c r="T19" s="23">
        <v>10.749646393210748</v>
      </c>
      <c r="U19" s="16">
        <f t="shared" si="0"/>
        <v>15.181897151589295</v>
      </c>
      <c r="V19" s="16">
        <f t="shared" si="1"/>
        <v>6.0332815286644692</v>
      </c>
    </row>
    <row r="20" spans="2:22" ht="15.75" thickBot="1" x14ac:dyDescent="0.3">
      <c r="B20" s="49"/>
      <c r="C20" s="31" t="s">
        <v>75</v>
      </c>
      <c r="D20" s="29">
        <v>8</v>
      </c>
      <c r="E20" s="25">
        <v>12</v>
      </c>
      <c r="F20" s="26">
        <v>2</v>
      </c>
      <c r="G20" s="29">
        <v>36</v>
      </c>
      <c r="H20" s="25">
        <v>19</v>
      </c>
      <c r="I20" s="26">
        <v>9</v>
      </c>
      <c r="K20" s="49"/>
      <c r="L20" s="31" t="s">
        <v>75</v>
      </c>
      <c r="M20" s="29">
        <v>7.7170418006430861</v>
      </c>
      <c r="N20" s="25">
        <v>11.57556270096463</v>
      </c>
      <c r="O20" s="25">
        <v>1.9292604501607715</v>
      </c>
      <c r="P20" s="26">
        <v>7.0739549839228291</v>
      </c>
      <c r="Q20" s="29">
        <v>15.275813295615276</v>
      </c>
      <c r="R20" s="25">
        <v>8.0622347949080631</v>
      </c>
      <c r="S20" s="25">
        <v>3.8189533239038189</v>
      </c>
      <c r="T20" s="26">
        <v>9.0523338048090523</v>
      </c>
      <c r="U20" s="16">
        <f t="shared" si="0"/>
        <v>8.0631443943659402</v>
      </c>
      <c r="V20" s="16">
        <f t="shared" si="1"/>
        <v>4.9013702768899261</v>
      </c>
    </row>
  </sheetData>
  <mergeCells count="10">
    <mergeCell ref="G4:I4"/>
    <mergeCell ref="B6:B10"/>
    <mergeCell ref="B11:B15"/>
    <mergeCell ref="B16:B20"/>
    <mergeCell ref="D4:F4"/>
    <mergeCell ref="K6:K10"/>
    <mergeCell ref="K11:K15"/>
    <mergeCell ref="K16:K20"/>
    <mergeCell ref="M4:P4"/>
    <mergeCell ref="Q4:T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D4" sqref="D4:F4"/>
    </sheetView>
  </sheetViews>
  <sheetFormatPr baseColWidth="10" defaultRowHeight="15" x14ac:dyDescent="0.25"/>
  <sheetData>
    <row r="1" spans="1:18" x14ac:dyDescent="0.25">
      <c r="A1" s="1" t="s">
        <v>0</v>
      </c>
    </row>
    <row r="3" spans="1:18" x14ac:dyDescent="0.25">
      <c r="B3" s="1" t="s">
        <v>21</v>
      </c>
      <c r="H3" t="s">
        <v>33</v>
      </c>
      <c r="M3" s="1" t="s">
        <v>24</v>
      </c>
    </row>
    <row r="4" spans="1:18" x14ac:dyDescent="0.25">
      <c r="D4" t="s">
        <v>18</v>
      </c>
      <c r="E4" t="s">
        <v>19</v>
      </c>
      <c r="F4" t="s">
        <v>20</v>
      </c>
      <c r="H4" t="s">
        <v>25</v>
      </c>
      <c r="J4" s="5">
        <f>AVERAGE(D6:F6)</f>
        <v>0.12494444444444446</v>
      </c>
      <c r="N4" t="s">
        <v>18</v>
      </c>
      <c r="O4" t="s">
        <v>19</v>
      </c>
      <c r="P4" t="s">
        <v>20</v>
      </c>
      <c r="Q4" t="s">
        <v>26</v>
      </c>
      <c r="R4" t="s">
        <v>27</v>
      </c>
    </row>
    <row r="5" spans="1:18" x14ac:dyDescent="0.25">
      <c r="C5" t="s">
        <v>1</v>
      </c>
      <c r="D5" s="3">
        <v>3.4499999999999999E-3</v>
      </c>
      <c r="E5" s="3">
        <v>0</v>
      </c>
      <c r="F5" s="3">
        <v>1.326E-4</v>
      </c>
      <c r="M5" t="s">
        <v>1</v>
      </c>
      <c r="N5">
        <v>0.9404179635393507</v>
      </c>
      <c r="O5">
        <v>1.0564695420186749</v>
      </c>
      <c r="P5">
        <v>1.003112494441974</v>
      </c>
      <c r="Q5">
        <v>1</v>
      </c>
      <c r="R5">
        <v>5.8088363147227498E-2</v>
      </c>
    </row>
    <row r="6" spans="1:18" x14ac:dyDescent="0.25">
      <c r="C6" t="s">
        <v>2</v>
      </c>
      <c r="D6" s="6">
        <v>0.11749999999999999</v>
      </c>
      <c r="E6" s="6">
        <v>0.13200000000000001</v>
      </c>
      <c r="F6" s="6">
        <v>0.12533333333333332</v>
      </c>
      <c r="M6" t="s">
        <v>2</v>
      </c>
      <c r="N6">
        <v>0.98443752779012883</v>
      </c>
      <c r="O6">
        <v>1.1685193419297464</v>
      </c>
      <c r="P6">
        <v>1.2405513561582924</v>
      </c>
      <c r="Q6">
        <v>1.1311694086260558</v>
      </c>
      <c r="R6">
        <v>0.13207890220883833</v>
      </c>
    </row>
    <row r="7" spans="1:18" x14ac:dyDescent="0.25">
      <c r="B7" s="38" t="s">
        <v>22</v>
      </c>
      <c r="C7" t="s">
        <v>3</v>
      </c>
      <c r="D7" s="3">
        <v>0.123</v>
      </c>
      <c r="E7" s="3">
        <v>0.14599999999999999</v>
      </c>
      <c r="F7" s="3">
        <v>0.155</v>
      </c>
      <c r="L7" s="38" t="s">
        <v>22</v>
      </c>
      <c r="M7" t="s">
        <v>3</v>
      </c>
      <c r="N7">
        <v>0.84837705646954187</v>
      </c>
      <c r="O7">
        <v>0.92841262783459311</v>
      </c>
      <c r="P7">
        <v>1.1685193419297464</v>
      </c>
      <c r="Q7">
        <v>0.9817696754112939</v>
      </c>
      <c r="R7">
        <v>0.16660732765847044</v>
      </c>
    </row>
    <row r="8" spans="1:18" x14ac:dyDescent="0.25">
      <c r="B8" s="38"/>
      <c r="C8" t="s">
        <v>4</v>
      </c>
      <c r="D8" s="3">
        <v>0.106</v>
      </c>
      <c r="E8" s="3">
        <v>0.11600000000000001</v>
      </c>
      <c r="F8" s="3">
        <v>0.14599999999999999</v>
      </c>
      <c r="L8" s="38"/>
      <c r="M8" t="s">
        <v>4</v>
      </c>
      <c r="N8">
        <v>0.98443752779012883</v>
      </c>
      <c r="O8">
        <v>0.79395286794130715</v>
      </c>
      <c r="P8">
        <v>1.144508670520231</v>
      </c>
      <c r="Q8">
        <v>0.97429968875055561</v>
      </c>
      <c r="R8">
        <v>0.17549764817721167</v>
      </c>
    </row>
    <row r="9" spans="1:18" x14ac:dyDescent="0.25">
      <c r="B9" s="38"/>
      <c r="C9" t="s">
        <v>5</v>
      </c>
      <c r="D9" s="3">
        <v>0.123</v>
      </c>
      <c r="E9" s="3">
        <v>9.9199999999999997E-2</v>
      </c>
      <c r="F9" s="3">
        <v>0.14299999999999999</v>
      </c>
      <c r="L9" s="38"/>
      <c r="M9" t="s">
        <v>5</v>
      </c>
      <c r="N9">
        <v>2.9453090262338812</v>
      </c>
      <c r="O9">
        <v>2.0409070698088039</v>
      </c>
      <c r="P9">
        <v>2.1609604268563807</v>
      </c>
      <c r="Q9">
        <v>2.3823921742996887</v>
      </c>
      <c r="R9">
        <v>0.49118198132486884</v>
      </c>
    </row>
    <row r="10" spans="1:18" x14ac:dyDescent="0.25">
      <c r="B10" s="38" t="s">
        <v>23</v>
      </c>
      <c r="C10" t="s">
        <v>3</v>
      </c>
      <c r="D10" s="3">
        <v>0.36799999999999999</v>
      </c>
      <c r="E10" s="3">
        <v>0.255</v>
      </c>
      <c r="F10" s="3">
        <v>0.27</v>
      </c>
      <c r="L10" s="38" t="s">
        <v>23</v>
      </c>
      <c r="M10" t="s">
        <v>3</v>
      </c>
      <c r="N10">
        <v>3.0893730546909737</v>
      </c>
      <c r="O10">
        <v>2.2329924410849267</v>
      </c>
      <c r="P10">
        <v>2.8732770120053353</v>
      </c>
      <c r="Q10">
        <v>2.7318808359270785</v>
      </c>
      <c r="R10">
        <v>0.44535558579323237</v>
      </c>
    </row>
    <row r="11" spans="1:18" x14ac:dyDescent="0.25">
      <c r="B11" s="38"/>
      <c r="C11" t="s">
        <v>4</v>
      </c>
      <c r="D11" s="3">
        <v>0.38600000000000001</v>
      </c>
      <c r="E11" s="3">
        <v>0.27900000000000003</v>
      </c>
      <c r="F11" s="3">
        <v>0.35899999999999999</v>
      </c>
      <c r="L11" s="38"/>
      <c r="M11" t="s">
        <v>4</v>
      </c>
      <c r="N11">
        <v>3.6416184971098264</v>
      </c>
      <c r="O11">
        <v>2.4010671409515338</v>
      </c>
      <c r="P11">
        <v>2.3610493552690079</v>
      </c>
      <c r="Q11">
        <v>2.8012449977767897</v>
      </c>
      <c r="R11">
        <v>0.72805979807888688</v>
      </c>
    </row>
    <row r="12" spans="1:18" x14ac:dyDescent="0.25">
      <c r="B12" s="38"/>
      <c r="C12" t="s">
        <v>5</v>
      </c>
      <c r="D12" s="3">
        <v>0.45500000000000002</v>
      </c>
      <c r="E12" s="3">
        <v>0.3</v>
      </c>
      <c r="F12" s="3">
        <v>0.29499999999999998</v>
      </c>
      <c r="L12" s="38"/>
      <c r="M12" t="s">
        <v>5</v>
      </c>
      <c r="N12">
        <v>1.9208537127612271</v>
      </c>
      <c r="O12">
        <v>2.1689639839928856</v>
      </c>
      <c r="P12">
        <v>2.0569141840818141</v>
      </c>
      <c r="Q12">
        <v>2.0489106269453088</v>
      </c>
      <c r="R12">
        <v>0.12424861917860403</v>
      </c>
    </row>
    <row r="13" spans="1:18" x14ac:dyDescent="0.25">
      <c r="B13" s="38" t="s">
        <v>6</v>
      </c>
      <c r="C13" t="s">
        <v>3</v>
      </c>
      <c r="D13" s="3">
        <v>0.24</v>
      </c>
      <c r="E13" s="3">
        <v>0.27100000000000002</v>
      </c>
      <c r="F13" s="3">
        <v>0.25700000000000001</v>
      </c>
      <c r="L13" s="38" t="s">
        <v>6</v>
      </c>
      <c r="M13" t="s">
        <v>3</v>
      </c>
      <c r="N13">
        <v>1.8488216985326811</v>
      </c>
      <c r="O13">
        <v>2.4891062694530901</v>
      </c>
      <c r="P13">
        <v>2.1689639839928856</v>
      </c>
      <c r="Q13">
        <v>2.1689639839928856</v>
      </c>
      <c r="R13">
        <v>0.32014228546020335</v>
      </c>
    </row>
    <row r="14" spans="1:18" x14ac:dyDescent="0.25">
      <c r="B14" s="38"/>
      <c r="C14" t="s">
        <v>4</v>
      </c>
      <c r="D14" s="3">
        <v>0.23100000000000001</v>
      </c>
      <c r="E14" s="3">
        <v>0.311</v>
      </c>
      <c r="F14" s="3">
        <v>0.27100000000000002</v>
      </c>
      <c r="L14" s="38"/>
      <c r="M14" t="s">
        <v>4</v>
      </c>
      <c r="N14">
        <v>2.7292129835482437</v>
      </c>
      <c r="O14">
        <v>3.5615829257447751</v>
      </c>
      <c r="P14">
        <v>2.2409959982214316</v>
      </c>
      <c r="Q14">
        <v>2.84393063583815</v>
      </c>
      <c r="R14">
        <v>0.66772566454837468</v>
      </c>
    </row>
    <row r="15" spans="1:18" x14ac:dyDescent="0.25">
      <c r="B15" s="38"/>
      <c r="C15" t="s">
        <v>5</v>
      </c>
      <c r="D15" s="3">
        <v>0.34100000000000003</v>
      </c>
      <c r="E15" s="3">
        <v>0.44500000000000001</v>
      </c>
      <c r="F15" s="3">
        <v>0.28000000000000003</v>
      </c>
      <c r="L15" s="38"/>
      <c r="M15" t="s">
        <v>5</v>
      </c>
      <c r="N15">
        <v>3.1293908403734991</v>
      </c>
      <c r="O15">
        <v>3.3374833259226317</v>
      </c>
      <c r="P15">
        <v>2.5611382836816361</v>
      </c>
      <c r="Q15">
        <v>3.0093374833259223</v>
      </c>
      <c r="R15">
        <v>0.40185508900203737</v>
      </c>
    </row>
    <row r="16" spans="1:18" x14ac:dyDescent="0.25">
      <c r="B16" s="38" t="s">
        <v>7</v>
      </c>
      <c r="C16" t="s">
        <v>3</v>
      </c>
      <c r="D16" s="3">
        <v>0.39100000000000001</v>
      </c>
      <c r="E16" s="3">
        <v>0.41699999999999998</v>
      </c>
      <c r="F16" s="3">
        <v>0.32</v>
      </c>
      <c r="L16" s="38" t="s">
        <v>7</v>
      </c>
      <c r="M16" t="s">
        <v>3</v>
      </c>
      <c r="N16">
        <v>3.9377501111605153</v>
      </c>
      <c r="O16">
        <v>4.1298354824366381</v>
      </c>
      <c r="P16">
        <v>2.8972876834148509</v>
      </c>
      <c r="Q16">
        <v>3.654957759004001</v>
      </c>
      <c r="R16">
        <v>0.66315319123640448</v>
      </c>
    </row>
    <row r="17" spans="2:18" x14ac:dyDescent="0.25">
      <c r="B17" s="38"/>
      <c r="C17" t="s">
        <v>4</v>
      </c>
      <c r="D17" s="3">
        <v>0.49199999999999999</v>
      </c>
      <c r="E17" s="3">
        <v>0.51600000000000001</v>
      </c>
      <c r="F17" s="3">
        <v>0.36199999999999999</v>
      </c>
      <c r="L17" s="38"/>
      <c r="M17" t="s">
        <v>4</v>
      </c>
      <c r="N17">
        <v>4.4419742107603382</v>
      </c>
      <c r="O17">
        <v>4.8101378390395721</v>
      </c>
      <c r="P17">
        <v>3.2734548688305907</v>
      </c>
      <c r="Q17">
        <v>4.1751889728768337</v>
      </c>
      <c r="R17">
        <v>0.80232749553844374</v>
      </c>
    </row>
    <row r="18" spans="2:18" x14ac:dyDescent="0.25">
      <c r="B18" s="38"/>
      <c r="C18" t="s">
        <v>5</v>
      </c>
      <c r="D18" s="3">
        <v>0.55500000000000005</v>
      </c>
      <c r="E18" s="3">
        <v>0.60099999999999998</v>
      </c>
      <c r="F18" s="3">
        <v>0.40899999999999997</v>
      </c>
      <c r="L18" s="38"/>
      <c r="M18" t="s">
        <v>5</v>
      </c>
      <c r="N18">
        <v>2.497109826589595</v>
      </c>
      <c r="O18">
        <v>2.000889284126278</v>
      </c>
      <c r="P18">
        <v>1.6807469986660737</v>
      </c>
      <c r="Q18">
        <v>2.059582036460649</v>
      </c>
      <c r="R18">
        <v>0.41133404440461874</v>
      </c>
    </row>
    <row r="19" spans="2:18" x14ac:dyDescent="0.25">
      <c r="B19" s="38" t="s">
        <v>8</v>
      </c>
      <c r="C19" t="s">
        <v>3</v>
      </c>
      <c r="D19" s="3">
        <v>0.312</v>
      </c>
      <c r="E19" s="3">
        <v>0.25</v>
      </c>
      <c r="F19" s="3">
        <v>0.21</v>
      </c>
      <c r="L19" s="38" t="s">
        <v>8</v>
      </c>
      <c r="M19" t="s">
        <v>3</v>
      </c>
      <c r="N19">
        <v>2.9613161405068915</v>
      </c>
      <c r="O19">
        <v>2.673188083592708</v>
      </c>
      <c r="P19">
        <v>2.3130280124499776</v>
      </c>
      <c r="Q19">
        <v>2.6491774121831924</v>
      </c>
      <c r="R19">
        <v>0.32481034235540623</v>
      </c>
    </row>
    <row r="20" spans="2:18" x14ac:dyDescent="0.25">
      <c r="B20" s="38"/>
      <c r="C20" t="s">
        <v>4</v>
      </c>
      <c r="D20" s="3">
        <v>0.37</v>
      </c>
      <c r="E20" s="3">
        <v>0.33400000000000002</v>
      </c>
      <c r="F20" s="3">
        <v>0.28899999999999998</v>
      </c>
      <c r="L20" s="38"/>
      <c r="M20" t="s">
        <v>4</v>
      </c>
      <c r="N20">
        <v>3.8176967541129385</v>
      </c>
      <c r="O20">
        <v>2.8012449977767893</v>
      </c>
      <c r="P20">
        <v>2.1129390840373499</v>
      </c>
      <c r="Q20">
        <v>2.9106269453090259</v>
      </c>
      <c r="R20">
        <v>0.85762636751376065</v>
      </c>
    </row>
    <row r="21" spans="2:18" x14ac:dyDescent="0.25">
      <c r="B21" s="38"/>
      <c r="C21" t="s">
        <v>5</v>
      </c>
      <c r="D21" s="3">
        <v>0.47699999999999998</v>
      </c>
      <c r="E21" s="3">
        <v>0.35</v>
      </c>
      <c r="F21" s="3">
        <v>0.26400000000000001</v>
      </c>
      <c r="L21" s="38"/>
      <c r="M21" t="s">
        <v>5</v>
      </c>
      <c r="N21">
        <v>3.8817252112049796</v>
      </c>
      <c r="O21">
        <v>3.2894619831036009</v>
      </c>
      <c r="P21">
        <v>3.281458425967096</v>
      </c>
      <c r="Q21">
        <v>3.484215206758559</v>
      </c>
      <c r="R21">
        <v>0.34427702066497906</v>
      </c>
    </row>
    <row r="22" spans="2:18" x14ac:dyDescent="0.25">
      <c r="B22" s="38" t="s">
        <v>9</v>
      </c>
      <c r="C22" t="s">
        <v>3</v>
      </c>
      <c r="D22" s="3">
        <v>0.48499999999999999</v>
      </c>
      <c r="E22" s="3">
        <v>0.41099999999999998</v>
      </c>
      <c r="F22" s="3">
        <v>0.41</v>
      </c>
      <c r="L22" s="38" t="s">
        <v>9</v>
      </c>
      <c r="M22" t="s">
        <v>3</v>
      </c>
      <c r="N22">
        <v>4.5620275678079141</v>
      </c>
      <c r="O22">
        <v>3.785682525566918</v>
      </c>
      <c r="P22">
        <v>2.9613161405068915</v>
      </c>
      <c r="Q22">
        <v>3.7696754112939082</v>
      </c>
      <c r="R22">
        <v>0.80047575800490833</v>
      </c>
    </row>
    <row r="23" spans="2:18" x14ac:dyDescent="0.25">
      <c r="B23" s="38"/>
      <c r="C23" t="s">
        <v>4</v>
      </c>
      <c r="D23" s="3">
        <v>0.56999999999999995</v>
      </c>
      <c r="E23" s="3">
        <v>0.47299999999999998</v>
      </c>
      <c r="F23" s="3">
        <v>0.37</v>
      </c>
      <c r="L23" s="38"/>
      <c r="M23" t="s">
        <v>4</v>
      </c>
      <c r="N23">
        <v>1.9848821698532679</v>
      </c>
      <c r="O23">
        <v>4.417963539350823</v>
      </c>
      <c r="P23">
        <v>2.0569141840818141</v>
      </c>
      <c r="Q23">
        <v>2.8199199644286352</v>
      </c>
      <c r="R23">
        <v>1.384414895644011</v>
      </c>
    </row>
    <row r="24" spans="2:18" x14ac:dyDescent="0.25">
      <c r="B24" s="38"/>
      <c r="C24" t="s">
        <v>5</v>
      </c>
      <c r="D24" s="3">
        <v>0.248</v>
      </c>
      <c r="E24" s="3">
        <v>0.55200000000000005</v>
      </c>
      <c r="F24" s="3">
        <v>0.25700000000000001</v>
      </c>
      <c r="L24" s="38"/>
      <c r="M24" t="s">
        <v>5</v>
      </c>
      <c r="N24">
        <v>2.9693196976433969</v>
      </c>
      <c r="O24">
        <v>2.9773232547799018</v>
      </c>
      <c r="P24">
        <v>2.0409070698088039</v>
      </c>
      <c r="Q24">
        <v>2.6625166740773674</v>
      </c>
      <c r="R24">
        <v>0.5383445823270625</v>
      </c>
    </row>
    <row r="25" spans="2:18" x14ac:dyDescent="0.25">
      <c r="B25" s="38" t="s">
        <v>10</v>
      </c>
      <c r="C25" t="s">
        <v>3</v>
      </c>
      <c r="D25" s="3">
        <v>0.371</v>
      </c>
      <c r="E25" s="3">
        <v>0.372</v>
      </c>
      <c r="F25" s="3">
        <v>0.255</v>
      </c>
      <c r="L25" s="38" t="s">
        <v>10</v>
      </c>
      <c r="M25" t="s">
        <v>3</v>
      </c>
      <c r="N25">
        <v>3.9377501111605153</v>
      </c>
      <c r="O25">
        <v>2.289017341040462</v>
      </c>
      <c r="P25">
        <v>1.9368608270342371</v>
      </c>
      <c r="Q25">
        <v>2.7212094264117384</v>
      </c>
      <c r="R25">
        <v>1.068167580872037</v>
      </c>
    </row>
    <row r="26" spans="2:18" x14ac:dyDescent="0.25">
      <c r="B26" s="38"/>
      <c r="C26" t="s">
        <v>4</v>
      </c>
      <c r="D26" s="3">
        <v>0.49199999999999999</v>
      </c>
      <c r="E26" s="3">
        <v>0.28599999999999998</v>
      </c>
      <c r="F26" s="3">
        <v>0.24199999999999999</v>
      </c>
      <c r="L26" s="38"/>
      <c r="M26" t="s">
        <v>4</v>
      </c>
      <c r="N26">
        <v>4.2258781680746997</v>
      </c>
      <c r="O26">
        <v>3.1053801689639839</v>
      </c>
      <c r="P26">
        <v>2.4891062694530901</v>
      </c>
      <c r="Q26">
        <v>3.2734548688305911</v>
      </c>
      <c r="R26">
        <v>0.88050041766705955</v>
      </c>
    </row>
    <row r="27" spans="2:18" x14ac:dyDescent="0.25">
      <c r="B27" s="38"/>
      <c r="C27" t="s">
        <v>5</v>
      </c>
      <c r="D27" s="3">
        <v>0.52800000000000002</v>
      </c>
      <c r="E27" s="3">
        <v>0.38800000000000001</v>
      </c>
      <c r="F27" s="3">
        <v>0.311</v>
      </c>
      <c r="L27" s="38"/>
      <c r="M27" t="s">
        <v>5</v>
      </c>
      <c r="N27">
        <v>3.5215651400622496</v>
      </c>
      <c r="O27">
        <v>2.7212094264117384</v>
      </c>
      <c r="P27">
        <v>1.352601156069364</v>
      </c>
      <c r="Q27">
        <v>2.5317919075144508</v>
      </c>
      <c r="R27">
        <v>1.0968183251174624</v>
      </c>
    </row>
    <row r="28" spans="2:18" x14ac:dyDescent="0.25">
      <c r="B28" s="38" t="s">
        <v>11</v>
      </c>
      <c r="C28" t="s">
        <v>3</v>
      </c>
      <c r="D28" s="3">
        <v>0.44</v>
      </c>
      <c r="E28" s="3">
        <v>0.34</v>
      </c>
      <c r="F28" s="3">
        <v>0.16900000000000001</v>
      </c>
      <c r="L28" s="38" t="s">
        <v>11</v>
      </c>
      <c r="M28" t="s">
        <v>3</v>
      </c>
      <c r="N28">
        <v>4.6260560248999552</v>
      </c>
      <c r="O28">
        <v>3.4735437972432188</v>
      </c>
      <c r="P28">
        <v>2.6011560693641615</v>
      </c>
      <c r="Q28">
        <v>3.5669186305024456</v>
      </c>
      <c r="R28">
        <v>1.0156742106093144</v>
      </c>
    </row>
    <row r="29" spans="2:18" x14ac:dyDescent="0.25">
      <c r="B29" s="38"/>
      <c r="C29" t="s">
        <v>4</v>
      </c>
      <c r="D29" s="3">
        <v>0.57799999999999996</v>
      </c>
      <c r="E29" s="3">
        <v>0.434</v>
      </c>
      <c r="F29" s="3">
        <v>0.32500000000000001</v>
      </c>
      <c r="L29" s="38"/>
      <c r="M29" t="s">
        <v>4</v>
      </c>
      <c r="N29">
        <v>5.6665184526456196</v>
      </c>
      <c r="O29">
        <v>3.5375722543352599</v>
      </c>
      <c r="P29">
        <v>3.033348154735438</v>
      </c>
      <c r="Q29">
        <v>4.079146287238772</v>
      </c>
      <c r="R29">
        <v>1.3976313102122577</v>
      </c>
    </row>
    <row r="30" spans="2:18" x14ac:dyDescent="0.25">
      <c r="B30" s="38"/>
      <c r="C30" t="s">
        <v>5</v>
      </c>
      <c r="D30" s="3">
        <v>0.70799999999999996</v>
      </c>
      <c r="E30" s="3">
        <v>0.442</v>
      </c>
      <c r="F30" s="3">
        <v>0.379</v>
      </c>
      <c r="L30" s="38"/>
      <c r="M30" t="s">
        <v>5</v>
      </c>
      <c r="N30">
        <v>4.1298354824366381</v>
      </c>
      <c r="O30">
        <v>3.2494441974210759</v>
      </c>
      <c r="P30">
        <v>1.6007114273010226</v>
      </c>
      <c r="Q30">
        <v>2.9933303690529116</v>
      </c>
      <c r="R30">
        <v>1.2838663642986592</v>
      </c>
    </row>
    <row r="31" spans="2:18" x14ac:dyDescent="0.25">
      <c r="B31" s="38" t="s">
        <v>12</v>
      </c>
      <c r="C31" t="s">
        <v>3</v>
      </c>
      <c r="D31" s="3">
        <v>0.51600000000000001</v>
      </c>
      <c r="E31" s="3">
        <v>0.40600000000000003</v>
      </c>
      <c r="F31" s="3">
        <v>0.2</v>
      </c>
      <c r="L31" s="38" t="s">
        <v>12</v>
      </c>
      <c r="M31" t="s">
        <v>3</v>
      </c>
      <c r="N31">
        <v>5.1542907959092927</v>
      </c>
      <c r="O31">
        <v>3.8737216540684742</v>
      </c>
      <c r="P31">
        <v>4.1938639395286792</v>
      </c>
      <c r="Q31">
        <v>4.4072921298354819</v>
      </c>
      <c r="R31">
        <v>0.66642931063388711</v>
      </c>
    </row>
    <row r="32" spans="2:18" x14ac:dyDescent="0.25">
      <c r="B32" s="38"/>
      <c r="C32" t="s">
        <v>4</v>
      </c>
      <c r="D32" s="3">
        <v>0.64400000000000002</v>
      </c>
      <c r="E32" s="3">
        <v>0.48399999999999999</v>
      </c>
      <c r="F32" s="3">
        <v>0.52400000000000002</v>
      </c>
      <c r="L32" s="38"/>
      <c r="M32" t="s">
        <v>4</v>
      </c>
      <c r="N32">
        <v>5.1062694530902624</v>
      </c>
      <c r="O32">
        <v>4.417963539350823</v>
      </c>
      <c r="P32">
        <v>3.5775900400177854</v>
      </c>
      <c r="Q32">
        <v>4.3672743441529569</v>
      </c>
      <c r="R32">
        <v>0.76559926389088329</v>
      </c>
    </row>
    <row r="33" spans="2:18" x14ac:dyDescent="0.25">
      <c r="B33" s="38"/>
      <c r="C33" t="s">
        <v>5</v>
      </c>
      <c r="D33" s="3">
        <v>0.63800000000000001</v>
      </c>
      <c r="E33" s="3">
        <v>0.55200000000000005</v>
      </c>
      <c r="F33" s="3">
        <v>0.44700000000000001</v>
      </c>
      <c r="L33" s="38"/>
      <c r="M33" t="s">
        <v>5</v>
      </c>
      <c r="N33">
        <v>1.8488216985326811</v>
      </c>
      <c r="O33">
        <v>1.9208537127612271</v>
      </c>
      <c r="P33">
        <v>1.4326367274344152</v>
      </c>
      <c r="Q33">
        <v>1.7341040462427744</v>
      </c>
      <c r="R33">
        <v>0.26355086985358561</v>
      </c>
    </row>
    <row r="34" spans="2:18" x14ac:dyDescent="0.25">
      <c r="B34" s="38" t="s">
        <v>13</v>
      </c>
      <c r="C34" t="s">
        <v>3</v>
      </c>
      <c r="D34" s="3">
        <v>0.23100000000000001</v>
      </c>
      <c r="E34" s="3">
        <v>0.24</v>
      </c>
      <c r="F34" s="3">
        <v>0.17899999999999999</v>
      </c>
      <c r="L34" s="38" t="s">
        <v>13</v>
      </c>
      <c r="M34" t="s">
        <v>3</v>
      </c>
      <c r="N34">
        <v>2.6491774121831924</v>
      </c>
      <c r="O34">
        <v>2.2650066696309468</v>
      </c>
      <c r="P34">
        <v>2.5371276122721209</v>
      </c>
      <c r="Q34">
        <v>2.48377056469542</v>
      </c>
      <c r="R34">
        <v>0.19756523163973638</v>
      </c>
    </row>
    <row r="35" spans="2:18" x14ac:dyDescent="0.25">
      <c r="B35" s="38"/>
      <c r="C35" t="s">
        <v>4</v>
      </c>
      <c r="D35" s="3">
        <v>0.33100000000000002</v>
      </c>
      <c r="E35" s="3">
        <v>0.28299999999999997</v>
      </c>
      <c r="F35" s="3">
        <v>0.317</v>
      </c>
      <c r="L35" s="38"/>
      <c r="M35" t="s">
        <v>4</v>
      </c>
      <c r="N35">
        <v>4.0578034682080926</v>
      </c>
      <c r="O35">
        <v>2.8332592263228098</v>
      </c>
      <c r="P35">
        <v>2.3130280124499776</v>
      </c>
      <c r="Q35">
        <v>3.0680302356602933</v>
      </c>
      <c r="R35">
        <v>0.89576694394970269</v>
      </c>
    </row>
    <row r="36" spans="2:18" x14ac:dyDescent="0.25">
      <c r="B36" s="38"/>
      <c r="C36" t="s">
        <v>5</v>
      </c>
      <c r="D36" s="3">
        <v>0.50700000000000001</v>
      </c>
      <c r="E36" s="3">
        <v>0.35399999999999998</v>
      </c>
      <c r="F36" s="3">
        <v>0.28899999999999998</v>
      </c>
      <c r="L36" s="38"/>
      <c r="M36" t="s">
        <v>5</v>
      </c>
      <c r="N36">
        <v>1.7287683414851043</v>
      </c>
      <c r="O36">
        <v>2.0569141840818141</v>
      </c>
      <c r="P36">
        <v>1.4806580702534458</v>
      </c>
      <c r="Q36">
        <v>1.7554468652734547</v>
      </c>
      <c r="R36">
        <v>0.28905291021677765</v>
      </c>
    </row>
    <row r="37" spans="2:18" x14ac:dyDescent="0.25">
      <c r="B37" s="38" t="s">
        <v>14</v>
      </c>
      <c r="C37" t="s">
        <v>3</v>
      </c>
      <c r="D37" s="3">
        <v>0.216</v>
      </c>
      <c r="E37" s="3">
        <v>0.25700000000000001</v>
      </c>
      <c r="F37" s="3">
        <v>0.185</v>
      </c>
      <c r="L37" s="38" t="s">
        <v>14</v>
      </c>
      <c r="M37" t="s">
        <v>3</v>
      </c>
      <c r="N37">
        <v>3.7936860827034233</v>
      </c>
      <c r="O37">
        <v>2.3130280124499776</v>
      </c>
      <c r="P37">
        <v>1.5366829702089817</v>
      </c>
      <c r="Q37">
        <v>2.5477990217874606</v>
      </c>
      <c r="R37">
        <v>1.146670760319372</v>
      </c>
    </row>
    <row r="38" spans="2:18" x14ac:dyDescent="0.25">
      <c r="B38" s="38"/>
      <c r="C38" t="s">
        <v>4</v>
      </c>
      <c r="D38" s="3">
        <v>0.47399999999999998</v>
      </c>
      <c r="E38" s="3">
        <v>0.28899999999999998</v>
      </c>
      <c r="F38" s="3">
        <v>0.192</v>
      </c>
      <c r="L38" s="38"/>
      <c r="M38" t="s">
        <v>4</v>
      </c>
      <c r="N38">
        <v>5.1382836816362829</v>
      </c>
      <c r="O38">
        <v>2.673188083592708</v>
      </c>
      <c r="P38">
        <v>3.3294797687861268</v>
      </c>
      <c r="Q38">
        <v>3.7136505113383724</v>
      </c>
      <c r="R38">
        <v>1.2766614455086787</v>
      </c>
    </row>
    <row r="39" spans="2:18" x14ac:dyDescent="0.25">
      <c r="B39" s="38"/>
      <c r="C39" t="s">
        <v>5</v>
      </c>
      <c r="D39" s="3">
        <v>0.64200000000000002</v>
      </c>
      <c r="E39" s="3">
        <v>0.33400000000000002</v>
      </c>
      <c r="F39" s="3">
        <v>0.41599999999999998</v>
      </c>
      <c r="L39" s="38"/>
      <c r="M39" t="s">
        <v>5</v>
      </c>
      <c r="N39">
        <v>2.3930635838150285</v>
      </c>
      <c r="O39">
        <v>1.4726545131169406</v>
      </c>
      <c r="P39">
        <v>1.7607825700311248</v>
      </c>
      <c r="Q39">
        <v>1.8755002223210315</v>
      </c>
      <c r="R39">
        <v>0.47080603136112198</v>
      </c>
    </row>
    <row r="40" spans="2:18" x14ac:dyDescent="0.25">
      <c r="B40" s="38" t="s">
        <v>15</v>
      </c>
      <c r="C40" t="s">
        <v>3</v>
      </c>
      <c r="D40" s="3">
        <v>0.29899999999999999</v>
      </c>
      <c r="E40" s="3">
        <v>0.184</v>
      </c>
      <c r="F40" s="3">
        <v>0.22</v>
      </c>
      <c r="L40" s="38" t="s">
        <v>15</v>
      </c>
      <c r="M40" t="s">
        <v>3</v>
      </c>
      <c r="N40">
        <v>3.673632725655847</v>
      </c>
      <c r="O40">
        <v>2.8812805691418406</v>
      </c>
      <c r="P40">
        <v>2.9693196976433969</v>
      </c>
      <c r="Q40">
        <v>3.1747443308136951</v>
      </c>
      <c r="R40">
        <v>0.43428670819858228</v>
      </c>
    </row>
    <row r="41" spans="2:18" x14ac:dyDescent="0.25">
      <c r="B41" s="38"/>
      <c r="C41" t="s">
        <v>4</v>
      </c>
      <c r="D41" s="3">
        <v>0.45900000000000002</v>
      </c>
      <c r="E41" s="3">
        <v>0.36</v>
      </c>
      <c r="F41" s="3">
        <v>0.371</v>
      </c>
      <c r="L41" s="38"/>
      <c r="M41" t="s">
        <v>4</v>
      </c>
      <c r="N41">
        <v>5.5384615384615374</v>
      </c>
      <c r="O41">
        <v>3.7056469542018675</v>
      </c>
      <c r="P41">
        <v>3.0413517118719429</v>
      </c>
      <c r="Q41">
        <v>4.0951534015117828</v>
      </c>
      <c r="R41">
        <v>1.2933196920655692</v>
      </c>
    </row>
    <row r="42" spans="2:18" x14ac:dyDescent="0.25">
      <c r="B42" s="38"/>
      <c r="C42" t="s">
        <v>5</v>
      </c>
      <c r="D42" s="3">
        <v>0.69199999999999995</v>
      </c>
      <c r="E42" s="3">
        <v>0.46300000000000002</v>
      </c>
      <c r="F42" s="3">
        <v>0.38</v>
      </c>
      <c r="L42" s="38"/>
      <c r="M42" t="s">
        <v>5</v>
      </c>
      <c r="N42">
        <v>5.0662516674077365</v>
      </c>
      <c r="O42">
        <v>3.7376611827478881</v>
      </c>
      <c r="P42">
        <v>4.0337927967985765</v>
      </c>
      <c r="Q42">
        <v>4.2792352156514006</v>
      </c>
      <c r="R42">
        <v>0.69747376632487768</v>
      </c>
    </row>
    <row r="43" spans="2:18" x14ac:dyDescent="0.25">
      <c r="B43" s="38" t="s">
        <v>16</v>
      </c>
      <c r="C43" t="s">
        <v>3</v>
      </c>
      <c r="D43" s="3">
        <v>0.63300000000000001</v>
      </c>
      <c r="E43" s="3">
        <v>0.46700000000000003</v>
      </c>
      <c r="F43" s="3">
        <v>0.504</v>
      </c>
      <c r="L43" s="38" t="s">
        <v>16</v>
      </c>
      <c r="M43" t="s">
        <v>3</v>
      </c>
      <c r="N43">
        <v>4.5700311249444185</v>
      </c>
      <c r="O43">
        <v>4.6100489106269444</v>
      </c>
      <c r="P43">
        <v>3.7136505113383724</v>
      </c>
      <c r="Q43">
        <v>4.2979101823032453</v>
      </c>
      <c r="R43">
        <v>0.50637918413943428</v>
      </c>
    </row>
    <row r="44" spans="2:18" x14ac:dyDescent="0.25">
      <c r="B44" s="38"/>
      <c r="C44" t="s">
        <v>4</v>
      </c>
      <c r="D44" s="3">
        <v>0.57099999999999995</v>
      </c>
      <c r="E44" s="3">
        <v>0.57599999999999996</v>
      </c>
      <c r="F44" s="3">
        <v>0.46400000000000002</v>
      </c>
      <c r="L44" s="38"/>
      <c r="M44" t="s">
        <v>4</v>
      </c>
      <c r="N44">
        <v>5.1622943530457981</v>
      </c>
      <c r="O44">
        <v>4.5940417963539346</v>
      </c>
      <c r="P44">
        <v>3.4655402401067139</v>
      </c>
      <c r="Q44">
        <v>4.4072921298354819</v>
      </c>
      <c r="R44">
        <v>0.86365514437331337</v>
      </c>
    </row>
    <row r="45" spans="2:18" x14ac:dyDescent="0.25">
      <c r="B45" s="38"/>
      <c r="C45" t="s">
        <v>5</v>
      </c>
      <c r="D45" s="3">
        <v>0.64500000000000002</v>
      </c>
      <c r="E45" s="3">
        <v>0.57399999999999995</v>
      </c>
      <c r="F45" s="3">
        <v>0.433</v>
      </c>
      <c r="L45" s="38"/>
      <c r="M45" t="s">
        <v>5</v>
      </c>
      <c r="N45">
        <v>3.3054690973766112</v>
      </c>
      <c r="O45">
        <v>2.7532236549577584</v>
      </c>
      <c r="P45">
        <v>2.2730102267674517</v>
      </c>
      <c r="Q45">
        <v>2.7772343263672741</v>
      </c>
      <c r="R45">
        <v>0.5166480563507766</v>
      </c>
    </row>
    <row r="46" spans="2:18" x14ac:dyDescent="0.25">
      <c r="B46" s="38" t="s">
        <v>17</v>
      </c>
      <c r="C46" t="s">
        <v>3</v>
      </c>
      <c r="D46" s="3">
        <v>0.41299999999999998</v>
      </c>
      <c r="E46" s="3">
        <v>0.34399999999999997</v>
      </c>
      <c r="F46" s="3">
        <v>0.28399999999999997</v>
      </c>
      <c r="L46" s="38" t="s">
        <v>17</v>
      </c>
      <c r="M46" t="s">
        <v>3</v>
      </c>
      <c r="N46">
        <v>3.4415295686971983</v>
      </c>
      <c r="O46">
        <v>2.5531347265451312</v>
      </c>
      <c r="P46">
        <v>3.5855935971542907</v>
      </c>
      <c r="Q46">
        <v>3.1934192974655402</v>
      </c>
      <c r="R46">
        <v>0.55916174752290759</v>
      </c>
    </row>
    <row r="47" spans="2:18" x14ac:dyDescent="0.25">
      <c r="B47" s="38"/>
      <c r="C47" t="s">
        <v>4</v>
      </c>
      <c r="D47" s="3">
        <v>0.43</v>
      </c>
      <c r="E47" s="3">
        <v>0.31900000000000001</v>
      </c>
      <c r="F47" s="3">
        <v>0.44800000000000001</v>
      </c>
      <c r="L47" s="38"/>
      <c r="M47" t="s">
        <v>4</v>
      </c>
      <c r="N47">
        <v>4.6660738105824802</v>
      </c>
      <c r="O47">
        <v>3.8817252112049796</v>
      </c>
      <c r="P47">
        <v>2.9533125833703866</v>
      </c>
      <c r="Q47">
        <v>3.8337038683859492</v>
      </c>
      <c r="R47">
        <v>0.85738981355324861</v>
      </c>
    </row>
    <row r="48" spans="2:18" x14ac:dyDescent="0.25">
      <c r="B48" s="38"/>
      <c r="C48" t="s">
        <v>5</v>
      </c>
      <c r="D48" s="3">
        <v>0.58299999999999996</v>
      </c>
      <c r="E48" s="3">
        <v>0.48499999999999999</v>
      </c>
      <c r="F48" s="3">
        <v>0.36899999999999999</v>
      </c>
      <c r="L48" s="38"/>
      <c r="M48" t="s">
        <v>5</v>
      </c>
    </row>
  </sheetData>
  <mergeCells count="28">
    <mergeCell ref="L31:L33"/>
    <mergeCell ref="L34:L36"/>
    <mergeCell ref="L37:L39"/>
    <mergeCell ref="L40:L42"/>
    <mergeCell ref="L43:L45"/>
    <mergeCell ref="L46:L48"/>
    <mergeCell ref="B43:B45"/>
    <mergeCell ref="B46:B48"/>
    <mergeCell ref="L7:L9"/>
    <mergeCell ref="L10:L12"/>
    <mergeCell ref="L13:L15"/>
    <mergeCell ref="L16:L18"/>
    <mergeCell ref="L19:L21"/>
    <mergeCell ref="L22:L24"/>
    <mergeCell ref="L25:L27"/>
    <mergeCell ref="L28:L30"/>
    <mergeCell ref="B25:B27"/>
    <mergeCell ref="B28:B30"/>
    <mergeCell ref="B31:B33"/>
    <mergeCell ref="B34:B36"/>
    <mergeCell ref="B37:B39"/>
    <mergeCell ref="B40:B42"/>
    <mergeCell ref="B7:B9"/>
    <mergeCell ref="B10:B12"/>
    <mergeCell ref="B13:B15"/>
    <mergeCell ref="B16:B18"/>
    <mergeCell ref="B19:B21"/>
    <mergeCell ref="B22:B2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A2" sqref="A2"/>
    </sheetView>
  </sheetViews>
  <sheetFormatPr baseColWidth="10" defaultRowHeight="15" x14ac:dyDescent="0.25"/>
  <sheetData>
    <row r="1" spans="1:16" x14ac:dyDescent="0.25">
      <c r="A1" s="1" t="s">
        <v>34</v>
      </c>
    </row>
    <row r="3" spans="1:16" x14ac:dyDescent="0.25">
      <c r="B3" t="s">
        <v>37</v>
      </c>
      <c r="J3" t="s">
        <v>39</v>
      </c>
    </row>
    <row r="5" spans="1:16" x14ac:dyDescent="0.25">
      <c r="G5" t="s">
        <v>26</v>
      </c>
      <c r="H5" t="s">
        <v>27</v>
      </c>
      <c r="O5" t="s">
        <v>26</v>
      </c>
      <c r="P5" t="s">
        <v>27</v>
      </c>
    </row>
    <row r="6" spans="1:16" x14ac:dyDescent="0.25">
      <c r="C6" t="s">
        <v>38</v>
      </c>
      <c r="D6">
        <v>52.198164697415002</v>
      </c>
      <c r="E6">
        <v>54.436369781984098</v>
      </c>
      <c r="F6">
        <v>51.258391833481497</v>
      </c>
      <c r="G6">
        <v>52.630975437626866</v>
      </c>
      <c r="H6">
        <v>1.6325990974284703</v>
      </c>
      <c r="K6" t="s">
        <v>38</v>
      </c>
      <c r="L6">
        <v>99.177650163970853</v>
      </c>
      <c r="M6">
        <v>103.43028858831775</v>
      </c>
      <c r="N6">
        <v>97.392061247711396</v>
      </c>
      <c r="O6">
        <v>100</v>
      </c>
    </row>
    <row r="7" spans="1:16" x14ac:dyDescent="0.25">
      <c r="B7" s="38" t="s">
        <v>29</v>
      </c>
      <c r="C7" s="7">
        <v>0.1</v>
      </c>
      <c r="D7">
        <v>49.637137887602698</v>
      </c>
      <c r="E7">
        <v>35.440256886935899</v>
      </c>
      <c r="F7">
        <v>32.561846663192398</v>
      </c>
      <c r="G7">
        <v>39.213080479243665</v>
      </c>
      <c r="H7">
        <v>9.1415010251933744</v>
      </c>
      <c r="J7" s="38" t="s">
        <v>29</v>
      </c>
      <c r="K7" s="7">
        <v>0.1</v>
      </c>
      <c r="L7">
        <v>94.311643428360597</v>
      </c>
      <c r="M7">
        <v>67.337260220335949</v>
      </c>
      <c r="N7">
        <v>61.868218083439373</v>
      </c>
      <c r="O7">
        <v>74.505707244045311</v>
      </c>
      <c r="P7">
        <v>17.36905111330681</v>
      </c>
    </row>
    <row r="8" spans="1:16" x14ac:dyDescent="0.25">
      <c r="B8" s="38"/>
      <c r="C8" s="7">
        <v>0.2</v>
      </c>
      <c r="D8">
        <v>54.039465003298702</v>
      </c>
      <c r="E8">
        <v>33.175595741084997</v>
      </c>
      <c r="F8">
        <v>28.687042089451602</v>
      </c>
      <c r="G8">
        <v>38.634034277945098</v>
      </c>
      <c r="H8">
        <v>13.528941213049503</v>
      </c>
      <c r="J8" s="38"/>
      <c r="K8" s="7">
        <v>0.2</v>
      </c>
      <c r="L8">
        <v>102.67616086147034</v>
      </c>
      <c r="M8">
        <v>63.034354703156701</v>
      </c>
      <c r="N8">
        <v>54.506004973152557</v>
      </c>
      <c r="O8">
        <v>73.405506845926524</v>
      </c>
      <c r="P8">
        <v>25.705283059180033</v>
      </c>
    </row>
    <row r="9" spans="1:16" x14ac:dyDescent="0.25">
      <c r="B9" s="38"/>
      <c r="C9" s="7">
        <v>0.3</v>
      </c>
      <c r="D9">
        <v>31.655970731122199</v>
      </c>
      <c r="E9">
        <v>25.3929356092614</v>
      </c>
      <c r="F9">
        <v>29.6741362925723</v>
      </c>
      <c r="G9">
        <v>28.907680877651966</v>
      </c>
      <c r="H9">
        <v>3.201092416927541</v>
      </c>
      <c r="J9" s="38"/>
      <c r="K9" s="7">
        <v>0.3</v>
      </c>
      <c r="L9">
        <v>60.147034076231002</v>
      </c>
      <c r="M9">
        <v>48.247130892253075</v>
      </c>
      <c r="N9">
        <v>56.381505464855408</v>
      </c>
      <c r="O9">
        <v>54.925223477779831</v>
      </c>
      <c r="P9">
        <v>6.082145334207544</v>
      </c>
    </row>
    <row r="10" spans="1:16" x14ac:dyDescent="0.25">
      <c r="B10" s="38"/>
      <c r="C10" s="7">
        <v>0.4</v>
      </c>
      <c r="D10">
        <v>30.642355904756201</v>
      </c>
      <c r="E10">
        <v>26.325277449157799</v>
      </c>
      <c r="F10">
        <v>31.611538579442701</v>
      </c>
      <c r="G10">
        <v>29.526390644452231</v>
      </c>
      <c r="H10">
        <v>2.8142801976783032</v>
      </c>
      <c r="J10" s="38"/>
      <c r="K10" s="7">
        <v>0.4</v>
      </c>
      <c r="L10">
        <v>97.002164596585885</v>
      </c>
      <c r="M10">
        <v>48.748625146550346</v>
      </c>
      <c r="N10">
        <v>34.129840676575931</v>
      </c>
      <c r="O10">
        <v>59.960210139904056</v>
      </c>
      <c r="P10">
        <v>32.901474242396205</v>
      </c>
    </row>
    <row r="11" spans="1:16" x14ac:dyDescent="0.25">
      <c r="B11" s="38" t="s">
        <v>31</v>
      </c>
      <c r="C11" s="7">
        <v>0.05</v>
      </c>
      <c r="D11">
        <v>34.007077310622002</v>
      </c>
      <c r="E11">
        <v>17.334234691003299</v>
      </c>
      <c r="F11">
        <v>20.0300419974863</v>
      </c>
      <c r="G11">
        <v>23.790451333037197</v>
      </c>
      <c r="H11">
        <v>8.9499401692311658</v>
      </c>
      <c r="J11" s="38" t="s">
        <v>31</v>
      </c>
      <c r="K11" s="7">
        <v>0.05</v>
      </c>
      <c r="L11">
        <v>64.614187800725631</v>
      </c>
      <c r="M11">
        <v>32.935423573036672</v>
      </c>
      <c r="N11">
        <v>38.057516188777399</v>
      </c>
      <c r="O11">
        <v>45.202375854179898</v>
      </c>
      <c r="P11">
        <v>17.005081313451537</v>
      </c>
    </row>
    <row r="12" spans="1:16" x14ac:dyDescent="0.25">
      <c r="B12" s="38"/>
      <c r="C12" s="7">
        <v>0.1</v>
      </c>
      <c r="D12">
        <v>31.206141666166801</v>
      </c>
      <c r="E12">
        <v>14.387921807222099</v>
      </c>
      <c r="F12">
        <v>9.5582600165537492</v>
      </c>
      <c r="G12">
        <v>18.384107829980881</v>
      </c>
      <c r="H12">
        <v>11.363750350358947</v>
      </c>
      <c r="J12" s="38"/>
      <c r="K12" s="7">
        <v>0.1</v>
      </c>
      <c r="L12">
        <v>59.29234905241173</v>
      </c>
      <c r="M12">
        <v>27.337364902676509</v>
      </c>
      <c r="N12">
        <v>18.160902276799472</v>
      </c>
      <c r="O12">
        <v>34.930205410629235</v>
      </c>
      <c r="P12">
        <v>21.591373247159662</v>
      </c>
    </row>
    <row r="13" spans="1:16" x14ac:dyDescent="0.25">
      <c r="B13" s="38"/>
      <c r="C13" s="7">
        <v>0.2</v>
      </c>
      <c r="D13">
        <v>26.8697894799976</v>
      </c>
      <c r="E13">
        <v>13.503464593544001</v>
      </c>
      <c r="F13">
        <v>9.4540326783360396</v>
      </c>
      <c r="G13">
        <v>16.609095583959213</v>
      </c>
      <c r="H13">
        <v>9.1137727714775583</v>
      </c>
      <c r="J13" s="38"/>
      <c r="K13" s="7">
        <v>0.2</v>
      </c>
      <c r="L13">
        <v>51.053185422795501</v>
      </c>
      <c r="M13">
        <v>25.656876927061706</v>
      </c>
      <c r="N13">
        <v>17.962868063389863</v>
      </c>
      <c r="O13">
        <v>31.557643471082358</v>
      </c>
      <c r="P13">
        <v>17.316366827132654</v>
      </c>
    </row>
  </sheetData>
  <mergeCells count="4">
    <mergeCell ref="B7:B10"/>
    <mergeCell ref="B11:B13"/>
    <mergeCell ref="J7:J10"/>
    <mergeCell ref="J11:J1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S14" sqref="A1:S14"/>
    </sheetView>
  </sheetViews>
  <sheetFormatPr baseColWidth="10" defaultRowHeight="15" x14ac:dyDescent="0.25"/>
  <sheetData>
    <row r="1" spans="1:18" x14ac:dyDescent="0.25">
      <c r="A1" s="1" t="s">
        <v>35</v>
      </c>
    </row>
    <row r="3" spans="1:18" x14ac:dyDescent="0.25">
      <c r="B3" t="s">
        <v>93</v>
      </c>
      <c r="K3" t="s">
        <v>48</v>
      </c>
    </row>
    <row r="6" spans="1:18" x14ac:dyDescent="0.25">
      <c r="D6" t="s">
        <v>41</v>
      </c>
      <c r="E6" t="s">
        <v>42</v>
      </c>
      <c r="F6" t="s">
        <v>43</v>
      </c>
      <c r="G6" t="s">
        <v>44</v>
      </c>
      <c r="H6" t="s">
        <v>26</v>
      </c>
      <c r="I6" t="s">
        <v>27</v>
      </c>
      <c r="K6" s="8"/>
      <c r="L6" s="11"/>
      <c r="M6" t="s">
        <v>41</v>
      </c>
      <c r="N6" t="s">
        <v>42</v>
      </c>
      <c r="O6" t="s">
        <v>43</v>
      </c>
      <c r="P6" t="s">
        <v>44</v>
      </c>
      <c r="Q6" t="s">
        <v>26</v>
      </c>
      <c r="R6" t="s">
        <v>27</v>
      </c>
    </row>
    <row r="7" spans="1:18" x14ac:dyDescent="0.25">
      <c r="C7" t="s">
        <v>38</v>
      </c>
      <c r="D7">
        <v>371.5</v>
      </c>
      <c r="E7">
        <v>160.5</v>
      </c>
      <c r="F7">
        <v>171.5</v>
      </c>
      <c r="G7">
        <v>297.5</v>
      </c>
      <c r="H7">
        <v>250.25</v>
      </c>
      <c r="I7">
        <v>101.96527186580079</v>
      </c>
      <c r="L7" s="9" t="s">
        <v>38</v>
      </c>
      <c r="M7">
        <v>100</v>
      </c>
      <c r="N7">
        <v>100</v>
      </c>
      <c r="O7">
        <v>100</v>
      </c>
      <c r="P7">
        <v>100</v>
      </c>
      <c r="Q7">
        <f>AVERAGE(M7:P7)</f>
        <v>100</v>
      </c>
    </row>
    <row r="8" spans="1:18" x14ac:dyDescent="0.25">
      <c r="B8" s="38" t="s">
        <v>31</v>
      </c>
      <c r="C8" s="7">
        <v>0.05</v>
      </c>
      <c r="D8">
        <v>164</v>
      </c>
      <c r="E8">
        <v>70.5</v>
      </c>
      <c r="F8">
        <v>45</v>
      </c>
      <c r="G8">
        <v>83.5</v>
      </c>
      <c r="H8">
        <v>90.75</v>
      </c>
      <c r="I8">
        <v>51.384984836688105</v>
      </c>
      <c r="K8" s="38" t="s">
        <v>31</v>
      </c>
      <c r="L8" s="10">
        <v>0.05</v>
      </c>
      <c r="M8">
        <v>44.145356662180347</v>
      </c>
      <c r="N8">
        <v>43.925233644859809</v>
      </c>
      <c r="O8">
        <v>26.239067055393583</v>
      </c>
      <c r="P8">
        <v>28.067226890756299</v>
      </c>
      <c r="Q8">
        <f t="shared" ref="Q8:Q13" si="0">AVERAGE(M8:P8)</f>
        <v>35.59422106329751</v>
      </c>
      <c r="R8">
        <f t="shared" ref="R8:R13" si="1">STDEV(M8:P8)</f>
        <v>9.7758586741302071</v>
      </c>
    </row>
    <row r="9" spans="1:18" x14ac:dyDescent="0.25">
      <c r="B9" s="38"/>
      <c r="C9" s="7">
        <v>0.1</v>
      </c>
      <c r="D9">
        <v>106</v>
      </c>
      <c r="E9">
        <v>46.5</v>
      </c>
      <c r="F9">
        <v>29</v>
      </c>
      <c r="G9">
        <v>35</v>
      </c>
      <c r="H9">
        <v>54.125</v>
      </c>
      <c r="I9">
        <v>35.337362191689785</v>
      </c>
      <c r="K9" s="38"/>
      <c r="L9" s="10">
        <v>0.1</v>
      </c>
      <c r="M9">
        <v>28.532974427994617</v>
      </c>
      <c r="N9">
        <v>28.971962616822431</v>
      </c>
      <c r="O9">
        <v>16.909620991253647</v>
      </c>
      <c r="P9">
        <v>11.764705882352899</v>
      </c>
      <c r="Q9">
        <f t="shared" si="0"/>
        <v>21.5448159796059</v>
      </c>
      <c r="R9">
        <f t="shared" si="1"/>
        <v>8.5855004079540862</v>
      </c>
    </row>
    <row r="10" spans="1:18" x14ac:dyDescent="0.25">
      <c r="B10" s="38"/>
      <c r="C10" s="7">
        <v>0.2</v>
      </c>
      <c r="D10">
        <v>116</v>
      </c>
      <c r="E10">
        <v>15.5</v>
      </c>
      <c r="F10">
        <v>36</v>
      </c>
      <c r="G10">
        <v>37.5</v>
      </c>
      <c r="H10">
        <v>51.25</v>
      </c>
      <c r="I10">
        <v>44.317979797519349</v>
      </c>
      <c r="K10" s="38"/>
      <c r="L10" s="10">
        <v>0.2</v>
      </c>
      <c r="M10">
        <v>31.224764468371465</v>
      </c>
      <c r="N10">
        <v>9.657320872274143</v>
      </c>
      <c r="O10">
        <v>20.99125364431487</v>
      </c>
      <c r="P10">
        <v>12.605042016806699</v>
      </c>
      <c r="Q10">
        <f t="shared" si="0"/>
        <v>18.619595250441797</v>
      </c>
      <c r="R10">
        <f t="shared" si="1"/>
        <v>9.6783653437217172</v>
      </c>
    </row>
    <row r="11" spans="1:18" x14ac:dyDescent="0.25">
      <c r="B11" s="38" t="s">
        <v>29</v>
      </c>
      <c r="C11" s="7">
        <v>0.1</v>
      </c>
      <c r="D11">
        <v>243.5</v>
      </c>
      <c r="E11">
        <v>11</v>
      </c>
      <c r="F11">
        <v>90</v>
      </c>
      <c r="G11">
        <v>78</v>
      </c>
      <c r="H11">
        <v>105.625</v>
      </c>
      <c r="I11">
        <v>98.269506121346382</v>
      </c>
      <c r="K11" s="38" t="s">
        <v>29</v>
      </c>
      <c r="L11" s="10">
        <v>0.1</v>
      </c>
      <c r="M11">
        <v>65.545087483176303</v>
      </c>
      <c r="N11">
        <v>6.8535825545171338</v>
      </c>
      <c r="O11">
        <v>52.478134110787174</v>
      </c>
      <c r="P11">
        <v>26.218487394958</v>
      </c>
      <c r="Q11">
        <f t="shared" si="0"/>
        <v>37.773822885859651</v>
      </c>
      <c r="R11">
        <f t="shared" si="1"/>
        <v>26.312525194850796</v>
      </c>
    </row>
    <row r="12" spans="1:18" x14ac:dyDescent="0.25">
      <c r="B12" s="38"/>
      <c r="C12" s="7">
        <v>0.2</v>
      </c>
      <c r="D12">
        <v>146</v>
      </c>
      <c r="E12">
        <v>11.5</v>
      </c>
      <c r="F12">
        <v>63</v>
      </c>
      <c r="G12">
        <v>44.5</v>
      </c>
      <c r="H12">
        <v>66.25</v>
      </c>
      <c r="I12">
        <v>57.274921795378006</v>
      </c>
      <c r="K12" s="38"/>
      <c r="L12" s="10">
        <v>0.2</v>
      </c>
      <c r="M12">
        <v>39.300134589502015</v>
      </c>
      <c r="N12">
        <v>7.1651090342679122</v>
      </c>
      <c r="O12">
        <v>36.734693877551024</v>
      </c>
      <c r="P12">
        <v>14.9579831932773</v>
      </c>
      <c r="Q12">
        <f t="shared" si="0"/>
        <v>24.539480173649565</v>
      </c>
      <c r="R12">
        <f t="shared" si="1"/>
        <v>15.919317541296698</v>
      </c>
    </row>
    <row r="13" spans="1:18" x14ac:dyDescent="0.25">
      <c r="B13" s="38"/>
      <c r="C13" s="7">
        <v>0.3</v>
      </c>
      <c r="D13">
        <v>63.5</v>
      </c>
      <c r="E13">
        <v>7.5</v>
      </c>
      <c r="F13">
        <v>64.5</v>
      </c>
      <c r="G13">
        <v>24.5</v>
      </c>
      <c r="H13">
        <v>40</v>
      </c>
      <c r="I13">
        <v>28.571547618799606</v>
      </c>
      <c r="K13" s="38"/>
      <c r="L13" s="10">
        <v>0.3</v>
      </c>
      <c r="M13">
        <v>17.092866756393001</v>
      </c>
      <c r="N13">
        <v>4.6728971962616814</v>
      </c>
      <c r="O13">
        <v>37.609329446064137</v>
      </c>
      <c r="P13">
        <v>8.2352941176470598</v>
      </c>
      <c r="Q13">
        <f t="shared" si="0"/>
        <v>16.902596879091469</v>
      </c>
      <c r="R13">
        <f t="shared" si="1"/>
        <v>14.759095136187311</v>
      </c>
    </row>
  </sheetData>
  <mergeCells count="4">
    <mergeCell ref="B8:B10"/>
    <mergeCell ref="B11:B13"/>
    <mergeCell ref="K8:K10"/>
    <mergeCell ref="K11:K1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F36" sqref="F36"/>
    </sheetView>
  </sheetViews>
  <sheetFormatPr baseColWidth="10" defaultRowHeight="15" x14ac:dyDescent="0.25"/>
  <sheetData>
    <row r="1" spans="1:15" x14ac:dyDescent="0.25">
      <c r="A1" s="1" t="s">
        <v>36</v>
      </c>
    </row>
    <row r="2" spans="1:15" x14ac:dyDescent="0.25">
      <c r="A2" s="1"/>
    </row>
    <row r="3" spans="1:15" x14ac:dyDescent="0.25">
      <c r="B3" t="s">
        <v>45</v>
      </c>
      <c r="J3" t="s">
        <v>48</v>
      </c>
    </row>
    <row r="4" spans="1:15" x14ac:dyDescent="0.25">
      <c r="D4" t="s">
        <v>56</v>
      </c>
    </row>
    <row r="5" spans="1:15" x14ac:dyDescent="0.25">
      <c r="D5" t="s">
        <v>18</v>
      </c>
      <c r="E5" t="s">
        <v>19</v>
      </c>
      <c r="F5" t="s">
        <v>20</v>
      </c>
      <c r="K5" t="s">
        <v>18</v>
      </c>
      <c r="L5" t="s">
        <v>19</v>
      </c>
      <c r="M5" t="s">
        <v>20</v>
      </c>
      <c r="N5" t="s">
        <v>26</v>
      </c>
      <c r="O5" t="s">
        <v>27</v>
      </c>
    </row>
    <row r="6" spans="1:15" x14ac:dyDescent="0.25">
      <c r="C6" t="s">
        <v>38</v>
      </c>
      <c r="D6">
        <v>411</v>
      </c>
      <c r="E6">
        <v>258.5</v>
      </c>
      <c r="F6">
        <v>270</v>
      </c>
      <c r="J6" t="s">
        <v>38</v>
      </c>
      <c r="K6">
        <v>100</v>
      </c>
      <c r="L6">
        <v>100</v>
      </c>
      <c r="M6">
        <v>100</v>
      </c>
      <c r="N6">
        <v>100</v>
      </c>
    </row>
    <row r="7" spans="1:15" x14ac:dyDescent="0.25">
      <c r="B7" s="39" t="s">
        <v>46</v>
      </c>
      <c r="C7" s="4">
        <v>3.0000000000000001E-3</v>
      </c>
      <c r="D7">
        <v>230.5</v>
      </c>
      <c r="E7">
        <v>144.5</v>
      </c>
      <c r="F7">
        <v>148</v>
      </c>
      <c r="I7" s="39" t="s">
        <v>46</v>
      </c>
      <c r="J7" s="4">
        <v>3.0000000000000001E-3</v>
      </c>
      <c r="K7">
        <v>56.082725060827251</v>
      </c>
      <c r="L7">
        <v>55.899419729206969</v>
      </c>
      <c r="M7">
        <v>54.814814814814817</v>
      </c>
      <c r="N7">
        <v>55.598986534949681</v>
      </c>
      <c r="O7">
        <v>0.68526941865558011</v>
      </c>
    </row>
    <row r="8" spans="1:15" x14ac:dyDescent="0.25">
      <c r="B8" s="39"/>
      <c r="C8" s="10">
        <v>0.01</v>
      </c>
      <c r="D8">
        <v>217.5</v>
      </c>
      <c r="E8">
        <v>113.5</v>
      </c>
      <c r="F8">
        <v>173.5</v>
      </c>
      <c r="I8" s="39"/>
      <c r="J8" s="10">
        <v>0.01</v>
      </c>
      <c r="K8">
        <v>52.919708029197082</v>
      </c>
      <c r="L8">
        <v>43.907156673114116</v>
      </c>
      <c r="M8">
        <v>64.259259259259267</v>
      </c>
      <c r="N8">
        <v>53.695374653856824</v>
      </c>
      <c r="O8">
        <v>10.198199054426286</v>
      </c>
    </row>
    <row r="9" spans="1:15" x14ac:dyDescent="0.25">
      <c r="B9" s="39"/>
      <c r="C9" s="10">
        <v>0.03</v>
      </c>
      <c r="D9">
        <v>106.5</v>
      </c>
      <c r="E9">
        <v>126.5</v>
      </c>
      <c r="F9">
        <v>58.5</v>
      </c>
      <c r="I9" s="39"/>
      <c r="J9" s="10">
        <v>0.03</v>
      </c>
      <c r="K9">
        <v>25.912408759124091</v>
      </c>
      <c r="L9">
        <v>48.936170212765958</v>
      </c>
      <c r="M9">
        <v>21.666666666666664</v>
      </c>
      <c r="N9">
        <v>32.171748546185569</v>
      </c>
      <c r="O9">
        <v>14.672796490107091</v>
      </c>
    </row>
    <row r="10" spans="1:15" x14ac:dyDescent="0.25">
      <c r="B10" s="39"/>
      <c r="C10" s="10">
        <v>0.1</v>
      </c>
      <c r="D10">
        <v>65</v>
      </c>
      <c r="E10">
        <v>57.5</v>
      </c>
      <c r="F10">
        <v>55</v>
      </c>
      <c r="I10" s="39"/>
      <c r="J10" s="10">
        <v>0.1</v>
      </c>
      <c r="K10">
        <v>15.81508515815085</v>
      </c>
      <c r="L10">
        <v>22.243713733075435</v>
      </c>
      <c r="M10">
        <v>20.37037037037037</v>
      </c>
      <c r="N10">
        <v>19.476389753865551</v>
      </c>
      <c r="O10">
        <v>3.3062391543260983</v>
      </c>
    </row>
    <row r="11" spans="1:15" x14ac:dyDescent="0.25">
      <c r="B11" s="39" t="s">
        <v>47</v>
      </c>
      <c r="C11" s="4">
        <v>3.0000000000000001E-3</v>
      </c>
      <c r="D11">
        <v>322</v>
      </c>
      <c r="E11">
        <v>128</v>
      </c>
      <c r="F11">
        <v>94.5</v>
      </c>
      <c r="I11" s="39" t="s">
        <v>47</v>
      </c>
      <c r="J11" s="4">
        <v>3.0000000000000001E-3</v>
      </c>
      <c r="K11">
        <v>78.345498783454985</v>
      </c>
      <c r="L11">
        <v>49.516441005802704</v>
      </c>
      <c r="M11">
        <v>35</v>
      </c>
      <c r="N11">
        <v>54.287313263085899</v>
      </c>
      <c r="O11">
        <v>22.06306829904014</v>
      </c>
    </row>
    <row r="12" spans="1:15" x14ac:dyDescent="0.25">
      <c r="B12" s="39"/>
      <c r="C12" s="10">
        <v>0.01</v>
      </c>
      <c r="D12">
        <v>173.5</v>
      </c>
      <c r="E12">
        <v>143</v>
      </c>
      <c r="F12">
        <v>101</v>
      </c>
      <c r="I12" s="39"/>
      <c r="J12" s="10">
        <v>0.01</v>
      </c>
      <c r="K12">
        <v>42.214111922141115</v>
      </c>
      <c r="L12">
        <v>55.319148936170208</v>
      </c>
      <c r="M12">
        <v>37.407407407407405</v>
      </c>
      <c r="N12">
        <v>44.980222755239573</v>
      </c>
      <c r="O12">
        <v>9.2707145357863059</v>
      </c>
    </row>
    <row r="13" spans="1:15" x14ac:dyDescent="0.25">
      <c r="B13" s="39"/>
      <c r="C13" s="10">
        <v>0.03</v>
      </c>
      <c r="D13">
        <v>95.5</v>
      </c>
      <c r="E13">
        <v>92.5</v>
      </c>
      <c r="F13">
        <v>60</v>
      </c>
      <c r="I13" s="39"/>
      <c r="J13" s="10">
        <v>0.03</v>
      </c>
      <c r="K13">
        <v>23.236009732360095</v>
      </c>
      <c r="L13">
        <v>35.783365570599614</v>
      </c>
      <c r="M13">
        <v>22.222222222222221</v>
      </c>
      <c r="N13">
        <v>27.080532508393976</v>
      </c>
      <c r="O13">
        <v>7.5539008969136336</v>
      </c>
    </row>
    <row r="14" spans="1:15" x14ac:dyDescent="0.25">
      <c r="B14" s="39"/>
      <c r="C14" s="10">
        <v>0.1</v>
      </c>
      <c r="D14">
        <v>37.5</v>
      </c>
      <c r="E14">
        <v>38</v>
      </c>
      <c r="F14">
        <v>33</v>
      </c>
      <c r="I14" s="39"/>
      <c r="J14" s="10">
        <v>0.1</v>
      </c>
      <c r="K14">
        <v>9.1240875912408761</v>
      </c>
      <c r="L14">
        <v>14.700193423597678</v>
      </c>
      <c r="M14">
        <v>12.222222222222221</v>
      </c>
      <c r="N14">
        <v>12.015501079020259</v>
      </c>
      <c r="O14">
        <v>2.793794782494933</v>
      </c>
    </row>
  </sheetData>
  <mergeCells count="4">
    <mergeCell ref="B7:B10"/>
    <mergeCell ref="B11:B14"/>
    <mergeCell ref="I7:I10"/>
    <mergeCell ref="I11:I1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D1" workbookViewId="0">
      <selection activeCell="N18" sqref="N18"/>
    </sheetView>
  </sheetViews>
  <sheetFormatPr baseColWidth="10" defaultRowHeight="15" x14ac:dyDescent="0.25"/>
  <cols>
    <col min="1" max="16384" width="11.42578125" style="16"/>
  </cols>
  <sheetData>
    <row r="1" spans="1:15" x14ac:dyDescent="0.25">
      <c r="A1" s="1" t="s">
        <v>88</v>
      </c>
    </row>
    <row r="2" spans="1:15" x14ac:dyDescent="0.25">
      <c r="A2" s="1"/>
    </row>
    <row r="3" spans="1:15" x14ac:dyDescent="0.25">
      <c r="B3" s="16" t="s">
        <v>89</v>
      </c>
      <c r="J3" s="16" t="s">
        <v>48</v>
      </c>
    </row>
    <row r="4" spans="1:15" x14ac:dyDescent="0.25">
      <c r="D4" s="16" t="s">
        <v>56</v>
      </c>
    </row>
    <row r="5" spans="1:15" x14ac:dyDescent="0.25">
      <c r="D5" s="16" t="s">
        <v>18</v>
      </c>
      <c r="E5" s="16" t="s">
        <v>19</v>
      </c>
      <c r="F5" s="16" t="s">
        <v>20</v>
      </c>
      <c r="K5" s="16" t="s">
        <v>18</v>
      </c>
      <c r="L5" s="16" t="s">
        <v>19</v>
      </c>
      <c r="M5" s="16" t="s">
        <v>20</v>
      </c>
      <c r="N5" s="16" t="s">
        <v>26</v>
      </c>
      <c r="O5" s="16" t="s">
        <v>27</v>
      </c>
    </row>
    <row r="6" spans="1:15" x14ac:dyDescent="0.25">
      <c r="C6" s="16" t="s">
        <v>38</v>
      </c>
      <c r="D6" s="16">
        <v>15</v>
      </c>
      <c r="E6" s="16">
        <v>21</v>
      </c>
      <c r="F6" s="16">
        <v>28</v>
      </c>
      <c r="J6" s="16" t="s">
        <v>38</v>
      </c>
      <c r="K6" s="16">
        <v>100</v>
      </c>
      <c r="L6" s="16">
        <v>100</v>
      </c>
      <c r="M6" s="16">
        <v>100</v>
      </c>
      <c r="N6" s="16">
        <v>100</v>
      </c>
    </row>
    <row r="7" spans="1:15" x14ac:dyDescent="0.25">
      <c r="B7" s="38" t="s">
        <v>47</v>
      </c>
      <c r="C7" s="2">
        <v>3.0000000000000001E-3</v>
      </c>
      <c r="D7" s="16">
        <v>27</v>
      </c>
      <c r="E7" s="16">
        <v>17.5</v>
      </c>
      <c r="F7" s="16">
        <v>18</v>
      </c>
      <c r="I7" s="38" t="s">
        <v>47</v>
      </c>
      <c r="J7" s="2">
        <v>3.0000000000000001E-3</v>
      </c>
      <c r="K7" s="16">
        <v>180</v>
      </c>
      <c r="L7" s="16">
        <v>83.333333333333329</v>
      </c>
      <c r="M7" s="16">
        <v>64.285714285714292</v>
      </c>
      <c r="N7" s="16">
        <v>109.2063492063492</v>
      </c>
      <c r="O7" s="16">
        <v>62.044409033899569</v>
      </c>
    </row>
    <row r="8" spans="1:15" x14ac:dyDescent="0.25">
      <c r="B8" s="38"/>
      <c r="C8" s="35">
        <v>0.01</v>
      </c>
      <c r="D8" s="16">
        <v>7.5</v>
      </c>
      <c r="E8" s="16">
        <v>9.5</v>
      </c>
      <c r="F8" s="16">
        <v>13</v>
      </c>
      <c r="I8" s="38"/>
      <c r="J8" s="35">
        <v>0.01</v>
      </c>
      <c r="K8" s="16">
        <v>50</v>
      </c>
      <c r="L8" s="16">
        <v>45.238095238095241</v>
      </c>
      <c r="M8" s="16">
        <v>46.428571428571431</v>
      </c>
      <c r="N8" s="16">
        <v>47.222222222222229</v>
      </c>
      <c r="O8" s="16">
        <v>2.4781738088882519</v>
      </c>
    </row>
    <row r="9" spans="1:15" x14ac:dyDescent="0.25">
      <c r="B9" s="38"/>
      <c r="C9" s="35">
        <v>0.03</v>
      </c>
      <c r="D9" s="16">
        <v>4.5</v>
      </c>
      <c r="E9" s="16">
        <v>4</v>
      </c>
      <c r="F9" s="16">
        <v>7.5</v>
      </c>
      <c r="I9" s="38"/>
      <c r="J9" s="35">
        <v>0.03</v>
      </c>
      <c r="K9" s="16">
        <v>30</v>
      </c>
      <c r="L9" s="16">
        <v>19.047619047619047</v>
      </c>
      <c r="M9" s="16">
        <v>26.785714285714285</v>
      </c>
      <c r="N9" s="16">
        <v>25.277777777777782</v>
      </c>
      <c r="O9" s="16">
        <v>5.6297483527680701</v>
      </c>
    </row>
    <row r="10" spans="1:15" x14ac:dyDescent="0.25">
      <c r="B10" s="38"/>
      <c r="C10" s="35">
        <v>0.1</v>
      </c>
      <c r="D10" s="16">
        <v>4.5</v>
      </c>
      <c r="E10" s="16">
        <v>3.5</v>
      </c>
      <c r="F10" s="16">
        <v>3.5</v>
      </c>
      <c r="I10" s="38"/>
      <c r="J10" s="35">
        <v>0.1</v>
      </c>
      <c r="K10" s="16">
        <v>30</v>
      </c>
      <c r="L10" s="16">
        <v>16.666666666666664</v>
      </c>
      <c r="M10" s="16">
        <v>12.5</v>
      </c>
      <c r="N10" s="16">
        <v>19.722222222222221</v>
      </c>
      <c r="O10" s="16">
        <v>9.1413792621690781</v>
      </c>
    </row>
    <row r="11" spans="1:15" x14ac:dyDescent="0.25">
      <c r="B11" s="38"/>
      <c r="C11" s="35">
        <v>0.2</v>
      </c>
      <c r="D11" s="16">
        <v>4.5</v>
      </c>
      <c r="E11" s="16">
        <v>3.5</v>
      </c>
      <c r="F11" s="16">
        <v>1</v>
      </c>
      <c r="I11" s="38"/>
      <c r="J11" s="35">
        <v>0.2</v>
      </c>
      <c r="K11" s="16">
        <v>30</v>
      </c>
      <c r="L11" s="16">
        <v>16.666666666666664</v>
      </c>
      <c r="M11" s="16">
        <v>3.5714285714285712</v>
      </c>
      <c r="N11" s="16">
        <v>16.746031746031743</v>
      </c>
      <c r="O11" s="16">
        <v>13.214464463255506</v>
      </c>
    </row>
    <row r="12" spans="1:15" x14ac:dyDescent="0.25">
      <c r="B12" s="15"/>
      <c r="C12" s="10"/>
      <c r="I12" s="15"/>
      <c r="J12" s="10"/>
    </row>
    <row r="13" spans="1:15" x14ac:dyDescent="0.25">
      <c r="B13" s="15"/>
      <c r="C13" s="10"/>
      <c r="I13" s="15"/>
      <c r="J13" s="10"/>
    </row>
    <row r="14" spans="1:15" x14ac:dyDescent="0.25">
      <c r="B14" s="15"/>
      <c r="C14" s="10"/>
      <c r="I14" s="15"/>
      <c r="J14" s="10"/>
    </row>
  </sheetData>
  <mergeCells count="2">
    <mergeCell ref="B7:B11"/>
    <mergeCell ref="I7:I1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6384" width="11.42578125" style="16"/>
  </cols>
  <sheetData>
    <row r="1" spans="1:18" x14ac:dyDescent="0.25">
      <c r="A1" s="1" t="s">
        <v>94</v>
      </c>
    </row>
    <row r="2" spans="1:18" x14ac:dyDescent="0.25">
      <c r="A2" s="1"/>
    </row>
    <row r="3" spans="1:18" x14ac:dyDescent="0.25">
      <c r="A3" s="1"/>
      <c r="B3" s="16" t="s">
        <v>55</v>
      </c>
      <c r="H3" s="16" t="s">
        <v>48</v>
      </c>
      <c r="P3" s="16" t="s">
        <v>91</v>
      </c>
    </row>
    <row r="5" spans="1:18" x14ac:dyDescent="0.25">
      <c r="D5" s="38" t="s">
        <v>79</v>
      </c>
      <c r="E5" s="38"/>
      <c r="J5" s="38" t="s">
        <v>79</v>
      </c>
      <c r="K5" s="38"/>
    </row>
    <row r="6" spans="1:18" x14ac:dyDescent="0.25">
      <c r="D6" s="16" t="s">
        <v>57</v>
      </c>
      <c r="E6" s="16" t="s">
        <v>58</v>
      </c>
      <c r="F6" s="1" t="s">
        <v>59</v>
      </c>
      <c r="J6" s="16" t="s">
        <v>57</v>
      </c>
      <c r="K6" s="16" t="s">
        <v>58</v>
      </c>
      <c r="L6" s="16" t="s">
        <v>26</v>
      </c>
      <c r="Q6" s="16" t="s">
        <v>26</v>
      </c>
      <c r="R6" s="16" t="s">
        <v>27</v>
      </c>
    </row>
    <row r="7" spans="1:18" x14ac:dyDescent="0.25">
      <c r="B7" s="40" t="s">
        <v>38</v>
      </c>
      <c r="C7" s="16" t="s">
        <v>92</v>
      </c>
      <c r="D7" s="12">
        <v>73</v>
      </c>
      <c r="E7" s="16">
        <v>88</v>
      </c>
      <c r="F7" s="16">
        <v>80.5</v>
      </c>
      <c r="H7" s="40" t="s">
        <v>38</v>
      </c>
      <c r="I7" s="16" t="s">
        <v>92</v>
      </c>
      <c r="J7" s="12">
        <f t="shared" ref="J7:K10" si="0">(D7/$F$7)*100</f>
        <v>90.683229813664596</v>
      </c>
      <c r="K7" s="12">
        <f t="shared" si="0"/>
        <v>109.3167701863354</v>
      </c>
      <c r="L7" s="16">
        <f t="shared" ref="L7:L18" si="1">AVERAGE(J7:K7)</f>
        <v>100</v>
      </c>
      <c r="O7" s="40" t="s">
        <v>38</v>
      </c>
      <c r="P7" s="16" t="s">
        <v>92</v>
      </c>
      <c r="Q7" s="16">
        <f t="shared" ref="Q7:Q18" si="2">AVERAGE(J7:K7,J22:K22)</f>
        <v>100</v>
      </c>
      <c r="R7" s="16">
        <f t="shared" ref="R7:R18" si="3">STDEV(J7:K7,J22:K22)</f>
        <v>9.397019689772792</v>
      </c>
    </row>
    <row r="8" spans="1:18" x14ac:dyDescent="0.25">
      <c r="B8" s="40"/>
      <c r="C8" s="16" t="s">
        <v>49</v>
      </c>
      <c r="D8" s="12">
        <v>73</v>
      </c>
      <c r="E8" s="16">
        <v>70</v>
      </c>
      <c r="F8" s="16">
        <v>71.5</v>
      </c>
      <c r="H8" s="40"/>
      <c r="I8" s="16" t="s">
        <v>49</v>
      </c>
      <c r="J8" s="12">
        <f t="shared" si="0"/>
        <v>90.683229813664596</v>
      </c>
      <c r="K8" s="12">
        <f t="shared" si="0"/>
        <v>86.956521739130437</v>
      </c>
      <c r="L8" s="16">
        <f t="shared" si="1"/>
        <v>88.81987577639751</v>
      </c>
      <c r="O8" s="40"/>
      <c r="P8" s="16" t="s">
        <v>49</v>
      </c>
      <c r="Q8" s="16">
        <f t="shared" si="2"/>
        <v>82.585613563874432</v>
      </c>
      <c r="R8" s="16">
        <f t="shared" si="3"/>
        <v>7.3783772631424256</v>
      </c>
    </row>
    <row r="9" spans="1:18" x14ac:dyDescent="0.25">
      <c r="B9" s="40"/>
      <c r="C9" s="16" t="s">
        <v>50</v>
      </c>
      <c r="D9" s="12">
        <v>44</v>
      </c>
      <c r="E9" s="16">
        <v>81</v>
      </c>
      <c r="F9" s="16">
        <v>62.5</v>
      </c>
      <c r="H9" s="40"/>
      <c r="I9" s="16" t="s">
        <v>50</v>
      </c>
      <c r="J9" s="12">
        <f t="shared" si="0"/>
        <v>54.658385093167702</v>
      </c>
      <c r="K9" s="12">
        <f t="shared" si="0"/>
        <v>100.62111801242236</v>
      </c>
      <c r="L9" s="16">
        <f t="shared" si="1"/>
        <v>77.639751552795033</v>
      </c>
      <c r="O9" s="40"/>
      <c r="P9" s="16" t="s">
        <v>50</v>
      </c>
      <c r="Q9" s="16">
        <f t="shared" si="2"/>
        <v>73.955010911532653</v>
      </c>
      <c r="R9" s="16">
        <f t="shared" si="3"/>
        <v>20.015853606718899</v>
      </c>
    </row>
    <row r="10" spans="1:18" x14ac:dyDescent="0.25">
      <c r="B10" s="40"/>
      <c r="C10" s="16" t="s">
        <v>51</v>
      </c>
      <c r="D10" s="12">
        <v>30</v>
      </c>
      <c r="E10" s="16">
        <v>64</v>
      </c>
      <c r="F10" s="16">
        <v>47</v>
      </c>
      <c r="H10" s="40"/>
      <c r="I10" s="16" t="s">
        <v>51</v>
      </c>
      <c r="J10" s="12">
        <f t="shared" si="0"/>
        <v>37.267080745341616</v>
      </c>
      <c r="K10" s="12">
        <f t="shared" si="0"/>
        <v>79.503105590062106</v>
      </c>
      <c r="L10" s="16">
        <f t="shared" si="1"/>
        <v>58.385093167701861</v>
      </c>
      <c r="O10" s="40"/>
      <c r="P10" s="16" t="s">
        <v>51</v>
      </c>
      <c r="Q10" s="16">
        <f t="shared" si="2"/>
        <v>67.030384421688765</v>
      </c>
      <c r="R10" s="16">
        <f t="shared" si="3"/>
        <v>21.368730170799328</v>
      </c>
    </row>
    <row r="11" spans="1:18" x14ac:dyDescent="0.25">
      <c r="B11" s="40" t="s">
        <v>52</v>
      </c>
      <c r="C11" s="16" t="s">
        <v>92</v>
      </c>
      <c r="D11" s="16">
        <v>79</v>
      </c>
      <c r="E11" s="16">
        <v>76</v>
      </c>
      <c r="F11" s="16">
        <v>77.5</v>
      </c>
      <c r="H11" s="40" t="s">
        <v>52</v>
      </c>
      <c r="I11" s="16" t="s">
        <v>92</v>
      </c>
      <c r="J11" s="12">
        <f t="shared" ref="J11:K14" si="4">(D11/$F$11)*100</f>
        <v>101.93548387096773</v>
      </c>
      <c r="K11" s="12">
        <f t="shared" si="4"/>
        <v>98.064516129032256</v>
      </c>
      <c r="L11" s="16">
        <f t="shared" si="1"/>
        <v>100</v>
      </c>
      <c r="O11" s="40" t="s">
        <v>52</v>
      </c>
      <c r="P11" s="16" t="s">
        <v>92</v>
      </c>
      <c r="Q11" s="16">
        <f t="shared" si="2"/>
        <v>100</v>
      </c>
      <c r="R11" s="16">
        <f t="shared" si="3"/>
        <v>6.6700452792580913</v>
      </c>
    </row>
    <row r="12" spans="1:18" x14ac:dyDescent="0.25">
      <c r="B12" s="40"/>
      <c r="C12" s="16" t="s">
        <v>49</v>
      </c>
      <c r="D12" s="16">
        <v>78</v>
      </c>
      <c r="E12" s="16">
        <v>70</v>
      </c>
      <c r="F12" s="16">
        <v>74</v>
      </c>
      <c r="H12" s="40"/>
      <c r="I12" s="16" t="s">
        <v>49</v>
      </c>
      <c r="J12" s="12">
        <f t="shared" si="4"/>
        <v>100.64516129032258</v>
      </c>
      <c r="K12" s="12">
        <f t="shared" si="4"/>
        <v>90.322580645161281</v>
      </c>
      <c r="L12" s="16">
        <f t="shared" si="1"/>
        <v>95.483870967741922</v>
      </c>
      <c r="O12" s="40"/>
      <c r="P12" s="16" t="s">
        <v>49</v>
      </c>
      <c r="Q12" s="16">
        <f t="shared" si="2"/>
        <v>106.86891961085509</v>
      </c>
      <c r="R12" s="16">
        <f t="shared" si="3"/>
        <v>18.498014924181174</v>
      </c>
    </row>
    <row r="13" spans="1:18" x14ac:dyDescent="0.25">
      <c r="B13" s="40"/>
      <c r="C13" s="16" t="s">
        <v>50</v>
      </c>
      <c r="D13" s="16">
        <v>69</v>
      </c>
      <c r="E13" s="16">
        <v>85</v>
      </c>
      <c r="F13" s="16">
        <v>77</v>
      </c>
      <c r="H13" s="40"/>
      <c r="I13" s="16" t="s">
        <v>50</v>
      </c>
      <c r="J13" s="12">
        <f t="shared" si="4"/>
        <v>89.032258064516128</v>
      </c>
      <c r="K13" s="12">
        <f t="shared" si="4"/>
        <v>109.6774193548387</v>
      </c>
      <c r="L13" s="16">
        <f t="shared" si="1"/>
        <v>99.354838709677409</v>
      </c>
      <c r="O13" s="40"/>
      <c r="P13" s="16" t="s">
        <v>50</v>
      </c>
      <c r="Q13" s="16">
        <f t="shared" si="2"/>
        <v>111.58218125960062</v>
      </c>
      <c r="R13" s="16">
        <f t="shared" si="3"/>
        <v>18.779923197671192</v>
      </c>
    </row>
    <row r="14" spans="1:18" x14ac:dyDescent="0.25">
      <c r="B14" s="40"/>
      <c r="C14" s="16" t="s">
        <v>51</v>
      </c>
      <c r="D14" s="16">
        <v>60</v>
      </c>
      <c r="E14" s="16">
        <v>90</v>
      </c>
      <c r="F14" s="16">
        <v>75</v>
      </c>
      <c r="H14" s="40"/>
      <c r="I14" s="16" t="s">
        <v>51</v>
      </c>
      <c r="J14" s="12">
        <f t="shared" si="4"/>
        <v>77.41935483870968</v>
      </c>
      <c r="K14" s="12">
        <f t="shared" si="4"/>
        <v>116.12903225806453</v>
      </c>
      <c r="L14" s="16">
        <f t="shared" si="1"/>
        <v>96.774193548387103</v>
      </c>
      <c r="O14" s="40"/>
      <c r="P14" s="16" t="s">
        <v>51</v>
      </c>
      <c r="Q14" s="16">
        <f t="shared" si="2"/>
        <v>113.46646185355864</v>
      </c>
      <c r="R14" s="16">
        <f t="shared" si="3"/>
        <v>24.958538287198643</v>
      </c>
    </row>
    <row r="15" spans="1:18" x14ac:dyDescent="0.25">
      <c r="B15" s="40" t="s">
        <v>53</v>
      </c>
      <c r="C15" s="16" t="s">
        <v>92</v>
      </c>
      <c r="D15" s="13">
        <v>6</v>
      </c>
      <c r="E15" s="13">
        <v>7</v>
      </c>
      <c r="F15" s="16">
        <v>6.5</v>
      </c>
      <c r="H15" s="40" t="s">
        <v>53</v>
      </c>
      <c r="I15" s="16" t="s">
        <v>92</v>
      </c>
      <c r="J15" s="12">
        <f t="shared" ref="J15:K18" si="5">(D15/$F$15)*100</f>
        <v>92.307692307692307</v>
      </c>
      <c r="K15" s="12">
        <f t="shared" si="5"/>
        <v>107.69230769230769</v>
      </c>
      <c r="L15" s="16">
        <f t="shared" si="1"/>
        <v>100</v>
      </c>
      <c r="O15" s="40" t="s">
        <v>53</v>
      </c>
      <c r="P15" s="16" t="s">
        <v>92</v>
      </c>
      <c r="Q15" s="16">
        <f t="shared" si="2"/>
        <v>100</v>
      </c>
      <c r="R15" s="16">
        <f t="shared" si="3"/>
        <v>7.1038089840401097</v>
      </c>
    </row>
    <row r="16" spans="1:18" x14ac:dyDescent="0.25">
      <c r="B16" s="40"/>
      <c r="C16" s="16" t="s">
        <v>49</v>
      </c>
      <c r="D16" s="13">
        <v>0</v>
      </c>
      <c r="E16" s="13">
        <v>1</v>
      </c>
      <c r="F16" s="16">
        <v>0.5</v>
      </c>
      <c r="H16" s="40"/>
      <c r="I16" s="16" t="s">
        <v>49</v>
      </c>
      <c r="J16" s="12">
        <f t="shared" si="5"/>
        <v>0</v>
      </c>
      <c r="K16" s="12">
        <f t="shared" si="5"/>
        <v>15.384615384615385</v>
      </c>
      <c r="L16" s="16">
        <f t="shared" si="1"/>
        <v>7.6923076923076925</v>
      </c>
      <c r="O16" s="40"/>
      <c r="P16" s="16" t="s">
        <v>49</v>
      </c>
      <c r="Q16" s="16">
        <f t="shared" si="2"/>
        <v>7.5046904315197001</v>
      </c>
      <c r="R16" s="16">
        <f t="shared" si="3"/>
        <v>6.5924622654681366</v>
      </c>
    </row>
    <row r="17" spans="2:18" x14ac:dyDescent="0.25">
      <c r="B17" s="40"/>
      <c r="C17" s="16" t="s">
        <v>50</v>
      </c>
      <c r="D17" s="13">
        <v>0</v>
      </c>
      <c r="E17" s="13">
        <v>2</v>
      </c>
      <c r="F17" s="16">
        <v>1</v>
      </c>
      <c r="H17" s="40"/>
      <c r="I17" s="16" t="s">
        <v>50</v>
      </c>
      <c r="J17" s="12">
        <f t="shared" si="5"/>
        <v>0</v>
      </c>
      <c r="K17" s="12">
        <f t="shared" si="5"/>
        <v>30.76923076923077</v>
      </c>
      <c r="L17" s="16">
        <f t="shared" si="1"/>
        <v>15.384615384615385</v>
      </c>
      <c r="O17" s="40"/>
      <c r="P17" s="16" t="s">
        <v>50</v>
      </c>
      <c r="Q17" s="16">
        <f t="shared" si="2"/>
        <v>10.131332082551594</v>
      </c>
      <c r="R17" s="16">
        <f t="shared" si="3"/>
        <v>14.012477542398704</v>
      </c>
    </row>
    <row r="18" spans="2:18" x14ac:dyDescent="0.25">
      <c r="B18" s="40"/>
      <c r="C18" s="16" t="s">
        <v>51</v>
      </c>
      <c r="D18" s="13">
        <v>1</v>
      </c>
      <c r="E18" s="13">
        <v>0</v>
      </c>
      <c r="F18" s="16">
        <v>0.5</v>
      </c>
      <c r="H18" s="40"/>
      <c r="I18" s="16" t="s">
        <v>51</v>
      </c>
      <c r="J18" s="12">
        <f t="shared" si="5"/>
        <v>15.384615384615385</v>
      </c>
      <c r="K18" s="12">
        <f t="shared" si="5"/>
        <v>0</v>
      </c>
      <c r="L18" s="16">
        <f t="shared" si="1"/>
        <v>7.6923076923076925</v>
      </c>
      <c r="O18" s="40"/>
      <c r="P18" s="16" t="s">
        <v>51</v>
      </c>
      <c r="Q18" s="16">
        <f t="shared" si="2"/>
        <v>5.0656660412757981</v>
      </c>
      <c r="R18" s="16">
        <f t="shared" si="3"/>
        <v>7.0062387711993512</v>
      </c>
    </row>
    <row r="20" spans="2:18" x14ac:dyDescent="0.25">
      <c r="D20" s="38" t="s">
        <v>83</v>
      </c>
      <c r="E20" s="38"/>
      <c r="J20" s="38" t="s">
        <v>83</v>
      </c>
      <c r="K20" s="38"/>
    </row>
    <row r="21" spans="2:18" x14ac:dyDescent="0.25">
      <c r="D21" s="16" t="s">
        <v>57</v>
      </c>
      <c r="E21" s="16" t="s">
        <v>58</v>
      </c>
      <c r="F21" s="1" t="s">
        <v>59</v>
      </c>
      <c r="J21" s="16" t="s">
        <v>57</v>
      </c>
      <c r="K21" s="16" t="s">
        <v>58</v>
      </c>
      <c r="L21" s="16" t="s">
        <v>26</v>
      </c>
    </row>
    <row r="22" spans="2:18" x14ac:dyDescent="0.25">
      <c r="B22" s="40" t="s">
        <v>38</v>
      </c>
      <c r="C22" s="16" t="s">
        <v>92</v>
      </c>
      <c r="D22" s="16">
        <v>79</v>
      </c>
      <c r="E22" s="16">
        <v>69</v>
      </c>
      <c r="F22" s="16">
        <v>74</v>
      </c>
      <c r="H22" s="40" t="s">
        <v>38</v>
      </c>
      <c r="I22" s="16" t="s">
        <v>92</v>
      </c>
      <c r="J22" s="12">
        <f t="shared" ref="J22:K25" si="6">(D22/$F$22)*100</f>
        <v>106.75675675675676</v>
      </c>
      <c r="K22" s="12">
        <f t="shared" si="6"/>
        <v>93.243243243243242</v>
      </c>
      <c r="L22" s="16">
        <f t="shared" ref="L22:L33" si="7">AVERAGE(J22:K22)</f>
        <v>100</v>
      </c>
    </row>
    <row r="23" spans="2:18" x14ac:dyDescent="0.25">
      <c r="B23" s="40"/>
      <c r="C23" s="16" t="s">
        <v>49</v>
      </c>
      <c r="D23" s="16">
        <v>57</v>
      </c>
      <c r="E23" s="16">
        <v>56</v>
      </c>
      <c r="F23" s="16">
        <v>56.5</v>
      </c>
      <c r="H23" s="40"/>
      <c r="I23" s="16" t="s">
        <v>49</v>
      </c>
      <c r="J23" s="12">
        <f t="shared" si="6"/>
        <v>77.027027027027032</v>
      </c>
      <c r="K23" s="12">
        <f t="shared" si="6"/>
        <v>75.675675675675677</v>
      </c>
      <c r="L23" s="16">
        <f t="shared" si="7"/>
        <v>76.351351351351354</v>
      </c>
    </row>
    <row r="24" spans="2:18" x14ac:dyDescent="0.25">
      <c r="B24" s="40"/>
      <c r="C24" s="16" t="s">
        <v>50</v>
      </c>
      <c r="D24" s="16">
        <v>47</v>
      </c>
      <c r="E24" s="16">
        <v>57</v>
      </c>
      <c r="F24" s="16">
        <v>52</v>
      </c>
      <c r="H24" s="40"/>
      <c r="I24" s="16" t="s">
        <v>50</v>
      </c>
      <c r="J24" s="12">
        <f t="shared" si="6"/>
        <v>63.513513513513509</v>
      </c>
      <c r="K24" s="12">
        <f t="shared" si="6"/>
        <v>77.027027027027032</v>
      </c>
      <c r="L24" s="16">
        <f t="shared" si="7"/>
        <v>70.270270270270274</v>
      </c>
    </row>
    <row r="25" spans="2:18" x14ac:dyDescent="0.25">
      <c r="B25" s="40"/>
      <c r="C25" s="16" t="s">
        <v>51</v>
      </c>
      <c r="D25" s="16">
        <v>49</v>
      </c>
      <c r="E25" s="16">
        <v>63</v>
      </c>
      <c r="F25" s="16">
        <v>56</v>
      </c>
      <c r="H25" s="40"/>
      <c r="I25" s="16" t="s">
        <v>51</v>
      </c>
      <c r="J25" s="12">
        <f t="shared" si="6"/>
        <v>66.21621621621621</v>
      </c>
      <c r="K25" s="12">
        <f t="shared" si="6"/>
        <v>85.13513513513513</v>
      </c>
      <c r="L25" s="16">
        <f t="shared" si="7"/>
        <v>75.675675675675677</v>
      </c>
    </row>
    <row r="26" spans="2:18" x14ac:dyDescent="0.25">
      <c r="B26" s="40" t="s">
        <v>52</v>
      </c>
      <c r="C26" s="16" t="s">
        <v>92</v>
      </c>
      <c r="D26" s="16">
        <v>58</v>
      </c>
      <c r="E26" s="16">
        <v>68</v>
      </c>
      <c r="F26" s="16">
        <f>AVERAGE(D26:E26)</f>
        <v>63</v>
      </c>
      <c r="H26" s="40" t="s">
        <v>52</v>
      </c>
      <c r="I26" s="16" t="s">
        <v>92</v>
      </c>
      <c r="J26" s="12">
        <f t="shared" ref="J26:K29" si="8">(D26/$F$26)*100</f>
        <v>92.063492063492063</v>
      </c>
      <c r="K26" s="12">
        <f t="shared" si="8"/>
        <v>107.93650793650794</v>
      </c>
      <c r="L26" s="16">
        <f t="shared" si="7"/>
        <v>100</v>
      </c>
    </row>
    <row r="27" spans="2:18" x14ac:dyDescent="0.25">
      <c r="B27" s="40"/>
      <c r="C27" s="16" t="s">
        <v>49</v>
      </c>
      <c r="D27" s="16">
        <v>65</v>
      </c>
      <c r="E27" s="16">
        <v>84</v>
      </c>
      <c r="F27" s="16">
        <f>AVERAGE(D27:E27)</f>
        <v>74.5</v>
      </c>
      <c r="H27" s="40"/>
      <c r="I27" s="16" t="s">
        <v>49</v>
      </c>
      <c r="J27" s="12">
        <f t="shared" si="8"/>
        <v>103.17460317460319</v>
      </c>
      <c r="K27" s="12">
        <f t="shared" si="8"/>
        <v>133.33333333333331</v>
      </c>
      <c r="L27" s="16">
        <f t="shared" si="7"/>
        <v>118.25396825396825</v>
      </c>
    </row>
    <row r="28" spans="2:18" x14ac:dyDescent="0.25">
      <c r="B28" s="40"/>
      <c r="C28" s="16" t="s">
        <v>50</v>
      </c>
      <c r="D28" s="16">
        <v>85</v>
      </c>
      <c r="E28" s="16">
        <v>71</v>
      </c>
      <c r="F28" s="16">
        <f>AVERAGE(D28:E28)</f>
        <v>78</v>
      </c>
      <c r="H28" s="40"/>
      <c r="I28" s="16" t="s">
        <v>50</v>
      </c>
      <c r="J28" s="12">
        <f t="shared" si="8"/>
        <v>134.92063492063494</v>
      </c>
      <c r="K28" s="12">
        <f t="shared" si="8"/>
        <v>112.6984126984127</v>
      </c>
      <c r="L28" s="16">
        <f t="shared" si="7"/>
        <v>123.80952380952382</v>
      </c>
    </row>
    <row r="29" spans="2:18" x14ac:dyDescent="0.25">
      <c r="B29" s="40"/>
      <c r="C29" s="16" t="s">
        <v>51</v>
      </c>
      <c r="D29" s="16">
        <v>81</v>
      </c>
      <c r="E29" s="16">
        <v>83</v>
      </c>
      <c r="F29" s="16">
        <f>AVERAGE(D29:E29)</f>
        <v>82</v>
      </c>
      <c r="H29" s="40"/>
      <c r="I29" s="16" t="s">
        <v>51</v>
      </c>
      <c r="J29" s="12">
        <f t="shared" si="8"/>
        <v>128.57142857142858</v>
      </c>
      <c r="K29" s="12">
        <f t="shared" si="8"/>
        <v>131.74603174603175</v>
      </c>
      <c r="L29" s="16">
        <f t="shared" si="7"/>
        <v>130.15873015873018</v>
      </c>
    </row>
    <row r="30" spans="2:18" x14ac:dyDescent="0.25">
      <c r="B30" s="40" t="s">
        <v>53</v>
      </c>
      <c r="C30" s="16" t="s">
        <v>92</v>
      </c>
      <c r="D30" s="16">
        <v>64</v>
      </c>
      <c r="E30" s="16">
        <v>59</v>
      </c>
      <c r="F30" s="16">
        <v>61.5</v>
      </c>
      <c r="H30" s="40" t="s">
        <v>53</v>
      </c>
      <c r="I30" s="16" t="s">
        <v>92</v>
      </c>
      <c r="J30" s="12">
        <f t="shared" ref="J30:K33" si="9">(D30/$F$30)*100</f>
        <v>104.06504065040652</v>
      </c>
      <c r="K30" s="12">
        <f t="shared" si="9"/>
        <v>95.934959349593498</v>
      </c>
      <c r="L30" s="16">
        <f t="shared" si="7"/>
        <v>100</v>
      </c>
    </row>
    <row r="31" spans="2:18" x14ac:dyDescent="0.25">
      <c r="B31" s="40"/>
      <c r="C31" s="16" t="s">
        <v>49</v>
      </c>
      <c r="D31" s="16">
        <v>6</v>
      </c>
      <c r="E31" s="16">
        <v>3</v>
      </c>
      <c r="F31" s="16">
        <v>4.5</v>
      </c>
      <c r="H31" s="40"/>
      <c r="I31" s="16" t="s">
        <v>49</v>
      </c>
      <c r="J31" s="12">
        <f t="shared" si="9"/>
        <v>9.7560975609756095</v>
      </c>
      <c r="K31" s="12">
        <f t="shared" si="9"/>
        <v>4.8780487804878048</v>
      </c>
      <c r="L31" s="16">
        <f t="shared" si="7"/>
        <v>7.3170731707317067</v>
      </c>
    </row>
    <row r="32" spans="2:18" x14ac:dyDescent="0.25">
      <c r="B32" s="40"/>
      <c r="C32" s="16" t="s">
        <v>50</v>
      </c>
      <c r="D32" s="16">
        <v>4</v>
      </c>
      <c r="E32" s="16">
        <v>2</v>
      </c>
      <c r="F32" s="16">
        <v>3</v>
      </c>
      <c r="H32" s="40"/>
      <c r="I32" s="16" t="s">
        <v>50</v>
      </c>
      <c r="J32" s="12">
        <f t="shared" si="9"/>
        <v>6.5040650406504072</v>
      </c>
      <c r="K32" s="12">
        <f t="shared" si="9"/>
        <v>3.2520325203252036</v>
      </c>
      <c r="L32" s="16">
        <f t="shared" si="7"/>
        <v>4.8780487804878057</v>
      </c>
    </row>
    <row r="33" spans="2:12" x14ac:dyDescent="0.25">
      <c r="B33" s="40"/>
      <c r="C33" s="16" t="s">
        <v>51</v>
      </c>
      <c r="D33" s="16">
        <v>1</v>
      </c>
      <c r="E33" s="16">
        <v>2</v>
      </c>
      <c r="F33" s="16">
        <v>1.5</v>
      </c>
      <c r="H33" s="40"/>
      <c r="I33" s="16" t="s">
        <v>51</v>
      </c>
      <c r="J33" s="12">
        <f t="shared" si="9"/>
        <v>1.6260162601626018</v>
      </c>
      <c r="K33" s="12">
        <f t="shared" si="9"/>
        <v>3.2520325203252036</v>
      </c>
      <c r="L33" s="16">
        <f t="shared" si="7"/>
        <v>2.4390243902439028</v>
      </c>
    </row>
    <row r="35" spans="2:12" x14ac:dyDescent="0.25">
      <c r="D35" s="38"/>
      <c r="E35" s="38"/>
    </row>
    <row r="36" spans="2:12" x14ac:dyDescent="0.25">
      <c r="F36" s="1"/>
    </row>
    <row r="37" spans="2:12" x14ac:dyDescent="0.25">
      <c r="B37" s="40"/>
    </row>
    <row r="38" spans="2:12" x14ac:dyDescent="0.25">
      <c r="B38" s="40"/>
    </row>
    <row r="39" spans="2:12" x14ac:dyDescent="0.25">
      <c r="B39" s="40"/>
    </row>
    <row r="40" spans="2:12" x14ac:dyDescent="0.25">
      <c r="B40" s="40"/>
    </row>
    <row r="41" spans="2:12" x14ac:dyDescent="0.25">
      <c r="B41" s="40"/>
    </row>
    <row r="42" spans="2:12" x14ac:dyDescent="0.25">
      <c r="B42" s="40"/>
    </row>
    <row r="43" spans="2:12" x14ac:dyDescent="0.25">
      <c r="B43" s="40"/>
    </row>
    <row r="44" spans="2:12" x14ac:dyDescent="0.25">
      <c r="B44" s="40"/>
    </row>
    <row r="45" spans="2:12" x14ac:dyDescent="0.25">
      <c r="B45" s="40"/>
    </row>
    <row r="46" spans="2:12" x14ac:dyDescent="0.25">
      <c r="B46" s="40"/>
    </row>
    <row r="47" spans="2:12" x14ac:dyDescent="0.25">
      <c r="B47" s="40"/>
    </row>
    <row r="48" spans="2:12" x14ac:dyDescent="0.25">
      <c r="B48" s="40"/>
    </row>
  </sheetData>
  <mergeCells count="23">
    <mergeCell ref="B41:B44"/>
    <mergeCell ref="B45:B48"/>
    <mergeCell ref="B26:B29"/>
    <mergeCell ref="H26:H29"/>
    <mergeCell ref="B30:B33"/>
    <mergeCell ref="H30:H33"/>
    <mergeCell ref="D35:E35"/>
    <mergeCell ref="B37:B40"/>
    <mergeCell ref="D5:E5"/>
    <mergeCell ref="J5:K5"/>
    <mergeCell ref="B7:B10"/>
    <mergeCell ref="H7:H10"/>
    <mergeCell ref="B15:B18"/>
    <mergeCell ref="H15:H18"/>
    <mergeCell ref="O7:O10"/>
    <mergeCell ref="B11:B14"/>
    <mergeCell ref="H11:H14"/>
    <mergeCell ref="O11:O14"/>
    <mergeCell ref="B22:B25"/>
    <mergeCell ref="H22:H25"/>
    <mergeCell ref="O15:O18"/>
    <mergeCell ref="D20:E20"/>
    <mergeCell ref="J20:K20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G42" sqref="G42"/>
    </sheetView>
  </sheetViews>
  <sheetFormatPr baseColWidth="10" defaultRowHeight="15" x14ac:dyDescent="0.25"/>
  <sheetData>
    <row r="1" spans="1:18" x14ac:dyDescent="0.25">
      <c r="A1" s="1" t="s">
        <v>40</v>
      </c>
    </row>
    <row r="2" spans="1:18" x14ac:dyDescent="0.25">
      <c r="A2" s="1"/>
    </row>
    <row r="3" spans="1:18" x14ac:dyDescent="0.25">
      <c r="A3" s="1"/>
      <c r="B3" t="s">
        <v>55</v>
      </c>
      <c r="H3" s="16" t="s">
        <v>48</v>
      </c>
      <c r="P3" t="s">
        <v>91</v>
      </c>
    </row>
    <row r="5" spans="1:18" x14ac:dyDescent="0.25">
      <c r="D5" s="38" t="s">
        <v>79</v>
      </c>
      <c r="E5" s="38"/>
      <c r="J5" s="38" t="s">
        <v>79</v>
      </c>
      <c r="K5" s="38"/>
    </row>
    <row r="6" spans="1:18" x14ac:dyDescent="0.25">
      <c r="D6" t="s">
        <v>57</v>
      </c>
      <c r="E6" t="s">
        <v>58</v>
      </c>
      <c r="F6" s="1" t="s">
        <v>59</v>
      </c>
      <c r="J6" s="16" t="s">
        <v>57</v>
      </c>
      <c r="K6" s="16" t="s">
        <v>58</v>
      </c>
      <c r="L6" t="s">
        <v>26</v>
      </c>
      <c r="Q6" t="s">
        <v>26</v>
      </c>
      <c r="R6" t="s">
        <v>27</v>
      </c>
    </row>
    <row r="7" spans="1:18" x14ac:dyDescent="0.25">
      <c r="B7" s="40" t="s">
        <v>38</v>
      </c>
      <c r="C7" s="16" t="s">
        <v>90</v>
      </c>
      <c r="D7" s="12">
        <v>73</v>
      </c>
      <c r="E7">
        <v>88</v>
      </c>
      <c r="F7">
        <v>80.5</v>
      </c>
      <c r="H7" s="40" t="s">
        <v>38</v>
      </c>
      <c r="I7" s="16" t="s">
        <v>90</v>
      </c>
      <c r="J7" s="12">
        <f>(D7/$F$7)*100</f>
        <v>90.683229813664596</v>
      </c>
      <c r="K7" s="12">
        <f>(E7/$F$7)*100</f>
        <v>109.3167701863354</v>
      </c>
      <c r="L7">
        <f>AVERAGE(J7:K7)</f>
        <v>100</v>
      </c>
      <c r="O7" s="40" t="s">
        <v>38</v>
      </c>
      <c r="P7" s="16" t="s">
        <v>90</v>
      </c>
      <c r="Q7">
        <f>AVERAGE(J7:K7,J25:K25)</f>
        <v>100</v>
      </c>
      <c r="R7">
        <f>STDEV(J7:K7,J25:K25)</f>
        <v>9.397019689772792</v>
      </c>
    </row>
    <row r="8" spans="1:18" x14ac:dyDescent="0.25">
      <c r="B8" s="40"/>
      <c r="C8" t="s">
        <v>60</v>
      </c>
      <c r="D8" s="12">
        <v>82</v>
      </c>
      <c r="E8">
        <v>80</v>
      </c>
      <c r="F8">
        <f t="shared" ref="F8:F11" si="0">AVERAGE(D8:E8)</f>
        <v>81</v>
      </c>
      <c r="H8" s="40"/>
      <c r="I8" t="s">
        <v>60</v>
      </c>
      <c r="J8" s="12">
        <f t="shared" ref="J8:J11" si="1">(D8/$F$7)*100</f>
        <v>101.86335403726707</v>
      </c>
      <c r="K8" s="12">
        <f t="shared" ref="K8:K11" si="2">(E8/$F$7)*100</f>
        <v>99.378881987577643</v>
      </c>
      <c r="L8" s="16">
        <f t="shared" ref="L8:L21" si="3">AVERAGE(J8:K8)</f>
        <v>100.62111801242236</v>
      </c>
      <c r="O8" s="40"/>
      <c r="P8" t="s">
        <v>60</v>
      </c>
      <c r="Q8" s="16">
        <f t="shared" ref="Q8:Q21" si="4">AVERAGE(J8:K8,J26:K26)</f>
        <v>93.891640087292259</v>
      </c>
      <c r="R8" s="16">
        <f t="shared" ref="R8:R21" si="5">STDEV(J8:K8,J26:K26)</f>
        <v>9.2770125847254228</v>
      </c>
    </row>
    <row r="9" spans="1:18" x14ac:dyDescent="0.25">
      <c r="B9" s="40"/>
      <c r="C9" t="s">
        <v>61</v>
      </c>
      <c r="D9" s="12">
        <v>72</v>
      </c>
      <c r="E9">
        <v>80</v>
      </c>
      <c r="F9">
        <f t="shared" si="0"/>
        <v>76</v>
      </c>
      <c r="H9" s="40"/>
      <c r="I9" t="s">
        <v>61</v>
      </c>
      <c r="J9" s="12">
        <f t="shared" si="1"/>
        <v>89.440993788819881</v>
      </c>
      <c r="K9" s="12">
        <f t="shared" si="2"/>
        <v>99.378881987577643</v>
      </c>
      <c r="L9" s="16">
        <f t="shared" si="3"/>
        <v>94.409937888198755</v>
      </c>
      <c r="O9" s="40"/>
      <c r="P9" t="s">
        <v>61</v>
      </c>
      <c r="Q9" s="16">
        <f t="shared" si="4"/>
        <v>101.25902299815343</v>
      </c>
      <c r="R9" s="16">
        <f t="shared" si="5"/>
        <v>14.168636411207018</v>
      </c>
    </row>
    <row r="10" spans="1:18" x14ac:dyDescent="0.25">
      <c r="B10" s="40"/>
      <c r="C10" t="s">
        <v>62</v>
      </c>
      <c r="D10" s="12">
        <v>73</v>
      </c>
      <c r="E10">
        <v>84</v>
      </c>
      <c r="F10">
        <f t="shared" si="0"/>
        <v>78.5</v>
      </c>
      <c r="H10" s="40"/>
      <c r="I10" t="s">
        <v>62</v>
      </c>
      <c r="J10" s="12">
        <f t="shared" si="1"/>
        <v>90.683229813664596</v>
      </c>
      <c r="K10" s="12">
        <f t="shared" si="2"/>
        <v>104.34782608695652</v>
      </c>
      <c r="L10" s="16">
        <f t="shared" si="3"/>
        <v>97.515527950310556</v>
      </c>
      <c r="O10" s="40"/>
      <c r="P10" t="s">
        <v>62</v>
      </c>
      <c r="Q10" s="16">
        <f t="shared" si="4"/>
        <v>94.703709921101222</v>
      </c>
      <c r="R10" s="16">
        <f t="shared" si="5"/>
        <v>6.8214143687843132</v>
      </c>
    </row>
    <row r="11" spans="1:18" x14ac:dyDescent="0.25">
      <c r="B11" s="40"/>
      <c r="C11" t="s">
        <v>63</v>
      </c>
      <c r="D11" s="12">
        <v>61</v>
      </c>
      <c r="E11">
        <v>84</v>
      </c>
      <c r="F11">
        <f t="shared" si="0"/>
        <v>72.5</v>
      </c>
      <c r="H11" s="40"/>
      <c r="I11" t="s">
        <v>63</v>
      </c>
      <c r="J11" s="12">
        <f t="shared" si="1"/>
        <v>75.776397515527947</v>
      </c>
      <c r="K11" s="12">
        <f t="shared" si="2"/>
        <v>104.34782608695652</v>
      </c>
      <c r="L11" s="16">
        <f t="shared" si="3"/>
        <v>90.062111801242224</v>
      </c>
      <c r="O11" s="40"/>
      <c r="P11" t="s">
        <v>63</v>
      </c>
      <c r="Q11" s="16">
        <f t="shared" si="4"/>
        <v>91.652677522242726</v>
      </c>
      <c r="R11" s="16">
        <f t="shared" si="5"/>
        <v>12.605814501662701</v>
      </c>
    </row>
    <row r="12" spans="1:18" x14ac:dyDescent="0.25">
      <c r="B12" s="40" t="s">
        <v>52</v>
      </c>
      <c r="C12" s="16" t="s">
        <v>90</v>
      </c>
      <c r="D12">
        <v>79</v>
      </c>
      <c r="E12">
        <v>76</v>
      </c>
      <c r="F12">
        <v>77.5</v>
      </c>
      <c r="H12" s="40" t="s">
        <v>52</v>
      </c>
      <c r="I12" s="16" t="s">
        <v>90</v>
      </c>
      <c r="J12" s="12">
        <f>(D12/$F$12)*100</f>
        <v>101.93548387096773</v>
      </c>
      <c r="K12" s="12">
        <f>(E12/$F$12)*100</f>
        <v>98.064516129032256</v>
      </c>
      <c r="L12" s="16">
        <f t="shared" si="3"/>
        <v>100</v>
      </c>
      <c r="O12" s="40" t="s">
        <v>52</v>
      </c>
      <c r="P12" s="16" t="s">
        <v>90</v>
      </c>
      <c r="Q12" s="16">
        <f t="shared" si="4"/>
        <v>100</v>
      </c>
      <c r="R12" s="16">
        <f t="shared" si="5"/>
        <v>6.6700452792580913</v>
      </c>
    </row>
    <row r="13" spans="1:18" x14ac:dyDescent="0.25">
      <c r="B13" s="40"/>
      <c r="C13" t="s">
        <v>60</v>
      </c>
      <c r="D13">
        <v>82</v>
      </c>
      <c r="E13">
        <v>82</v>
      </c>
      <c r="F13">
        <f t="shared" ref="F13:F16" si="6">AVERAGE(D13:E13)</f>
        <v>82</v>
      </c>
      <c r="H13" s="40"/>
      <c r="I13" t="s">
        <v>60</v>
      </c>
      <c r="J13" s="12">
        <f t="shared" ref="J13:J16" si="7">(D13/$F$12)*100</f>
        <v>105.80645161290323</v>
      </c>
      <c r="K13" s="12">
        <f t="shared" ref="K13:K16" si="8">(E13/$F$12)*100</f>
        <v>105.80645161290323</v>
      </c>
      <c r="L13" s="16">
        <f t="shared" si="3"/>
        <v>105.80645161290323</v>
      </c>
      <c r="O13" s="40"/>
      <c r="P13" t="s">
        <v>60</v>
      </c>
      <c r="Q13" s="16">
        <f t="shared" si="4"/>
        <v>119.17306707629288</v>
      </c>
      <c r="R13" s="16">
        <f t="shared" si="5"/>
        <v>17.000950744904824</v>
      </c>
    </row>
    <row r="14" spans="1:18" x14ac:dyDescent="0.25">
      <c r="B14" s="40"/>
      <c r="C14" t="s">
        <v>61</v>
      </c>
      <c r="D14">
        <v>69</v>
      </c>
      <c r="E14">
        <v>87</v>
      </c>
      <c r="F14">
        <f t="shared" si="6"/>
        <v>78</v>
      </c>
      <c r="H14" s="40"/>
      <c r="I14" t="s">
        <v>61</v>
      </c>
      <c r="J14" s="12">
        <f t="shared" si="7"/>
        <v>89.032258064516128</v>
      </c>
      <c r="K14" s="12">
        <f t="shared" si="8"/>
        <v>112.25806451612902</v>
      </c>
      <c r="L14" s="16">
        <f t="shared" si="3"/>
        <v>100.64516129032258</v>
      </c>
      <c r="O14" s="40"/>
      <c r="P14" t="s">
        <v>61</v>
      </c>
      <c r="Q14" s="16">
        <f t="shared" si="4"/>
        <v>128.89400921658986</v>
      </c>
      <c r="R14" s="16">
        <f t="shared" si="5"/>
        <v>36.839444670712787</v>
      </c>
    </row>
    <row r="15" spans="1:18" x14ac:dyDescent="0.25">
      <c r="B15" s="40"/>
      <c r="C15" t="s">
        <v>62</v>
      </c>
      <c r="D15">
        <v>93</v>
      </c>
      <c r="E15">
        <v>87</v>
      </c>
      <c r="F15">
        <f t="shared" si="6"/>
        <v>90</v>
      </c>
      <c r="H15" s="40"/>
      <c r="I15" t="s">
        <v>62</v>
      </c>
      <c r="J15" s="12">
        <f t="shared" si="7"/>
        <v>120</v>
      </c>
      <c r="K15" s="12">
        <f t="shared" si="8"/>
        <v>112.25806451612902</v>
      </c>
      <c r="L15" s="16">
        <f t="shared" si="3"/>
        <v>116.12903225806451</v>
      </c>
      <c r="O15" s="40"/>
      <c r="P15" t="s">
        <v>62</v>
      </c>
      <c r="Q15" s="16">
        <f t="shared" si="4"/>
        <v>118.77880184331796</v>
      </c>
      <c r="R15" s="16">
        <f t="shared" si="5"/>
        <v>4.8094270767134359</v>
      </c>
    </row>
    <row r="16" spans="1:18" x14ac:dyDescent="0.25">
      <c r="B16" s="40"/>
      <c r="C16" t="s">
        <v>63</v>
      </c>
      <c r="D16">
        <v>85</v>
      </c>
      <c r="E16">
        <v>81</v>
      </c>
      <c r="F16">
        <f t="shared" si="6"/>
        <v>83</v>
      </c>
      <c r="H16" s="40"/>
      <c r="I16" t="s">
        <v>63</v>
      </c>
      <c r="J16" s="12">
        <f t="shared" si="7"/>
        <v>109.6774193548387</v>
      </c>
      <c r="K16" s="12">
        <f t="shared" si="8"/>
        <v>104.51612903225806</v>
      </c>
      <c r="L16" s="16">
        <f t="shared" si="3"/>
        <v>107.09677419354838</v>
      </c>
      <c r="O16" s="40"/>
      <c r="P16" t="s">
        <v>63</v>
      </c>
      <c r="Q16" s="16">
        <f t="shared" si="4"/>
        <v>109.50076804915514</v>
      </c>
      <c r="R16" s="16">
        <f t="shared" si="5"/>
        <v>7.9344722075194483</v>
      </c>
    </row>
    <row r="17" spans="2:18" x14ac:dyDescent="0.25">
      <c r="B17" s="40" t="s">
        <v>53</v>
      </c>
      <c r="C17" s="16" t="s">
        <v>90</v>
      </c>
      <c r="D17" s="13">
        <v>6</v>
      </c>
      <c r="E17" s="13">
        <v>7</v>
      </c>
      <c r="F17">
        <v>6.5</v>
      </c>
      <c r="H17" s="40" t="s">
        <v>53</v>
      </c>
      <c r="I17" s="16" t="s">
        <v>90</v>
      </c>
      <c r="J17" s="12">
        <f>(D17/$F$17)*100</f>
        <v>92.307692307692307</v>
      </c>
      <c r="K17" s="12">
        <f>(E17/$F$17)*100</f>
        <v>107.69230769230769</v>
      </c>
      <c r="L17" s="16">
        <f t="shared" si="3"/>
        <v>100</v>
      </c>
      <c r="O17" s="40" t="s">
        <v>53</v>
      </c>
      <c r="P17" s="16" t="s">
        <v>90</v>
      </c>
      <c r="Q17" s="16">
        <f t="shared" si="4"/>
        <v>100</v>
      </c>
      <c r="R17" s="16">
        <f t="shared" si="5"/>
        <v>7.1038089840401097</v>
      </c>
    </row>
    <row r="18" spans="2:18" x14ac:dyDescent="0.25">
      <c r="B18" s="40"/>
      <c r="C18" t="s">
        <v>60</v>
      </c>
      <c r="D18" s="13">
        <v>0</v>
      </c>
      <c r="E18" s="13">
        <v>1</v>
      </c>
      <c r="F18">
        <f t="shared" ref="F18:F21" si="9">AVERAGE(D18:E18)</f>
        <v>0.5</v>
      </c>
      <c r="H18" s="40"/>
      <c r="I18" t="s">
        <v>60</v>
      </c>
      <c r="J18" s="12">
        <f t="shared" ref="J18:J21" si="10">(D18/$F$17)*100</f>
        <v>0</v>
      </c>
      <c r="K18" s="12">
        <f t="shared" ref="K18:K21" si="11">(E18/$F$17)*100</f>
        <v>15.384615384615385</v>
      </c>
      <c r="L18" s="16">
        <f t="shared" si="3"/>
        <v>7.6923076923076925</v>
      </c>
      <c r="O18" s="40"/>
      <c r="P18" t="s">
        <v>60</v>
      </c>
      <c r="Q18" s="16">
        <f t="shared" si="4"/>
        <v>10.756722951844903</v>
      </c>
      <c r="R18" s="16">
        <f t="shared" si="5"/>
        <v>7.93630623100203</v>
      </c>
    </row>
    <row r="19" spans="2:18" x14ac:dyDescent="0.25">
      <c r="B19" s="40"/>
      <c r="C19" t="s">
        <v>61</v>
      </c>
      <c r="D19" s="13">
        <v>0</v>
      </c>
      <c r="E19" s="13">
        <v>0</v>
      </c>
      <c r="F19">
        <f t="shared" si="9"/>
        <v>0</v>
      </c>
      <c r="H19" s="40"/>
      <c r="I19" t="s">
        <v>61</v>
      </c>
      <c r="J19" s="12">
        <f t="shared" si="10"/>
        <v>0</v>
      </c>
      <c r="K19" s="12">
        <f t="shared" si="11"/>
        <v>0</v>
      </c>
      <c r="L19" s="16">
        <f t="shared" si="3"/>
        <v>0</v>
      </c>
      <c r="O19" s="40"/>
      <c r="P19" t="s">
        <v>61</v>
      </c>
      <c r="Q19" s="16">
        <f t="shared" si="4"/>
        <v>7.7235772357723587</v>
      </c>
      <c r="R19" s="16">
        <f t="shared" si="5"/>
        <v>9.1380570732180839</v>
      </c>
    </row>
    <row r="20" spans="2:18" x14ac:dyDescent="0.25">
      <c r="B20" s="40"/>
      <c r="C20" t="s">
        <v>62</v>
      </c>
      <c r="D20" s="13">
        <v>0</v>
      </c>
      <c r="E20" s="13">
        <v>0</v>
      </c>
      <c r="F20">
        <f t="shared" si="9"/>
        <v>0</v>
      </c>
      <c r="H20" s="40"/>
      <c r="I20" t="s">
        <v>62</v>
      </c>
      <c r="J20" s="12">
        <f t="shared" si="10"/>
        <v>0</v>
      </c>
      <c r="K20" s="12">
        <f t="shared" si="11"/>
        <v>0</v>
      </c>
      <c r="L20" s="16">
        <f t="shared" si="3"/>
        <v>0</v>
      </c>
      <c r="O20" s="40"/>
      <c r="P20" t="s">
        <v>62</v>
      </c>
      <c r="Q20" s="16">
        <f t="shared" si="4"/>
        <v>8.9430894308943092</v>
      </c>
      <c r="R20" s="16">
        <f t="shared" si="5"/>
        <v>10.326590180627454</v>
      </c>
    </row>
    <row r="21" spans="2:18" x14ac:dyDescent="0.25">
      <c r="B21" s="40"/>
      <c r="C21" t="s">
        <v>63</v>
      </c>
      <c r="D21" s="13">
        <v>1</v>
      </c>
      <c r="E21" s="13">
        <v>0</v>
      </c>
      <c r="F21">
        <f t="shared" si="9"/>
        <v>0.5</v>
      </c>
      <c r="H21" s="40"/>
      <c r="I21" t="s">
        <v>63</v>
      </c>
      <c r="J21" s="12">
        <f t="shared" si="10"/>
        <v>15.384615384615385</v>
      </c>
      <c r="K21" s="12">
        <f t="shared" si="11"/>
        <v>0</v>
      </c>
      <c r="L21" s="16">
        <f t="shared" si="3"/>
        <v>7.6923076923076925</v>
      </c>
      <c r="O21" s="40"/>
      <c r="P21" t="s">
        <v>63</v>
      </c>
      <c r="Q21" s="16">
        <f t="shared" si="4"/>
        <v>15.228267667292059</v>
      </c>
      <c r="R21" s="16">
        <f t="shared" si="5"/>
        <v>11.446930972305413</v>
      </c>
    </row>
    <row r="23" spans="2:18" x14ac:dyDescent="0.25">
      <c r="D23" s="38" t="s">
        <v>83</v>
      </c>
      <c r="E23" s="38"/>
      <c r="H23" s="16"/>
      <c r="I23" s="16"/>
      <c r="J23" s="38" t="s">
        <v>83</v>
      </c>
      <c r="K23" s="38"/>
      <c r="L23" s="16"/>
    </row>
    <row r="24" spans="2:18" x14ac:dyDescent="0.25">
      <c r="D24" t="s">
        <v>57</v>
      </c>
      <c r="E24" t="s">
        <v>58</v>
      </c>
      <c r="F24" s="1" t="s">
        <v>59</v>
      </c>
      <c r="H24" s="16"/>
      <c r="I24" s="16"/>
      <c r="J24" s="16" t="s">
        <v>57</v>
      </c>
      <c r="K24" s="16" t="s">
        <v>58</v>
      </c>
      <c r="L24" s="16" t="s">
        <v>26</v>
      </c>
    </row>
    <row r="25" spans="2:18" x14ac:dyDescent="0.25">
      <c r="B25" s="40" t="s">
        <v>38</v>
      </c>
      <c r="C25" s="16" t="s">
        <v>90</v>
      </c>
      <c r="D25">
        <v>79</v>
      </c>
      <c r="E25">
        <v>69</v>
      </c>
      <c r="F25">
        <v>74</v>
      </c>
      <c r="H25" s="40" t="s">
        <v>38</v>
      </c>
      <c r="I25" s="16" t="s">
        <v>90</v>
      </c>
      <c r="J25" s="12">
        <f>(D25/$F$25)*100</f>
        <v>106.75675675675676</v>
      </c>
      <c r="K25" s="12">
        <f>(E25/$F$25)*100</f>
        <v>93.243243243243242</v>
      </c>
      <c r="L25" s="16">
        <f>AVERAGE(J25:K25)</f>
        <v>100</v>
      </c>
    </row>
    <row r="26" spans="2:18" x14ac:dyDescent="0.25">
      <c r="B26" s="40"/>
      <c r="C26" t="s">
        <v>60</v>
      </c>
      <c r="D26">
        <v>60</v>
      </c>
      <c r="E26">
        <v>69</v>
      </c>
      <c r="F26">
        <f t="shared" ref="F26:F29" si="12">AVERAGE(D26:E26)</f>
        <v>64.5</v>
      </c>
      <c r="H26" s="40"/>
      <c r="I26" s="16" t="s">
        <v>60</v>
      </c>
      <c r="J26" s="12">
        <f t="shared" ref="J26:J29" si="13">(D26/$F$25)*100</f>
        <v>81.081081081081081</v>
      </c>
      <c r="K26" s="12">
        <f t="shared" ref="K26:K29" si="14">(E26/$F$25)*100</f>
        <v>93.243243243243242</v>
      </c>
      <c r="L26" s="16">
        <f t="shared" ref="L26:L39" si="15">AVERAGE(J26:K26)</f>
        <v>87.162162162162161</v>
      </c>
    </row>
    <row r="27" spans="2:18" x14ac:dyDescent="0.25">
      <c r="B27" s="40"/>
      <c r="C27" t="s">
        <v>61</v>
      </c>
      <c r="D27">
        <v>70</v>
      </c>
      <c r="E27">
        <v>90</v>
      </c>
      <c r="F27">
        <f t="shared" si="12"/>
        <v>80</v>
      </c>
      <c r="H27" s="40"/>
      <c r="I27" s="16" t="s">
        <v>61</v>
      </c>
      <c r="J27" s="12">
        <f t="shared" si="13"/>
        <v>94.594594594594597</v>
      </c>
      <c r="K27" s="12">
        <f t="shared" si="14"/>
        <v>121.62162162162163</v>
      </c>
      <c r="L27" s="16">
        <f t="shared" si="15"/>
        <v>108.10810810810811</v>
      </c>
    </row>
    <row r="28" spans="2:18" x14ac:dyDescent="0.25">
      <c r="B28" s="40"/>
      <c r="C28" t="s">
        <v>62</v>
      </c>
      <c r="D28">
        <v>66</v>
      </c>
      <c r="E28">
        <v>70</v>
      </c>
      <c r="F28">
        <f t="shared" si="12"/>
        <v>68</v>
      </c>
      <c r="H28" s="40"/>
      <c r="I28" s="16" t="s">
        <v>62</v>
      </c>
      <c r="J28" s="12">
        <f t="shared" si="13"/>
        <v>89.189189189189193</v>
      </c>
      <c r="K28" s="12">
        <f t="shared" si="14"/>
        <v>94.594594594594597</v>
      </c>
      <c r="L28" s="16">
        <f t="shared" si="15"/>
        <v>91.891891891891902</v>
      </c>
    </row>
    <row r="29" spans="2:18" x14ac:dyDescent="0.25">
      <c r="B29" s="40"/>
      <c r="C29" t="s">
        <v>63</v>
      </c>
      <c r="D29">
        <v>65</v>
      </c>
      <c r="E29">
        <v>73</v>
      </c>
      <c r="F29">
        <f t="shared" si="12"/>
        <v>69</v>
      </c>
      <c r="H29" s="40"/>
      <c r="I29" s="16" t="s">
        <v>63</v>
      </c>
      <c r="J29" s="12">
        <f t="shared" si="13"/>
        <v>87.837837837837839</v>
      </c>
      <c r="K29" s="12">
        <f t="shared" si="14"/>
        <v>98.648648648648646</v>
      </c>
      <c r="L29" s="16">
        <f t="shared" si="15"/>
        <v>93.243243243243242</v>
      </c>
    </row>
    <row r="30" spans="2:18" x14ac:dyDescent="0.25">
      <c r="B30" s="40" t="s">
        <v>52</v>
      </c>
      <c r="C30" s="16" t="s">
        <v>90</v>
      </c>
      <c r="D30">
        <v>58</v>
      </c>
      <c r="E30">
        <v>68</v>
      </c>
      <c r="F30">
        <f t="shared" ref="F30:F34" si="16">AVERAGE(D30:E30)</f>
        <v>63</v>
      </c>
      <c r="H30" s="40" t="s">
        <v>52</v>
      </c>
      <c r="I30" s="16" t="s">
        <v>90</v>
      </c>
      <c r="J30" s="12">
        <f>(D30/$F$30)*100</f>
        <v>92.063492063492063</v>
      </c>
      <c r="K30" s="12">
        <f>(E30/$F$30)*100</f>
        <v>107.93650793650794</v>
      </c>
      <c r="L30" s="16">
        <f t="shared" si="15"/>
        <v>100</v>
      </c>
    </row>
    <row r="31" spans="2:18" x14ac:dyDescent="0.25">
      <c r="B31" s="40"/>
      <c r="C31" t="s">
        <v>60</v>
      </c>
      <c r="D31">
        <v>78</v>
      </c>
      <c r="E31">
        <v>89</v>
      </c>
      <c r="F31">
        <f t="shared" si="16"/>
        <v>83.5</v>
      </c>
      <c r="H31" s="40"/>
      <c r="I31" s="16" t="s">
        <v>60</v>
      </c>
      <c r="J31" s="12">
        <f t="shared" ref="J31:J34" si="17">(D31/$F$30)*100</f>
        <v>123.80952380952381</v>
      </c>
      <c r="K31" s="12">
        <f t="shared" ref="K31:K34" si="18">(E31/$F$30)*100</f>
        <v>141.26984126984127</v>
      </c>
      <c r="L31" s="16">
        <f t="shared" si="15"/>
        <v>132.53968253968253</v>
      </c>
    </row>
    <row r="32" spans="2:18" x14ac:dyDescent="0.25">
      <c r="B32" s="40"/>
      <c r="C32" t="s">
        <v>61</v>
      </c>
      <c r="D32">
        <v>110</v>
      </c>
      <c r="E32">
        <v>88</v>
      </c>
      <c r="F32">
        <f t="shared" si="16"/>
        <v>99</v>
      </c>
      <c r="H32" s="40"/>
      <c r="I32" s="16" t="s">
        <v>61</v>
      </c>
      <c r="J32" s="12">
        <f t="shared" si="17"/>
        <v>174.60317460317461</v>
      </c>
      <c r="K32" s="12">
        <f t="shared" si="18"/>
        <v>139.68253968253967</v>
      </c>
      <c r="L32" s="16">
        <f t="shared" si="15"/>
        <v>157.14285714285714</v>
      </c>
    </row>
    <row r="33" spans="2:12" x14ac:dyDescent="0.25">
      <c r="B33" s="40"/>
      <c r="C33" t="s">
        <v>62</v>
      </c>
      <c r="D33">
        <v>75</v>
      </c>
      <c r="E33">
        <v>78</v>
      </c>
      <c r="F33">
        <f t="shared" si="16"/>
        <v>76.5</v>
      </c>
      <c r="H33" s="40"/>
      <c r="I33" s="16" t="s">
        <v>62</v>
      </c>
      <c r="J33" s="12">
        <f t="shared" si="17"/>
        <v>119.04761904761905</v>
      </c>
      <c r="K33" s="12">
        <f t="shared" si="18"/>
        <v>123.80952380952381</v>
      </c>
      <c r="L33" s="16">
        <f t="shared" si="15"/>
        <v>121.42857142857143</v>
      </c>
    </row>
    <row r="34" spans="2:12" x14ac:dyDescent="0.25">
      <c r="B34" s="40"/>
      <c r="C34" t="s">
        <v>63</v>
      </c>
      <c r="D34">
        <v>65</v>
      </c>
      <c r="E34">
        <v>76</v>
      </c>
      <c r="F34">
        <f t="shared" si="16"/>
        <v>70.5</v>
      </c>
      <c r="H34" s="40"/>
      <c r="I34" s="16" t="s">
        <v>63</v>
      </c>
      <c r="J34" s="12">
        <f t="shared" si="17"/>
        <v>103.17460317460319</v>
      </c>
      <c r="K34" s="12">
        <f t="shared" si="18"/>
        <v>120.63492063492063</v>
      </c>
      <c r="L34" s="16">
        <f t="shared" si="15"/>
        <v>111.90476190476191</v>
      </c>
    </row>
    <row r="35" spans="2:12" x14ac:dyDescent="0.25">
      <c r="B35" s="40" t="s">
        <v>53</v>
      </c>
      <c r="C35" s="16" t="s">
        <v>90</v>
      </c>
      <c r="D35" s="16">
        <v>64</v>
      </c>
      <c r="E35" s="16">
        <v>59</v>
      </c>
      <c r="F35" s="16">
        <v>61.5</v>
      </c>
      <c r="H35" s="40" t="s">
        <v>53</v>
      </c>
      <c r="I35" s="16" t="s">
        <v>90</v>
      </c>
      <c r="J35" s="12">
        <f>(D35/$F$35)*100</f>
        <v>104.06504065040652</v>
      </c>
      <c r="K35" s="12">
        <f>(E35/$F$35)*100</f>
        <v>95.934959349593498</v>
      </c>
      <c r="L35" s="16">
        <f t="shared" si="15"/>
        <v>100</v>
      </c>
    </row>
    <row r="36" spans="2:12" x14ac:dyDescent="0.25">
      <c r="B36" s="40"/>
      <c r="C36" t="s">
        <v>60</v>
      </c>
      <c r="D36" s="14">
        <v>6</v>
      </c>
      <c r="E36" s="14">
        <v>11</v>
      </c>
      <c r="F36" s="14">
        <v>8.5</v>
      </c>
      <c r="H36" s="40"/>
      <c r="I36" s="16" t="s">
        <v>60</v>
      </c>
      <c r="J36" s="12">
        <f t="shared" ref="J36:J39" si="19">(D36/$F$35)*100</f>
        <v>9.7560975609756095</v>
      </c>
      <c r="K36" s="12">
        <f t="shared" ref="K36:K39" si="20">(E36/$F$35)*100</f>
        <v>17.886178861788618</v>
      </c>
      <c r="L36" s="16">
        <f t="shared" si="15"/>
        <v>13.821138211382113</v>
      </c>
    </row>
    <row r="37" spans="2:12" x14ac:dyDescent="0.25">
      <c r="B37" s="40"/>
      <c r="C37" t="s">
        <v>61</v>
      </c>
      <c r="D37" s="14">
        <v>8</v>
      </c>
      <c r="E37" s="14">
        <v>11</v>
      </c>
      <c r="F37" s="14">
        <v>9.5</v>
      </c>
      <c r="H37" s="40"/>
      <c r="I37" s="16" t="s">
        <v>61</v>
      </c>
      <c r="J37" s="12">
        <f t="shared" si="19"/>
        <v>13.008130081300814</v>
      </c>
      <c r="K37" s="12">
        <f t="shared" si="20"/>
        <v>17.886178861788618</v>
      </c>
      <c r="L37" s="16">
        <f t="shared" si="15"/>
        <v>15.447154471544717</v>
      </c>
    </row>
    <row r="38" spans="2:12" x14ac:dyDescent="0.25">
      <c r="B38" s="40"/>
      <c r="C38" t="s">
        <v>62</v>
      </c>
      <c r="D38" s="14">
        <v>11</v>
      </c>
      <c r="E38" s="14">
        <v>11</v>
      </c>
      <c r="F38" s="14">
        <v>11</v>
      </c>
      <c r="H38" s="40"/>
      <c r="I38" s="16" t="s">
        <v>62</v>
      </c>
      <c r="J38" s="12">
        <f t="shared" si="19"/>
        <v>17.886178861788618</v>
      </c>
      <c r="K38" s="12">
        <f t="shared" si="20"/>
        <v>17.886178861788618</v>
      </c>
      <c r="L38" s="16">
        <f t="shared" si="15"/>
        <v>17.886178861788618</v>
      </c>
    </row>
    <row r="39" spans="2:12" x14ac:dyDescent="0.25">
      <c r="B39" s="40"/>
      <c r="C39" t="s">
        <v>63</v>
      </c>
      <c r="D39" s="14">
        <v>11</v>
      </c>
      <c r="E39" s="14">
        <v>17</v>
      </c>
      <c r="F39" s="14">
        <v>14</v>
      </c>
      <c r="H39" s="40"/>
      <c r="I39" s="16" t="s">
        <v>63</v>
      </c>
      <c r="J39" s="12">
        <f t="shared" si="19"/>
        <v>17.886178861788618</v>
      </c>
      <c r="K39" s="12">
        <f t="shared" si="20"/>
        <v>27.64227642276423</v>
      </c>
      <c r="L39" s="16">
        <f t="shared" si="15"/>
        <v>22.764227642276424</v>
      </c>
    </row>
    <row r="41" spans="2:12" x14ac:dyDescent="0.25">
      <c r="B41" s="16"/>
      <c r="C41" s="16"/>
      <c r="D41" s="34"/>
      <c r="E41" s="34"/>
      <c r="F41" s="16"/>
      <c r="G41" s="16"/>
    </row>
    <row r="42" spans="2:12" x14ac:dyDescent="0.25">
      <c r="B42" s="16"/>
      <c r="C42" s="16"/>
      <c r="D42" s="16"/>
      <c r="E42" s="16"/>
      <c r="F42" s="1"/>
      <c r="G42" s="16"/>
    </row>
    <row r="43" spans="2:12" x14ac:dyDescent="0.25">
      <c r="B43" s="36"/>
      <c r="C43" s="16"/>
      <c r="D43" s="16"/>
      <c r="E43" s="16"/>
      <c r="F43" s="16"/>
      <c r="G43" s="16"/>
    </row>
    <row r="44" spans="2:12" x14ac:dyDescent="0.25">
      <c r="B44" s="36"/>
      <c r="C44" s="16"/>
      <c r="D44" s="16"/>
      <c r="E44" s="16"/>
      <c r="F44" s="16"/>
      <c r="G44" s="16"/>
    </row>
    <row r="45" spans="2:12" x14ac:dyDescent="0.25">
      <c r="B45" s="36"/>
      <c r="C45" s="16"/>
      <c r="D45" s="16"/>
      <c r="E45" s="16"/>
      <c r="F45" s="16"/>
      <c r="G45" s="16"/>
    </row>
    <row r="46" spans="2:12" x14ac:dyDescent="0.25">
      <c r="B46" s="36"/>
      <c r="C46" s="16"/>
      <c r="D46" s="16"/>
      <c r="E46" s="16"/>
      <c r="F46" s="16"/>
      <c r="G46" s="16"/>
    </row>
    <row r="47" spans="2:12" x14ac:dyDescent="0.25">
      <c r="B47" s="36"/>
      <c r="C47" s="16"/>
      <c r="D47" s="16"/>
      <c r="E47" s="16"/>
      <c r="F47" s="16"/>
      <c r="G47" s="16"/>
    </row>
    <row r="48" spans="2:12" x14ac:dyDescent="0.25">
      <c r="B48" s="36"/>
      <c r="C48" s="16"/>
      <c r="D48" s="16"/>
      <c r="E48" s="16"/>
      <c r="F48" s="16"/>
      <c r="G48" s="16"/>
    </row>
    <row r="49" spans="2:7" x14ac:dyDescent="0.25">
      <c r="B49" s="36"/>
      <c r="C49" s="16"/>
      <c r="D49" s="16"/>
      <c r="E49" s="16"/>
      <c r="F49" s="16"/>
      <c r="G49" s="16"/>
    </row>
    <row r="50" spans="2:7" x14ac:dyDescent="0.25">
      <c r="B50" s="36"/>
      <c r="C50" s="16"/>
      <c r="D50" s="16"/>
      <c r="E50" s="16"/>
      <c r="F50" s="16"/>
      <c r="G50" s="16"/>
    </row>
    <row r="51" spans="2:7" x14ac:dyDescent="0.25">
      <c r="B51" s="36"/>
      <c r="C51" s="16"/>
      <c r="D51" s="16"/>
      <c r="E51" s="16"/>
      <c r="F51" s="16"/>
      <c r="G51" s="16"/>
    </row>
    <row r="52" spans="2:7" x14ac:dyDescent="0.25">
      <c r="B52" s="36"/>
      <c r="C52" s="16"/>
      <c r="D52" s="16"/>
      <c r="E52" s="16"/>
      <c r="F52" s="16"/>
      <c r="G52" s="16"/>
    </row>
    <row r="53" spans="2:7" x14ac:dyDescent="0.25">
      <c r="B53" s="36"/>
      <c r="C53" s="16"/>
      <c r="D53" s="16"/>
      <c r="E53" s="16"/>
      <c r="F53" s="16"/>
      <c r="G53" s="16"/>
    </row>
    <row r="54" spans="2:7" x14ac:dyDescent="0.25">
      <c r="B54" s="36"/>
      <c r="C54" s="16"/>
      <c r="D54" s="14"/>
      <c r="E54" s="14"/>
      <c r="F54" s="14"/>
      <c r="G54" s="16"/>
    </row>
    <row r="55" spans="2:7" x14ac:dyDescent="0.25">
      <c r="B55" s="36"/>
      <c r="C55" s="16"/>
      <c r="D55" s="14"/>
      <c r="E55" s="14"/>
      <c r="F55" s="14"/>
      <c r="G55" s="16"/>
    </row>
    <row r="56" spans="2:7" x14ac:dyDescent="0.25">
      <c r="B56" s="36"/>
      <c r="C56" s="16"/>
      <c r="D56" s="14"/>
      <c r="E56" s="14"/>
      <c r="F56" s="14"/>
      <c r="G56" s="16"/>
    </row>
    <row r="57" spans="2:7" x14ac:dyDescent="0.25">
      <c r="B57" s="36"/>
      <c r="C57" s="16"/>
      <c r="D57" s="14"/>
      <c r="E57" s="14"/>
      <c r="F57" s="14"/>
      <c r="G57" s="16"/>
    </row>
  </sheetData>
  <mergeCells count="19">
    <mergeCell ref="B25:B29"/>
    <mergeCell ref="B30:B34"/>
    <mergeCell ref="B35:B39"/>
    <mergeCell ref="B7:B11"/>
    <mergeCell ref="B12:B16"/>
    <mergeCell ref="B17:B21"/>
    <mergeCell ref="H35:H39"/>
    <mergeCell ref="D5:E5"/>
    <mergeCell ref="D23:E23"/>
    <mergeCell ref="O7:O11"/>
    <mergeCell ref="O12:O16"/>
    <mergeCell ref="O17:O21"/>
    <mergeCell ref="H7:H11"/>
    <mergeCell ref="H12:H16"/>
    <mergeCell ref="J5:K5"/>
    <mergeCell ref="J23:K23"/>
    <mergeCell ref="H17:H21"/>
    <mergeCell ref="H25:H29"/>
    <mergeCell ref="H30:H34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I37" sqref="I37"/>
    </sheetView>
  </sheetViews>
  <sheetFormatPr baseColWidth="10" defaultRowHeight="15" x14ac:dyDescent="0.25"/>
  <cols>
    <col min="2" max="2" width="17.85546875" customWidth="1"/>
  </cols>
  <sheetData>
    <row r="1" spans="1:17" x14ac:dyDescent="0.25">
      <c r="A1" s="1" t="s">
        <v>95</v>
      </c>
    </row>
    <row r="3" spans="1:17" x14ac:dyDescent="0.25">
      <c r="B3" t="s">
        <v>45</v>
      </c>
      <c r="J3" t="s">
        <v>48</v>
      </c>
    </row>
    <row r="4" spans="1:17" ht="15.75" thickBot="1" x14ac:dyDescent="0.3">
      <c r="E4" t="s">
        <v>18</v>
      </c>
      <c r="F4" t="s">
        <v>19</v>
      </c>
      <c r="G4" t="s">
        <v>20</v>
      </c>
      <c r="M4" s="16" t="s">
        <v>18</v>
      </c>
      <c r="N4" s="16" t="s">
        <v>19</v>
      </c>
      <c r="O4" s="16" t="s">
        <v>20</v>
      </c>
      <c r="P4" t="s">
        <v>67</v>
      </c>
      <c r="Q4" t="s">
        <v>27</v>
      </c>
    </row>
    <row r="5" spans="1:17" x14ac:dyDescent="0.25">
      <c r="B5" s="41" t="s">
        <v>64</v>
      </c>
      <c r="C5" s="17"/>
      <c r="D5" s="18" t="s">
        <v>38</v>
      </c>
      <c r="E5" s="19">
        <v>101.5</v>
      </c>
      <c r="F5" s="19">
        <v>82</v>
      </c>
      <c r="G5" s="20">
        <v>97.5</v>
      </c>
      <c r="J5" s="41" t="s">
        <v>64</v>
      </c>
      <c r="K5" s="17"/>
      <c r="L5" s="18" t="s">
        <v>38</v>
      </c>
      <c r="M5" s="19">
        <v>100</v>
      </c>
      <c r="N5" s="19">
        <v>100</v>
      </c>
      <c r="O5" s="20">
        <v>100</v>
      </c>
      <c r="P5" s="27">
        <v>100</v>
      </c>
      <c r="Q5" s="20"/>
    </row>
    <row r="6" spans="1:17" x14ac:dyDescent="0.25">
      <c r="B6" s="42"/>
      <c r="C6" s="44" t="s">
        <v>31</v>
      </c>
      <c r="D6" s="21">
        <v>0.05</v>
      </c>
      <c r="E6" s="22">
        <v>158</v>
      </c>
      <c r="F6" s="22">
        <v>91</v>
      </c>
      <c r="G6" s="23">
        <v>73.5</v>
      </c>
      <c r="J6" s="42"/>
      <c r="K6" s="44" t="s">
        <v>31</v>
      </c>
      <c r="L6" s="21">
        <v>0.05</v>
      </c>
      <c r="M6" s="22">
        <v>155.66502463054189</v>
      </c>
      <c r="N6" s="22">
        <v>110.97560975609755</v>
      </c>
      <c r="O6" s="23">
        <v>75.384615384615387</v>
      </c>
      <c r="P6" s="28">
        <v>114.00841659041828</v>
      </c>
      <c r="Q6" s="23">
        <v>40.226042126265476</v>
      </c>
    </row>
    <row r="7" spans="1:17" x14ac:dyDescent="0.25">
      <c r="B7" s="42"/>
      <c r="C7" s="44"/>
      <c r="D7" s="21">
        <v>0.1</v>
      </c>
      <c r="E7" s="22">
        <v>82.5</v>
      </c>
      <c r="F7" s="22">
        <v>86</v>
      </c>
      <c r="G7" s="23">
        <v>61</v>
      </c>
      <c r="J7" s="42"/>
      <c r="K7" s="44"/>
      <c r="L7" s="21">
        <v>0.1</v>
      </c>
      <c r="M7" s="22">
        <v>81.2807881773399</v>
      </c>
      <c r="N7" s="22">
        <v>104.87804878048782</v>
      </c>
      <c r="O7" s="23">
        <v>62.564102564102562</v>
      </c>
      <c r="P7" s="28">
        <v>82.907646507310091</v>
      </c>
      <c r="Q7" s="23">
        <v>21.203832486608</v>
      </c>
    </row>
    <row r="8" spans="1:17" x14ac:dyDescent="0.25">
      <c r="B8" s="42"/>
      <c r="C8" s="44"/>
      <c r="D8" s="21">
        <v>0.2</v>
      </c>
      <c r="E8" s="22">
        <v>25.5</v>
      </c>
      <c r="F8" s="22">
        <v>40.5</v>
      </c>
      <c r="G8" s="23">
        <v>27</v>
      </c>
      <c r="J8" s="42"/>
      <c r="K8" s="44"/>
      <c r="L8" s="21">
        <v>0.2</v>
      </c>
      <c r="M8" s="22">
        <v>25.123152709359609</v>
      </c>
      <c r="N8" s="22">
        <v>49.390243902439025</v>
      </c>
      <c r="O8" s="23">
        <v>27.692307692307693</v>
      </c>
      <c r="P8" s="28">
        <v>34.068568101368776</v>
      </c>
      <c r="Q8" s="23">
        <v>13.330995887270676</v>
      </c>
    </row>
    <row r="9" spans="1:17" x14ac:dyDescent="0.25">
      <c r="B9" s="42"/>
      <c r="C9" s="44" t="s">
        <v>29</v>
      </c>
      <c r="D9" s="21">
        <v>0.1</v>
      </c>
      <c r="E9" s="22">
        <v>71</v>
      </c>
      <c r="F9" s="22">
        <v>57.5</v>
      </c>
      <c r="G9" s="23">
        <v>58</v>
      </c>
      <c r="J9" s="42"/>
      <c r="K9" s="44" t="s">
        <v>29</v>
      </c>
      <c r="L9" s="21">
        <v>0.1</v>
      </c>
      <c r="M9" s="22">
        <v>69.950738916256157</v>
      </c>
      <c r="N9" s="22">
        <v>70.121951219512198</v>
      </c>
      <c r="O9" s="23">
        <v>59.487179487179489</v>
      </c>
      <c r="P9" s="28">
        <v>66.519956540982619</v>
      </c>
      <c r="Q9" s="23">
        <v>6.0911651783194474</v>
      </c>
    </row>
    <row r="10" spans="1:17" x14ac:dyDescent="0.25">
      <c r="B10" s="42"/>
      <c r="C10" s="44"/>
      <c r="D10" s="21">
        <v>0.2</v>
      </c>
      <c r="E10" s="22">
        <v>68.5</v>
      </c>
      <c r="F10" s="22">
        <v>111</v>
      </c>
      <c r="G10" s="23">
        <v>39</v>
      </c>
      <c r="J10" s="42"/>
      <c r="K10" s="44"/>
      <c r="L10" s="21">
        <v>0.2</v>
      </c>
      <c r="M10" s="22">
        <v>67.487684729064028</v>
      </c>
      <c r="N10" s="22">
        <v>135.36585365853659</v>
      </c>
      <c r="O10" s="23">
        <v>40</v>
      </c>
      <c r="P10" s="28">
        <v>80.951179462533545</v>
      </c>
      <c r="Q10" s="23">
        <v>49.087786452782467</v>
      </c>
    </row>
    <row r="11" spans="1:17" ht="15.75" thickBot="1" x14ac:dyDescent="0.3">
      <c r="B11" s="43"/>
      <c r="C11" s="45"/>
      <c r="D11" s="24">
        <v>0.3</v>
      </c>
      <c r="E11" s="25">
        <v>123</v>
      </c>
      <c r="F11" s="25">
        <v>55</v>
      </c>
      <c r="G11" s="26">
        <v>65.5</v>
      </c>
      <c r="J11" s="43"/>
      <c r="K11" s="45"/>
      <c r="L11" s="24">
        <v>0.3</v>
      </c>
      <c r="M11" s="25">
        <v>121.18226600985223</v>
      </c>
      <c r="N11" s="25">
        <v>67.073170731707322</v>
      </c>
      <c r="O11" s="26">
        <v>67.179487179487168</v>
      </c>
      <c r="P11" s="28">
        <v>85.144974640348906</v>
      </c>
      <c r="Q11" s="23">
        <v>31.209255081379695</v>
      </c>
    </row>
    <row r="12" spans="1:17" x14ac:dyDescent="0.25">
      <c r="B12" s="41" t="s">
        <v>65</v>
      </c>
      <c r="C12" s="17"/>
      <c r="D12" s="18" t="s">
        <v>38</v>
      </c>
      <c r="E12" s="19">
        <v>145</v>
      </c>
      <c r="F12" s="19">
        <v>120</v>
      </c>
      <c r="G12" s="20">
        <v>86</v>
      </c>
      <c r="J12" s="41" t="s">
        <v>65</v>
      </c>
      <c r="K12" s="17"/>
      <c r="L12" s="18" t="s">
        <v>38</v>
      </c>
      <c r="M12" s="19">
        <v>142.85714285714286</v>
      </c>
      <c r="N12" s="19">
        <v>146.34146341463415</v>
      </c>
      <c r="O12" s="20">
        <v>88.205128205128204</v>
      </c>
      <c r="P12" s="27">
        <v>125.80124482563508</v>
      </c>
      <c r="Q12" s="20">
        <v>32.605768065541717</v>
      </c>
    </row>
    <row r="13" spans="1:17" x14ac:dyDescent="0.25">
      <c r="B13" s="42"/>
      <c r="C13" s="44" t="s">
        <v>31</v>
      </c>
      <c r="D13" s="21">
        <v>0.05</v>
      </c>
      <c r="E13" s="22">
        <v>38</v>
      </c>
      <c r="F13" s="22">
        <v>54.5</v>
      </c>
      <c r="G13" s="23">
        <v>50</v>
      </c>
      <c r="J13" s="42"/>
      <c r="K13" s="44" t="s">
        <v>31</v>
      </c>
      <c r="L13" s="21">
        <v>0.05</v>
      </c>
      <c r="M13" s="22">
        <v>37.438423645320199</v>
      </c>
      <c r="N13" s="22">
        <v>66.463414634146346</v>
      </c>
      <c r="O13" s="23">
        <v>51.282051282051277</v>
      </c>
      <c r="P13" s="28">
        <v>51.727963187172605</v>
      </c>
      <c r="Q13" s="23">
        <v>14.51763250484413</v>
      </c>
    </row>
    <row r="14" spans="1:17" x14ac:dyDescent="0.25">
      <c r="B14" s="42"/>
      <c r="C14" s="44"/>
      <c r="D14" s="21">
        <v>0.1</v>
      </c>
      <c r="E14" s="22">
        <v>50</v>
      </c>
      <c r="F14" s="22">
        <v>40.5</v>
      </c>
      <c r="G14" s="23">
        <v>44</v>
      </c>
      <c r="J14" s="42"/>
      <c r="K14" s="44"/>
      <c r="L14" s="21">
        <v>0.1</v>
      </c>
      <c r="M14" s="22">
        <v>49.261083743842363</v>
      </c>
      <c r="N14" s="22">
        <v>49.390243902439025</v>
      </c>
      <c r="O14" s="23">
        <v>45.128205128205131</v>
      </c>
      <c r="P14" s="28">
        <v>47.92651092482884</v>
      </c>
      <c r="Q14" s="23">
        <v>2.4242642358467372</v>
      </c>
    </row>
    <row r="15" spans="1:17" x14ac:dyDescent="0.25">
      <c r="B15" s="42"/>
      <c r="C15" s="44"/>
      <c r="D15" s="21">
        <v>0.2</v>
      </c>
      <c r="E15" s="22">
        <v>12</v>
      </c>
      <c r="F15" s="22">
        <v>31.5</v>
      </c>
      <c r="G15" s="23">
        <v>34</v>
      </c>
      <c r="J15" s="42"/>
      <c r="K15" s="44"/>
      <c r="L15" s="21">
        <v>0.2</v>
      </c>
      <c r="M15" s="22">
        <v>11.822660098522167</v>
      </c>
      <c r="N15" s="22">
        <v>38.414634146341463</v>
      </c>
      <c r="O15" s="23">
        <v>34.871794871794869</v>
      </c>
      <c r="P15" s="28">
        <v>28.369696372219504</v>
      </c>
      <c r="Q15" s="23">
        <v>14.439225554495941</v>
      </c>
    </row>
    <row r="16" spans="1:17" x14ac:dyDescent="0.25">
      <c r="B16" s="42"/>
      <c r="C16" s="44" t="s">
        <v>29</v>
      </c>
      <c r="D16" s="21">
        <v>0.1</v>
      </c>
      <c r="E16" s="22">
        <v>20</v>
      </c>
      <c r="F16" s="22">
        <v>49</v>
      </c>
      <c r="G16" s="23">
        <v>56</v>
      </c>
      <c r="J16" s="42"/>
      <c r="K16" s="44" t="s">
        <v>29</v>
      </c>
      <c r="L16" s="21">
        <v>0.1</v>
      </c>
      <c r="M16" s="22">
        <v>19.704433497536947</v>
      </c>
      <c r="N16" s="22">
        <v>59.756097560975604</v>
      </c>
      <c r="O16" s="23">
        <v>57.435897435897431</v>
      </c>
      <c r="P16" s="28">
        <v>45.632142831469992</v>
      </c>
      <c r="Q16" s="23">
        <v>22.484003549941743</v>
      </c>
    </row>
    <row r="17" spans="2:17" x14ac:dyDescent="0.25">
      <c r="B17" s="42"/>
      <c r="C17" s="44"/>
      <c r="D17" s="21">
        <v>0.2</v>
      </c>
      <c r="E17" s="22">
        <v>40.5</v>
      </c>
      <c r="F17" s="22">
        <v>25.5</v>
      </c>
      <c r="G17" s="23">
        <v>46.5</v>
      </c>
      <c r="J17" s="42"/>
      <c r="K17" s="44"/>
      <c r="L17" s="21">
        <v>0.2</v>
      </c>
      <c r="M17" s="22">
        <v>39.901477832512313</v>
      </c>
      <c r="N17" s="22">
        <v>31.097560975609756</v>
      </c>
      <c r="O17" s="23">
        <v>47.692307692307693</v>
      </c>
      <c r="P17" s="28">
        <v>39.563782166809922</v>
      </c>
      <c r="Q17" s="23">
        <v>8.3025257253329166</v>
      </c>
    </row>
    <row r="18" spans="2:17" ht="15.75" thickBot="1" x14ac:dyDescent="0.3">
      <c r="B18" s="43"/>
      <c r="C18" s="45"/>
      <c r="D18" s="24">
        <v>0.3</v>
      </c>
      <c r="E18" s="25">
        <v>57.5</v>
      </c>
      <c r="F18" s="25">
        <v>52</v>
      </c>
      <c r="G18" s="26">
        <v>63.5</v>
      </c>
      <c r="J18" s="43"/>
      <c r="K18" s="45"/>
      <c r="L18" s="24">
        <v>0.3</v>
      </c>
      <c r="M18" s="25">
        <v>56.650246305418719</v>
      </c>
      <c r="N18" s="25">
        <v>63.414634146341463</v>
      </c>
      <c r="O18" s="26">
        <v>65.128205128205124</v>
      </c>
      <c r="P18" s="29">
        <v>61.731028526655109</v>
      </c>
      <c r="Q18" s="26">
        <v>4.4827271121712373</v>
      </c>
    </row>
    <row r="19" spans="2:17" x14ac:dyDescent="0.25">
      <c r="B19" s="41" t="s">
        <v>66</v>
      </c>
      <c r="C19" s="17"/>
      <c r="D19" s="18" t="s">
        <v>38</v>
      </c>
      <c r="E19" s="19">
        <v>152.5</v>
      </c>
      <c r="F19" s="19">
        <v>154</v>
      </c>
      <c r="G19" s="20">
        <v>88.5</v>
      </c>
      <c r="J19" s="41" t="s">
        <v>66</v>
      </c>
      <c r="K19" s="17"/>
      <c r="L19" s="18" t="s">
        <v>38</v>
      </c>
      <c r="M19" s="19">
        <v>150.2463054187192</v>
      </c>
      <c r="N19" s="19">
        <v>187.80487804878049</v>
      </c>
      <c r="O19" s="20">
        <v>90.769230769230774</v>
      </c>
      <c r="P19" s="28">
        <v>142.94013807891017</v>
      </c>
      <c r="Q19" s="23">
        <v>48.928665132397278</v>
      </c>
    </row>
    <row r="20" spans="2:17" x14ac:dyDescent="0.25">
      <c r="B20" s="42"/>
      <c r="C20" s="44" t="s">
        <v>31</v>
      </c>
      <c r="D20" s="21">
        <v>0.05</v>
      </c>
      <c r="E20" s="22">
        <v>227.5</v>
      </c>
      <c r="F20" s="22">
        <v>120</v>
      </c>
      <c r="G20" s="23">
        <v>82.5</v>
      </c>
      <c r="J20" s="42"/>
      <c r="K20" s="44" t="s">
        <v>31</v>
      </c>
      <c r="L20" s="21">
        <v>0.05</v>
      </c>
      <c r="M20" s="22">
        <v>224.13793103448273</v>
      </c>
      <c r="N20" s="22">
        <v>146.34146341463412</v>
      </c>
      <c r="O20" s="23">
        <v>84.615384615384613</v>
      </c>
      <c r="P20" s="28">
        <v>151.69825968816716</v>
      </c>
      <c r="Q20" s="23">
        <v>69.915353746902014</v>
      </c>
    </row>
    <row r="21" spans="2:17" x14ac:dyDescent="0.25">
      <c r="B21" s="42"/>
      <c r="C21" s="44"/>
      <c r="D21" s="21">
        <v>0.1</v>
      </c>
      <c r="E21" s="22">
        <v>210.5</v>
      </c>
      <c r="F21" s="22">
        <v>135</v>
      </c>
      <c r="G21" s="23">
        <v>39</v>
      </c>
      <c r="J21" s="42"/>
      <c r="K21" s="44"/>
      <c r="L21" s="21">
        <v>0.1</v>
      </c>
      <c r="M21" s="22">
        <v>207.38916256157634</v>
      </c>
      <c r="N21" s="22">
        <v>164.63414634146341</v>
      </c>
      <c r="O21" s="23">
        <v>40</v>
      </c>
      <c r="P21" s="28">
        <v>137.34110296767992</v>
      </c>
      <c r="Q21" s="23">
        <v>86.96818727683636</v>
      </c>
    </row>
    <row r="22" spans="2:17" x14ac:dyDescent="0.25">
      <c r="B22" s="42"/>
      <c r="C22" s="44"/>
      <c r="D22" s="21">
        <v>0.2</v>
      </c>
      <c r="E22" s="22">
        <v>137.5</v>
      </c>
      <c r="F22" s="22">
        <v>72.5</v>
      </c>
      <c r="G22" s="23">
        <v>40.5</v>
      </c>
      <c r="J22" s="42"/>
      <c r="K22" s="44"/>
      <c r="L22" s="21">
        <v>0.2</v>
      </c>
      <c r="M22" s="22">
        <v>135.46798029556649</v>
      </c>
      <c r="N22" s="22">
        <v>88.414634146341456</v>
      </c>
      <c r="O22" s="23">
        <v>41.53846153846154</v>
      </c>
      <c r="P22" s="28">
        <v>88.473691993456498</v>
      </c>
      <c r="Q22" s="23">
        <v>46.964787227850984</v>
      </c>
    </row>
    <row r="23" spans="2:17" x14ac:dyDescent="0.25">
      <c r="B23" s="42"/>
      <c r="C23" s="44" t="s">
        <v>29</v>
      </c>
      <c r="D23" s="21">
        <v>0.1</v>
      </c>
      <c r="E23" s="22">
        <v>141.5</v>
      </c>
      <c r="F23" s="22">
        <v>90</v>
      </c>
      <c r="G23" s="23">
        <v>72</v>
      </c>
      <c r="J23" s="42"/>
      <c r="K23" s="44" t="s">
        <v>29</v>
      </c>
      <c r="L23" s="21">
        <v>0.1</v>
      </c>
      <c r="M23" s="22">
        <v>139.40886699507388</v>
      </c>
      <c r="N23" s="22">
        <v>109.7560975609756</v>
      </c>
      <c r="O23" s="23">
        <v>73.846153846153854</v>
      </c>
      <c r="P23" s="28">
        <v>107.67037280073446</v>
      </c>
      <c r="Q23" s="23">
        <v>32.83108320926226</v>
      </c>
    </row>
    <row r="24" spans="2:17" x14ac:dyDescent="0.25">
      <c r="B24" s="42"/>
      <c r="C24" s="44"/>
      <c r="D24" s="21">
        <v>0.2</v>
      </c>
      <c r="E24" s="22">
        <v>106.5</v>
      </c>
      <c r="F24" s="22">
        <v>76</v>
      </c>
      <c r="G24" s="23">
        <v>55</v>
      </c>
      <c r="J24" s="42"/>
      <c r="K24" s="44"/>
      <c r="L24" s="21">
        <v>0.2</v>
      </c>
      <c r="M24" s="22">
        <v>104.92610837438423</v>
      </c>
      <c r="N24" s="22">
        <v>92.682926829268297</v>
      </c>
      <c r="O24" s="23">
        <v>56.410256410256409</v>
      </c>
      <c r="P24" s="28">
        <v>84.673097204636306</v>
      </c>
      <c r="Q24" s="23">
        <v>25.230239810850293</v>
      </c>
    </row>
    <row r="25" spans="2:17" ht="15.75" thickBot="1" x14ac:dyDescent="0.3">
      <c r="B25" s="43"/>
      <c r="C25" s="45"/>
      <c r="D25" s="24">
        <v>0.3</v>
      </c>
      <c r="E25" s="25">
        <v>251.5</v>
      </c>
      <c r="F25" s="25">
        <v>91</v>
      </c>
      <c r="G25" s="26">
        <v>37.5</v>
      </c>
      <c r="J25" s="43"/>
      <c r="K25" s="45"/>
      <c r="L25" s="24">
        <v>0.3</v>
      </c>
      <c r="M25" s="25">
        <v>247.78325123152709</v>
      </c>
      <c r="N25" s="25">
        <v>110.97560975609755</v>
      </c>
      <c r="O25" s="26">
        <v>38.461538461538467</v>
      </c>
      <c r="P25" s="29">
        <v>132.40679981638769</v>
      </c>
      <c r="Q25" s="26">
        <v>106.29377587512175</v>
      </c>
    </row>
  </sheetData>
  <mergeCells count="18">
    <mergeCell ref="B5:B11"/>
    <mergeCell ref="B12:B18"/>
    <mergeCell ref="B19:B25"/>
    <mergeCell ref="C9:C11"/>
    <mergeCell ref="C6:C8"/>
    <mergeCell ref="C13:C15"/>
    <mergeCell ref="C16:C18"/>
    <mergeCell ref="C20:C22"/>
    <mergeCell ref="C23:C25"/>
    <mergeCell ref="J19:J25"/>
    <mergeCell ref="K20:K22"/>
    <mergeCell ref="K23:K25"/>
    <mergeCell ref="J5:J11"/>
    <mergeCell ref="K6:K8"/>
    <mergeCell ref="K9:K11"/>
    <mergeCell ref="J12:J18"/>
    <mergeCell ref="K13:K15"/>
    <mergeCell ref="K16:K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Fig. 1A</vt:lpstr>
      <vt:lpstr>Fig. 1B</vt:lpstr>
      <vt:lpstr>Fig. 2A</vt:lpstr>
      <vt:lpstr>Fig. 2B</vt:lpstr>
      <vt:lpstr>Fig. 2C</vt:lpstr>
      <vt:lpstr>Fig. S2A </vt:lpstr>
      <vt:lpstr>Fig. 3A</vt:lpstr>
      <vt:lpstr>Fig. 3B</vt:lpstr>
      <vt:lpstr>Fig. 4 A and S2 B</vt:lpstr>
      <vt:lpstr>Fig. 4 B and S2C</vt:lpstr>
      <vt:lpstr>Fig. 4 C</vt:lpstr>
      <vt:lpstr>Fig. 5E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user_zb</dc:creator>
  <cp:lastModifiedBy>user_zb</cp:lastModifiedBy>
  <dcterms:created xsi:type="dcterms:W3CDTF">2021-07-13T09:00:17Z</dcterms:created>
  <dcterms:modified xsi:type="dcterms:W3CDTF">2021-11-24T09:37:22Z</dcterms:modified>
</cp:coreProperties>
</file>