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9" i="1" l="1"/>
  <c r="V17" i="1"/>
  <c r="T19" i="1"/>
  <c r="T17" i="1"/>
  <c r="U20" i="1"/>
  <c r="U14" i="1"/>
  <c r="T23" i="1"/>
  <c r="T20" i="1"/>
  <c r="T14" i="1"/>
  <c r="K14" i="1"/>
  <c r="K22" i="1"/>
  <c r="K21" i="1"/>
  <c r="K13" i="1"/>
  <c r="L21" i="1"/>
  <c r="L1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<sst xmlns="http://schemas.openxmlformats.org/spreadsheetml/2006/main" count="47" uniqueCount="38">
  <si>
    <t>P0</t>
  </si>
  <si>
    <t>ent</t>
  </si>
  <si>
    <t>non</t>
  </si>
  <si>
    <t>difference</t>
  </si>
  <si>
    <t>Region</t>
  </si>
  <si>
    <t>National</t>
  </si>
  <si>
    <t>Rural</t>
  </si>
  <si>
    <t>Urban</t>
  </si>
  <si>
    <t>Central Rural</t>
  </si>
  <si>
    <t>Central Urban</t>
  </si>
  <si>
    <t>Central</t>
  </si>
  <si>
    <t>Eastern</t>
  </si>
  <si>
    <t>Northern</t>
  </si>
  <si>
    <t>Western</t>
  </si>
  <si>
    <t>Kampala</t>
  </si>
  <si>
    <t>Central 1</t>
  </si>
  <si>
    <t>Central 2</t>
  </si>
  <si>
    <t>East central</t>
  </si>
  <si>
    <t>Mid-Northern</t>
  </si>
  <si>
    <t>North-east</t>
  </si>
  <si>
    <t>West-Nile</t>
  </si>
  <si>
    <t>Mid-Western</t>
  </si>
  <si>
    <t>South-Western</t>
  </si>
  <si>
    <t>ubos</t>
  </si>
  <si>
    <t>ubos-diffs</t>
  </si>
  <si>
    <t>total</t>
  </si>
  <si>
    <t>west and central rural</t>
  </si>
  <si>
    <t>east north and central urban</t>
  </si>
  <si>
    <t xml:space="preserve">Rural </t>
  </si>
  <si>
    <t xml:space="preserve">Urban </t>
  </si>
  <si>
    <t>central</t>
  </si>
  <si>
    <t>eastern</t>
  </si>
  <si>
    <t>northern</t>
  </si>
  <si>
    <t>western</t>
  </si>
  <si>
    <t>total freq</t>
  </si>
  <si>
    <t>% pov diffs totals</t>
  </si>
  <si>
    <t>contributors</t>
  </si>
  <si>
    <t>total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</si>
</sst>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1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C1" workbookViewId="0">
      <selection activeCell="G10" sqref="G10"/>
    </sheetView>
  </sheetViews>
  <sheetFormatPr defaultRowHeight="15" x14ac:dyDescent="0.25"/>
  <cols>
    <col min="1" max="1" width="11.7109375" customWidth="1"/>
    <col min="2" max="2" width="12.140625" customWidth="1"/>
    <col min="3" max="3" width="16.7109375" customWidth="1"/>
    <col min="8" max="8" width="9.140625" style="8"/>
    <col min="9" max="9" width="16.42578125" customWidth="1"/>
    <col min="10" max="10" width="9.5703125" style="9" customWidth="1"/>
    <col min="11" max="11" width="9.140625" customWidth="1"/>
  </cols>
  <sheetData>
    <row r="1" spans="1:21" ht="15.75" thickBot="1" x14ac:dyDescent="0.3">
      <c r="E1" t="s">
        <v>2</v>
      </c>
      <c r="F1" t="s">
        <v>1</v>
      </c>
      <c r="G1" t="s">
        <v>23</v>
      </c>
      <c r="H1" s="8" t="s">
        <v>3</v>
      </c>
      <c r="J1" s="9" t="s">
        <v>24</v>
      </c>
    </row>
    <row r="2" spans="1:21" ht="16.5" thickBot="1" x14ac:dyDescent="0.3">
      <c r="A2" s="1">
        <v>21258</v>
      </c>
      <c r="B2" s="2">
        <f>C2-A2</f>
        <v>10848</v>
      </c>
      <c r="C2" s="2">
        <v>32106</v>
      </c>
      <c r="E2" s="6" t="s">
        <v>0</v>
      </c>
      <c r="F2" s="6" t="s">
        <v>0</v>
      </c>
      <c r="G2" t="s">
        <v>0</v>
      </c>
      <c r="I2" t="s">
        <v>4</v>
      </c>
    </row>
    <row r="3" spans="1:21" ht="16.5" thickBot="1" x14ac:dyDescent="0.3">
      <c r="A3" s="3">
        <v>21258</v>
      </c>
      <c r="B3" s="4">
        <f t="shared" ref="B3:B9" si="0">C3-A3</f>
        <v>8314</v>
      </c>
      <c r="C3" s="5">
        <v>29572</v>
      </c>
      <c r="E3" s="7">
        <v>23.3</v>
      </c>
      <c r="F3" s="7">
        <v>23.5</v>
      </c>
      <c r="G3">
        <v>24.5</v>
      </c>
      <c r="H3" s="8">
        <f>F3-E3</f>
        <v>0.19999999999999929</v>
      </c>
      <c r="I3" t="s">
        <v>5</v>
      </c>
      <c r="J3" s="9">
        <f>F3-G3</f>
        <v>-1</v>
      </c>
    </row>
    <row r="4" spans="1:21" ht="16.5" thickBot="1" x14ac:dyDescent="0.3">
      <c r="A4" s="3">
        <v>21258</v>
      </c>
      <c r="B4" s="4">
        <f t="shared" si="0"/>
        <v>9427</v>
      </c>
      <c r="C4" s="5">
        <v>30685</v>
      </c>
      <c r="E4" s="7">
        <v>26.2</v>
      </c>
      <c r="F4" s="7">
        <v>26.3</v>
      </c>
      <c r="G4">
        <v>27.2</v>
      </c>
      <c r="H4" s="8">
        <f t="shared" ref="H4:H22" si="1">F4-E4</f>
        <v>0.10000000000000142</v>
      </c>
      <c r="I4" t="s">
        <v>6</v>
      </c>
      <c r="J4" s="9">
        <f t="shared" ref="J4:J22" si="2">F4-G4</f>
        <v>-0.89999999999999858</v>
      </c>
    </row>
    <row r="5" spans="1:21" ht="16.5" thickBot="1" x14ac:dyDescent="0.3">
      <c r="A5" s="3">
        <v>21258</v>
      </c>
      <c r="B5" s="4">
        <f t="shared" si="0"/>
        <v>7384</v>
      </c>
      <c r="C5" s="5">
        <v>28642</v>
      </c>
      <c r="E5" s="7">
        <v>4.8</v>
      </c>
      <c r="F5" s="7">
        <v>5.2</v>
      </c>
      <c r="G5">
        <v>9.1</v>
      </c>
      <c r="H5" s="8">
        <f t="shared" si="1"/>
        <v>0.40000000000000036</v>
      </c>
      <c r="I5" t="s">
        <v>7</v>
      </c>
      <c r="J5" s="9">
        <f t="shared" si="2"/>
        <v>-3.8999999999999995</v>
      </c>
    </row>
    <row r="6" spans="1:21" ht="16.5" thickBot="1" x14ac:dyDescent="0.3">
      <c r="A6" s="3">
        <v>21258</v>
      </c>
      <c r="B6" s="4">
        <f t="shared" si="0"/>
        <v>8976</v>
      </c>
      <c r="C6" s="5">
        <v>30234</v>
      </c>
      <c r="E6" s="7">
        <v>20.6</v>
      </c>
      <c r="F6" s="7">
        <v>19</v>
      </c>
      <c r="G6">
        <v>13.5</v>
      </c>
      <c r="H6" s="8">
        <f t="shared" si="1"/>
        <v>-1.6000000000000014</v>
      </c>
      <c r="I6" t="s">
        <v>8</v>
      </c>
      <c r="J6" s="9">
        <f t="shared" si="2"/>
        <v>5.5</v>
      </c>
    </row>
    <row r="7" spans="1:21" ht="16.5" thickBot="1" x14ac:dyDescent="0.3">
      <c r="A7" s="3">
        <v>21258</v>
      </c>
      <c r="B7" s="4">
        <f t="shared" si="0"/>
        <v>7689</v>
      </c>
      <c r="C7" s="5">
        <v>28947</v>
      </c>
      <c r="E7" s="7">
        <v>2.9</v>
      </c>
      <c r="F7" s="7">
        <v>4.0999999999999996</v>
      </c>
      <c r="G7">
        <v>5.4</v>
      </c>
      <c r="H7" s="8">
        <f t="shared" si="1"/>
        <v>1.1999999999999997</v>
      </c>
      <c r="I7" t="s">
        <v>9</v>
      </c>
      <c r="J7" s="9">
        <f t="shared" si="2"/>
        <v>-1.3000000000000007</v>
      </c>
    </row>
    <row r="8" spans="1:21" ht="16.5" thickBot="1" x14ac:dyDescent="0.3">
      <c r="A8" s="3">
        <v>21258</v>
      </c>
      <c r="B8" s="4">
        <f t="shared" si="0"/>
        <v>8735</v>
      </c>
      <c r="C8" s="5">
        <v>29993</v>
      </c>
      <c r="E8" s="7">
        <v>14.8</v>
      </c>
      <c r="F8" s="7">
        <v>14.2</v>
      </c>
      <c r="G8">
        <v>10.7</v>
      </c>
      <c r="H8" s="8">
        <f t="shared" si="1"/>
        <v>-0.60000000000000142</v>
      </c>
      <c r="I8" t="s">
        <v>10</v>
      </c>
      <c r="J8" s="9">
        <f t="shared" si="2"/>
        <v>3.5</v>
      </c>
    </row>
    <row r="9" spans="1:21" ht="16.5" thickBot="1" x14ac:dyDescent="0.3">
      <c r="A9" s="3">
        <v>21258</v>
      </c>
      <c r="B9" s="4">
        <f t="shared" si="0"/>
        <v>6907</v>
      </c>
      <c r="C9" s="5">
        <v>28165</v>
      </c>
      <c r="E9" s="7">
        <v>17.8</v>
      </c>
      <c r="F9" s="7">
        <v>30.3</v>
      </c>
      <c r="G9">
        <v>24.3</v>
      </c>
      <c r="H9" s="8">
        <f t="shared" si="1"/>
        <v>12.5</v>
      </c>
      <c r="I9" t="s">
        <v>11</v>
      </c>
      <c r="J9" s="9">
        <f t="shared" si="2"/>
        <v>6</v>
      </c>
    </row>
    <row r="10" spans="1:21" ht="16.5" thickBot="1" x14ac:dyDescent="0.3">
      <c r="E10" s="7">
        <v>17</v>
      </c>
      <c r="F10" s="7">
        <v>21.6</v>
      </c>
      <c r="G10">
        <v>46.2</v>
      </c>
      <c r="H10" s="8">
        <f t="shared" si="1"/>
        <v>4.6000000000000014</v>
      </c>
      <c r="I10" t="s">
        <v>12</v>
      </c>
      <c r="J10" s="9">
        <f t="shared" si="2"/>
        <v>-24.6</v>
      </c>
    </row>
    <row r="11" spans="1:21" ht="16.5" thickBot="1" x14ac:dyDescent="0.3">
      <c r="E11" s="7">
        <v>45.2</v>
      </c>
      <c r="F11" s="7">
        <v>25.4</v>
      </c>
      <c r="G11">
        <v>21.8</v>
      </c>
      <c r="H11" s="8">
        <f t="shared" si="1"/>
        <v>-19.800000000000004</v>
      </c>
      <c r="I11" t="s">
        <v>13</v>
      </c>
      <c r="J11" s="9">
        <f t="shared" si="2"/>
        <v>3.5999999999999979</v>
      </c>
    </row>
    <row r="12" spans="1:21" ht="16.5" thickBot="1" x14ac:dyDescent="0.3">
      <c r="E12" s="7"/>
      <c r="F12" s="7"/>
      <c r="K12" t="s">
        <v>34</v>
      </c>
      <c r="L12" t="s">
        <v>35</v>
      </c>
      <c r="N12" t="s">
        <v>36</v>
      </c>
    </row>
    <row r="13" spans="1:21" ht="16.5" thickBot="1" x14ac:dyDescent="0.3">
      <c r="E13" s="7">
        <v>1.2</v>
      </c>
      <c r="F13" s="7">
        <v>2</v>
      </c>
      <c r="G13">
        <v>4</v>
      </c>
      <c r="H13" s="8">
        <f t="shared" si="1"/>
        <v>0.8</v>
      </c>
      <c r="I13" t="s">
        <v>14</v>
      </c>
      <c r="J13" s="9">
        <f t="shared" si="2"/>
        <v>-2</v>
      </c>
      <c r="K13" s="10">
        <f>Q15+Q16+Q17+Q18+Q13</f>
        <v>4171</v>
      </c>
      <c r="L13">
        <f>H13+H16+H17+H18+H19+H20</f>
        <v>39.799999999999997</v>
      </c>
      <c r="M13" t="s">
        <v>27</v>
      </c>
      <c r="P13" t="s">
        <v>7</v>
      </c>
      <c r="Q13">
        <v>809</v>
      </c>
      <c r="R13" t="s">
        <v>30</v>
      </c>
    </row>
    <row r="14" spans="1:21" ht="16.5" thickBot="1" x14ac:dyDescent="0.3">
      <c r="E14" s="7">
        <v>13.2</v>
      </c>
      <c r="F14" s="7">
        <v>12.9</v>
      </c>
      <c r="G14">
        <v>11.2</v>
      </c>
      <c r="H14" s="8">
        <f t="shared" si="1"/>
        <v>-0.29999999999999893</v>
      </c>
      <c r="I14" t="s">
        <v>15</v>
      </c>
      <c r="J14" s="9">
        <f t="shared" si="2"/>
        <v>1.7000000000000011</v>
      </c>
      <c r="K14">
        <f>((K13/Q21)*100)</f>
        <v>61.564575645756456</v>
      </c>
      <c r="P14" t="s">
        <v>28</v>
      </c>
      <c r="Q14" s="10">
        <v>1177</v>
      </c>
      <c r="T14" s="10">
        <f>Q18+Q16</f>
        <v>3058</v>
      </c>
      <c r="U14">
        <f>T14/T23</f>
        <v>0.55049504950495054</v>
      </c>
    </row>
    <row r="15" spans="1:21" ht="16.5" thickBot="1" x14ac:dyDescent="0.3">
      <c r="E15" s="7">
        <v>22.3</v>
      </c>
      <c r="F15" s="7">
        <v>20.5</v>
      </c>
      <c r="G15">
        <v>13.6</v>
      </c>
      <c r="H15" s="8">
        <f t="shared" si="1"/>
        <v>-1.8000000000000007</v>
      </c>
      <c r="I15" t="s">
        <v>16</v>
      </c>
      <c r="J15" s="9">
        <f t="shared" si="2"/>
        <v>6.9</v>
      </c>
      <c r="P15" t="s">
        <v>29</v>
      </c>
      <c r="Q15">
        <v>132</v>
      </c>
      <c r="R15" t="s">
        <v>31</v>
      </c>
    </row>
    <row r="16" spans="1:21" ht="16.5" thickBot="1" x14ac:dyDescent="0.3">
      <c r="E16" s="7">
        <v>16.600000000000001</v>
      </c>
      <c r="F16" s="7">
        <v>27.4</v>
      </c>
      <c r="G16">
        <v>21.4</v>
      </c>
      <c r="H16" s="8">
        <f t="shared" si="1"/>
        <v>10.799999999999997</v>
      </c>
      <c r="I16" t="s">
        <v>17</v>
      </c>
      <c r="J16" s="9">
        <f t="shared" si="2"/>
        <v>6</v>
      </c>
      <c r="P16" t="s">
        <v>6</v>
      </c>
      <c r="Q16" s="10">
        <v>1274</v>
      </c>
    </row>
    <row r="17" spans="5:22" ht="16.5" thickBot="1" x14ac:dyDescent="0.3">
      <c r="E17" s="7">
        <v>18.899999999999999</v>
      </c>
      <c r="F17" s="7">
        <v>32.6</v>
      </c>
      <c r="G17">
        <v>26.5</v>
      </c>
      <c r="H17" s="8">
        <f t="shared" si="1"/>
        <v>13.700000000000003</v>
      </c>
      <c r="I17" t="s">
        <v>11</v>
      </c>
      <c r="J17" s="9">
        <f t="shared" si="2"/>
        <v>6.1000000000000014</v>
      </c>
      <c r="P17" t="s">
        <v>29</v>
      </c>
      <c r="Q17">
        <v>172</v>
      </c>
      <c r="R17" t="s">
        <v>32</v>
      </c>
      <c r="T17" s="10">
        <f>Q17+Q18</f>
        <v>1956</v>
      </c>
      <c r="V17">
        <f>T17/Q21</f>
        <v>0.28870848708487085</v>
      </c>
    </row>
    <row r="18" spans="5:22" ht="16.5" thickBot="1" x14ac:dyDescent="0.3">
      <c r="E18" s="7">
        <v>10.199999999999999</v>
      </c>
      <c r="F18" s="7">
        <v>13.9</v>
      </c>
      <c r="G18">
        <v>40.4</v>
      </c>
      <c r="H18" s="8">
        <f t="shared" si="1"/>
        <v>3.7000000000000011</v>
      </c>
      <c r="I18" t="s">
        <v>18</v>
      </c>
      <c r="J18" s="9">
        <f t="shared" si="2"/>
        <v>-26.5</v>
      </c>
      <c r="P18" t="s">
        <v>28</v>
      </c>
      <c r="Q18" s="10">
        <v>1784</v>
      </c>
    </row>
    <row r="19" spans="5:22" ht="16.5" thickBot="1" x14ac:dyDescent="0.3">
      <c r="E19" s="7">
        <v>54.8</v>
      </c>
      <c r="F19" s="7">
        <v>60.4</v>
      </c>
      <c r="G19">
        <v>75.8</v>
      </c>
      <c r="H19" s="8">
        <f t="shared" si="1"/>
        <v>5.6000000000000014</v>
      </c>
      <c r="I19" t="s">
        <v>19</v>
      </c>
      <c r="J19" s="9">
        <f t="shared" si="2"/>
        <v>-15.399999999999999</v>
      </c>
      <c r="P19" t="s">
        <v>29</v>
      </c>
      <c r="Q19">
        <v>107</v>
      </c>
      <c r="R19" t="s">
        <v>33</v>
      </c>
      <c r="T19" s="10">
        <f>Q19+Q20</f>
        <v>1427</v>
      </c>
      <c r="V19">
        <f>T19/Q21</f>
        <v>0.21062730627306273</v>
      </c>
    </row>
    <row r="20" spans="5:22" ht="16.5" thickBot="1" x14ac:dyDescent="0.3">
      <c r="E20" s="7">
        <v>9</v>
      </c>
      <c r="F20" s="7">
        <v>14.2</v>
      </c>
      <c r="G20">
        <v>39.700000000000003</v>
      </c>
      <c r="H20" s="8">
        <f t="shared" si="1"/>
        <v>5.1999999999999993</v>
      </c>
      <c r="I20" t="s">
        <v>20</v>
      </c>
      <c r="J20" s="9">
        <f t="shared" si="2"/>
        <v>-25.500000000000004</v>
      </c>
      <c r="P20" t="s">
        <v>28</v>
      </c>
      <c r="Q20" s="10">
        <v>1320</v>
      </c>
      <c r="T20" s="10">
        <f>Q20+Q14</f>
        <v>2497</v>
      </c>
      <c r="U20">
        <f>T20/T23</f>
        <v>0.44950495049504952</v>
      </c>
    </row>
    <row r="21" spans="5:22" ht="16.5" thickBot="1" x14ac:dyDescent="0.3">
      <c r="E21" s="7">
        <v>47.8</v>
      </c>
      <c r="F21" s="7">
        <v>29.5</v>
      </c>
      <c r="G21">
        <v>25.3</v>
      </c>
      <c r="H21" s="8">
        <f t="shared" si="1"/>
        <v>-18.299999999999997</v>
      </c>
      <c r="I21" t="s">
        <v>21</v>
      </c>
      <c r="J21" s="9">
        <f t="shared" si="2"/>
        <v>4.1999999999999993</v>
      </c>
      <c r="K21" s="10">
        <f>Q19+Q20+Q14</f>
        <v>2604</v>
      </c>
      <c r="L21">
        <f>H14+H15+H21+H22</f>
        <v>-41.599999999999994</v>
      </c>
      <c r="M21" t="s">
        <v>26</v>
      </c>
      <c r="P21" t="s">
        <v>25</v>
      </c>
      <c r="Q21" s="10">
        <v>6775</v>
      </c>
    </row>
    <row r="22" spans="5:22" ht="16.5" thickBot="1" x14ac:dyDescent="0.3">
      <c r="E22" s="7">
        <v>42.4</v>
      </c>
      <c r="F22" s="7">
        <v>21.2</v>
      </c>
      <c r="G22">
        <v>18.399999999999999</v>
      </c>
      <c r="H22" s="8">
        <f t="shared" si="1"/>
        <v>-21.2</v>
      </c>
      <c r="I22" t="s">
        <v>22</v>
      </c>
      <c r="J22" s="9">
        <f t="shared" si="2"/>
        <v>2.8000000000000007</v>
      </c>
      <c r="K22">
        <f>((K21/Q21)*100)</f>
        <v>38.435424354243544</v>
      </c>
    </row>
    <row r="23" spans="5:22" x14ac:dyDescent="0.25">
      <c r="T23" s="10">
        <f>Q14+Q16+Q18+Q20</f>
        <v>5555</v>
      </c>
    </row>
    <row r="24" spans="5:22" x14ac:dyDescent="0.25">
      <c r="T24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Templeton</dc:creator>
  <cp:lastModifiedBy>Templeton</cp:lastModifiedBy>
  <dcterms:created xsi:type="dcterms:W3CDTF">2013-05-27T22:11:47Z</dcterms:created>
  <dcterms:modified xsi:type="dcterms:W3CDTF">2013-06-05T22:02:29Z</dcterms:modified>
</cp:coreProperties>
</file>