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Qualitative_work/Qualitative_consultations/3_Paper/"/>
    </mc:Choice>
  </mc:AlternateContent>
  <xr:revisionPtr revIDLastSave="521" documentId="13_ncr:1_{079C2CC4-E505-4595-8BF2-E046D0304603}" xr6:coauthVersionLast="47" xr6:coauthVersionMax="47" xr10:uidLastSave="{FD5C9F7A-C34F-466C-B86E-4F463BA5CAFE}"/>
  <bookViews>
    <workbookView xWindow="-110" yWindow="-110" windowWidth="19420" windowHeight="11620" xr2:uid="{00000000-000D-0000-FFFF-FFFF00000000}"/>
  </bookViews>
  <sheets>
    <sheet name="q1" sheetId="14" r:id="rId1"/>
    <sheet name="q2" sheetId="15" r:id="rId2"/>
    <sheet name="q3" sheetId="7" r:id="rId3"/>
    <sheet name="q4" sheetId="29" r:id="rId4"/>
    <sheet name="q5" sheetId="30" r:id="rId5"/>
    <sheet name="q6" sheetId="8" r:id="rId6"/>
    <sheet name="q7" sheetId="28" r:id="rId7"/>
    <sheet name="q7_" sheetId="34" r:id="rId8"/>
    <sheet name="7a" sheetId="23" r:id="rId9"/>
    <sheet name="q8" sheetId="31" r:id="rId10"/>
    <sheet name="q9" sheetId="32" r:id="rId11"/>
    <sheet name="Number consulted" sheetId="35" r:id="rId12"/>
  </sheet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5" l="1"/>
  <c r="G13" i="35"/>
  <c r="E12" i="35" l="1"/>
  <c r="E11" i="35"/>
  <c r="E13" i="35" s="1"/>
  <c r="M24" i="14"/>
  <c r="M21" i="14"/>
  <c r="M13" i="14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4" i="7"/>
  <c r="E14" i="31"/>
  <c r="E5" i="31"/>
  <c r="E6" i="31"/>
  <c r="E7" i="31"/>
  <c r="E8" i="31"/>
  <c r="E9" i="31"/>
  <c r="E10" i="31"/>
  <c r="E11" i="31"/>
  <c r="E12" i="31"/>
  <c r="E13" i="31"/>
  <c r="E4" i="31"/>
  <c r="E42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" i="23"/>
  <c r="C33" i="28"/>
  <c r="D5" i="28" s="1"/>
  <c r="F1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5" i="8"/>
  <c r="E19" i="8"/>
  <c r="D20" i="28" l="1"/>
  <c r="D19" i="28"/>
  <c r="D4" i="28"/>
  <c r="D32" i="28"/>
  <c r="D15" i="28"/>
  <c r="D14" i="28"/>
  <c r="D13" i="28"/>
  <c r="D12" i="28"/>
  <c r="D27" i="28"/>
  <c r="D26" i="28"/>
  <c r="D25" i="28"/>
  <c r="D6" i="28"/>
  <c r="D18" i="28"/>
  <c r="D17" i="28"/>
  <c r="D16" i="28"/>
  <c r="D31" i="28"/>
  <c r="D30" i="28"/>
  <c r="D29" i="28"/>
  <c r="D28" i="28"/>
  <c r="D11" i="28"/>
  <c r="D10" i="28"/>
  <c r="D9" i="28"/>
  <c r="D24" i="28"/>
  <c r="D8" i="28"/>
  <c r="D23" i="28"/>
  <c r="D7" i="28"/>
  <c r="D22" i="28"/>
  <c r="D21" i="28"/>
  <c r="D14" i="32"/>
  <c r="D14" i="31"/>
  <c r="D42" i="23"/>
  <c r="C21" i="30"/>
  <c r="I16" i="15"/>
  <c r="C16" i="15"/>
  <c r="C21" i="7"/>
  <c r="D51" i="14"/>
  <c r="E15" i="14" l="1"/>
  <c r="E34" i="14"/>
  <c r="E16" i="14"/>
  <c r="E32" i="14"/>
  <c r="E48" i="14"/>
  <c r="E33" i="14"/>
  <c r="E19" i="14"/>
  <c r="E39" i="14"/>
  <c r="E40" i="14"/>
  <c r="E27" i="14"/>
  <c r="E44" i="14"/>
  <c r="E17" i="14"/>
  <c r="E18" i="14"/>
  <c r="E5" i="14"/>
  <c r="E21" i="14"/>
  <c r="E37" i="14"/>
  <c r="E6" i="14"/>
  <c r="E22" i="14"/>
  <c r="E38" i="14"/>
  <c r="E7" i="14"/>
  <c r="E8" i="14"/>
  <c r="E41" i="14"/>
  <c r="E42" i="14"/>
  <c r="E43" i="14"/>
  <c r="E12" i="14"/>
  <c r="E9" i="14"/>
  <c r="E13" i="14"/>
  <c r="E29" i="14"/>
  <c r="E45" i="14"/>
  <c r="E46" i="14"/>
  <c r="E31" i="14"/>
  <c r="E50" i="14"/>
  <c r="E4" i="14"/>
  <c r="E20" i="14"/>
  <c r="E24" i="14"/>
  <c r="E10" i="14"/>
  <c r="E11" i="14"/>
  <c r="E14" i="14"/>
  <c r="E30" i="14"/>
  <c r="E47" i="14"/>
  <c r="E49" i="14"/>
  <c r="E35" i="14"/>
  <c r="E36" i="14"/>
  <c r="E23" i="14"/>
  <c r="E25" i="14"/>
  <c r="E26" i="14"/>
  <c r="E28" i="14"/>
  <c r="D33" i="28"/>
  <c r="E51" i="14" l="1"/>
</calcChain>
</file>

<file path=xl/sharedStrings.xml><?xml version="1.0" encoding="utf-8"?>
<sst xmlns="http://schemas.openxmlformats.org/spreadsheetml/2006/main" count="984" uniqueCount="223">
  <si>
    <t>Aroma</t>
  </si>
  <si>
    <t>Bazooka</t>
  </si>
  <si>
    <t>Longe 10H</t>
  </si>
  <si>
    <t>Longe 5</t>
  </si>
  <si>
    <t>Posho</t>
  </si>
  <si>
    <t>Porridge</t>
  </si>
  <si>
    <t>Boiled maize</t>
  </si>
  <si>
    <t>Alcohol brew</t>
  </si>
  <si>
    <t>Roasted maize</t>
  </si>
  <si>
    <t>DAO</t>
  </si>
  <si>
    <t>Farmers</t>
  </si>
  <si>
    <t>Millers</t>
  </si>
  <si>
    <t>Dishes</t>
  </si>
  <si>
    <t>Fries/snacks</t>
  </si>
  <si>
    <t>Couple</t>
  </si>
  <si>
    <t>H614</t>
  </si>
  <si>
    <t>Longe 5D</t>
  </si>
  <si>
    <t>Longe 6H</t>
  </si>
  <si>
    <t>Longe 9H</t>
  </si>
  <si>
    <t>Mixed FGD</t>
  </si>
  <si>
    <t>Respondent</t>
  </si>
  <si>
    <t>Nutrition/protein</t>
  </si>
  <si>
    <t>Consumption trait</t>
  </si>
  <si>
    <t>respondent group</t>
  </si>
  <si>
    <t>Number of respondents in the group</t>
  </si>
  <si>
    <t xml:space="preserve">q1. What are the most important attributes you (households in your community) consider when choosing which improved maize variety to grow? </t>
  </si>
  <si>
    <t>attribute</t>
  </si>
  <si>
    <t>Yield</t>
  </si>
  <si>
    <t>Drought tolerace</t>
  </si>
  <si>
    <t>Trader</t>
  </si>
  <si>
    <t>Pest &amp; disease tolerance</t>
  </si>
  <si>
    <t>Shelf life</t>
  </si>
  <si>
    <t>Maturity time</t>
  </si>
  <si>
    <t>Milling out-turn</t>
  </si>
  <si>
    <t>Recycling potential</t>
  </si>
  <si>
    <t>Production</t>
  </si>
  <si>
    <t>Consumption</t>
  </si>
  <si>
    <t>Attribute category</t>
  </si>
  <si>
    <t>Palatability (sweet &amp; smooth taste)</t>
  </si>
  <si>
    <t>Flour expansion after cooking</t>
  </si>
  <si>
    <t>Women FGD</t>
  </si>
  <si>
    <t>Reqires less inputs</t>
  </si>
  <si>
    <t>Cost of seed</t>
  </si>
  <si>
    <t>Men FGD</t>
  </si>
  <si>
    <t xml:space="preserve">q3. What types of maize dishes do you (or households in your community) most commonly eat? Why do you choose to eat these dishes? </t>
  </si>
  <si>
    <t>Palatability (sweet and smooth taste)</t>
  </si>
  <si>
    <t>variety</t>
  </si>
  <si>
    <t>Good taste gives appetite</t>
  </si>
  <si>
    <t>MM3</t>
  </si>
  <si>
    <t>Lnadraces</t>
  </si>
  <si>
    <t>Good taste keeps you satisfied longer</t>
  </si>
  <si>
    <t>Takes less firewood/charcoal</t>
  </si>
  <si>
    <t>Ease of cooking</t>
  </si>
  <si>
    <t>Takes less water to prepare</t>
  </si>
  <si>
    <t>.</t>
  </si>
  <si>
    <t>Sweet for the mouth</t>
  </si>
  <si>
    <t>provides energy</t>
  </si>
  <si>
    <t>Aroma provides appetite</t>
  </si>
  <si>
    <t>Takes less firewood</t>
  </si>
  <si>
    <t>Feeds more people</t>
  </si>
  <si>
    <t xml:space="preserve">Big grain coat </t>
  </si>
  <si>
    <t>Gives more flour</t>
  </si>
  <si>
    <t>More food to feed many people</t>
  </si>
  <si>
    <t>Why is the trait important?</t>
  </si>
  <si>
    <t>Quality of flour (color &amp; texture)</t>
  </si>
  <si>
    <t>Production &amp; consumption</t>
  </si>
  <si>
    <t>Cooking time</t>
  </si>
  <si>
    <t>Takes a short time</t>
  </si>
  <si>
    <t xml:space="preserve">Q7. When using maize as food, what do you (or other consumers) consider as the most important traits/attributes (e.g taste, or cooking time, ease of cooking, etc)? Why are those attributes considered important? </t>
  </si>
  <si>
    <t>Total respondenses</t>
  </si>
  <si>
    <t>White flour</t>
  </si>
  <si>
    <t>Q7a. Are there any maize varieties that are particularly suitable in terms of the above attributes (stated in q7)? If so, which varieties? </t>
  </si>
  <si>
    <t>Q2. What are the different uses of maize (forms in which maize can be used or eaten)?</t>
  </si>
  <si>
    <t>maize_uses</t>
  </si>
  <si>
    <t>Agro-input dealers</t>
  </si>
  <si>
    <t>Human food</t>
  </si>
  <si>
    <t>Source of income</t>
  </si>
  <si>
    <t>Animal feeds</t>
  </si>
  <si>
    <t>Human food (roasting, porrdge, posho)</t>
  </si>
  <si>
    <t>Animal feeds (silage, bran, broken maize)</t>
  </si>
  <si>
    <t>Traders</t>
  </si>
  <si>
    <t>Firewood (maize residues)</t>
  </si>
  <si>
    <t>Mulching (maize residues)</t>
  </si>
  <si>
    <t>Q2a. Do (all) the current improved maize varieties fit these uses? If no, which varieties don’t fit the uses, and why?</t>
  </si>
  <si>
    <t>Why</t>
  </si>
  <si>
    <t>Which variety?</t>
  </si>
  <si>
    <t>Yes or No</t>
  </si>
  <si>
    <t>Why "Yes or No"?</t>
  </si>
  <si>
    <t>No</t>
  </si>
  <si>
    <t>DK</t>
  </si>
  <si>
    <t>Zimbabwe</t>
  </si>
  <si>
    <t>Cannot be recycled</t>
  </si>
  <si>
    <t>Yes</t>
  </si>
  <si>
    <t>All OPV maize varieties</t>
  </si>
  <si>
    <t>Early maturity</t>
  </si>
  <si>
    <t>Low price of seed</t>
  </si>
  <si>
    <t>Not good for roasting</t>
  </si>
  <si>
    <t>Popcorn varieties</t>
  </si>
  <si>
    <t>Has low biomass for animal feeds</t>
  </si>
  <si>
    <t>Posho from it is not smooth</t>
  </si>
  <si>
    <t>DK varieties</t>
  </si>
  <si>
    <t xml:space="preserve">Not good for milling </t>
  </si>
  <si>
    <t>MM3/Zimbabwe</t>
  </si>
  <si>
    <t>Maize bran is higher than the flour</t>
  </si>
  <si>
    <t>Not sweet</t>
  </si>
  <si>
    <t>Rots easily</t>
  </si>
  <si>
    <t>Weighs less on scale</t>
  </si>
  <si>
    <t>n/a</t>
  </si>
  <si>
    <t>Q4. Why might you want to try a new maize dish or recipe?</t>
  </si>
  <si>
    <t>To increase on the nutritional value</t>
  </si>
  <si>
    <t>DAO/NARO</t>
  </si>
  <si>
    <t>Organoleptic qualities</t>
  </si>
  <si>
    <t>Differences in taste</t>
  </si>
  <si>
    <t>Time taken to prepare</t>
  </si>
  <si>
    <t>Shelf-life</t>
  </si>
  <si>
    <t>Based on our needs</t>
  </si>
  <si>
    <t>Copying from neighbors/other locations</t>
  </si>
  <si>
    <t>Copying from neighbor or social groups</t>
  </si>
  <si>
    <t xml:space="preserve">Q5. How do you learn about new maize recipes or dishes? </t>
  </si>
  <si>
    <t>How</t>
  </si>
  <si>
    <t>Radio talk shows</t>
  </si>
  <si>
    <t>Open days/nutritional days</t>
  </si>
  <si>
    <t>Tradition and culture</t>
  </si>
  <si>
    <t>Exposure visits</t>
  </si>
  <si>
    <t>Agricultural shows/seminars</t>
  </si>
  <si>
    <t>Trial and error</t>
  </si>
  <si>
    <t>From social groups</t>
  </si>
  <si>
    <t>Restaurents</t>
  </si>
  <si>
    <t>From radios and televisions</t>
  </si>
  <si>
    <t>From friends</t>
  </si>
  <si>
    <t>Workshop</t>
  </si>
  <si>
    <t>Relatives</t>
  </si>
  <si>
    <t>Friends</t>
  </si>
  <si>
    <t>Extension workers</t>
  </si>
  <si>
    <t>Trainining</t>
  </si>
  <si>
    <t>Travelling</t>
  </si>
  <si>
    <t>Social groups</t>
  </si>
  <si>
    <t>Q6. When using maize (improved or local varieties) as food [posho, porridge, boiled, roasted, animal feeds], can you identify differences between varieties? If yes, how and what are these differences</t>
  </si>
  <si>
    <t>How?</t>
  </si>
  <si>
    <t>Differences</t>
  </si>
  <si>
    <t>Flour from some varities like Bazooka is more white</t>
  </si>
  <si>
    <t>Color (whiter grain/flour)</t>
  </si>
  <si>
    <t>Taste</t>
  </si>
  <si>
    <t>Some varieties like Bazooka are sweeter</t>
  </si>
  <si>
    <t>Grain size/weight</t>
  </si>
  <si>
    <t>Some varieties like Bazooka produce bigger/heavier grains</t>
  </si>
  <si>
    <t>Some varieties are Longe 5 and Longe 10H whiter</t>
  </si>
  <si>
    <t>Color of the grain/flour</t>
  </si>
  <si>
    <t>Landraces have a red cob</t>
  </si>
  <si>
    <t>Some varieties like landraces, Longe 5 and Longe H614 are sweeter</t>
  </si>
  <si>
    <t>Local varieties are sweeter than improved varieties</t>
  </si>
  <si>
    <t>Improved varieties are whiter than local varieties</t>
  </si>
  <si>
    <t>Improved varieties take less time to get ready</t>
  </si>
  <si>
    <t>Hybrib varieties produce more maize floor than local varieities</t>
  </si>
  <si>
    <t>Roasted local varieties are sweeter than hybrids</t>
  </si>
  <si>
    <t>Grain coating</t>
  </si>
  <si>
    <t>E.g Longe 5 has a smaller grain coating</t>
  </si>
  <si>
    <t>E.G Longe 4 has very samm grains</t>
  </si>
  <si>
    <t>Small grain coating</t>
  </si>
  <si>
    <t>You need less flour to make a big meal</t>
  </si>
  <si>
    <t>Big grain coat is good for roasted baize, but produces a low milling out-turn</t>
  </si>
  <si>
    <t xml:space="preserve">Q8. What do you consider as a good maize variety for consumption? Why? </t>
  </si>
  <si>
    <t>Respondent group</t>
  </si>
  <si>
    <t>Why?</t>
  </si>
  <si>
    <t>High yield</t>
  </si>
  <si>
    <t>Produces good quality of maize flour</t>
  </si>
  <si>
    <t xml:space="preserve">A good maize variety for consumption is one that </t>
  </si>
  <si>
    <t>Matures fast</t>
  </si>
  <si>
    <t>Has long shelf life</t>
  </si>
  <si>
    <t>has flour that expands after cooking</t>
  </si>
  <si>
    <t>Has good taste</t>
  </si>
  <si>
    <t>Q9. In your opinion, do men and women have different preferences as regards what is considered as a good maize variety for consumption? If yes, what are these differences (use table below? What are the reasons for those differences</t>
  </si>
  <si>
    <t>If yes, what are the differences</t>
  </si>
  <si>
    <t>Women prefer varieties that are sweet and mature fast e.g OPV Longe 5</t>
  </si>
  <si>
    <t>Men prefer high yielding varieties such as Bazooka which provide more food</t>
  </si>
  <si>
    <t>Men prefer multi-purpose varieties while women prefer taste and appeal</t>
  </si>
  <si>
    <t>Both prefer early maturity</t>
  </si>
  <si>
    <t>Women prefer varieties whose flour expands after cooking</t>
  </si>
  <si>
    <t>Men prefer tastier varieties</t>
  </si>
  <si>
    <t>Fine flour texture</t>
  </si>
  <si>
    <t>Proportion (%) of responses</t>
  </si>
  <si>
    <t>Sum of Proportion (%) of responses</t>
  </si>
  <si>
    <t>Trait</t>
  </si>
  <si>
    <t>Consumption-related trait</t>
  </si>
  <si>
    <t>Production-related trait</t>
  </si>
  <si>
    <t>Both production &amp; consumption</t>
  </si>
  <si>
    <t>Traits that consumers consider most important when consuming maize</t>
  </si>
  <si>
    <t>Why the maize consumption-related traits are important?</t>
  </si>
  <si>
    <t>Grand Total</t>
  </si>
  <si>
    <t>Total</t>
  </si>
  <si>
    <t>&amp;</t>
  </si>
  <si>
    <t>\\</t>
  </si>
  <si>
    <t>why is the trait considered important</t>
  </si>
  <si>
    <t>Percent of responses</t>
  </si>
  <si>
    <t>-</t>
  </si>
  <si>
    <t>Category of maize consumer</t>
  </si>
  <si>
    <t>Sex</t>
  </si>
  <si>
    <t>Number consulted</t>
  </si>
  <si>
    <t>Maize seed dealers</t>
  </si>
  <si>
    <t>Men</t>
  </si>
  <si>
    <t>Maize farmers</t>
  </si>
  <si>
    <t>Women</t>
  </si>
  <si>
    <t>Maize Millers</t>
  </si>
  <si>
    <t>Maize traders</t>
  </si>
  <si>
    <t>Total men</t>
  </si>
  <si>
    <t>Total women</t>
  </si>
  <si>
    <t>District Agricultural Technical and research staff</t>
  </si>
  <si>
    <t>Good taste gives appetite.</t>
  </si>
  <si>
    <t>Good taste keeps you satisfied longer.</t>
  </si>
  <si>
    <t>Sweet for the mouth.</t>
  </si>
  <si>
    <t>Gives more flour.</t>
  </si>
  <si>
    <t>Feeds more people.</t>
  </si>
  <si>
    <t>More food to feed many people.</t>
  </si>
  <si>
    <t>You need less flour to make a big meal.</t>
  </si>
  <si>
    <t>Takes a short time; Takes less firewood/charcoal.</t>
  </si>
  <si>
    <t>Takes less firewood.</t>
  </si>
  <si>
    <t>Takes less water to prepare.</t>
  </si>
  <si>
    <t>Big grain coat is good for roasted maize, but produces a low milling out-turn.</t>
  </si>
  <si>
    <t>Aroma provides appetite.</t>
  </si>
  <si>
    <t>provides energy.</t>
  </si>
  <si>
    <t>Consumption Total</t>
  </si>
  <si>
    <t>Production Total</t>
  </si>
  <si>
    <t>Production &amp; consumption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</si>
</sst>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7">
    <xf numFmtId="0" fontId="0" fillId="0" borderId="0" xfId="0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vertical="top"/>
    </xf>
    <xf numFmtId="0" fontId="16" fillId="0" borderId="0" xfId="0" applyFont="1" applyAlignment="1">
      <alignment wrapText="1"/>
    </xf>
    <xf numFmtId="0" fontId="0" fillId="0" borderId="0" xfId="0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0" fillId="0" borderId="0" xfId="0" applyNumberFormat="1" applyAlignment="1">
      <alignment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wrapText="1"/>
    </xf>
    <xf numFmtId="0" fontId="16" fillId="0" borderId="11" xfId="0" applyFont="1" applyBorder="1"/>
    <xf numFmtId="0" fontId="16" fillId="0" borderId="11" xfId="0" applyFont="1" applyBorder="1" applyAlignment="1">
      <alignment wrapText="1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16" fillId="33" borderId="0" xfId="0" applyFont="1" applyFill="1" applyAlignment="1">
      <alignment vertical="top" wrapText="1"/>
    </xf>
    <xf numFmtId="2" fontId="20" fillId="0" borderId="0" xfId="0" applyNumberFormat="1" applyFont="1" applyAlignment="1">
      <alignment horizontal="center"/>
    </xf>
    <xf numFmtId="0" fontId="19" fillId="33" borderId="0" xfId="0" applyFont="1" applyFill="1"/>
    <xf numFmtId="2" fontId="16" fillId="0" borderId="0" xfId="0" applyNumberFormat="1" applyFont="1" applyAlignment="1">
      <alignment horizontal="center" vertical="top"/>
    </xf>
    <xf numFmtId="2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/>
    <xf numFmtId="0" fontId="16" fillId="0" borderId="12" xfId="0" applyFont="1" applyBorder="1"/>
    <xf numFmtId="0" fontId="16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3">
    <dxf>
      <alignment wrapText="1"/>
    </dxf>
    <dxf>
      <alignment horizontal="center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Traits that farmers consider when choosing a variety to grow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'q1'!$G$4:$H$22</c:f>
              <c:multiLvlStrCache>
                <c:ptCount val="15"/>
                <c:lvl>
                  <c:pt idx="0">
                    <c:v>Flour expansion after cooking</c:v>
                  </c:pt>
                  <c:pt idx="1">
                    <c:v>Nutrition/protein</c:v>
                  </c:pt>
                  <c:pt idx="2">
                    <c:v>Maturity time</c:v>
                  </c:pt>
                  <c:pt idx="3">
                    <c:v>Shelf life</c:v>
                  </c:pt>
                  <c:pt idx="4">
                    <c:v>Quality of flour (color &amp; texture)</c:v>
                  </c:pt>
                  <c:pt idx="5">
                    <c:v>Palatability (sweet &amp; smooth taste)</c:v>
                  </c:pt>
                  <c:pt idx="6">
                    <c:v>Milling out-turn</c:v>
                  </c:pt>
                  <c:pt idx="7">
                    <c:v>Grain size/weight</c:v>
                  </c:pt>
                  <c:pt idx="8">
                    <c:v>Recycling potential</c:v>
                  </c:pt>
                  <c:pt idx="9">
                    <c:v>Cost of seed</c:v>
                  </c:pt>
                  <c:pt idx="10">
                    <c:v>Reqires less inputs</c:v>
                  </c:pt>
                  <c:pt idx="11">
                    <c:v>Pest &amp; disease tolerance</c:v>
                  </c:pt>
                  <c:pt idx="12">
                    <c:v>Drought tolerace</c:v>
                  </c:pt>
                  <c:pt idx="13">
                    <c:v>Yield</c:v>
                  </c:pt>
                  <c:pt idx="14">
                    <c:v>Maturity time</c:v>
                  </c:pt>
                </c:lvl>
                <c:lvl>
                  <c:pt idx="0">
                    <c:v>Consumption</c:v>
                  </c:pt>
                  <c:pt idx="8">
                    <c:v>Production</c:v>
                  </c:pt>
                  <c:pt idx="14">
                    <c:v>Production &amp; consumption</c:v>
                  </c:pt>
                </c:lvl>
              </c:multiLvlStrCache>
            </c:multiLvlStrRef>
          </c:cat>
          <c:val>
            <c:numRef>
              <c:f>'q1'!$I$4:$I$22</c:f>
              <c:numCache>
                <c:formatCode>0.00</c:formatCode>
                <c:ptCount val="15"/>
                <c:pt idx="0">
                  <c:v>1.2820512820512819</c:v>
                </c:pt>
                <c:pt idx="1">
                  <c:v>1.2820512820512819</c:v>
                </c:pt>
                <c:pt idx="2">
                  <c:v>2.5641025641025639</c:v>
                </c:pt>
                <c:pt idx="3">
                  <c:v>3.8461538461538458</c:v>
                </c:pt>
                <c:pt idx="4">
                  <c:v>4.4871794871794872</c:v>
                </c:pt>
                <c:pt idx="5">
                  <c:v>7.6923076923076925</c:v>
                </c:pt>
                <c:pt idx="6">
                  <c:v>10.256410256410255</c:v>
                </c:pt>
                <c:pt idx="7">
                  <c:v>11.538461538461538</c:v>
                </c:pt>
                <c:pt idx="8">
                  <c:v>1.2820512820512819</c:v>
                </c:pt>
                <c:pt idx="9">
                  <c:v>4.4871794871794872</c:v>
                </c:pt>
                <c:pt idx="10">
                  <c:v>5.1282051282051277</c:v>
                </c:pt>
                <c:pt idx="11">
                  <c:v>8.3333333333333321</c:v>
                </c:pt>
                <c:pt idx="12">
                  <c:v>10.897435897435896</c:v>
                </c:pt>
                <c:pt idx="13">
                  <c:v>14.102564102564102</c:v>
                </c:pt>
                <c:pt idx="14">
                  <c:v>12.820512820512819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42CB-9D69-AC997C072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43296"/>
        <c:axId val="975844016"/>
      </c:barChart>
      <c:catAx>
        <c:axId val="9758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4016"/>
        <c:crosses val="autoZero"/>
        <c:auto val="1"/>
        <c:lblAlgn val="ctr"/>
        <c:lblOffset val="100"/>
        <c:noMultiLvlLbl val="0"/>
      </c:catAx>
      <c:valAx>
        <c:axId val="9758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responses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[3_Findings_Tables_&amp;_Graphs.xlsx]q3!PivotTable1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'q3'!$F$4:$F$10</c:f>
              <c:strCache>
                <c:ptCount val="6"/>
                <c:pt idx="0">
                  <c:v>Alcohol brew</c:v>
                </c:pt>
                <c:pt idx="1">
                  <c:v>Fries/snacks</c:v>
                </c:pt>
                <c:pt idx="2">
                  <c:v>Boiled maize</c:v>
                </c:pt>
                <c:pt idx="3">
                  <c:v>Roasted maize</c:v>
                </c:pt>
                <c:pt idx="4">
                  <c:v>Porridge</c:v>
                </c:pt>
                <c:pt idx="5">
                  <c:v>Posho</c:v>
                </c:pt>
              </c:strCache>
            </c:strRef>
          </c:cat>
          <c:val>
            <c:numRef>
              <c:f>'q3'!$G$4:$G$10</c:f>
              <c:numCache>
                <c:formatCode>0.00</c:formatCode>
                <c:ptCount val="6"/>
                <c:pt idx="0">
                  <c:v>5.2631578947368416</c:v>
                </c:pt>
                <c:pt idx="1">
                  <c:v>7.0175438596491224</c:v>
                </c:pt>
                <c:pt idx="2">
                  <c:v>10.526315789473683</c:v>
                </c:pt>
                <c:pt idx="3">
                  <c:v>17.543859649122805</c:v>
                </c:pt>
                <c:pt idx="4">
                  <c:v>29.82456140350877</c:v>
                </c:pt>
                <c:pt idx="5">
                  <c:v>29.82456140350877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672-BABD-6853E2B4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3083664"/>
        <c:axId val="853085824"/>
      </c:barChart>
      <c:catAx>
        <c:axId val="85308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5824"/>
        <c:crosses val="autoZero"/>
        <c:auto val="1"/>
        <c:lblAlgn val="ctr"/>
        <c:lblOffset val="100"/>
        <c:noMultiLvlLbl val="0"/>
      </c:catAx>
      <c:valAx>
        <c:axId val="8530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[3_Findings_Tables_&amp;_Graphs.xlsx]q6!PivotTable1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'q6'!$H$5:$H$10</c:f>
              <c:strCache>
                <c:ptCount val="6"/>
                <c:pt idx="0">
                  <c:v>Grain coating</c:v>
                </c:pt>
                <c:pt idx="1">
                  <c:v>Milling out-turn</c:v>
                </c:pt>
                <c:pt idx="2">
                  <c:v>Cooking time</c:v>
                </c:pt>
                <c:pt idx="3">
                  <c:v>Grain size/weight</c:v>
                </c:pt>
                <c:pt idx="4">
                  <c:v>Color of the grain/flour</c:v>
                </c:pt>
                <c:pt idx="5">
                  <c:v>Taste</c:v>
                </c:pt>
              </c:strCache>
            </c:strRef>
          </c:cat>
          <c:val>
            <c:numRef>
              <c:f>'q6'!$I$5:$I$10</c:f>
              <c:numCache>
                <c:formatCode>0.00</c:formatCode>
                <c:ptCount val="6"/>
                <c:pt idx="0">
                  <c:v>4.4444444444444446</c:v>
                </c:pt>
                <c:pt idx="1">
                  <c:v>6.666666666666667</c:v>
                </c:pt>
                <c:pt idx="2">
                  <c:v>8.8888888888888893</c:v>
                </c:pt>
                <c:pt idx="3">
                  <c:v>11.111111111111111</c:v>
                </c:pt>
                <c:pt idx="4">
                  <c:v>33.333333333333336</c:v>
                </c:pt>
                <c:pt idx="5">
                  <c:v>35.555555555555557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684-A42D-714C3707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36096"/>
        <c:axId val="646236456"/>
      </c:barChart>
      <c:catAx>
        <c:axId val="646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456"/>
        <c:crosses val="autoZero"/>
        <c:auto val="1"/>
        <c:lblAlgn val="ctr"/>
        <c:lblOffset val="100"/>
        <c:noMultiLvlLbl val="0"/>
      </c:catAx>
      <c:valAx>
        <c:axId val="6462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[3_Findings_Tables_&amp;_Graphs.xlsx]q7!PivotTable12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'q7'!$G$4:$G$14</c:f>
              <c:strCache>
                <c:ptCount val="11"/>
                <c:pt idx="0">
                  <c:v>Aroma</c:v>
                </c:pt>
                <c:pt idx="1">
                  <c:v>Nutrition/protein</c:v>
                </c:pt>
                <c:pt idx="2">
                  <c:v>Ease of cooking</c:v>
                </c:pt>
                <c:pt idx="3">
                  <c:v>Fine flour texture</c:v>
                </c:pt>
                <c:pt idx="4">
                  <c:v>Milling out-turn</c:v>
                </c:pt>
                <c:pt idx="5">
                  <c:v>Grain coating</c:v>
                </c:pt>
                <c:pt idx="6">
                  <c:v>Cooking time</c:v>
                </c:pt>
                <c:pt idx="7">
                  <c:v>Color (whiter grain/flour)</c:v>
                </c:pt>
                <c:pt idx="8">
                  <c:v>Flour expansion after cooking</c:v>
                </c:pt>
                <c:pt idx="9">
                  <c:v>Grain size/weight</c:v>
                </c:pt>
                <c:pt idx="10">
                  <c:v>Palatability (sweet and smooth taste)</c:v>
                </c:pt>
              </c:strCache>
            </c:strRef>
          </c:cat>
          <c:val>
            <c:numRef>
              <c:f>'q7'!$H$4:$H$14</c:f>
              <c:numCache>
                <c:formatCode>0.00</c:formatCode>
                <c:ptCount val="11"/>
                <c:pt idx="0">
                  <c:v>1.7391304347826086</c:v>
                </c:pt>
                <c:pt idx="1">
                  <c:v>1.7391304347826086</c:v>
                </c:pt>
                <c:pt idx="2">
                  <c:v>5.2173913043478262</c:v>
                </c:pt>
                <c:pt idx="3">
                  <c:v>5.2173913043478262</c:v>
                </c:pt>
                <c:pt idx="4">
                  <c:v>5.2173913043478262</c:v>
                </c:pt>
                <c:pt idx="5">
                  <c:v>5.2173913043478262</c:v>
                </c:pt>
                <c:pt idx="6">
                  <c:v>6.0869565217391308</c:v>
                </c:pt>
                <c:pt idx="7">
                  <c:v>11.304347826086957</c:v>
                </c:pt>
                <c:pt idx="8">
                  <c:v>13.913043478260869</c:v>
                </c:pt>
                <c:pt idx="9">
                  <c:v>14.782608695652174</c:v>
                </c:pt>
                <c:pt idx="10">
                  <c:v>29.565217391304351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4-437C-8108-40132857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885968"/>
        <c:axId val="571887408"/>
      </c:barChart>
      <c:catAx>
        <c:axId val="57188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7408"/>
        <c:crosses val="autoZero"/>
        <c:auto val="1"/>
        <c:lblAlgn val="ctr"/>
        <c:lblOffset val="100"/>
        <c:noMultiLvlLbl val="0"/>
      </c:catAx>
      <c:valAx>
        <c:axId val="5718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[3_Findings_Tables_&amp;_Graphs.xlsx]q8!PivotTable2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'q8'!$G$4:$G$9</c:f>
              <c:strCache>
                <c:ptCount val="6"/>
                <c:pt idx="0">
                  <c:v>Matures fast</c:v>
                </c:pt>
                <c:pt idx="1">
                  <c:v>High yield</c:v>
                </c:pt>
                <c:pt idx="2">
                  <c:v>Has long shelf life</c:v>
                </c:pt>
                <c:pt idx="3">
                  <c:v>has flour that expands after cooking</c:v>
                </c:pt>
                <c:pt idx="4">
                  <c:v>Produces good quality of maize flour</c:v>
                </c:pt>
                <c:pt idx="5">
                  <c:v>Has good taste</c:v>
                </c:pt>
              </c:strCache>
            </c:strRef>
          </c:cat>
          <c:val>
            <c:numRef>
              <c:f>'q8'!$H$4:$H$9</c:f>
              <c:numCache>
                <c:formatCode>0.00</c:formatCode>
                <c:ptCount val="6"/>
                <c:pt idx="0">
                  <c:v>8.5714285714285712</c:v>
                </c:pt>
                <c:pt idx="1">
                  <c:v>8.5714285714285712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28.571428571428569</c:v>
                </c:pt>
                <c:pt idx="5">
                  <c:v>31.428571428571431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6C5-9D7C-FAF3FE9E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689344"/>
        <c:axId val="810676584"/>
      </c:barChart>
      <c:catAx>
        <c:axId val="37468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76584"/>
        <c:crosses val="autoZero"/>
        <c:auto val="1"/>
        <c:lblAlgn val="ctr"/>
        <c:lblOffset val="100"/>
        <c:noMultiLvlLbl val="0"/>
      </c:catAx>
      <c:valAx>
        <c:axId val="81067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3</xdr:row>
      <xdr:rowOff>57150</xdr:rowOff>
    </xdr:from>
    <xdr:to>
      <xdr:col>6</xdr:col>
      <xdr:colOff>939800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0B8F67-0EAE-F7C3-A4EC-03523337D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</xdr:row>
      <xdr:rowOff>139699</xdr:rowOff>
    </xdr:from>
    <xdr:to>
      <xdr:col>3</xdr:col>
      <xdr:colOff>660400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1A915-B95E-4DAD-728C-29110400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3</xdr:row>
      <xdr:rowOff>409575</xdr:rowOff>
    </xdr:from>
    <xdr:to>
      <xdr:col>3</xdr:col>
      <xdr:colOff>2279650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2FEDD-8292-2CF3-D742-53446CCB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3</xdr:row>
      <xdr:rowOff>60325</xdr:rowOff>
    </xdr:from>
    <xdr:to>
      <xdr:col>6</xdr:col>
      <xdr:colOff>2101850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C5097-78F4-15D3-C70F-019126D3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92075</xdr:rowOff>
    </xdr:from>
    <xdr:to>
      <xdr:col>6</xdr:col>
      <xdr:colOff>311150</xdr:colOff>
      <xdr:row>23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D7C14-159C-B134-408A-52F0AD04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3186921296" createdVersion="8" refreshedVersion="8" minRefreshableVersion="3" recordCount="29" xr:uid="{8B4B93B9-394C-4279-93B9-321B69F3FE26}">
  <cacheSource type="worksheet">
    <worksheetSource ref="B3:D32" sheet="q7"/>
  </cacheSource>
  <cacheFields count="3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5444791668" createdVersion="8" refreshedVersion="8" minRefreshableVersion="3" recordCount="29" xr:uid="{FE7C4F07-AC62-4DFF-9BDF-332B672BCFC8}">
  <cacheSource type="worksheet">
    <worksheetSource ref="B3:E32" sheet="q7"/>
  </cacheSource>
  <cacheFields count="4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  <cacheField name="Why is the trait important?" numFmtId="0">
      <sharedItems count="15">
        <s v="."/>
        <s v="Good taste gives appetite"/>
        <s v="Good taste keeps you satisfied longer"/>
        <s v="Takes less firewood/charcoal"/>
        <s v="Takes less water to prepare"/>
        <s v="You need less flour to make a big meal"/>
        <s v="Takes a short time"/>
        <s v="Sweet for the mouth"/>
        <s v="provides energy"/>
        <s v="Aroma provides appetite"/>
        <s v="Takes less firewood"/>
        <s v="Feeds more people"/>
        <s v="Big grain coat is good for roasted baize, but produces a low milling out-turn"/>
        <s v="Gives more flour"/>
        <s v="More food to feed many peo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69189004632" createdVersion="8" refreshedVersion="8" minRefreshableVersion="3" recordCount="14" xr:uid="{7D152035-3DDA-4E73-A626-72CD6878C2CF}">
  <cacheSource type="worksheet">
    <worksheetSource ref="C4:F18" sheet="q6"/>
  </cacheSource>
  <cacheFields count="4">
    <cacheField name="How?" numFmtId="0">
      <sharedItems count="6">
        <s v="Color of the grain/flour"/>
        <s v="Taste"/>
        <s v="Grain size/weight"/>
        <s v="Cooking time"/>
        <s v="Milling out-turn"/>
        <s v="Grain coating"/>
      </sharedItems>
    </cacheField>
    <cacheField name="Differences" numFmtId="0">
      <sharedItems/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4.4444444444444446" maxValue="8.88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74758101854" createdVersion="8" refreshedVersion="8" minRefreshableVersion="3" recordCount="10" xr:uid="{CDE74195-3AC1-4956-8572-2D88B39BBF9A}">
  <cacheSource type="worksheet">
    <worksheetSource ref="B3:E13" sheet="q8"/>
  </cacheSource>
  <cacheFields count="4">
    <cacheField name="A good maize variety for consumption is one that " numFmtId="0">
      <sharedItems count="6">
        <s v="Produces good quality of maize flour"/>
        <s v="High yield"/>
        <s v="Matures fast"/>
        <s v="Has good taste"/>
        <s v="Has long shelf life"/>
        <s v="has flour that expands after cooking"/>
      </sharedItems>
    </cacheField>
    <cacheField name="Why?" numFmtId="0">
      <sharedItems/>
    </cacheField>
    <cacheField name="Number of respondents in the group" numFmtId="0">
      <sharedItems containsSemiMixedTypes="0" containsString="0" containsNumber="1" containsInteger="1" minValue="3" maxValue="4"/>
    </cacheField>
    <cacheField name="Proportion (%) of responses" numFmtId="2">
      <sharedItems containsSemiMixedTypes="0" containsString="0" containsNumber="1" minValue="8.5714285714285712" maxValue="11.4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5.927777777775" createdVersion="8" refreshedVersion="8" minRefreshableVersion="3" recordCount="17" xr:uid="{3E382416-3F4A-4B68-BF24-7520DCAF1AA9}">
  <cacheSource type="worksheet">
    <worksheetSource ref="B3:D20" sheet="q3"/>
  </cacheSource>
  <cacheFields count="3">
    <cacheField name="Dishes" numFmtId="0">
      <sharedItems count="6">
        <s v="Posho"/>
        <s v="Porridge"/>
        <s v="Roasted maize"/>
        <s v="Fries/snacks"/>
        <s v="Boiled maize"/>
        <s v="Alcohol brew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3.5087719298245612" maxValue="7.0175438596491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50.788346643516" createdVersion="8" refreshedVersion="8" minRefreshableVersion="3" recordCount="47" xr:uid="{BA33C54A-EC7C-4EF3-B356-6FE5EE5EDFFE}">
  <cacheSource type="worksheet">
    <worksheetSource ref="B3:E50" sheet="q1"/>
  </cacheSource>
  <cacheFields count="4">
    <cacheField name="Attribute category" numFmtId="0">
      <sharedItems count="3">
        <s v="Production"/>
        <s v="Consumption"/>
        <s v="Production &amp; consumption"/>
      </sharedItems>
    </cacheField>
    <cacheField name="attribute" numFmtId="0">
      <sharedItems count="14">
        <s v="Yield"/>
        <s v="Drought tolerace"/>
        <s v="Grain size/weight"/>
        <s v="Quality of flour (color &amp; texture)"/>
        <s v="Milling out-turn"/>
        <s v="Pest &amp; disease tolerance"/>
        <s v="Maturity time"/>
        <s v="Palatability (sweet &amp; smooth taste)"/>
        <s v="Shelf life"/>
        <s v="Recycling potential"/>
        <s v="Nutrition/protein"/>
        <s v="Flour expansion after cooking"/>
        <s v="Reqires less inputs"/>
        <s v="Cost of seed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1.2820512820512819" maxValue="2.564102564102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</r>
  <r>
    <x v="1"/>
    <n v="3"/>
    <n v="2.6086956521739131"/>
  </r>
  <r>
    <x v="2"/>
    <n v="3"/>
    <n v="2.6086956521739131"/>
  </r>
  <r>
    <x v="2"/>
    <n v="3"/>
    <n v="2.6086956521739131"/>
  </r>
  <r>
    <x v="0"/>
    <n v="4"/>
    <n v="3.4782608695652173"/>
  </r>
  <r>
    <x v="2"/>
    <n v="4"/>
    <n v="3.4782608695652173"/>
  </r>
  <r>
    <x v="2"/>
    <n v="4"/>
    <n v="3.4782608695652173"/>
  </r>
  <r>
    <x v="3"/>
    <n v="4"/>
    <n v="3.4782608695652173"/>
  </r>
  <r>
    <x v="4"/>
    <n v="4"/>
    <n v="3.4782608695652173"/>
  </r>
  <r>
    <x v="5"/>
    <n v="4"/>
    <n v="3.4782608695652173"/>
  </r>
  <r>
    <x v="6"/>
    <n v="3"/>
    <n v="2.6086956521739131"/>
  </r>
  <r>
    <x v="3"/>
    <n v="3"/>
    <n v="2.6086956521739131"/>
  </r>
  <r>
    <x v="2"/>
    <n v="3"/>
    <n v="2.6086956521739131"/>
  </r>
  <r>
    <x v="2"/>
    <n v="2"/>
    <n v="1.7391304347826086"/>
  </r>
  <r>
    <x v="1"/>
    <n v="2"/>
    <n v="1.7391304347826086"/>
  </r>
  <r>
    <x v="7"/>
    <n v="2"/>
    <n v="1.7391304347826086"/>
  </r>
  <r>
    <x v="8"/>
    <n v="2"/>
    <n v="1.7391304347826086"/>
  </r>
  <r>
    <x v="4"/>
    <n v="2"/>
    <n v="1.7391304347826086"/>
  </r>
  <r>
    <x v="2"/>
    <n v="6"/>
    <n v="5.2173913043478262"/>
  </r>
  <r>
    <x v="5"/>
    <n v="6"/>
    <n v="5.2173913043478262"/>
  </r>
  <r>
    <x v="9"/>
    <n v="6"/>
    <n v="5.2173913043478262"/>
  </r>
  <r>
    <x v="2"/>
    <n v="6"/>
    <n v="5.2173913043478262"/>
  </r>
  <r>
    <x v="0"/>
    <n v="6"/>
    <n v="5.2173913043478262"/>
  </r>
  <r>
    <x v="1"/>
    <n v="6"/>
    <n v="5.2173913043478262"/>
  </r>
  <r>
    <x v="5"/>
    <n v="6"/>
    <n v="5.2173913043478262"/>
  </r>
  <r>
    <x v="10"/>
    <n v="6"/>
    <n v="5.2173913043478262"/>
  </r>
  <r>
    <x v="1"/>
    <n v="6"/>
    <n v="5.2173913043478262"/>
  </r>
  <r>
    <x v="2"/>
    <n v="3"/>
    <n v="2.6086956521739131"/>
  </r>
  <r>
    <x v="6"/>
    <n v="3"/>
    <n v="2.60869565217391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  <x v="0"/>
  </r>
  <r>
    <x v="1"/>
    <n v="3"/>
    <n v="2.6086956521739131"/>
    <x v="0"/>
  </r>
  <r>
    <x v="2"/>
    <n v="3"/>
    <n v="2.6086956521739131"/>
    <x v="0"/>
  </r>
  <r>
    <x v="2"/>
    <n v="3"/>
    <n v="2.6086956521739131"/>
    <x v="0"/>
  </r>
  <r>
    <x v="0"/>
    <n v="4"/>
    <n v="3.4782608695652173"/>
    <x v="0"/>
  </r>
  <r>
    <x v="2"/>
    <n v="4"/>
    <n v="3.4782608695652173"/>
    <x v="1"/>
  </r>
  <r>
    <x v="2"/>
    <n v="4"/>
    <n v="3.4782608695652173"/>
    <x v="2"/>
  </r>
  <r>
    <x v="3"/>
    <n v="4"/>
    <n v="3.4782608695652173"/>
    <x v="3"/>
  </r>
  <r>
    <x v="4"/>
    <n v="4"/>
    <n v="3.4782608695652173"/>
    <x v="4"/>
  </r>
  <r>
    <x v="5"/>
    <n v="4"/>
    <n v="3.4782608695652173"/>
    <x v="5"/>
  </r>
  <r>
    <x v="6"/>
    <n v="3"/>
    <n v="2.6086956521739131"/>
    <x v="0"/>
  </r>
  <r>
    <x v="3"/>
    <n v="3"/>
    <n v="2.6086956521739131"/>
    <x v="6"/>
  </r>
  <r>
    <x v="2"/>
    <n v="3"/>
    <n v="2.6086956521739131"/>
    <x v="7"/>
  </r>
  <r>
    <x v="2"/>
    <n v="2"/>
    <n v="1.7391304347826086"/>
    <x v="0"/>
  </r>
  <r>
    <x v="1"/>
    <n v="2"/>
    <n v="1.7391304347826086"/>
    <x v="0"/>
  </r>
  <r>
    <x v="7"/>
    <n v="2"/>
    <n v="1.7391304347826086"/>
    <x v="8"/>
  </r>
  <r>
    <x v="8"/>
    <n v="2"/>
    <n v="1.7391304347826086"/>
    <x v="9"/>
  </r>
  <r>
    <x v="4"/>
    <n v="2"/>
    <n v="1.7391304347826086"/>
    <x v="10"/>
  </r>
  <r>
    <x v="2"/>
    <n v="6"/>
    <n v="5.2173913043478262"/>
    <x v="0"/>
  </r>
  <r>
    <x v="5"/>
    <n v="6"/>
    <n v="5.2173913043478262"/>
    <x v="11"/>
  </r>
  <r>
    <x v="9"/>
    <n v="6"/>
    <n v="5.2173913043478262"/>
    <x v="12"/>
  </r>
  <r>
    <x v="2"/>
    <n v="6"/>
    <n v="5.2173913043478262"/>
    <x v="0"/>
  </r>
  <r>
    <x v="0"/>
    <n v="6"/>
    <n v="5.2173913043478262"/>
    <x v="0"/>
  </r>
  <r>
    <x v="1"/>
    <n v="6"/>
    <n v="5.2173913043478262"/>
    <x v="13"/>
  </r>
  <r>
    <x v="5"/>
    <n v="6"/>
    <n v="5.2173913043478262"/>
    <x v="14"/>
  </r>
  <r>
    <x v="10"/>
    <n v="6"/>
    <n v="5.2173913043478262"/>
    <x v="0"/>
  </r>
  <r>
    <x v="1"/>
    <n v="6"/>
    <n v="5.2173913043478262"/>
    <x v="0"/>
  </r>
  <r>
    <x v="2"/>
    <n v="3"/>
    <n v="2.6086956521739131"/>
    <x v="0"/>
  </r>
  <r>
    <x v="6"/>
    <n v="3"/>
    <n v="2.608695652173913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Flour from some varities like Bazooka is more white"/>
    <n v="3"/>
    <n v="6.666666666666667"/>
  </r>
  <r>
    <x v="1"/>
    <s v="Some varieties like Bazooka are sweeter"/>
    <n v="3"/>
    <n v="6.666666666666667"/>
  </r>
  <r>
    <x v="2"/>
    <s v="Some varieties like Bazooka produce bigger/heavier grains"/>
    <n v="3"/>
    <n v="6.666666666666667"/>
  </r>
  <r>
    <x v="0"/>
    <s v="Some varieties are Longe 5 and Longe 10H whiter"/>
    <n v="4"/>
    <n v="8.8888888888888893"/>
  </r>
  <r>
    <x v="1"/>
    <s v="Some varieties like landraces, Longe 5 and Longe H614 are sweeter"/>
    <n v="4"/>
    <n v="8.8888888888888893"/>
  </r>
  <r>
    <x v="0"/>
    <s v="Landraces have a red cob"/>
    <n v="4"/>
    <n v="8.8888888888888893"/>
  </r>
  <r>
    <x v="1"/>
    <s v="Local varieties are sweeter than improved varieties"/>
    <n v="4"/>
    <n v="8.8888888888888893"/>
  </r>
  <r>
    <x v="0"/>
    <s v="Improved varieties are whiter than local varieties"/>
    <n v="4"/>
    <n v="8.8888888888888893"/>
  </r>
  <r>
    <x v="3"/>
    <s v="Improved varieties take less time to get ready"/>
    <n v="4"/>
    <n v="8.8888888888888893"/>
  </r>
  <r>
    <x v="4"/>
    <s v="Hybrib varieties produce more maize floor than local varieities"/>
    <n v="3"/>
    <n v="6.666666666666667"/>
  </r>
  <r>
    <x v="1"/>
    <s v="Roasted local varieties are sweeter than hybrids"/>
    <n v="3"/>
    <n v="6.666666666666667"/>
  </r>
  <r>
    <x v="1"/>
    <s v="Some varieties like Bazooka are sweeter"/>
    <n v="2"/>
    <n v="4.4444444444444446"/>
  </r>
  <r>
    <x v="5"/>
    <s v="E.g Longe 5 has a smaller grain coating"/>
    <n v="2"/>
    <n v="4.4444444444444446"/>
  </r>
  <r>
    <x v="2"/>
    <s v="E.G Longe 4 has very samm grains"/>
    <n v="2"/>
    <n v="4.44444444444444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."/>
    <n v="3"/>
    <n v="8.5714285714285712"/>
  </r>
  <r>
    <x v="1"/>
    <s v="."/>
    <n v="3"/>
    <n v="8.5714285714285712"/>
  </r>
  <r>
    <x v="2"/>
    <s v="."/>
    <n v="3"/>
    <n v="8.5714285714285712"/>
  </r>
  <r>
    <x v="0"/>
    <s v="."/>
    <n v="4"/>
    <n v="11.428571428571429"/>
  </r>
  <r>
    <x v="3"/>
    <s v="."/>
    <n v="4"/>
    <n v="11.428571428571429"/>
  </r>
  <r>
    <x v="4"/>
    <s v="."/>
    <n v="4"/>
    <n v="11.428571428571429"/>
  </r>
  <r>
    <x v="3"/>
    <s v="."/>
    <n v="4"/>
    <n v="11.428571428571429"/>
  </r>
  <r>
    <x v="5"/>
    <s v="."/>
    <n v="4"/>
    <n v="11.428571428571429"/>
  </r>
  <r>
    <x v="3"/>
    <s v="."/>
    <n v="3"/>
    <n v="8.5714285714285712"/>
  </r>
  <r>
    <x v="0"/>
    <s v="."/>
    <n v="3"/>
    <n v="8.57142857142857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4"/>
    <n v="7.0175438596491224"/>
  </r>
  <r>
    <x v="1"/>
    <n v="4"/>
    <n v="7.0175438596491224"/>
  </r>
  <r>
    <x v="2"/>
    <n v="4"/>
    <n v="7.0175438596491224"/>
  </r>
  <r>
    <x v="1"/>
    <n v="4"/>
    <n v="7.0175438596491224"/>
  </r>
  <r>
    <x v="0"/>
    <n v="4"/>
    <n v="7.0175438596491224"/>
  </r>
  <r>
    <x v="0"/>
    <n v="4"/>
    <n v="7.0175438596491224"/>
  </r>
  <r>
    <x v="1"/>
    <n v="4"/>
    <n v="7.0175438596491224"/>
  </r>
  <r>
    <x v="3"/>
    <n v="4"/>
    <n v="7.0175438596491224"/>
  </r>
  <r>
    <x v="2"/>
    <n v="4"/>
    <n v="7.0175438596491224"/>
  </r>
  <r>
    <x v="4"/>
    <n v="4"/>
    <n v="7.0175438596491224"/>
  </r>
  <r>
    <x v="0"/>
    <n v="3"/>
    <n v="5.2631578947368416"/>
  </r>
  <r>
    <x v="1"/>
    <n v="3"/>
    <n v="5.2631578947368416"/>
  </r>
  <r>
    <x v="5"/>
    <n v="3"/>
    <n v="5.2631578947368416"/>
  </r>
  <r>
    <x v="1"/>
    <n v="2"/>
    <n v="3.5087719298245612"/>
  </r>
  <r>
    <x v="2"/>
    <n v="2"/>
    <n v="3.5087719298245612"/>
  </r>
  <r>
    <x v="0"/>
    <n v="2"/>
    <n v="3.5087719298245612"/>
  </r>
  <r>
    <x v="4"/>
    <n v="2"/>
    <n v="3.50877192982456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3"/>
    <n v="1.9230769230769231"/>
  </r>
  <r>
    <x v="0"/>
    <x v="1"/>
    <n v="3"/>
    <n v="1.9230769230769231"/>
  </r>
  <r>
    <x v="1"/>
    <x v="2"/>
    <n v="3"/>
    <n v="1.9230769230769231"/>
  </r>
  <r>
    <x v="1"/>
    <x v="3"/>
    <n v="4"/>
    <n v="2.5641025641025639"/>
  </r>
  <r>
    <x v="1"/>
    <x v="4"/>
    <n v="4"/>
    <n v="2.5641025641025639"/>
  </r>
  <r>
    <x v="0"/>
    <x v="0"/>
    <n v="4"/>
    <n v="2.5641025641025639"/>
  </r>
  <r>
    <x v="0"/>
    <x v="5"/>
    <n v="4"/>
    <n v="2.5641025641025639"/>
  </r>
  <r>
    <x v="0"/>
    <x v="1"/>
    <n v="4"/>
    <n v="2.5641025641025639"/>
  </r>
  <r>
    <x v="2"/>
    <x v="6"/>
    <n v="4"/>
    <n v="2.5641025641025639"/>
  </r>
  <r>
    <x v="1"/>
    <x v="7"/>
    <n v="4"/>
    <n v="2.5641025641025639"/>
  </r>
  <r>
    <x v="1"/>
    <x v="8"/>
    <n v="4"/>
    <n v="2.5641025641025639"/>
  </r>
  <r>
    <x v="2"/>
    <x v="6"/>
    <n v="4"/>
    <n v="2.5641025641025639"/>
  </r>
  <r>
    <x v="0"/>
    <x v="0"/>
    <n v="4"/>
    <n v="2.5641025641025639"/>
  </r>
  <r>
    <x v="1"/>
    <x v="2"/>
    <n v="4"/>
    <n v="2.5641025641025639"/>
  </r>
  <r>
    <x v="0"/>
    <x v="1"/>
    <n v="4"/>
    <n v="2.5641025641025639"/>
  </r>
  <r>
    <x v="1"/>
    <x v="4"/>
    <n v="3"/>
    <n v="1.9230769230769231"/>
  </r>
  <r>
    <x v="1"/>
    <x v="2"/>
    <n v="3"/>
    <n v="1.9230769230769231"/>
  </r>
  <r>
    <x v="2"/>
    <x v="6"/>
    <n v="3"/>
    <n v="1.9230769230769231"/>
  </r>
  <r>
    <x v="1"/>
    <x v="7"/>
    <n v="3"/>
    <n v="1.9230769230769231"/>
  </r>
  <r>
    <x v="1"/>
    <x v="3"/>
    <n v="3"/>
    <n v="1.9230769230769231"/>
  </r>
  <r>
    <x v="0"/>
    <x v="5"/>
    <n v="2"/>
    <n v="1.2820512820512819"/>
  </r>
  <r>
    <x v="2"/>
    <x v="6"/>
    <n v="2"/>
    <n v="1.2820512820512819"/>
  </r>
  <r>
    <x v="0"/>
    <x v="1"/>
    <n v="2"/>
    <n v="1.2820512820512819"/>
  </r>
  <r>
    <x v="0"/>
    <x v="9"/>
    <n v="2"/>
    <n v="1.2820512820512819"/>
  </r>
  <r>
    <x v="1"/>
    <x v="4"/>
    <n v="2"/>
    <n v="1.2820512820512819"/>
  </r>
  <r>
    <x v="1"/>
    <x v="10"/>
    <n v="2"/>
    <n v="1.2820512820512819"/>
  </r>
  <r>
    <x v="1"/>
    <x v="7"/>
    <n v="2"/>
    <n v="1.2820512820512819"/>
  </r>
  <r>
    <x v="1"/>
    <x v="8"/>
    <n v="2"/>
    <n v="1.2820512820512819"/>
  </r>
  <r>
    <x v="1"/>
    <x v="11"/>
    <n v="2"/>
    <n v="1.2820512820512819"/>
  </r>
  <r>
    <x v="2"/>
    <x v="6"/>
    <n v="4"/>
    <n v="2.5641025641025639"/>
  </r>
  <r>
    <x v="0"/>
    <x v="0"/>
    <n v="4"/>
    <n v="2.5641025641025639"/>
  </r>
  <r>
    <x v="0"/>
    <x v="1"/>
    <n v="4"/>
    <n v="2.5641025641025639"/>
  </r>
  <r>
    <x v="1"/>
    <x v="2"/>
    <n v="4"/>
    <n v="2.5641025641025639"/>
  </r>
  <r>
    <x v="0"/>
    <x v="12"/>
    <n v="4"/>
    <n v="2.5641025641025639"/>
  </r>
  <r>
    <x v="0"/>
    <x v="0"/>
    <n v="4"/>
    <n v="2.5641025641025639"/>
  </r>
  <r>
    <x v="1"/>
    <x v="2"/>
    <n v="4"/>
    <n v="2.5641025641025639"/>
  </r>
  <r>
    <x v="0"/>
    <x v="12"/>
    <n v="4"/>
    <n v="2.5641025641025639"/>
  </r>
  <r>
    <x v="0"/>
    <x v="5"/>
    <n v="4"/>
    <n v="2.5641025641025639"/>
  </r>
  <r>
    <x v="1"/>
    <x v="6"/>
    <n v="4"/>
    <n v="2.5641025641025639"/>
  </r>
  <r>
    <x v="0"/>
    <x v="13"/>
    <n v="4"/>
    <n v="2.5641025641025639"/>
  </r>
  <r>
    <x v="1"/>
    <x v="4"/>
    <n v="4"/>
    <n v="2.5641025641025639"/>
  </r>
  <r>
    <x v="0"/>
    <x v="0"/>
    <n v="3"/>
    <n v="1.9230769230769231"/>
  </r>
  <r>
    <x v="0"/>
    <x v="5"/>
    <n v="3"/>
    <n v="1.9230769230769231"/>
  </r>
  <r>
    <x v="0"/>
    <x v="13"/>
    <n v="3"/>
    <n v="1.9230769230769231"/>
  </r>
  <r>
    <x v="2"/>
    <x v="6"/>
    <n v="3"/>
    <n v="1.9230769230769231"/>
  </r>
  <r>
    <x v="1"/>
    <x v="7"/>
    <n v="3"/>
    <n v="1.9230769230769231"/>
  </r>
  <r>
    <x v="1"/>
    <x v="4"/>
    <n v="3"/>
    <n v="1.9230769230769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F2BC0-D1C7-417D-899D-D5927A51F939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G3:I22" firstHeaderRow="1" firstDataRow="1" firstDataCol="2"/>
  <pivotFields count="4">
    <pivotField axis="axisRow" compact="0" outline="0" showAll="0">
      <items count="4">
        <item x="1"/>
        <item x="0"/>
        <item x="2"/>
        <item t="default"/>
      </items>
    </pivotField>
    <pivotField axis="axisRow" compact="0" outline="0" showAll="0" sortType="ascending">
      <items count="15">
        <item x="13"/>
        <item x="1"/>
        <item x="11"/>
        <item x="2"/>
        <item x="6"/>
        <item x="4"/>
        <item x="10"/>
        <item x="7"/>
        <item x="5"/>
        <item x="3"/>
        <item x="9"/>
        <item x="12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2">
    <field x="0"/>
    <field x="1"/>
  </rowFields>
  <rowItems count="19">
    <i>
      <x/>
      <x v="2"/>
    </i>
    <i r="1">
      <x v="6"/>
    </i>
    <i r="1">
      <x v="4"/>
    </i>
    <i r="1">
      <x v="12"/>
    </i>
    <i r="1">
      <x v="9"/>
    </i>
    <i r="1">
      <x v="7"/>
    </i>
    <i r="1">
      <x v="5"/>
    </i>
    <i r="1">
      <x v="3"/>
    </i>
    <i t="default">
      <x/>
    </i>
    <i>
      <x v="1"/>
      <x v="10"/>
    </i>
    <i r="1">
      <x/>
    </i>
    <i r="1">
      <x v="11"/>
    </i>
    <i r="1">
      <x v="8"/>
    </i>
    <i r="1">
      <x v="1"/>
    </i>
    <i r="1">
      <x v="13"/>
    </i>
    <i t="default">
      <x v="1"/>
    </i>
    <i>
      <x v="2"/>
      <x v="4"/>
    </i>
    <i t="default">
      <x v="2"/>
    </i>
    <i t="grand">
      <x/>
    </i>
  </rowItems>
  <colItems count="1">
    <i/>
  </colItems>
  <dataFields count="1">
    <dataField name="Sum of Proportion (%) of responses" fld="3" baseField="0" baseItem="0"/>
  </dataFields>
  <formats count="13">
    <format dxfId="22">
      <pivotArea collapsedLevelsAreSubtotals="1" fieldPosition="0">
        <references count="1">
          <reference field="0" count="1">
            <x v="0"/>
          </reference>
        </references>
      </pivotArea>
    </format>
    <format dxfId="21">
      <pivotArea collapsedLevelsAreSubtotals="1" fieldPosition="0">
        <references count="2">
          <reference field="0" count="1" selected="0">
            <x v="0"/>
          </reference>
          <reference field="1" count="8">
            <x v="2"/>
            <x v="3"/>
            <x v="4"/>
            <x v="5"/>
            <x v="6"/>
            <x v="7"/>
            <x v="9"/>
            <x v="12"/>
          </reference>
        </references>
      </pivotArea>
    </format>
    <format dxfId="20">
      <pivotArea collapsedLevelsAreSubtotals="1" fieldPosition="0">
        <references count="1">
          <reference field="0" count="1">
            <x v="1"/>
          </reference>
        </references>
      </pivotArea>
    </format>
    <format dxfId="19">
      <pivotArea collapsedLevelsAreSubtotals="1" fieldPosition="0">
        <references count="2">
          <reference field="0" count="1" selected="0">
            <x v="1"/>
          </reference>
          <reference field="1" count="6">
            <x v="0"/>
            <x v="1"/>
            <x v="8"/>
            <x v="10"/>
            <x v="11"/>
            <x v="13"/>
          </reference>
        </references>
      </pivotArea>
    </format>
    <format dxfId="18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collapsedLevelsAreSubtotals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1" count="8">
            <x v="2"/>
            <x v="3"/>
            <x v="4"/>
            <x v="5"/>
            <x v="6"/>
            <x v="7"/>
            <x v="9"/>
            <x v="12"/>
          </reference>
        </references>
      </pivotArea>
    </format>
    <format dxfId="14">
      <pivotArea collapsedLevelsAreSubtotals="1" fieldPosition="0">
        <references count="1">
          <reference field="0" count="1">
            <x v="1"/>
          </reference>
        </references>
      </pivotArea>
    </format>
    <format dxfId="13">
      <pivotArea collapsedLevelsAreSubtotals="1" fieldPosition="0">
        <references count="2">
          <reference field="0" count="1" selected="0">
            <x v="1"/>
          </reference>
          <reference field="1" count="6">
            <x v="0"/>
            <x v="1"/>
            <x v="8"/>
            <x v="10"/>
            <x v="11"/>
            <x v="13"/>
          </reference>
        </references>
      </pivotArea>
    </format>
    <format dxfId="12">
      <pivotArea collapsedLevelsAreSubtotals="1" fieldPosition="0">
        <references count="1">
          <reference field="0" count="1">
            <x v="2"/>
          </reference>
        </references>
      </pivotArea>
    </format>
    <format dxfId="11">
      <pivotArea collapsedLevelsAreSubtotals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75071-7F9E-4464-9AE0-05F19B533BF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F3:G10" firstHeaderRow="1" firstDataRow="1" firstDataCol="1"/>
  <pivotFields count="3">
    <pivotField axis="axisRow" compact="0" outline="0" showAll="0" sortType="ascending" defaultSubtotal="0">
      <items count="6">
        <item x="5"/>
        <item x="4"/>
        <item x="3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numFmtId="2" outline="0" showAll="0" defaultSubtotal="0"/>
  </pivotFields>
  <rowFields count="1">
    <field x="0"/>
  </rowFields>
  <rowItems count="7">
    <i>
      <x/>
    </i>
    <i>
      <x v="2"/>
    </i>
    <i>
      <x v="1"/>
    </i>
    <i>
      <x v="5"/>
    </i>
    <i>
      <x v="3"/>
    </i>
    <i>
      <x v="4"/>
    </i>
    <i t="grand">
      <x/>
    </i>
  </rowItems>
  <colItems count="1">
    <i/>
  </colItems>
  <dataFields count="1">
    <dataField name="Sum of Proportion (%) of responses" fld="2" baseField="0" baseItem="0"/>
  </dataFields>
  <formats count="2">
    <format dxfId="9">
      <pivotArea collapsedLevelsAreSubtotals="1" fieldPosition="0">
        <references count="1">
          <reference field="0" count="0"/>
        </references>
      </pivotArea>
    </format>
    <format dxfId="8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DF12C-F5D6-4898-80AD-826B5D8825DD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0">
  <location ref="H4:I10" firstHeaderRow="1" firstDataRow="1" firstDataCol="1"/>
  <pivotFields count="4">
    <pivotField axis="axisRow" compact="0" outline="0" showAll="0" sortType="ascending" defaultSubtotal="0">
      <items count="6">
        <item x="0"/>
        <item x="3"/>
        <item x="5"/>
        <item x="2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>
      <x v="5"/>
    </i>
  </rowItems>
  <colItems count="1">
    <i/>
  </colItems>
  <dataFields count="1">
    <dataField name="Sum of Proportion (%) of responses" fld="3" baseField="0" baseItem="0" numFmtId="2"/>
  </dataFields>
  <formats count="3"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B56AD-6965-4F2A-A066-26CE81EAEFCC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3">
  <location ref="G3:H14" firstHeaderRow="1" firstDataRow="1" firstDataCol="1"/>
  <pivotFields count="3">
    <pivotField axis="axisRow" compact="0" outline="0" showAll="0" sortType="ascending">
      <items count="12">
        <item x="8"/>
        <item x="0"/>
        <item x="3"/>
        <item x="4"/>
        <item x="10"/>
        <item x="5"/>
        <item x="9"/>
        <item x="1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1">
    <i>
      <x/>
    </i>
    <i>
      <x v="9"/>
    </i>
    <i>
      <x v="3"/>
    </i>
    <i>
      <x v="4"/>
    </i>
    <i>
      <x v="8"/>
    </i>
    <i>
      <x v="6"/>
    </i>
    <i>
      <x v="2"/>
    </i>
    <i>
      <x v="1"/>
    </i>
    <i>
      <x v="5"/>
    </i>
    <i>
      <x v="7"/>
    </i>
    <i>
      <x v="10"/>
    </i>
  </rowItems>
  <colItems count="1">
    <i/>
  </colItems>
  <dataFields count="1">
    <dataField name="Sum of Proportion (%) of responses" fld="2" baseField="0" baseItem="0"/>
  </dataFields>
  <formats count="2">
    <format dxfId="4">
      <pivotArea collapsedLevelsAreSubtotals="1" fieldPosition="0">
        <references count="1">
          <reference field="0" count="0"/>
        </references>
      </pivotArea>
    </format>
    <format dxfId="3">
      <pivotArea dataOnly="0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0DDE-4AE8-4A74-9C83-721BACE09DFD}" name="PivotTable13" cacheId="1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itemPrintTitles="1" createdVersion="8" indent="0" compact="0" compactData="0" multipleFieldFilters="0">
  <location ref="J3:K22" firstHeaderRow="1" firstDataRow="1" firstDataCol="2"/>
  <pivotFields count="4">
    <pivotField axis="axisRow" compact="0" outline="0" showAll="0" defaultSubtotal="0">
      <items count="11">
        <item x="8"/>
        <item x="0"/>
        <item x="3"/>
        <item x="4"/>
        <item x="10"/>
        <item x="5"/>
        <item x="9"/>
        <item x="1"/>
        <item x="6"/>
        <item x="7"/>
        <item x="2"/>
      </items>
    </pivotField>
    <pivotField compact="0" outline="0" showAll="0" defaultSubtotal="0"/>
    <pivotField compact="0" numFmtId="2" outline="0" showAll="0" defaultSubtotal="0"/>
    <pivotField axis="axisRow" compact="0" outline="0" showAll="0" defaultSubtotal="0">
      <items count="15">
        <item x="0"/>
        <item x="9"/>
        <item x="12"/>
        <item x="11"/>
        <item x="13"/>
        <item x="1"/>
        <item x="2"/>
        <item x="14"/>
        <item x="8"/>
        <item x="7"/>
        <item x="6"/>
        <item x="10"/>
        <item x="3"/>
        <item x="4"/>
        <item x="5"/>
      </items>
    </pivotField>
  </pivotFields>
  <rowFields count="2">
    <field x="0"/>
    <field x="3"/>
  </rowFields>
  <rowItems count="19">
    <i>
      <x/>
      <x v="1"/>
    </i>
    <i>
      <x v="1"/>
      <x/>
    </i>
    <i>
      <x v="2"/>
      <x v="10"/>
    </i>
    <i r="1">
      <x v="12"/>
    </i>
    <i>
      <x v="3"/>
      <x v="11"/>
    </i>
    <i r="1">
      <x v="13"/>
    </i>
    <i>
      <x v="4"/>
      <x/>
    </i>
    <i>
      <x v="5"/>
      <x v="3"/>
    </i>
    <i r="1">
      <x v="7"/>
    </i>
    <i r="1">
      <x v="14"/>
    </i>
    <i>
      <x v="6"/>
      <x v="2"/>
    </i>
    <i>
      <x v="7"/>
      <x/>
    </i>
    <i r="1">
      <x v="4"/>
    </i>
    <i>
      <x v="8"/>
      <x/>
    </i>
    <i>
      <x v="9"/>
      <x v="8"/>
    </i>
    <i>
      <x v="10"/>
      <x/>
    </i>
    <i r="1">
      <x v="5"/>
    </i>
    <i r="1">
      <x v="6"/>
    </i>
    <i r="1">
      <x v="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66D0B-B9FC-4007-A373-7A63ACD9AB31}" name="PivotTable2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>
  <location ref="G3:H9" firstHeaderRow="1" firstDataRow="1" firstDataCol="1"/>
  <pivotFields count="4">
    <pivotField axis="axisRow" compact="0" outline="0" showAll="0" sortType="ascending" defaultSubtotal="0">
      <items count="6">
        <item x="5"/>
        <item x="3"/>
        <item x="4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5"/>
    </i>
    <i>
      <x v="1"/>
    </i>
  </rowItems>
  <colItems count="1">
    <i/>
  </colItems>
  <dataFields count="1">
    <dataField name="Sum of Proportion (%) of responses" fld="3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10" sqref="G10"/>
    </sheetView>
  </sheetViews>
  <sheetFormatPr defaultRowHeight="14.5" x14ac:dyDescent="0.35"/>
  <cols>
    <col min="1" max="1" width="12.08984375" customWidth="1"/>
    <col min="2" max="2" width="13" customWidth="1"/>
    <col min="3" max="3" width="19.08984375" customWidth="1"/>
    <col min="4" max="4" width="11.7265625" customWidth="1"/>
    <col min="5" max="5" width="10.90625" customWidth="1"/>
    <col min="6" max="6" width="4.453125" style="11" customWidth="1"/>
    <col min="7" max="7" width="28.54296875" bestFit="1" customWidth="1"/>
    <col min="8" max="8" width="30.1796875" bestFit="1" customWidth="1"/>
    <col min="9" max="9" width="19.6328125" bestFit="1" customWidth="1"/>
    <col min="10" max="10" width="4.36328125" style="11" customWidth="1"/>
    <col min="11" max="11" width="30.1796875" customWidth="1"/>
    <col min="12" max="12" width="8.26953125" customWidth="1"/>
    <col min="13" max="13" width="13.453125" customWidth="1"/>
  </cols>
  <sheetData>
    <row r="1" spans="1:14" x14ac:dyDescent="0.35">
      <c r="A1" s="15" t="s">
        <v>25</v>
      </c>
      <c r="B1" s="3"/>
      <c r="C1" s="3"/>
      <c r="D1" s="3"/>
      <c r="E1" s="3"/>
    </row>
    <row r="2" spans="1:14" x14ac:dyDescent="0.35">
      <c r="A2" s="15"/>
      <c r="B2" s="3"/>
      <c r="C2" s="3"/>
      <c r="D2" s="3"/>
      <c r="E2" s="3"/>
      <c r="F2" s="11">
        <v>100</v>
      </c>
    </row>
    <row r="3" spans="1:14" s="4" customFormat="1" ht="43.5" x14ac:dyDescent="0.35">
      <c r="A3" s="4" t="s">
        <v>23</v>
      </c>
      <c r="B3" s="4" t="s">
        <v>37</v>
      </c>
      <c r="C3" s="4" t="s">
        <v>26</v>
      </c>
      <c r="D3" s="4" t="s">
        <v>24</v>
      </c>
      <c r="E3" s="4" t="s">
        <v>180</v>
      </c>
      <c r="F3" s="11"/>
      <c r="G3" s="25" t="s">
        <v>37</v>
      </c>
      <c r="H3" s="25" t="s">
        <v>26</v>
      </c>
      <c r="I3" s="26" t="s">
        <v>181</v>
      </c>
      <c r="J3" s="31"/>
      <c r="K3" s="27" t="s">
        <v>182</v>
      </c>
      <c r="L3" s="27" t="s">
        <v>190</v>
      </c>
      <c r="M3" s="28" t="s">
        <v>180</v>
      </c>
    </row>
    <row r="4" spans="1:14" x14ac:dyDescent="0.35">
      <c r="A4" t="s">
        <v>74</v>
      </c>
      <c r="B4" t="s">
        <v>35</v>
      </c>
      <c r="C4" t="s">
        <v>27</v>
      </c>
      <c r="D4" s="7">
        <v>3</v>
      </c>
      <c r="E4" s="24">
        <f>(D4/$D$51)*$F$2</f>
        <v>1.9230769230769231</v>
      </c>
      <c r="G4" t="s">
        <v>36</v>
      </c>
      <c r="H4" t="s">
        <v>39</v>
      </c>
      <c r="I4" s="24">
        <v>1.2820512820512819</v>
      </c>
      <c r="K4" s="2" t="s">
        <v>183</v>
      </c>
      <c r="L4" s="27" t="s">
        <v>190</v>
      </c>
      <c r="M4" s="2"/>
      <c r="N4" t="s">
        <v>191</v>
      </c>
    </row>
    <row r="5" spans="1:14" x14ac:dyDescent="0.35">
      <c r="A5" t="s">
        <v>74</v>
      </c>
      <c r="B5" t="s">
        <v>35</v>
      </c>
      <c r="C5" t="s">
        <v>28</v>
      </c>
      <c r="D5" s="7">
        <v>3</v>
      </c>
      <c r="E5" s="24">
        <f t="shared" ref="E5:E50" si="0">(D5/$D$51)*$F$2</f>
        <v>1.9230769230769231</v>
      </c>
      <c r="H5" t="s">
        <v>21</v>
      </c>
      <c r="I5" s="24">
        <v>1.2820512820512819</v>
      </c>
      <c r="K5" t="s">
        <v>144</v>
      </c>
      <c r="L5" s="27" t="s">
        <v>190</v>
      </c>
      <c r="M5" s="24">
        <v>11.538461538461538</v>
      </c>
      <c r="N5" t="s">
        <v>191</v>
      </c>
    </row>
    <row r="6" spans="1:14" x14ac:dyDescent="0.35">
      <c r="A6" t="s">
        <v>74</v>
      </c>
      <c r="B6" t="s">
        <v>36</v>
      </c>
      <c r="C6" t="s">
        <v>144</v>
      </c>
      <c r="D6" s="7">
        <v>3</v>
      </c>
      <c r="E6" s="24">
        <f t="shared" si="0"/>
        <v>1.9230769230769231</v>
      </c>
      <c r="H6" t="s">
        <v>32</v>
      </c>
      <c r="I6" s="24">
        <v>2.5641025641025639</v>
      </c>
      <c r="K6" t="s">
        <v>33</v>
      </c>
      <c r="L6" s="27" t="s">
        <v>190</v>
      </c>
      <c r="M6" s="24">
        <v>10.256410256410255</v>
      </c>
      <c r="N6" t="s">
        <v>191</v>
      </c>
    </row>
    <row r="7" spans="1:14" x14ac:dyDescent="0.35">
      <c r="A7" t="s">
        <v>29</v>
      </c>
      <c r="B7" t="s">
        <v>36</v>
      </c>
      <c r="C7" t="s">
        <v>64</v>
      </c>
      <c r="D7" s="7">
        <v>4</v>
      </c>
      <c r="E7" s="24">
        <f t="shared" si="0"/>
        <v>2.5641025641025639</v>
      </c>
      <c r="H7" t="s">
        <v>31</v>
      </c>
      <c r="I7" s="24">
        <v>3.8461538461538458</v>
      </c>
      <c r="K7" t="s">
        <v>38</v>
      </c>
      <c r="L7" s="27" t="s">
        <v>190</v>
      </c>
      <c r="M7" s="24">
        <v>7.6923076923076925</v>
      </c>
      <c r="N7" t="s">
        <v>191</v>
      </c>
    </row>
    <row r="8" spans="1:14" x14ac:dyDescent="0.35">
      <c r="A8" t="s">
        <v>29</v>
      </c>
      <c r="B8" t="s">
        <v>36</v>
      </c>
      <c r="C8" t="s">
        <v>33</v>
      </c>
      <c r="D8" s="7">
        <v>4</v>
      </c>
      <c r="E8" s="24">
        <f t="shared" si="0"/>
        <v>2.5641025641025639</v>
      </c>
      <c r="H8" t="s">
        <v>64</v>
      </c>
      <c r="I8" s="24">
        <v>4.4871794871794872</v>
      </c>
      <c r="K8" t="s">
        <v>64</v>
      </c>
      <c r="L8" s="27" t="s">
        <v>190</v>
      </c>
      <c r="M8" s="24">
        <v>4.4871794871794872</v>
      </c>
      <c r="N8" t="s">
        <v>191</v>
      </c>
    </row>
    <row r="9" spans="1:14" x14ac:dyDescent="0.35">
      <c r="A9" t="s">
        <v>110</v>
      </c>
      <c r="B9" t="s">
        <v>35</v>
      </c>
      <c r="C9" t="s">
        <v>27</v>
      </c>
      <c r="D9" s="7">
        <v>4</v>
      </c>
      <c r="E9" s="24">
        <f t="shared" si="0"/>
        <v>2.5641025641025639</v>
      </c>
      <c r="H9" t="s">
        <v>38</v>
      </c>
      <c r="I9" s="24">
        <v>7.6923076923076925</v>
      </c>
      <c r="K9" t="s">
        <v>31</v>
      </c>
      <c r="L9" s="27" t="s">
        <v>190</v>
      </c>
      <c r="M9" s="24">
        <v>3.8461538461538458</v>
      </c>
      <c r="N9" t="s">
        <v>191</v>
      </c>
    </row>
    <row r="10" spans="1:14" x14ac:dyDescent="0.35">
      <c r="A10" t="s">
        <v>110</v>
      </c>
      <c r="B10" t="s">
        <v>35</v>
      </c>
      <c r="C10" t="s">
        <v>30</v>
      </c>
      <c r="D10" s="7">
        <v>4</v>
      </c>
      <c r="E10" s="24">
        <f t="shared" si="0"/>
        <v>2.5641025641025639</v>
      </c>
      <c r="H10" t="s">
        <v>33</v>
      </c>
      <c r="I10" s="24">
        <v>10.256410256410255</v>
      </c>
      <c r="K10" t="s">
        <v>32</v>
      </c>
      <c r="L10" s="27" t="s">
        <v>190</v>
      </c>
      <c r="M10" s="24">
        <v>2.5641025641025639</v>
      </c>
      <c r="N10" t="s">
        <v>191</v>
      </c>
    </row>
    <row r="11" spans="1:14" x14ac:dyDescent="0.35">
      <c r="A11" t="s">
        <v>110</v>
      </c>
      <c r="B11" t="s">
        <v>35</v>
      </c>
      <c r="C11" t="s">
        <v>28</v>
      </c>
      <c r="D11" s="7">
        <v>4</v>
      </c>
      <c r="E11" s="24">
        <f t="shared" si="0"/>
        <v>2.5641025641025639</v>
      </c>
      <c r="H11" t="s">
        <v>144</v>
      </c>
      <c r="I11" s="24">
        <v>11.538461538461538</v>
      </c>
      <c r="K11" t="s">
        <v>39</v>
      </c>
      <c r="L11" s="27" t="s">
        <v>190</v>
      </c>
      <c r="M11" s="24">
        <v>1.2820512820512819</v>
      </c>
      <c r="N11" t="s">
        <v>191</v>
      </c>
    </row>
    <row r="12" spans="1:14" x14ac:dyDescent="0.35">
      <c r="A12" t="s">
        <v>110</v>
      </c>
      <c r="B12" t="s">
        <v>65</v>
      </c>
      <c r="C12" t="s">
        <v>32</v>
      </c>
      <c r="D12" s="7">
        <v>4</v>
      </c>
      <c r="E12" s="24">
        <f t="shared" si="0"/>
        <v>2.5641025641025639</v>
      </c>
      <c r="G12" t="s">
        <v>220</v>
      </c>
      <c r="I12" s="24">
        <v>42.948717948717949</v>
      </c>
      <c r="K12" t="s">
        <v>21</v>
      </c>
      <c r="L12" s="27" t="s">
        <v>190</v>
      </c>
      <c r="M12" s="24">
        <v>1.2820512820512819</v>
      </c>
      <c r="N12" t="s">
        <v>191</v>
      </c>
    </row>
    <row r="13" spans="1:14" x14ac:dyDescent="0.35">
      <c r="A13" t="s">
        <v>110</v>
      </c>
      <c r="B13" t="s">
        <v>36</v>
      </c>
      <c r="C13" t="s">
        <v>38</v>
      </c>
      <c r="D13" s="7">
        <v>4</v>
      </c>
      <c r="E13" s="24">
        <f t="shared" si="0"/>
        <v>2.5641025641025639</v>
      </c>
      <c r="G13" t="s">
        <v>35</v>
      </c>
      <c r="H13" t="s">
        <v>34</v>
      </c>
      <c r="I13" s="24">
        <v>1.2820512820512819</v>
      </c>
      <c r="K13" s="2" t="s">
        <v>189</v>
      </c>
      <c r="L13" s="27" t="s">
        <v>190</v>
      </c>
      <c r="M13" s="24">
        <f>SUM(M5:M12)</f>
        <v>42.948717948717956</v>
      </c>
      <c r="N13" t="s">
        <v>191</v>
      </c>
    </row>
    <row r="14" spans="1:14" x14ac:dyDescent="0.35">
      <c r="A14" t="s">
        <v>110</v>
      </c>
      <c r="B14" t="s">
        <v>36</v>
      </c>
      <c r="C14" t="s">
        <v>31</v>
      </c>
      <c r="D14" s="7">
        <v>4</v>
      </c>
      <c r="E14" s="24">
        <f t="shared" si="0"/>
        <v>2.5641025641025639</v>
      </c>
      <c r="H14" t="s">
        <v>42</v>
      </c>
      <c r="I14" s="24">
        <v>4.4871794871794872</v>
      </c>
      <c r="K14" s="2" t="s">
        <v>184</v>
      </c>
      <c r="L14" s="27" t="s">
        <v>190</v>
      </c>
      <c r="M14" s="24"/>
      <c r="N14" t="s">
        <v>191</v>
      </c>
    </row>
    <row r="15" spans="1:14" x14ac:dyDescent="0.35">
      <c r="A15" t="s">
        <v>10</v>
      </c>
      <c r="B15" t="s">
        <v>65</v>
      </c>
      <c r="C15" t="s">
        <v>32</v>
      </c>
      <c r="D15" s="7">
        <v>4</v>
      </c>
      <c r="E15" s="24">
        <f t="shared" si="0"/>
        <v>2.5641025641025639</v>
      </c>
      <c r="H15" t="s">
        <v>41</v>
      </c>
      <c r="I15" s="24">
        <v>5.1282051282051277</v>
      </c>
      <c r="K15" t="s">
        <v>27</v>
      </c>
      <c r="L15" s="27" t="s">
        <v>190</v>
      </c>
      <c r="M15" s="24">
        <v>14.102564102564102</v>
      </c>
      <c r="N15" t="s">
        <v>191</v>
      </c>
    </row>
    <row r="16" spans="1:14" x14ac:dyDescent="0.35">
      <c r="A16" t="s">
        <v>10</v>
      </c>
      <c r="B16" t="s">
        <v>35</v>
      </c>
      <c r="C16" t="s">
        <v>27</v>
      </c>
      <c r="D16" s="7">
        <v>4</v>
      </c>
      <c r="E16" s="24">
        <f t="shared" si="0"/>
        <v>2.5641025641025639</v>
      </c>
      <c r="H16" t="s">
        <v>30</v>
      </c>
      <c r="I16" s="24">
        <v>8.3333333333333321</v>
      </c>
      <c r="K16" t="s">
        <v>28</v>
      </c>
      <c r="L16" s="27" t="s">
        <v>190</v>
      </c>
      <c r="M16" s="24">
        <v>10.897435897435896</v>
      </c>
      <c r="N16" t="s">
        <v>191</v>
      </c>
    </row>
    <row r="17" spans="1:14" x14ac:dyDescent="0.35">
      <c r="A17" t="s">
        <v>10</v>
      </c>
      <c r="B17" t="s">
        <v>36</v>
      </c>
      <c r="C17" t="s">
        <v>144</v>
      </c>
      <c r="D17" s="7">
        <v>4</v>
      </c>
      <c r="E17" s="24">
        <f t="shared" si="0"/>
        <v>2.5641025641025639</v>
      </c>
      <c r="H17" t="s">
        <v>28</v>
      </c>
      <c r="I17" s="24">
        <v>10.897435897435896</v>
      </c>
      <c r="K17" t="s">
        <v>30</v>
      </c>
      <c r="L17" s="27" t="s">
        <v>190</v>
      </c>
      <c r="M17" s="24">
        <v>8.3333333333333321</v>
      </c>
      <c r="N17" t="s">
        <v>191</v>
      </c>
    </row>
    <row r="18" spans="1:14" x14ac:dyDescent="0.35">
      <c r="A18" t="s">
        <v>10</v>
      </c>
      <c r="B18" t="s">
        <v>35</v>
      </c>
      <c r="C18" t="s">
        <v>28</v>
      </c>
      <c r="D18" s="7">
        <v>4</v>
      </c>
      <c r="E18" s="24">
        <f t="shared" si="0"/>
        <v>2.5641025641025639</v>
      </c>
      <c r="H18" t="s">
        <v>27</v>
      </c>
      <c r="I18" s="24">
        <v>14.102564102564102</v>
      </c>
      <c r="K18" t="s">
        <v>41</v>
      </c>
      <c r="L18" s="27" t="s">
        <v>190</v>
      </c>
      <c r="M18" s="24">
        <v>5.1282051282051277</v>
      </c>
      <c r="N18" t="s">
        <v>191</v>
      </c>
    </row>
    <row r="19" spans="1:14" x14ac:dyDescent="0.35">
      <c r="A19" t="s">
        <v>11</v>
      </c>
      <c r="B19" t="s">
        <v>36</v>
      </c>
      <c r="C19" t="s">
        <v>33</v>
      </c>
      <c r="D19" s="7">
        <v>3</v>
      </c>
      <c r="E19" s="24">
        <f t="shared" si="0"/>
        <v>1.9230769230769231</v>
      </c>
      <c r="G19" t="s">
        <v>221</v>
      </c>
      <c r="I19" s="24">
        <v>44.230769230769226</v>
      </c>
      <c r="K19" t="s">
        <v>42</v>
      </c>
      <c r="L19" s="27" t="s">
        <v>190</v>
      </c>
      <c r="M19" s="24">
        <v>4.4871794871794872</v>
      </c>
      <c r="N19" t="s">
        <v>191</v>
      </c>
    </row>
    <row r="20" spans="1:14" x14ac:dyDescent="0.35">
      <c r="A20" t="s">
        <v>11</v>
      </c>
      <c r="B20" t="s">
        <v>36</v>
      </c>
      <c r="C20" t="s">
        <v>144</v>
      </c>
      <c r="D20" s="7">
        <v>3</v>
      </c>
      <c r="E20" s="24">
        <f t="shared" si="0"/>
        <v>1.9230769230769231</v>
      </c>
      <c r="G20" t="s">
        <v>65</v>
      </c>
      <c r="H20" t="s">
        <v>32</v>
      </c>
      <c r="I20" s="24">
        <v>12.820512820512819</v>
      </c>
      <c r="K20" t="s">
        <v>34</v>
      </c>
      <c r="L20" s="27" t="s">
        <v>190</v>
      </c>
      <c r="M20" s="24">
        <v>1.2820512820512819</v>
      </c>
      <c r="N20" t="s">
        <v>191</v>
      </c>
    </row>
    <row r="21" spans="1:14" x14ac:dyDescent="0.35">
      <c r="A21" t="s">
        <v>11</v>
      </c>
      <c r="B21" t="s">
        <v>65</v>
      </c>
      <c r="C21" t="s">
        <v>32</v>
      </c>
      <c r="D21" s="7">
        <v>3</v>
      </c>
      <c r="E21" s="24">
        <f t="shared" si="0"/>
        <v>1.9230769230769231</v>
      </c>
      <c r="G21" t="s">
        <v>222</v>
      </c>
      <c r="I21" s="24">
        <v>12.820512820512819</v>
      </c>
      <c r="K21" s="2" t="s">
        <v>189</v>
      </c>
      <c r="L21" s="27" t="s">
        <v>190</v>
      </c>
      <c r="M21" s="24">
        <f>SUM(M15:M20)</f>
        <v>44.230769230769226</v>
      </c>
      <c r="N21" t="s">
        <v>191</v>
      </c>
    </row>
    <row r="22" spans="1:14" x14ac:dyDescent="0.35">
      <c r="A22" t="s">
        <v>11</v>
      </c>
      <c r="B22" t="s">
        <v>36</v>
      </c>
      <c r="C22" t="s">
        <v>38</v>
      </c>
      <c r="D22" s="7">
        <v>3</v>
      </c>
      <c r="E22" s="24">
        <f t="shared" si="0"/>
        <v>1.9230769230769231</v>
      </c>
      <c r="G22" t="s">
        <v>188</v>
      </c>
      <c r="I22">
        <v>100</v>
      </c>
      <c r="K22" s="2" t="s">
        <v>185</v>
      </c>
      <c r="L22" s="27" t="s">
        <v>190</v>
      </c>
      <c r="M22" s="24"/>
      <c r="N22" t="s">
        <v>191</v>
      </c>
    </row>
    <row r="23" spans="1:14" x14ac:dyDescent="0.35">
      <c r="A23" t="s">
        <v>11</v>
      </c>
      <c r="B23" t="s">
        <v>36</v>
      </c>
      <c r="C23" t="s">
        <v>64</v>
      </c>
      <c r="D23" s="7">
        <v>3</v>
      </c>
      <c r="E23" s="24">
        <f t="shared" si="0"/>
        <v>1.9230769230769231</v>
      </c>
      <c r="H23" s="23"/>
      <c r="I23" s="23"/>
      <c r="K23" s="29" t="s">
        <v>32</v>
      </c>
      <c r="L23" s="27" t="s">
        <v>190</v>
      </c>
      <c r="M23" s="30">
        <v>12.820512820512819</v>
      </c>
      <c r="N23" t="s">
        <v>191</v>
      </c>
    </row>
    <row r="24" spans="1:14" x14ac:dyDescent="0.35">
      <c r="A24" t="s">
        <v>14</v>
      </c>
      <c r="B24" t="s">
        <v>35</v>
      </c>
      <c r="C24" t="s">
        <v>30</v>
      </c>
      <c r="D24" s="7">
        <v>2</v>
      </c>
      <c r="E24" s="24">
        <f t="shared" si="0"/>
        <v>1.2820512820512819</v>
      </c>
      <c r="K24" s="2" t="s">
        <v>189</v>
      </c>
      <c r="L24" s="27" t="s">
        <v>190</v>
      </c>
      <c r="M24" s="24">
        <f>SUM(M23)</f>
        <v>12.820512820512819</v>
      </c>
      <c r="N24" t="s">
        <v>191</v>
      </c>
    </row>
    <row r="25" spans="1:14" x14ac:dyDescent="0.35">
      <c r="A25" t="s">
        <v>14</v>
      </c>
      <c r="B25" t="s">
        <v>65</v>
      </c>
      <c r="C25" t="s">
        <v>32</v>
      </c>
      <c r="D25" s="7">
        <v>2</v>
      </c>
      <c r="E25" s="24">
        <f t="shared" si="0"/>
        <v>1.2820512820512819</v>
      </c>
    </row>
    <row r="26" spans="1:14" x14ac:dyDescent="0.35">
      <c r="A26" t="s">
        <v>14</v>
      </c>
      <c r="B26" t="s">
        <v>35</v>
      </c>
      <c r="C26" t="s">
        <v>28</v>
      </c>
      <c r="D26" s="7">
        <v>2</v>
      </c>
      <c r="E26" s="24">
        <f t="shared" si="0"/>
        <v>1.2820512820512819</v>
      </c>
    </row>
    <row r="27" spans="1:14" x14ac:dyDescent="0.35">
      <c r="A27" t="s">
        <v>14</v>
      </c>
      <c r="B27" t="s">
        <v>35</v>
      </c>
      <c r="C27" t="s">
        <v>34</v>
      </c>
      <c r="D27" s="7">
        <v>2</v>
      </c>
      <c r="E27" s="24">
        <f t="shared" si="0"/>
        <v>1.2820512820512819</v>
      </c>
    </row>
    <row r="28" spans="1:14" x14ac:dyDescent="0.35">
      <c r="A28" t="s">
        <v>14</v>
      </c>
      <c r="B28" t="s">
        <v>36</v>
      </c>
      <c r="C28" t="s">
        <v>33</v>
      </c>
      <c r="D28" s="7">
        <v>2</v>
      </c>
      <c r="E28" s="24">
        <f t="shared" si="0"/>
        <v>1.2820512820512819</v>
      </c>
    </row>
    <row r="29" spans="1:14" x14ac:dyDescent="0.35">
      <c r="A29" t="s">
        <v>14</v>
      </c>
      <c r="B29" t="s">
        <v>36</v>
      </c>
      <c r="C29" t="s">
        <v>21</v>
      </c>
      <c r="D29" s="7">
        <v>2</v>
      </c>
      <c r="E29" s="24">
        <f t="shared" si="0"/>
        <v>1.2820512820512819</v>
      </c>
    </row>
    <row r="30" spans="1:14" x14ac:dyDescent="0.35">
      <c r="A30" t="s">
        <v>14</v>
      </c>
      <c r="B30" t="s">
        <v>36</v>
      </c>
      <c r="C30" t="s">
        <v>38</v>
      </c>
      <c r="D30" s="7">
        <v>2</v>
      </c>
      <c r="E30" s="24">
        <f t="shared" si="0"/>
        <v>1.2820512820512819</v>
      </c>
    </row>
    <row r="31" spans="1:14" x14ac:dyDescent="0.35">
      <c r="A31" t="s">
        <v>14</v>
      </c>
      <c r="B31" t="s">
        <v>36</v>
      </c>
      <c r="C31" t="s">
        <v>31</v>
      </c>
      <c r="D31" s="7">
        <v>2</v>
      </c>
      <c r="E31" s="24">
        <f t="shared" si="0"/>
        <v>1.2820512820512819</v>
      </c>
    </row>
    <row r="32" spans="1:14" x14ac:dyDescent="0.35">
      <c r="A32" t="s">
        <v>14</v>
      </c>
      <c r="B32" t="s">
        <v>36</v>
      </c>
      <c r="C32" t="s">
        <v>39</v>
      </c>
      <c r="D32" s="7">
        <v>2</v>
      </c>
      <c r="E32" s="24">
        <f t="shared" si="0"/>
        <v>1.2820512820512819</v>
      </c>
    </row>
    <row r="33" spans="1:5" x14ac:dyDescent="0.35">
      <c r="A33" t="s">
        <v>40</v>
      </c>
      <c r="B33" t="s">
        <v>65</v>
      </c>
      <c r="C33" t="s">
        <v>32</v>
      </c>
      <c r="D33" s="7">
        <v>4</v>
      </c>
      <c r="E33" s="24">
        <f t="shared" si="0"/>
        <v>2.5641025641025639</v>
      </c>
    </row>
    <row r="34" spans="1:5" x14ac:dyDescent="0.35">
      <c r="A34" t="s">
        <v>40</v>
      </c>
      <c r="B34" t="s">
        <v>35</v>
      </c>
      <c r="C34" t="s">
        <v>27</v>
      </c>
      <c r="D34" s="7">
        <v>4</v>
      </c>
      <c r="E34" s="24">
        <f t="shared" si="0"/>
        <v>2.5641025641025639</v>
      </c>
    </row>
    <row r="35" spans="1:5" x14ac:dyDescent="0.35">
      <c r="A35" t="s">
        <v>40</v>
      </c>
      <c r="B35" t="s">
        <v>35</v>
      </c>
      <c r="C35" t="s">
        <v>28</v>
      </c>
      <c r="D35" s="7">
        <v>4</v>
      </c>
      <c r="E35" s="24">
        <f t="shared" si="0"/>
        <v>2.5641025641025639</v>
      </c>
    </row>
    <row r="36" spans="1:5" x14ac:dyDescent="0.35">
      <c r="A36" t="s">
        <v>40</v>
      </c>
      <c r="B36" t="s">
        <v>36</v>
      </c>
      <c r="C36" t="s">
        <v>144</v>
      </c>
      <c r="D36" s="7">
        <v>4</v>
      </c>
      <c r="E36" s="24">
        <f t="shared" si="0"/>
        <v>2.5641025641025639</v>
      </c>
    </row>
    <row r="37" spans="1:5" x14ac:dyDescent="0.35">
      <c r="A37" t="s">
        <v>40</v>
      </c>
      <c r="B37" t="s">
        <v>35</v>
      </c>
      <c r="C37" t="s">
        <v>41</v>
      </c>
      <c r="D37" s="7">
        <v>4</v>
      </c>
      <c r="E37" s="24">
        <f t="shared" si="0"/>
        <v>2.5641025641025639</v>
      </c>
    </row>
    <row r="38" spans="1:5" x14ac:dyDescent="0.35">
      <c r="A38" t="s">
        <v>19</v>
      </c>
      <c r="B38" t="s">
        <v>35</v>
      </c>
      <c r="C38" t="s">
        <v>27</v>
      </c>
      <c r="D38" s="7">
        <v>4</v>
      </c>
      <c r="E38" s="24">
        <f t="shared" si="0"/>
        <v>2.5641025641025639</v>
      </c>
    </row>
    <row r="39" spans="1:5" x14ac:dyDescent="0.35">
      <c r="A39" t="s">
        <v>19</v>
      </c>
      <c r="B39" t="s">
        <v>36</v>
      </c>
      <c r="C39" t="s">
        <v>144</v>
      </c>
      <c r="D39" s="7">
        <v>4</v>
      </c>
      <c r="E39" s="24">
        <f t="shared" si="0"/>
        <v>2.5641025641025639</v>
      </c>
    </row>
    <row r="40" spans="1:5" x14ac:dyDescent="0.35">
      <c r="A40" t="s">
        <v>19</v>
      </c>
      <c r="B40" t="s">
        <v>35</v>
      </c>
      <c r="C40" t="s">
        <v>41</v>
      </c>
      <c r="D40" s="7">
        <v>4</v>
      </c>
      <c r="E40" s="24">
        <f t="shared" si="0"/>
        <v>2.5641025641025639</v>
      </c>
    </row>
    <row r="41" spans="1:5" x14ac:dyDescent="0.35">
      <c r="A41" t="s">
        <v>19</v>
      </c>
      <c r="B41" t="s">
        <v>35</v>
      </c>
      <c r="C41" t="s">
        <v>30</v>
      </c>
      <c r="D41" s="7">
        <v>4</v>
      </c>
      <c r="E41" s="24">
        <f t="shared" si="0"/>
        <v>2.5641025641025639</v>
      </c>
    </row>
    <row r="42" spans="1:5" x14ac:dyDescent="0.35">
      <c r="A42" t="s">
        <v>19</v>
      </c>
      <c r="B42" t="s">
        <v>36</v>
      </c>
      <c r="C42" t="s">
        <v>32</v>
      </c>
      <c r="D42" s="7">
        <v>4</v>
      </c>
      <c r="E42" s="24">
        <f t="shared" si="0"/>
        <v>2.5641025641025639</v>
      </c>
    </row>
    <row r="43" spans="1:5" x14ac:dyDescent="0.35">
      <c r="A43" t="s">
        <v>19</v>
      </c>
      <c r="B43" t="s">
        <v>35</v>
      </c>
      <c r="C43" t="s">
        <v>42</v>
      </c>
      <c r="D43" s="7">
        <v>4</v>
      </c>
      <c r="E43" s="24">
        <f t="shared" si="0"/>
        <v>2.5641025641025639</v>
      </c>
    </row>
    <row r="44" spans="1:5" x14ac:dyDescent="0.35">
      <c r="A44" t="s">
        <v>19</v>
      </c>
      <c r="B44" t="s">
        <v>36</v>
      </c>
      <c r="C44" t="s">
        <v>33</v>
      </c>
      <c r="D44" s="7">
        <v>4</v>
      </c>
      <c r="E44" s="24">
        <f t="shared" si="0"/>
        <v>2.5641025641025639</v>
      </c>
    </row>
    <row r="45" spans="1:5" x14ac:dyDescent="0.35">
      <c r="A45" t="s">
        <v>43</v>
      </c>
      <c r="B45" t="s">
        <v>35</v>
      </c>
      <c r="C45" t="s">
        <v>27</v>
      </c>
      <c r="D45" s="7">
        <v>3</v>
      </c>
      <c r="E45" s="24">
        <f t="shared" si="0"/>
        <v>1.9230769230769231</v>
      </c>
    </row>
    <row r="46" spans="1:5" x14ac:dyDescent="0.35">
      <c r="A46" t="s">
        <v>43</v>
      </c>
      <c r="B46" t="s">
        <v>35</v>
      </c>
      <c r="C46" t="s">
        <v>30</v>
      </c>
      <c r="D46" s="7">
        <v>3</v>
      </c>
      <c r="E46" s="24">
        <f t="shared" si="0"/>
        <v>1.9230769230769231</v>
      </c>
    </row>
    <row r="47" spans="1:5" x14ac:dyDescent="0.35">
      <c r="A47" t="s">
        <v>43</v>
      </c>
      <c r="B47" t="s">
        <v>35</v>
      </c>
      <c r="C47" t="s">
        <v>42</v>
      </c>
      <c r="D47" s="7">
        <v>3</v>
      </c>
      <c r="E47" s="24">
        <f t="shared" si="0"/>
        <v>1.9230769230769231</v>
      </c>
    </row>
    <row r="48" spans="1:5" x14ac:dyDescent="0.35">
      <c r="A48" t="s">
        <v>43</v>
      </c>
      <c r="B48" t="s">
        <v>65</v>
      </c>
      <c r="C48" t="s">
        <v>32</v>
      </c>
      <c r="D48" s="7">
        <v>3</v>
      </c>
      <c r="E48" s="24">
        <f t="shared" si="0"/>
        <v>1.9230769230769231</v>
      </c>
    </row>
    <row r="49" spans="1:5" x14ac:dyDescent="0.35">
      <c r="A49" t="s">
        <v>43</v>
      </c>
      <c r="B49" t="s">
        <v>36</v>
      </c>
      <c r="C49" t="s">
        <v>38</v>
      </c>
      <c r="D49" s="7">
        <v>3</v>
      </c>
      <c r="E49" s="24">
        <f t="shared" si="0"/>
        <v>1.9230769230769231</v>
      </c>
    </row>
    <row r="50" spans="1:5" x14ac:dyDescent="0.35">
      <c r="A50" t="s">
        <v>43</v>
      </c>
      <c r="B50" t="s">
        <v>36</v>
      </c>
      <c r="C50" t="s">
        <v>33</v>
      </c>
      <c r="D50" s="7">
        <v>3</v>
      </c>
      <c r="E50" s="24">
        <f t="shared" si="0"/>
        <v>1.9230769230769231</v>
      </c>
    </row>
    <row r="51" spans="1:5" x14ac:dyDescent="0.35">
      <c r="D51">
        <f>SUM(D4:D50)</f>
        <v>156</v>
      </c>
      <c r="E51" s="23">
        <f>SUM(E4:E50)</f>
        <v>100.00000000000001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135-A200-4502-A2AF-55EFCFC926D5}">
  <dimension ref="A1:I14"/>
  <sheetViews>
    <sheetView workbookViewId="0">
      <selection activeCell="G14" sqref="G14"/>
    </sheetView>
  </sheetViews>
  <sheetFormatPr defaultRowHeight="14.5" x14ac:dyDescent="0.35"/>
  <cols>
    <col min="1" max="1" width="17.7265625" customWidth="1"/>
    <col min="2" max="2" width="33.26953125" customWidth="1"/>
    <col min="4" max="4" width="11.54296875" customWidth="1"/>
    <col min="5" max="5" width="13.7265625" customWidth="1"/>
    <col min="7" max="7" width="45.36328125" bestFit="1" customWidth="1"/>
    <col min="8" max="8" width="16.36328125" bestFit="1" customWidth="1"/>
  </cols>
  <sheetData>
    <row r="1" spans="1:9" x14ac:dyDescent="0.35">
      <c r="A1" s="17" t="s">
        <v>161</v>
      </c>
      <c r="E1">
        <v>100</v>
      </c>
    </row>
    <row r="3" spans="1:9" s="5" customFormat="1" ht="43.5" x14ac:dyDescent="0.35">
      <c r="A3" s="4" t="s">
        <v>162</v>
      </c>
      <c r="B3" s="4" t="s">
        <v>166</v>
      </c>
      <c r="C3" s="5" t="s">
        <v>163</v>
      </c>
      <c r="D3" s="4" t="s">
        <v>24</v>
      </c>
      <c r="E3" s="4" t="s">
        <v>180</v>
      </c>
      <c r="G3" s="25" t="s">
        <v>166</v>
      </c>
      <c r="H3" s="26" t="s">
        <v>181</v>
      </c>
      <c r="I3"/>
    </row>
    <row r="4" spans="1:9" x14ac:dyDescent="0.35">
      <c r="A4" t="s">
        <v>74</v>
      </c>
      <c r="B4" t="s">
        <v>165</v>
      </c>
      <c r="C4" t="s">
        <v>54</v>
      </c>
      <c r="D4" s="7">
        <v>3</v>
      </c>
      <c r="E4" s="24">
        <f>(D4/$D$14)*$E$1</f>
        <v>8.5714285714285712</v>
      </c>
      <c r="G4" t="s">
        <v>167</v>
      </c>
      <c r="H4" s="24">
        <v>8.5714285714285712</v>
      </c>
    </row>
    <row r="5" spans="1:9" x14ac:dyDescent="0.35">
      <c r="A5" t="s">
        <v>74</v>
      </c>
      <c r="B5" t="s">
        <v>164</v>
      </c>
      <c r="C5" t="s">
        <v>54</v>
      </c>
      <c r="D5" s="7">
        <v>3</v>
      </c>
      <c r="E5" s="24">
        <f t="shared" ref="E5:E13" si="0">(D5/$D$14)*$E$1</f>
        <v>8.5714285714285712</v>
      </c>
      <c r="G5" t="s">
        <v>164</v>
      </c>
      <c r="H5" s="24">
        <v>8.5714285714285712</v>
      </c>
    </row>
    <row r="6" spans="1:9" x14ac:dyDescent="0.35">
      <c r="A6" t="s">
        <v>74</v>
      </c>
      <c r="B6" t="s">
        <v>167</v>
      </c>
      <c r="C6" t="s">
        <v>54</v>
      </c>
      <c r="D6" s="7">
        <v>3</v>
      </c>
      <c r="E6" s="24">
        <f t="shared" si="0"/>
        <v>8.5714285714285712</v>
      </c>
      <c r="G6" t="s">
        <v>168</v>
      </c>
      <c r="H6" s="24">
        <v>11.428571428571429</v>
      </c>
    </row>
    <row r="7" spans="1:9" x14ac:dyDescent="0.35">
      <c r="A7" t="s">
        <v>80</v>
      </c>
      <c r="B7" t="s">
        <v>165</v>
      </c>
      <c r="C7" t="s">
        <v>54</v>
      </c>
      <c r="D7" s="7">
        <v>4</v>
      </c>
      <c r="E7" s="24">
        <f t="shared" si="0"/>
        <v>11.428571428571429</v>
      </c>
      <c r="G7" t="s">
        <v>169</v>
      </c>
      <c r="H7" s="24">
        <v>11.428571428571429</v>
      </c>
    </row>
    <row r="8" spans="1:9" x14ac:dyDescent="0.35">
      <c r="A8" t="s">
        <v>110</v>
      </c>
      <c r="B8" t="s">
        <v>170</v>
      </c>
      <c r="C8" t="s">
        <v>54</v>
      </c>
      <c r="D8" s="7">
        <v>4</v>
      </c>
      <c r="E8" s="24">
        <f t="shared" si="0"/>
        <v>11.428571428571429</v>
      </c>
      <c r="G8" t="s">
        <v>165</v>
      </c>
      <c r="H8" s="24">
        <v>28.571428571428569</v>
      </c>
    </row>
    <row r="9" spans="1:9" x14ac:dyDescent="0.35">
      <c r="A9" t="s">
        <v>110</v>
      </c>
      <c r="B9" t="s">
        <v>168</v>
      </c>
      <c r="C9" t="s">
        <v>54</v>
      </c>
      <c r="D9" s="7">
        <v>4</v>
      </c>
      <c r="E9" s="24">
        <f t="shared" si="0"/>
        <v>11.428571428571429</v>
      </c>
      <c r="G9" t="s">
        <v>170</v>
      </c>
      <c r="H9" s="24">
        <v>31.428571428571431</v>
      </c>
    </row>
    <row r="10" spans="1:9" x14ac:dyDescent="0.35">
      <c r="A10" t="s">
        <v>10</v>
      </c>
      <c r="B10" t="s">
        <v>170</v>
      </c>
      <c r="C10" t="s">
        <v>54</v>
      </c>
      <c r="D10" s="7">
        <v>4</v>
      </c>
      <c r="E10" s="24">
        <f t="shared" si="0"/>
        <v>11.428571428571429</v>
      </c>
    </row>
    <row r="11" spans="1:9" x14ac:dyDescent="0.35">
      <c r="A11" t="s">
        <v>10</v>
      </c>
      <c r="B11" t="s">
        <v>169</v>
      </c>
      <c r="C11" t="s">
        <v>54</v>
      </c>
      <c r="D11" s="7">
        <v>4</v>
      </c>
      <c r="E11" s="24">
        <f t="shared" si="0"/>
        <v>11.428571428571429</v>
      </c>
    </row>
    <row r="12" spans="1:9" x14ac:dyDescent="0.35">
      <c r="A12" t="s">
        <v>11</v>
      </c>
      <c r="B12" t="s">
        <v>170</v>
      </c>
      <c r="C12" t="s">
        <v>54</v>
      </c>
      <c r="D12" s="7">
        <v>3</v>
      </c>
      <c r="E12" s="24">
        <f t="shared" si="0"/>
        <v>8.5714285714285712</v>
      </c>
    </row>
    <row r="13" spans="1:9" x14ac:dyDescent="0.35">
      <c r="A13" t="s">
        <v>11</v>
      </c>
      <c r="B13" t="s">
        <v>165</v>
      </c>
      <c r="C13" t="s">
        <v>54</v>
      </c>
      <c r="D13" s="7">
        <v>3</v>
      </c>
      <c r="E13" s="24">
        <f t="shared" si="0"/>
        <v>8.5714285714285712</v>
      </c>
    </row>
    <row r="14" spans="1:9" x14ac:dyDescent="0.35">
      <c r="D14" s="36">
        <f>SUM(D4:D13)</f>
        <v>35</v>
      </c>
      <c r="E14" s="36">
        <f>SUM(E4:E13)</f>
        <v>100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661-4CCA-41F3-A565-4309240B90AC}">
  <dimension ref="A1:D14"/>
  <sheetViews>
    <sheetView workbookViewId="0">
      <selection activeCell="D15" sqref="D15"/>
    </sheetView>
  </sheetViews>
  <sheetFormatPr defaultRowHeight="14.5" x14ac:dyDescent="0.35"/>
  <cols>
    <col min="1" max="1" width="17.7265625" customWidth="1"/>
    <col min="2" max="2" width="12.81640625" customWidth="1"/>
    <col min="3" max="3" width="65.1796875" bestFit="1" customWidth="1"/>
    <col min="4" max="4" width="15" customWidth="1"/>
  </cols>
  <sheetData>
    <row r="1" spans="1:4" x14ac:dyDescent="0.35">
      <c r="A1" s="17" t="s">
        <v>171</v>
      </c>
    </row>
    <row r="3" spans="1:4" s="21" customFormat="1" ht="72.5" x14ac:dyDescent="0.35">
      <c r="A3" s="20" t="s">
        <v>162</v>
      </c>
      <c r="B3" s="21" t="s">
        <v>86</v>
      </c>
      <c r="C3" s="21" t="s">
        <v>172</v>
      </c>
      <c r="D3" s="20" t="s">
        <v>24</v>
      </c>
    </row>
    <row r="4" spans="1:4" x14ac:dyDescent="0.35">
      <c r="A4" t="s">
        <v>74</v>
      </c>
      <c r="B4" t="s">
        <v>92</v>
      </c>
      <c r="C4" t="s">
        <v>173</v>
      </c>
      <c r="D4">
        <v>3</v>
      </c>
    </row>
    <row r="5" spans="1:4" x14ac:dyDescent="0.35">
      <c r="A5" t="s">
        <v>74</v>
      </c>
      <c r="B5" t="s">
        <v>92</v>
      </c>
      <c r="C5" t="s">
        <v>174</v>
      </c>
      <c r="D5">
        <v>3</v>
      </c>
    </row>
    <row r="6" spans="1:4" x14ac:dyDescent="0.35">
      <c r="A6" t="s">
        <v>110</v>
      </c>
      <c r="B6" t="s">
        <v>92</v>
      </c>
      <c r="C6" t="s">
        <v>175</v>
      </c>
      <c r="D6">
        <v>4</v>
      </c>
    </row>
    <row r="7" spans="1:4" x14ac:dyDescent="0.35">
      <c r="A7" t="s">
        <v>110</v>
      </c>
      <c r="B7" t="s">
        <v>88</v>
      </c>
      <c r="C7" t="s">
        <v>176</v>
      </c>
      <c r="D7">
        <v>4</v>
      </c>
    </row>
    <row r="8" spans="1:4" x14ac:dyDescent="0.35">
      <c r="A8" t="s">
        <v>10</v>
      </c>
      <c r="B8" t="s">
        <v>92</v>
      </c>
      <c r="C8" t="s">
        <v>177</v>
      </c>
      <c r="D8">
        <v>4</v>
      </c>
    </row>
    <row r="9" spans="1:4" x14ac:dyDescent="0.35">
      <c r="A9" t="s">
        <v>14</v>
      </c>
      <c r="B9" t="s">
        <v>88</v>
      </c>
      <c r="C9" t="s">
        <v>54</v>
      </c>
      <c r="D9">
        <v>2</v>
      </c>
    </row>
    <row r="10" spans="1:4" x14ac:dyDescent="0.35">
      <c r="A10" t="s">
        <v>19</v>
      </c>
      <c r="B10" t="s">
        <v>92</v>
      </c>
      <c r="C10" t="s">
        <v>178</v>
      </c>
      <c r="D10">
        <v>6</v>
      </c>
    </row>
    <row r="11" spans="1:4" x14ac:dyDescent="0.35">
      <c r="A11" t="s">
        <v>19</v>
      </c>
      <c r="B11" t="s">
        <v>92</v>
      </c>
      <c r="C11" t="s">
        <v>177</v>
      </c>
      <c r="D11">
        <v>6</v>
      </c>
    </row>
    <row r="12" spans="1:4" x14ac:dyDescent="0.35">
      <c r="A12" t="s">
        <v>43</v>
      </c>
      <c r="B12" t="s">
        <v>92</v>
      </c>
      <c r="C12" t="s">
        <v>178</v>
      </c>
      <c r="D12">
        <v>3</v>
      </c>
    </row>
    <row r="13" spans="1:4" x14ac:dyDescent="0.35">
      <c r="A13" t="s">
        <v>40</v>
      </c>
      <c r="B13" t="s">
        <v>92</v>
      </c>
      <c r="C13" t="s">
        <v>177</v>
      </c>
      <c r="D13">
        <v>6</v>
      </c>
    </row>
    <row r="14" spans="1:4" x14ac:dyDescent="0.35">
      <c r="D14">
        <f>SUM(D4:D13)</f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0919-3001-4E20-9905-483317F92FAF}">
  <dimension ref="A2:G13"/>
  <sheetViews>
    <sheetView workbookViewId="0">
      <selection activeCell="B22" sqref="B22"/>
    </sheetView>
  </sheetViews>
  <sheetFormatPr defaultRowHeight="14.5" x14ac:dyDescent="0.35"/>
  <cols>
    <col min="1" max="1" width="40.90625" bestFit="1" customWidth="1"/>
    <col min="3" max="3" width="7.453125" bestFit="1" customWidth="1"/>
    <col min="5" max="5" width="16.36328125" bestFit="1" customWidth="1"/>
  </cols>
  <sheetData>
    <row r="2" spans="1:7" x14ac:dyDescent="0.35">
      <c r="A2" s="40" t="s">
        <v>195</v>
      </c>
      <c r="B2" s="40" t="s">
        <v>190</v>
      </c>
      <c r="C2" s="39" t="s">
        <v>196</v>
      </c>
      <c r="D2" s="40" t="s">
        <v>190</v>
      </c>
      <c r="E2" s="39" t="s">
        <v>197</v>
      </c>
      <c r="F2" s="37" t="s">
        <v>191</v>
      </c>
    </row>
    <row r="3" spans="1:7" x14ac:dyDescent="0.35">
      <c r="A3" s="37" t="s">
        <v>198</v>
      </c>
      <c r="B3" s="37" t="s">
        <v>190</v>
      </c>
      <c r="C3" s="38" t="s">
        <v>199</v>
      </c>
      <c r="D3" s="37" t="s">
        <v>190</v>
      </c>
      <c r="E3" s="41">
        <v>3</v>
      </c>
      <c r="F3" s="37" t="s">
        <v>191</v>
      </c>
    </row>
    <row r="4" spans="1:7" x14ac:dyDescent="0.35">
      <c r="A4" s="37" t="s">
        <v>200</v>
      </c>
      <c r="B4" s="37" t="s">
        <v>190</v>
      </c>
      <c r="C4" s="38" t="s">
        <v>201</v>
      </c>
      <c r="D4" s="37" t="s">
        <v>190</v>
      </c>
      <c r="E4" s="41">
        <v>14</v>
      </c>
      <c r="F4" s="37" t="s">
        <v>191</v>
      </c>
    </row>
    <row r="5" spans="1:7" x14ac:dyDescent="0.35">
      <c r="A5" s="37"/>
      <c r="B5" s="37" t="s">
        <v>190</v>
      </c>
      <c r="C5" s="38" t="s">
        <v>199</v>
      </c>
      <c r="D5" s="37" t="s">
        <v>190</v>
      </c>
      <c r="E5" s="41">
        <v>7</v>
      </c>
      <c r="F5" s="37" t="s">
        <v>191</v>
      </c>
    </row>
    <row r="6" spans="1:7" x14ac:dyDescent="0.35">
      <c r="A6" s="37" t="s">
        <v>202</v>
      </c>
      <c r="B6" s="37" t="s">
        <v>190</v>
      </c>
      <c r="C6" s="38" t="s">
        <v>199</v>
      </c>
      <c r="D6" s="37" t="s">
        <v>190</v>
      </c>
      <c r="E6" s="41">
        <v>3</v>
      </c>
      <c r="F6" s="37" t="s">
        <v>191</v>
      </c>
    </row>
    <row r="7" spans="1:7" x14ac:dyDescent="0.35">
      <c r="A7" s="38" t="s">
        <v>206</v>
      </c>
      <c r="B7" s="37" t="s">
        <v>190</v>
      </c>
      <c r="C7" s="38" t="s">
        <v>201</v>
      </c>
      <c r="D7" s="37" t="s">
        <v>190</v>
      </c>
      <c r="E7" s="41">
        <v>1</v>
      </c>
      <c r="F7" s="37" t="s">
        <v>191</v>
      </c>
    </row>
    <row r="8" spans="1:7" x14ac:dyDescent="0.35">
      <c r="A8" s="37"/>
      <c r="B8" s="37" t="s">
        <v>190</v>
      </c>
      <c r="C8" s="38" t="s">
        <v>199</v>
      </c>
      <c r="D8" s="37" t="s">
        <v>190</v>
      </c>
      <c r="E8" s="41">
        <v>4</v>
      </c>
      <c r="F8" s="37" t="s">
        <v>191</v>
      </c>
    </row>
    <row r="9" spans="1:7" x14ac:dyDescent="0.35">
      <c r="A9" s="38" t="s">
        <v>203</v>
      </c>
      <c r="B9" s="37" t="s">
        <v>190</v>
      </c>
      <c r="C9" s="38" t="s">
        <v>201</v>
      </c>
      <c r="D9" s="37" t="s">
        <v>190</v>
      </c>
      <c r="E9" s="41">
        <v>1</v>
      </c>
      <c r="F9" s="37" t="s">
        <v>191</v>
      </c>
    </row>
    <row r="10" spans="1:7" x14ac:dyDescent="0.35">
      <c r="A10" s="37"/>
      <c r="B10" s="37" t="s">
        <v>190</v>
      </c>
      <c r="C10" s="38" t="s">
        <v>199</v>
      </c>
      <c r="D10" s="37" t="s">
        <v>190</v>
      </c>
      <c r="E10" s="41">
        <v>3</v>
      </c>
      <c r="F10" s="37" t="s">
        <v>191</v>
      </c>
    </row>
    <row r="11" spans="1:7" x14ac:dyDescent="0.35">
      <c r="A11" s="39" t="s">
        <v>188</v>
      </c>
      <c r="B11" s="37" t="s">
        <v>190</v>
      </c>
      <c r="C11" s="37" t="s">
        <v>194</v>
      </c>
      <c r="D11" s="37" t="s">
        <v>190</v>
      </c>
      <c r="E11" s="42">
        <f>SUM(E3:E10)</f>
        <v>36</v>
      </c>
      <c r="F11" s="37" t="s">
        <v>191</v>
      </c>
    </row>
    <row r="12" spans="1:7" x14ac:dyDescent="0.35">
      <c r="A12" s="39" t="s">
        <v>204</v>
      </c>
      <c r="B12" s="37" t="s">
        <v>190</v>
      </c>
      <c r="C12" s="37" t="s">
        <v>194</v>
      </c>
      <c r="D12" s="37" t="s">
        <v>190</v>
      </c>
      <c r="E12" s="42">
        <f>E3+E5+E8+E10</f>
        <v>17</v>
      </c>
      <c r="F12" s="37" t="s">
        <v>191</v>
      </c>
      <c r="G12" s="23">
        <f>E12/E11</f>
        <v>0.47222222222222221</v>
      </c>
    </row>
    <row r="13" spans="1:7" x14ac:dyDescent="0.35">
      <c r="A13" s="39" t="s">
        <v>205</v>
      </c>
      <c r="B13" s="37" t="s">
        <v>190</v>
      </c>
      <c r="C13" s="37" t="s">
        <v>194</v>
      </c>
      <c r="D13" s="37" t="s">
        <v>190</v>
      </c>
      <c r="E13" s="42">
        <f>E11-E12</f>
        <v>19</v>
      </c>
      <c r="F13" s="37" t="s">
        <v>191</v>
      </c>
      <c r="G13" s="23">
        <f>E13/E11</f>
        <v>0.52777777777777779</v>
      </c>
    </row>
  </sheetData>
  <hyperlinks>
    <hyperlink ref="F2" r:id="rId1" xr:uid="{21FA4ACC-F7F0-4F6E-8C93-03D43C56C784}"/>
    <hyperlink ref="F3:F13" r:id="rId2" display="\\" xr:uid="{4568A06A-437E-409E-B93D-DB3B7256D1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9" sqref="A9"/>
    </sheetView>
  </sheetViews>
  <sheetFormatPr defaultRowHeight="14.5" x14ac:dyDescent="0.35"/>
  <cols>
    <col min="1" max="1" width="16.81640625" customWidth="1"/>
    <col min="2" max="2" width="34.90625" customWidth="1"/>
    <col min="3" max="3" width="11.1796875" customWidth="1"/>
    <col min="4" max="4" width="3.36328125" style="11" customWidth="1"/>
    <col min="5" max="5" width="16.81640625" customWidth="1"/>
    <col min="7" max="7" width="21.1796875" customWidth="1"/>
    <col min="8" max="8" width="29.453125" customWidth="1"/>
    <col min="9" max="9" width="13" customWidth="1"/>
  </cols>
  <sheetData>
    <row r="1" spans="1:9" ht="27" customHeight="1" x14ac:dyDescent="0.35">
      <c r="A1" s="43" t="s">
        <v>72</v>
      </c>
      <c r="B1" s="43"/>
      <c r="C1" s="43"/>
      <c r="E1" s="16" t="s">
        <v>83</v>
      </c>
    </row>
    <row r="2" spans="1:9" s="5" customFormat="1" ht="58" x14ac:dyDescent="0.35">
      <c r="A2" s="4" t="s">
        <v>23</v>
      </c>
      <c r="B2" s="5" t="s">
        <v>73</v>
      </c>
      <c r="C2" s="4" t="s">
        <v>24</v>
      </c>
      <c r="D2" s="12"/>
      <c r="E2" s="4" t="s">
        <v>23</v>
      </c>
      <c r="F2" s="5" t="s">
        <v>86</v>
      </c>
      <c r="G2" s="5" t="s">
        <v>85</v>
      </c>
      <c r="H2" s="5" t="s">
        <v>87</v>
      </c>
      <c r="I2" s="4" t="s">
        <v>24</v>
      </c>
    </row>
    <row r="3" spans="1:9" x14ac:dyDescent="0.35">
      <c r="A3" t="s">
        <v>74</v>
      </c>
      <c r="B3" t="s">
        <v>75</v>
      </c>
      <c r="C3" s="7">
        <v>3</v>
      </c>
      <c r="E3" t="s">
        <v>74</v>
      </c>
      <c r="F3" t="s">
        <v>92</v>
      </c>
      <c r="G3" t="s">
        <v>93</v>
      </c>
      <c r="H3" t="s">
        <v>95</v>
      </c>
      <c r="I3">
        <v>3</v>
      </c>
    </row>
    <row r="4" spans="1:9" x14ac:dyDescent="0.35">
      <c r="A4" t="s">
        <v>74</v>
      </c>
      <c r="B4" t="s">
        <v>76</v>
      </c>
      <c r="C4" s="7">
        <v>3</v>
      </c>
      <c r="E4" t="s">
        <v>74</v>
      </c>
      <c r="F4" t="s">
        <v>92</v>
      </c>
      <c r="G4" t="s">
        <v>93</v>
      </c>
      <c r="H4" t="s">
        <v>94</v>
      </c>
      <c r="I4">
        <v>3</v>
      </c>
    </row>
    <row r="5" spans="1:9" x14ac:dyDescent="0.35">
      <c r="A5" t="s">
        <v>80</v>
      </c>
      <c r="B5" t="s">
        <v>77</v>
      </c>
      <c r="C5" s="7">
        <v>4</v>
      </c>
      <c r="E5" t="s">
        <v>80</v>
      </c>
      <c r="F5" t="s">
        <v>88</v>
      </c>
      <c r="G5" t="s">
        <v>100</v>
      </c>
      <c r="H5" t="s">
        <v>96</v>
      </c>
      <c r="I5">
        <v>4</v>
      </c>
    </row>
    <row r="6" spans="1:9" x14ac:dyDescent="0.35">
      <c r="A6" t="s">
        <v>80</v>
      </c>
      <c r="B6" t="s">
        <v>78</v>
      </c>
      <c r="C6" s="7">
        <v>4</v>
      </c>
      <c r="E6" t="s">
        <v>9</v>
      </c>
      <c r="F6" t="s">
        <v>88</v>
      </c>
      <c r="G6" t="s">
        <v>97</v>
      </c>
      <c r="H6" t="s">
        <v>98</v>
      </c>
      <c r="I6">
        <v>4</v>
      </c>
    </row>
    <row r="7" spans="1:9" x14ac:dyDescent="0.35">
      <c r="A7" t="s">
        <v>110</v>
      </c>
      <c r="B7" t="s">
        <v>78</v>
      </c>
      <c r="C7" s="7">
        <v>4</v>
      </c>
      <c r="E7" t="s">
        <v>9</v>
      </c>
      <c r="F7" t="s">
        <v>88</v>
      </c>
      <c r="G7" t="s">
        <v>97</v>
      </c>
      <c r="H7" t="s">
        <v>99</v>
      </c>
      <c r="I7">
        <v>4</v>
      </c>
    </row>
    <row r="8" spans="1:9" x14ac:dyDescent="0.35">
      <c r="A8" t="s">
        <v>110</v>
      </c>
      <c r="B8" t="s">
        <v>79</v>
      </c>
      <c r="C8" s="7">
        <v>4</v>
      </c>
      <c r="E8" t="s">
        <v>9</v>
      </c>
      <c r="F8" t="s">
        <v>88</v>
      </c>
      <c r="G8" t="s">
        <v>100</v>
      </c>
      <c r="H8" t="s">
        <v>101</v>
      </c>
      <c r="I8">
        <v>4</v>
      </c>
    </row>
    <row r="9" spans="1:9" x14ac:dyDescent="0.35">
      <c r="A9" t="s">
        <v>10</v>
      </c>
      <c r="B9" t="s">
        <v>81</v>
      </c>
      <c r="C9" s="7">
        <v>4</v>
      </c>
      <c r="E9" t="s">
        <v>10</v>
      </c>
      <c r="F9" t="s">
        <v>88</v>
      </c>
      <c r="G9" t="s">
        <v>102</v>
      </c>
      <c r="H9" t="s">
        <v>103</v>
      </c>
      <c r="I9">
        <v>4</v>
      </c>
    </row>
    <row r="10" spans="1:9" x14ac:dyDescent="0.35">
      <c r="A10" t="s">
        <v>10</v>
      </c>
      <c r="B10" t="s">
        <v>82</v>
      </c>
      <c r="C10" s="7">
        <v>4</v>
      </c>
      <c r="E10" t="s">
        <v>10</v>
      </c>
      <c r="F10" t="s">
        <v>88</v>
      </c>
      <c r="G10" t="s">
        <v>102</v>
      </c>
      <c r="H10" t="s">
        <v>104</v>
      </c>
      <c r="I10">
        <v>4</v>
      </c>
    </row>
    <row r="11" spans="1:9" x14ac:dyDescent="0.35">
      <c r="A11" t="s">
        <v>10</v>
      </c>
      <c r="B11" t="s">
        <v>75</v>
      </c>
      <c r="C11" s="7">
        <v>4</v>
      </c>
      <c r="E11" t="s">
        <v>10</v>
      </c>
      <c r="F11" t="s">
        <v>88</v>
      </c>
      <c r="G11" t="s">
        <v>102</v>
      </c>
      <c r="H11" t="s">
        <v>105</v>
      </c>
      <c r="I11">
        <v>4</v>
      </c>
    </row>
    <row r="12" spans="1:9" x14ac:dyDescent="0.35">
      <c r="A12" t="s">
        <v>10</v>
      </c>
      <c r="B12" t="s">
        <v>77</v>
      </c>
      <c r="C12" s="7">
        <v>4</v>
      </c>
      <c r="E12" t="s">
        <v>10</v>
      </c>
      <c r="F12" t="s">
        <v>88</v>
      </c>
      <c r="G12" t="s">
        <v>102</v>
      </c>
      <c r="H12" t="s">
        <v>106</v>
      </c>
      <c r="I12">
        <v>4</v>
      </c>
    </row>
    <row r="13" spans="1:9" x14ac:dyDescent="0.35">
      <c r="A13" t="s">
        <v>11</v>
      </c>
      <c r="B13" t="s">
        <v>77</v>
      </c>
      <c r="C13" s="7">
        <v>3</v>
      </c>
      <c r="E13" t="s">
        <v>11</v>
      </c>
      <c r="F13" t="s">
        <v>92</v>
      </c>
      <c r="G13" t="s">
        <v>1</v>
      </c>
      <c r="H13" t="s">
        <v>107</v>
      </c>
      <c r="I13">
        <v>3</v>
      </c>
    </row>
    <row r="14" spans="1:9" x14ac:dyDescent="0.35">
      <c r="A14" t="s">
        <v>11</v>
      </c>
      <c r="B14" t="s">
        <v>82</v>
      </c>
      <c r="C14" s="7">
        <v>3</v>
      </c>
      <c r="E14" t="s">
        <v>14</v>
      </c>
      <c r="F14" t="s">
        <v>88</v>
      </c>
      <c r="G14" t="s">
        <v>90</v>
      </c>
      <c r="H14" t="s">
        <v>91</v>
      </c>
      <c r="I14">
        <v>2</v>
      </c>
    </row>
    <row r="15" spans="1:9" x14ac:dyDescent="0.35">
      <c r="A15" t="s">
        <v>11</v>
      </c>
      <c r="B15" t="s">
        <v>75</v>
      </c>
      <c r="C15" s="7">
        <v>3</v>
      </c>
      <c r="E15" t="s">
        <v>14</v>
      </c>
      <c r="F15" t="s">
        <v>88</v>
      </c>
      <c r="G15" t="s">
        <v>89</v>
      </c>
      <c r="H15" t="s">
        <v>91</v>
      </c>
      <c r="I15">
        <v>2</v>
      </c>
    </row>
    <row r="16" spans="1:9" x14ac:dyDescent="0.35">
      <c r="C16">
        <f>SUM(C3:C15)</f>
        <v>47</v>
      </c>
      <c r="I16">
        <f>SUM(I3:I15)</f>
        <v>45</v>
      </c>
    </row>
    <row r="18" spans="1:3" x14ac:dyDescent="0.35">
      <c r="A18" s="15"/>
    </row>
    <row r="19" spans="1:3" x14ac:dyDescent="0.35">
      <c r="A19" s="5"/>
      <c r="B19" s="5"/>
      <c r="C1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G15" sqref="G15"/>
    </sheetView>
  </sheetViews>
  <sheetFormatPr defaultRowHeight="14.5" x14ac:dyDescent="0.35"/>
  <cols>
    <col min="1" max="1" width="16" bestFit="1" customWidth="1"/>
    <col min="2" max="2" width="13" bestFit="1" customWidth="1"/>
    <col min="3" max="3" width="19.7265625" customWidth="1"/>
    <col min="4" max="4" width="13.453125" customWidth="1"/>
    <col min="6" max="6" width="13" bestFit="1" customWidth="1"/>
    <col min="7" max="7" width="31" bestFit="1" customWidth="1"/>
  </cols>
  <sheetData>
    <row r="1" spans="1:8" x14ac:dyDescent="0.35">
      <c r="D1">
        <v>100</v>
      </c>
    </row>
    <row r="2" spans="1:8" s="3" customFormat="1" x14ac:dyDescent="0.35">
      <c r="A2" s="3" t="s">
        <v>44</v>
      </c>
    </row>
    <row r="3" spans="1:8" s="2" customFormat="1" ht="29" x14ac:dyDescent="0.35">
      <c r="A3" s="2" t="s">
        <v>23</v>
      </c>
      <c r="B3" s="2" t="s">
        <v>12</v>
      </c>
      <c r="C3" s="2" t="s">
        <v>24</v>
      </c>
      <c r="D3" s="13" t="s">
        <v>180</v>
      </c>
      <c r="F3" s="25" t="s">
        <v>12</v>
      </c>
      <c r="G3" t="s">
        <v>181</v>
      </c>
      <c r="H3"/>
    </row>
    <row r="4" spans="1:8" x14ac:dyDescent="0.35">
      <c r="A4" t="s">
        <v>80</v>
      </c>
      <c r="B4" t="s">
        <v>4</v>
      </c>
      <c r="C4" s="7">
        <v>4</v>
      </c>
      <c r="D4" s="24">
        <f>(C4/$C$21)*$D$1</f>
        <v>7.0175438596491224</v>
      </c>
      <c r="F4" t="s">
        <v>7</v>
      </c>
      <c r="G4" s="24">
        <v>5.2631578947368416</v>
      </c>
    </row>
    <row r="5" spans="1:8" x14ac:dyDescent="0.35">
      <c r="A5" t="s">
        <v>80</v>
      </c>
      <c r="B5" t="s">
        <v>5</v>
      </c>
      <c r="C5" s="7">
        <v>4</v>
      </c>
      <c r="D5" s="24">
        <f t="shared" ref="D5:D20" si="0">(C5/$C$21)*$D$1</f>
        <v>7.0175438596491224</v>
      </c>
      <c r="F5" t="s">
        <v>13</v>
      </c>
      <c r="G5" s="24">
        <v>7.0175438596491224</v>
      </c>
    </row>
    <row r="6" spans="1:8" x14ac:dyDescent="0.35">
      <c r="A6" t="s">
        <v>110</v>
      </c>
      <c r="B6" t="s">
        <v>8</v>
      </c>
      <c r="C6" s="7">
        <v>4</v>
      </c>
      <c r="D6" s="24">
        <f t="shared" si="0"/>
        <v>7.0175438596491224</v>
      </c>
      <c r="F6" t="s">
        <v>6</v>
      </c>
      <c r="G6" s="24">
        <v>10.526315789473683</v>
      </c>
    </row>
    <row r="7" spans="1:8" x14ac:dyDescent="0.35">
      <c r="A7" t="s">
        <v>110</v>
      </c>
      <c r="B7" t="s">
        <v>5</v>
      </c>
      <c r="C7" s="7">
        <v>4</v>
      </c>
      <c r="D7" s="24">
        <f t="shared" si="0"/>
        <v>7.0175438596491224</v>
      </c>
      <c r="F7" t="s">
        <v>8</v>
      </c>
      <c r="G7" s="24">
        <v>17.543859649122805</v>
      </c>
    </row>
    <row r="8" spans="1:8" x14ac:dyDescent="0.35">
      <c r="A8" t="s">
        <v>110</v>
      </c>
      <c r="B8" t="s">
        <v>4</v>
      </c>
      <c r="C8" s="7">
        <v>4</v>
      </c>
      <c r="D8" s="24">
        <f t="shared" si="0"/>
        <v>7.0175438596491224</v>
      </c>
      <c r="F8" t="s">
        <v>5</v>
      </c>
      <c r="G8" s="24">
        <v>29.82456140350877</v>
      </c>
    </row>
    <row r="9" spans="1:8" x14ac:dyDescent="0.35">
      <c r="A9" t="s">
        <v>10</v>
      </c>
      <c r="B9" t="s">
        <v>4</v>
      </c>
      <c r="C9" s="7">
        <v>4</v>
      </c>
      <c r="D9" s="24">
        <f t="shared" si="0"/>
        <v>7.0175438596491224</v>
      </c>
      <c r="F9" t="s">
        <v>4</v>
      </c>
      <c r="G9" s="24">
        <v>29.82456140350877</v>
      </c>
    </row>
    <row r="10" spans="1:8" x14ac:dyDescent="0.35">
      <c r="A10" t="s">
        <v>10</v>
      </c>
      <c r="B10" t="s">
        <v>5</v>
      </c>
      <c r="C10" s="7">
        <v>4</v>
      </c>
      <c r="D10" s="24">
        <f t="shared" si="0"/>
        <v>7.0175438596491224</v>
      </c>
      <c r="F10" t="s">
        <v>188</v>
      </c>
      <c r="G10">
        <v>100</v>
      </c>
    </row>
    <row r="11" spans="1:8" x14ac:dyDescent="0.35">
      <c r="A11" t="s">
        <v>10</v>
      </c>
      <c r="B11" t="s">
        <v>13</v>
      </c>
      <c r="C11" s="7">
        <v>4</v>
      </c>
      <c r="D11" s="24">
        <f t="shared" si="0"/>
        <v>7.0175438596491224</v>
      </c>
    </row>
    <row r="12" spans="1:8" x14ac:dyDescent="0.35">
      <c r="A12" t="s">
        <v>10</v>
      </c>
      <c r="B12" t="s">
        <v>8</v>
      </c>
      <c r="C12" s="7">
        <v>4</v>
      </c>
      <c r="D12" s="24">
        <f t="shared" si="0"/>
        <v>7.0175438596491224</v>
      </c>
    </row>
    <row r="13" spans="1:8" x14ac:dyDescent="0.35">
      <c r="A13" t="s">
        <v>10</v>
      </c>
      <c r="B13" t="s">
        <v>6</v>
      </c>
      <c r="C13" s="7">
        <v>4</v>
      </c>
      <c r="D13" s="24">
        <f t="shared" si="0"/>
        <v>7.0175438596491224</v>
      </c>
    </row>
    <row r="14" spans="1:8" x14ac:dyDescent="0.35">
      <c r="A14" t="s">
        <v>11</v>
      </c>
      <c r="B14" t="s">
        <v>4</v>
      </c>
      <c r="C14" s="7">
        <v>3</v>
      </c>
      <c r="D14" s="24">
        <f t="shared" si="0"/>
        <v>5.2631578947368416</v>
      </c>
    </row>
    <row r="15" spans="1:8" x14ac:dyDescent="0.35">
      <c r="A15" t="s">
        <v>11</v>
      </c>
      <c r="B15" t="s">
        <v>5</v>
      </c>
      <c r="C15" s="7">
        <v>3</v>
      </c>
      <c r="D15" s="24">
        <f t="shared" si="0"/>
        <v>5.2631578947368416</v>
      </c>
    </row>
    <row r="16" spans="1:8" x14ac:dyDescent="0.35">
      <c r="A16" t="s">
        <v>11</v>
      </c>
      <c r="B16" t="s">
        <v>7</v>
      </c>
      <c r="C16" s="7">
        <v>3</v>
      </c>
      <c r="D16" s="24">
        <f t="shared" si="0"/>
        <v>5.2631578947368416</v>
      </c>
    </row>
    <row r="17" spans="1:4" x14ac:dyDescent="0.35">
      <c r="A17" t="s">
        <v>14</v>
      </c>
      <c r="B17" t="s">
        <v>5</v>
      </c>
      <c r="C17" s="7">
        <v>2</v>
      </c>
      <c r="D17" s="24">
        <f t="shared" si="0"/>
        <v>3.5087719298245612</v>
      </c>
    </row>
    <row r="18" spans="1:4" x14ac:dyDescent="0.35">
      <c r="A18" t="s">
        <v>14</v>
      </c>
      <c r="B18" t="s">
        <v>8</v>
      </c>
      <c r="C18" s="7">
        <v>2</v>
      </c>
      <c r="D18" s="24">
        <f t="shared" si="0"/>
        <v>3.5087719298245612</v>
      </c>
    </row>
    <row r="19" spans="1:4" x14ac:dyDescent="0.35">
      <c r="A19" t="s">
        <v>14</v>
      </c>
      <c r="B19" t="s">
        <v>4</v>
      </c>
      <c r="C19" s="7">
        <v>2</v>
      </c>
      <c r="D19" s="24">
        <f t="shared" si="0"/>
        <v>3.5087719298245612</v>
      </c>
    </row>
    <row r="20" spans="1:4" x14ac:dyDescent="0.35">
      <c r="A20" t="s">
        <v>14</v>
      </c>
      <c r="B20" t="s">
        <v>6</v>
      </c>
      <c r="C20" s="7">
        <v>2</v>
      </c>
      <c r="D20" s="24">
        <f t="shared" si="0"/>
        <v>3.5087719298245612</v>
      </c>
    </row>
    <row r="21" spans="1:4" x14ac:dyDescent="0.35">
      <c r="C21">
        <f>SUM(C4:C20)</f>
        <v>57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A51-93EC-436A-B684-53809411B5F1}">
  <dimension ref="A1:C10"/>
  <sheetViews>
    <sheetView workbookViewId="0">
      <selection activeCell="B19" sqref="B19"/>
    </sheetView>
  </sheetViews>
  <sheetFormatPr defaultRowHeight="14.5" x14ac:dyDescent="0.35"/>
  <cols>
    <col min="1" max="1" width="19.90625" customWidth="1"/>
    <col min="2" max="2" width="34.54296875" bestFit="1" customWidth="1"/>
    <col min="3" max="3" width="13.1796875" customWidth="1"/>
  </cols>
  <sheetData>
    <row r="1" spans="1:3" x14ac:dyDescent="0.35">
      <c r="A1" s="15" t="s">
        <v>108</v>
      </c>
    </row>
    <row r="2" spans="1:3" ht="43.5" x14ac:dyDescent="0.35">
      <c r="A2" s="2" t="s">
        <v>23</v>
      </c>
      <c r="B2" s="2" t="s">
        <v>84</v>
      </c>
      <c r="C2" s="13" t="s">
        <v>24</v>
      </c>
    </row>
    <row r="3" spans="1:3" x14ac:dyDescent="0.35">
      <c r="A3" t="s">
        <v>80</v>
      </c>
      <c r="B3" t="s">
        <v>109</v>
      </c>
      <c r="C3">
        <v>4</v>
      </c>
    </row>
    <row r="4" spans="1:3" x14ac:dyDescent="0.35">
      <c r="A4" t="s">
        <v>110</v>
      </c>
      <c r="B4" t="s">
        <v>111</v>
      </c>
      <c r="C4">
        <v>4</v>
      </c>
    </row>
    <row r="5" spans="1:3" x14ac:dyDescent="0.35">
      <c r="A5" t="s">
        <v>110</v>
      </c>
      <c r="B5" t="s">
        <v>112</v>
      </c>
      <c r="C5">
        <v>4</v>
      </c>
    </row>
    <row r="6" spans="1:3" x14ac:dyDescent="0.35">
      <c r="A6" t="s">
        <v>110</v>
      </c>
      <c r="B6" t="s">
        <v>113</v>
      </c>
      <c r="C6">
        <v>4</v>
      </c>
    </row>
    <row r="7" spans="1:3" x14ac:dyDescent="0.35">
      <c r="A7" t="s">
        <v>110</v>
      </c>
      <c r="B7" t="s">
        <v>114</v>
      </c>
      <c r="C7">
        <v>4</v>
      </c>
    </row>
    <row r="8" spans="1:3" x14ac:dyDescent="0.35">
      <c r="A8" t="s">
        <v>10</v>
      </c>
      <c r="B8" t="s">
        <v>117</v>
      </c>
      <c r="C8">
        <v>4</v>
      </c>
    </row>
    <row r="9" spans="1:3" x14ac:dyDescent="0.35">
      <c r="A9" t="s">
        <v>11</v>
      </c>
      <c r="B9" t="s">
        <v>115</v>
      </c>
      <c r="C9">
        <v>3</v>
      </c>
    </row>
    <row r="10" spans="1:3" x14ac:dyDescent="0.35">
      <c r="A10" t="s">
        <v>14</v>
      </c>
      <c r="B10" t="s">
        <v>116</v>
      </c>
      <c r="C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27C-5562-445B-9DAC-3F21DC458C50}">
  <dimension ref="A1:C21"/>
  <sheetViews>
    <sheetView workbookViewId="0">
      <selection activeCell="C2" sqref="C2"/>
    </sheetView>
  </sheetViews>
  <sheetFormatPr defaultRowHeight="14.5" x14ac:dyDescent="0.35"/>
  <cols>
    <col min="1" max="1" width="19.90625" customWidth="1"/>
    <col min="2" max="2" width="28.90625" customWidth="1"/>
    <col min="3" max="3" width="18.6328125" customWidth="1"/>
  </cols>
  <sheetData>
    <row r="1" spans="1:3" x14ac:dyDescent="0.35">
      <c r="A1" s="17" t="s">
        <v>118</v>
      </c>
    </row>
    <row r="2" spans="1:3" ht="43.5" x14ac:dyDescent="0.35">
      <c r="A2" s="2" t="s">
        <v>23</v>
      </c>
      <c r="B2" s="2" t="s">
        <v>119</v>
      </c>
      <c r="C2" s="13" t="s">
        <v>24</v>
      </c>
    </row>
    <row r="3" spans="1:3" x14ac:dyDescent="0.35">
      <c r="A3" t="s">
        <v>74</v>
      </c>
      <c r="B3" t="s">
        <v>120</v>
      </c>
      <c r="C3" s="18">
        <v>3</v>
      </c>
    </row>
    <row r="4" spans="1:3" x14ac:dyDescent="0.35">
      <c r="A4" t="s">
        <v>80</v>
      </c>
      <c r="B4" t="s">
        <v>120</v>
      </c>
      <c r="C4" s="18">
        <v>4</v>
      </c>
    </row>
    <row r="5" spans="1:3" x14ac:dyDescent="0.35">
      <c r="A5" t="s">
        <v>80</v>
      </c>
      <c r="B5" t="s">
        <v>121</v>
      </c>
      <c r="C5" s="18">
        <v>4</v>
      </c>
    </row>
    <row r="6" spans="1:3" x14ac:dyDescent="0.35">
      <c r="A6" t="s">
        <v>110</v>
      </c>
      <c r="B6" t="s">
        <v>122</v>
      </c>
      <c r="C6" s="18">
        <v>4</v>
      </c>
    </row>
    <row r="7" spans="1:3" x14ac:dyDescent="0.35">
      <c r="A7" t="s">
        <v>110</v>
      </c>
      <c r="B7" t="s">
        <v>123</v>
      </c>
      <c r="C7" s="18">
        <v>4</v>
      </c>
    </row>
    <row r="8" spans="1:3" x14ac:dyDescent="0.35">
      <c r="A8" t="s">
        <v>110</v>
      </c>
      <c r="B8" t="s">
        <v>124</v>
      </c>
      <c r="C8" s="18">
        <v>4</v>
      </c>
    </row>
    <row r="9" spans="1:3" x14ac:dyDescent="0.35">
      <c r="A9" t="s">
        <v>110</v>
      </c>
      <c r="B9" t="s">
        <v>125</v>
      </c>
      <c r="C9" s="18">
        <v>4</v>
      </c>
    </row>
    <row r="10" spans="1:3" x14ac:dyDescent="0.35">
      <c r="A10" t="s">
        <v>10</v>
      </c>
      <c r="B10" t="s">
        <v>126</v>
      </c>
      <c r="C10" s="18">
        <v>4</v>
      </c>
    </row>
    <row r="11" spans="1:3" x14ac:dyDescent="0.35">
      <c r="A11" t="s">
        <v>10</v>
      </c>
      <c r="B11" t="s">
        <v>127</v>
      </c>
      <c r="C11" s="18">
        <v>4</v>
      </c>
    </row>
    <row r="12" spans="1:3" x14ac:dyDescent="0.35">
      <c r="A12" t="s">
        <v>10</v>
      </c>
      <c r="B12" t="s">
        <v>128</v>
      </c>
      <c r="C12" s="18">
        <v>4</v>
      </c>
    </row>
    <row r="13" spans="1:3" x14ac:dyDescent="0.35">
      <c r="A13" t="s">
        <v>11</v>
      </c>
      <c r="B13" t="s">
        <v>129</v>
      </c>
      <c r="C13" s="18">
        <v>3</v>
      </c>
    </row>
    <row r="14" spans="1:3" x14ac:dyDescent="0.35">
      <c r="A14" t="s">
        <v>11</v>
      </c>
      <c r="B14" t="s">
        <v>130</v>
      </c>
      <c r="C14" s="18">
        <v>3</v>
      </c>
    </row>
    <row r="15" spans="1:3" x14ac:dyDescent="0.35">
      <c r="A15" t="s">
        <v>11</v>
      </c>
      <c r="B15" t="s">
        <v>131</v>
      </c>
      <c r="C15" s="18">
        <v>3</v>
      </c>
    </row>
    <row r="16" spans="1:3" x14ac:dyDescent="0.35">
      <c r="A16" t="s">
        <v>11</v>
      </c>
      <c r="B16" t="s">
        <v>132</v>
      </c>
      <c r="C16" s="18">
        <v>3</v>
      </c>
    </row>
    <row r="17" spans="1:3" x14ac:dyDescent="0.35">
      <c r="A17" t="s">
        <v>11</v>
      </c>
      <c r="B17" t="s">
        <v>133</v>
      </c>
      <c r="C17" s="18">
        <v>3</v>
      </c>
    </row>
    <row r="18" spans="1:3" x14ac:dyDescent="0.35">
      <c r="A18" t="s">
        <v>14</v>
      </c>
      <c r="B18" t="s">
        <v>134</v>
      </c>
      <c r="C18" s="18">
        <v>2</v>
      </c>
    </row>
    <row r="19" spans="1:3" x14ac:dyDescent="0.35">
      <c r="A19" t="s">
        <v>14</v>
      </c>
      <c r="B19" t="s">
        <v>135</v>
      </c>
      <c r="C19" s="18">
        <v>2</v>
      </c>
    </row>
    <row r="20" spans="1:3" x14ac:dyDescent="0.35">
      <c r="A20" t="s">
        <v>14</v>
      </c>
      <c r="B20" t="s">
        <v>136</v>
      </c>
      <c r="C20" s="18">
        <v>2</v>
      </c>
    </row>
    <row r="21" spans="1:3" x14ac:dyDescent="0.35">
      <c r="C21" s="18">
        <f>SUM(C3:C20)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H16" sqref="H16"/>
    </sheetView>
  </sheetViews>
  <sheetFormatPr defaultRowHeight="14.5" x14ac:dyDescent="0.35"/>
  <cols>
    <col min="1" max="1" width="17.90625" customWidth="1"/>
    <col min="2" max="2" width="9" customWidth="1"/>
    <col min="3" max="3" width="15" customWidth="1"/>
    <col min="4" max="4" width="33.08984375" customWidth="1"/>
    <col min="5" max="5" width="12.36328125" bestFit="1" customWidth="1"/>
    <col min="6" max="6" width="12.81640625" customWidth="1"/>
    <col min="8" max="8" width="20.26953125" bestFit="1" customWidth="1"/>
    <col min="9" max="9" width="16.36328125" bestFit="1" customWidth="1"/>
  </cols>
  <sheetData>
    <row r="1" spans="1:10" x14ac:dyDescent="0.35">
      <c r="F1">
        <v>100</v>
      </c>
    </row>
    <row r="2" spans="1:10" s="14" customFormat="1" ht="39" customHeight="1" x14ac:dyDescent="0.35">
      <c r="A2" s="44" t="s">
        <v>137</v>
      </c>
      <c r="B2" s="44"/>
      <c r="C2" s="44"/>
      <c r="D2" s="44"/>
      <c r="E2" s="44"/>
      <c r="I2" s="22"/>
    </row>
    <row r="3" spans="1:10" x14ac:dyDescent="0.35">
      <c r="I3" s="1"/>
    </row>
    <row r="4" spans="1:10" s="5" customFormat="1" ht="43.5" x14ac:dyDescent="0.35">
      <c r="A4" s="5" t="s">
        <v>23</v>
      </c>
      <c r="B4" s="5" t="s">
        <v>86</v>
      </c>
      <c r="C4" s="5" t="s">
        <v>138</v>
      </c>
      <c r="D4" s="5" t="s">
        <v>139</v>
      </c>
      <c r="E4" s="4" t="s">
        <v>24</v>
      </c>
      <c r="F4" s="4" t="s">
        <v>180</v>
      </c>
      <c r="H4" s="25" t="s">
        <v>138</v>
      </c>
      <c r="I4" s="26" t="s">
        <v>181</v>
      </c>
      <c r="J4"/>
    </row>
    <row r="5" spans="1:10" x14ac:dyDescent="0.35">
      <c r="A5" t="s">
        <v>74</v>
      </c>
      <c r="B5" t="s">
        <v>92</v>
      </c>
      <c r="C5" t="s">
        <v>147</v>
      </c>
      <c r="D5" t="s">
        <v>140</v>
      </c>
      <c r="E5">
        <v>3</v>
      </c>
      <c r="F5" s="23">
        <f>(E5/$E$19)*$F$1</f>
        <v>6.666666666666667</v>
      </c>
      <c r="H5" t="s">
        <v>155</v>
      </c>
      <c r="I5" s="24">
        <v>4.4444444444444446</v>
      </c>
    </row>
    <row r="6" spans="1:10" x14ac:dyDescent="0.35">
      <c r="A6" t="s">
        <v>74</v>
      </c>
      <c r="B6" t="s">
        <v>92</v>
      </c>
      <c r="C6" t="s">
        <v>142</v>
      </c>
      <c r="D6" t="s">
        <v>143</v>
      </c>
      <c r="E6">
        <v>3</v>
      </c>
      <c r="F6" s="23">
        <f t="shared" ref="F6:F18" si="0">(E6/$E$19)*$F$1</f>
        <v>6.666666666666667</v>
      </c>
      <c r="H6" t="s">
        <v>33</v>
      </c>
      <c r="I6" s="24">
        <v>6.666666666666667</v>
      </c>
    </row>
    <row r="7" spans="1:10" x14ac:dyDescent="0.35">
      <c r="A7" t="s">
        <v>74</v>
      </c>
      <c r="B7" t="s">
        <v>92</v>
      </c>
      <c r="C7" t="s">
        <v>144</v>
      </c>
      <c r="D7" t="s">
        <v>145</v>
      </c>
      <c r="E7">
        <v>3</v>
      </c>
      <c r="F7" s="23">
        <f t="shared" si="0"/>
        <v>6.666666666666667</v>
      </c>
      <c r="H7" t="s">
        <v>66</v>
      </c>
      <c r="I7" s="24">
        <v>8.8888888888888893</v>
      </c>
    </row>
    <row r="8" spans="1:10" x14ac:dyDescent="0.35">
      <c r="A8" t="s">
        <v>80</v>
      </c>
      <c r="B8" t="s">
        <v>92</v>
      </c>
      <c r="C8" t="s">
        <v>147</v>
      </c>
      <c r="D8" t="s">
        <v>146</v>
      </c>
      <c r="E8">
        <v>4</v>
      </c>
      <c r="F8" s="23">
        <f t="shared" si="0"/>
        <v>8.8888888888888893</v>
      </c>
      <c r="H8" t="s">
        <v>144</v>
      </c>
      <c r="I8" s="24">
        <v>11.111111111111111</v>
      </c>
    </row>
    <row r="9" spans="1:10" x14ac:dyDescent="0.35">
      <c r="A9" t="s">
        <v>110</v>
      </c>
      <c r="B9" t="s">
        <v>92</v>
      </c>
      <c r="C9" t="s">
        <v>142</v>
      </c>
      <c r="D9" t="s">
        <v>149</v>
      </c>
      <c r="E9">
        <v>4</v>
      </c>
      <c r="F9" s="23">
        <f t="shared" si="0"/>
        <v>8.8888888888888893</v>
      </c>
      <c r="H9" t="s">
        <v>147</v>
      </c>
      <c r="I9" s="24">
        <v>33.333333333333336</v>
      </c>
    </row>
    <row r="10" spans="1:10" x14ac:dyDescent="0.35">
      <c r="A10" t="s">
        <v>110</v>
      </c>
      <c r="B10" t="s">
        <v>92</v>
      </c>
      <c r="C10" t="s">
        <v>147</v>
      </c>
      <c r="D10" t="s">
        <v>148</v>
      </c>
      <c r="E10">
        <v>4</v>
      </c>
      <c r="F10" s="23">
        <f t="shared" si="0"/>
        <v>8.8888888888888893</v>
      </c>
      <c r="H10" t="s">
        <v>142</v>
      </c>
      <c r="I10" s="24">
        <v>35.555555555555557</v>
      </c>
    </row>
    <row r="11" spans="1:10" x14ac:dyDescent="0.35">
      <c r="A11" t="s">
        <v>10</v>
      </c>
      <c r="B11" t="s">
        <v>92</v>
      </c>
      <c r="C11" t="s">
        <v>142</v>
      </c>
      <c r="D11" t="s">
        <v>150</v>
      </c>
      <c r="E11">
        <v>4</v>
      </c>
      <c r="F11" s="23">
        <f t="shared" si="0"/>
        <v>8.8888888888888893</v>
      </c>
    </row>
    <row r="12" spans="1:10" x14ac:dyDescent="0.35">
      <c r="A12" t="s">
        <v>10</v>
      </c>
      <c r="B12" t="s">
        <v>92</v>
      </c>
      <c r="C12" t="s">
        <v>147</v>
      </c>
      <c r="D12" t="s">
        <v>151</v>
      </c>
      <c r="E12">
        <v>4</v>
      </c>
      <c r="F12" s="23">
        <f t="shared" si="0"/>
        <v>8.8888888888888893</v>
      </c>
    </row>
    <row r="13" spans="1:10" x14ac:dyDescent="0.35">
      <c r="A13" t="s">
        <v>10</v>
      </c>
      <c r="B13" t="s">
        <v>92</v>
      </c>
      <c r="C13" t="s">
        <v>66</v>
      </c>
      <c r="D13" t="s">
        <v>152</v>
      </c>
      <c r="E13">
        <v>4</v>
      </c>
      <c r="F13" s="23">
        <f t="shared" si="0"/>
        <v>8.8888888888888893</v>
      </c>
    </row>
    <row r="14" spans="1:10" x14ac:dyDescent="0.35">
      <c r="A14" t="s">
        <v>11</v>
      </c>
      <c r="B14" t="s">
        <v>92</v>
      </c>
      <c r="C14" t="s">
        <v>33</v>
      </c>
      <c r="D14" t="s">
        <v>153</v>
      </c>
      <c r="E14">
        <v>3</v>
      </c>
      <c r="F14" s="23">
        <f t="shared" si="0"/>
        <v>6.666666666666667</v>
      </c>
    </row>
    <row r="15" spans="1:10" x14ac:dyDescent="0.35">
      <c r="A15" t="s">
        <v>11</v>
      </c>
      <c r="B15" t="s">
        <v>92</v>
      </c>
      <c r="C15" t="s">
        <v>142</v>
      </c>
      <c r="D15" t="s">
        <v>154</v>
      </c>
      <c r="E15">
        <v>3</v>
      </c>
      <c r="F15" s="23">
        <f t="shared" si="0"/>
        <v>6.666666666666667</v>
      </c>
    </row>
    <row r="16" spans="1:10" x14ac:dyDescent="0.35">
      <c r="A16" t="s">
        <v>14</v>
      </c>
      <c r="B16" t="s">
        <v>92</v>
      </c>
      <c r="C16" t="s">
        <v>142</v>
      </c>
      <c r="D16" t="s">
        <v>143</v>
      </c>
      <c r="E16">
        <v>2</v>
      </c>
      <c r="F16" s="23">
        <f t="shared" si="0"/>
        <v>4.4444444444444446</v>
      </c>
    </row>
    <row r="17" spans="1:6" x14ac:dyDescent="0.35">
      <c r="A17" t="s">
        <v>14</v>
      </c>
      <c r="B17" t="s">
        <v>92</v>
      </c>
      <c r="C17" t="s">
        <v>155</v>
      </c>
      <c r="D17" t="s">
        <v>156</v>
      </c>
      <c r="E17">
        <v>2</v>
      </c>
      <c r="F17" s="23">
        <f t="shared" si="0"/>
        <v>4.4444444444444446</v>
      </c>
    </row>
    <row r="18" spans="1:6" x14ac:dyDescent="0.35">
      <c r="A18" t="s">
        <v>14</v>
      </c>
      <c r="B18" t="s">
        <v>92</v>
      </c>
      <c r="C18" t="s">
        <v>144</v>
      </c>
      <c r="D18" t="s">
        <v>157</v>
      </c>
      <c r="E18">
        <v>2</v>
      </c>
      <c r="F18" s="23">
        <f t="shared" si="0"/>
        <v>4.4444444444444446</v>
      </c>
    </row>
    <row r="19" spans="1:6" x14ac:dyDescent="0.35">
      <c r="E19">
        <f>SUM(E5:E18)</f>
        <v>45</v>
      </c>
      <c r="F19" s="23">
        <f>SUM(F5:F18)</f>
        <v>100</v>
      </c>
    </row>
  </sheetData>
  <mergeCells count="1">
    <mergeCell ref="A2:E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723-8302-46E0-80A7-A4B507221238}">
  <dimension ref="A1:L61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G8" sqref="G8"/>
    </sheetView>
  </sheetViews>
  <sheetFormatPr defaultRowHeight="14.5" x14ac:dyDescent="0.35"/>
  <cols>
    <col min="1" max="1" width="9.1796875" customWidth="1"/>
    <col min="2" max="2" width="15.7265625" customWidth="1"/>
    <col min="3" max="3" width="11.453125" customWidth="1"/>
    <col min="4" max="4" width="9.81640625" customWidth="1"/>
    <col min="5" max="5" width="33.08984375" customWidth="1"/>
    <col min="6" max="6" width="4.81640625" style="11" customWidth="1"/>
    <col min="7" max="7" width="32" bestFit="1" customWidth="1"/>
    <col min="8" max="8" width="16.36328125" customWidth="1"/>
    <col min="9" max="9" width="4.7265625" style="11" customWidth="1"/>
    <col min="10" max="10" width="32.6328125" bestFit="1" customWidth="1"/>
    <col min="11" max="11" width="39.08984375" customWidth="1"/>
  </cols>
  <sheetData>
    <row r="1" spans="1:12" x14ac:dyDescent="0.35">
      <c r="D1">
        <v>100</v>
      </c>
    </row>
    <row r="2" spans="1:12" ht="45" customHeight="1" x14ac:dyDescent="0.35">
      <c r="A2" s="43" t="s">
        <v>68</v>
      </c>
      <c r="B2" s="43"/>
      <c r="C2" s="43"/>
      <c r="D2" s="43"/>
      <c r="E2" s="43"/>
      <c r="G2" s="45" t="s">
        <v>186</v>
      </c>
      <c r="H2" s="45"/>
      <c r="J2" s="46" t="s">
        <v>187</v>
      </c>
      <c r="K2" s="46"/>
    </row>
    <row r="3" spans="1:12" s="5" customFormat="1" ht="43.5" x14ac:dyDescent="0.35">
      <c r="A3" s="5" t="s">
        <v>20</v>
      </c>
      <c r="B3" s="5" t="s">
        <v>22</v>
      </c>
      <c r="C3" s="4" t="s">
        <v>24</v>
      </c>
      <c r="D3" s="4" t="s">
        <v>180</v>
      </c>
      <c r="E3" s="5" t="s">
        <v>63</v>
      </c>
      <c r="F3" s="12"/>
      <c r="G3" s="25" t="s">
        <v>22</v>
      </c>
      <c r="H3" s="26" t="s">
        <v>181</v>
      </c>
      <c r="I3" s="11"/>
      <c r="J3" s="25" t="s">
        <v>22</v>
      </c>
      <c r="K3" s="25" t="s">
        <v>63</v>
      </c>
      <c r="L3"/>
    </row>
    <row r="4" spans="1:12" x14ac:dyDescent="0.35">
      <c r="A4" t="s">
        <v>74</v>
      </c>
      <c r="B4" t="s">
        <v>141</v>
      </c>
      <c r="C4" s="7">
        <v>3</v>
      </c>
      <c r="D4" s="24">
        <f>(C4/$C$33)*$D$1</f>
        <v>2.6086956521739131</v>
      </c>
      <c r="E4" t="s">
        <v>54</v>
      </c>
      <c r="G4" t="s">
        <v>0</v>
      </c>
      <c r="H4" s="23">
        <v>1.7391304347826086</v>
      </c>
      <c r="J4" t="s">
        <v>0</v>
      </c>
      <c r="K4" t="s">
        <v>57</v>
      </c>
    </row>
    <row r="5" spans="1:12" x14ac:dyDescent="0.35">
      <c r="A5" s="14" t="s">
        <v>74</v>
      </c>
      <c r="B5" t="s">
        <v>144</v>
      </c>
      <c r="C5" s="7">
        <v>3</v>
      </c>
      <c r="D5" s="24">
        <f t="shared" ref="D5:D32" si="0">(C5/$C$33)*$D$1</f>
        <v>2.6086956521739131</v>
      </c>
      <c r="E5" t="s">
        <v>54</v>
      </c>
      <c r="G5" t="s">
        <v>21</v>
      </c>
      <c r="H5" s="23">
        <v>1.7391304347826086</v>
      </c>
      <c r="J5" t="s">
        <v>141</v>
      </c>
      <c r="K5" t="s">
        <v>54</v>
      </c>
    </row>
    <row r="6" spans="1:12" x14ac:dyDescent="0.35">
      <c r="A6" t="s">
        <v>74</v>
      </c>
      <c r="B6" t="s">
        <v>45</v>
      </c>
      <c r="C6" s="7">
        <v>3</v>
      </c>
      <c r="D6" s="24">
        <f t="shared" si="0"/>
        <v>2.6086956521739131</v>
      </c>
      <c r="E6" t="s">
        <v>54</v>
      </c>
      <c r="G6" t="s">
        <v>52</v>
      </c>
      <c r="H6" s="23">
        <v>5.2173913043478262</v>
      </c>
      <c r="J6" t="s">
        <v>66</v>
      </c>
      <c r="K6" t="s">
        <v>67</v>
      </c>
    </row>
    <row r="7" spans="1:12" x14ac:dyDescent="0.35">
      <c r="A7" t="s">
        <v>74</v>
      </c>
      <c r="B7" t="s">
        <v>45</v>
      </c>
      <c r="C7" s="7">
        <v>3</v>
      </c>
      <c r="D7" s="24">
        <f t="shared" si="0"/>
        <v>2.6086956521739131</v>
      </c>
      <c r="E7" t="s">
        <v>54</v>
      </c>
      <c r="G7" t="s">
        <v>179</v>
      </c>
      <c r="H7" s="23">
        <v>5.2173913043478262</v>
      </c>
      <c r="K7" t="s">
        <v>51</v>
      </c>
    </row>
    <row r="8" spans="1:12" x14ac:dyDescent="0.35">
      <c r="A8" t="s">
        <v>80</v>
      </c>
      <c r="B8" t="s">
        <v>141</v>
      </c>
      <c r="C8" s="7">
        <v>4</v>
      </c>
      <c r="D8" s="24">
        <f t="shared" si="0"/>
        <v>3.4782608695652173</v>
      </c>
      <c r="E8" t="s">
        <v>54</v>
      </c>
      <c r="G8" t="s">
        <v>33</v>
      </c>
      <c r="H8" s="23">
        <v>5.2173913043478262</v>
      </c>
      <c r="J8" t="s">
        <v>52</v>
      </c>
      <c r="K8" t="s">
        <v>58</v>
      </c>
    </row>
    <row r="9" spans="1:12" x14ac:dyDescent="0.35">
      <c r="A9" t="s">
        <v>110</v>
      </c>
      <c r="B9" t="s">
        <v>45</v>
      </c>
      <c r="C9" s="7">
        <v>4</v>
      </c>
      <c r="D9" s="24">
        <f t="shared" si="0"/>
        <v>3.4782608695652173</v>
      </c>
      <c r="E9" t="s">
        <v>47</v>
      </c>
      <c r="G9" t="s">
        <v>155</v>
      </c>
      <c r="H9" s="23">
        <v>5.2173913043478262</v>
      </c>
      <c r="K9" t="s">
        <v>53</v>
      </c>
    </row>
    <row r="10" spans="1:12" s="6" customFormat="1" x14ac:dyDescent="0.35">
      <c r="A10" s="6" t="s">
        <v>10</v>
      </c>
      <c r="B10" s="6" t="s">
        <v>45</v>
      </c>
      <c r="C10" s="8">
        <v>4</v>
      </c>
      <c r="D10" s="24">
        <f t="shared" si="0"/>
        <v>3.4782608695652173</v>
      </c>
      <c r="E10" s="6" t="s">
        <v>50</v>
      </c>
      <c r="F10" s="33"/>
      <c r="G10" t="s">
        <v>66</v>
      </c>
      <c r="H10" s="23">
        <v>6.0869565217391308</v>
      </c>
      <c r="I10" s="11"/>
      <c r="J10" t="s">
        <v>179</v>
      </c>
      <c r="K10" t="s">
        <v>54</v>
      </c>
      <c r="L10"/>
    </row>
    <row r="11" spans="1:12" s="6" customFormat="1" x14ac:dyDescent="0.35">
      <c r="A11" s="6" t="s">
        <v>10</v>
      </c>
      <c r="B11" s="6" t="s">
        <v>66</v>
      </c>
      <c r="C11" s="8">
        <v>4</v>
      </c>
      <c r="D11" s="24">
        <f t="shared" si="0"/>
        <v>3.4782608695652173</v>
      </c>
      <c r="E11" s="6" t="s">
        <v>51</v>
      </c>
      <c r="F11" s="33"/>
      <c r="G11" t="s">
        <v>141</v>
      </c>
      <c r="H11" s="23">
        <v>11.304347826086957</v>
      </c>
      <c r="I11" s="11"/>
      <c r="J11" t="s">
        <v>39</v>
      </c>
      <c r="K11" t="s">
        <v>59</v>
      </c>
      <c r="L11"/>
    </row>
    <row r="12" spans="1:12" s="6" customFormat="1" x14ac:dyDescent="0.35">
      <c r="A12" s="6" t="s">
        <v>10</v>
      </c>
      <c r="B12" s="6" t="s">
        <v>52</v>
      </c>
      <c r="C12" s="8">
        <v>4</v>
      </c>
      <c r="D12" s="24">
        <f t="shared" si="0"/>
        <v>3.4782608695652173</v>
      </c>
      <c r="E12" s="6" t="s">
        <v>53</v>
      </c>
      <c r="F12" s="33"/>
      <c r="G12" t="s">
        <v>39</v>
      </c>
      <c r="H12" s="23">
        <v>13.913043478260869</v>
      </c>
      <c r="I12" s="11"/>
      <c r="J12"/>
      <c r="K12" t="s">
        <v>62</v>
      </c>
      <c r="L12"/>
    </row>
    <row r="13" spans="1:12" s="6" customFormat="1" x14ac:dyDescent="0.35">
      <c r="A13" s="6" t="s">
        <v>10</v>
      </c>
      <c r="B13" s="6" t="s">
        <v>39</v>
      </c>
      <c r="C13" s="8">
        <v>4</v>
      </c>
      <c r="D13" s="24">
        <f t="shared" si="0"/>
        <v>3.4782608695652173</v>
      </c>
      <c r="E13" s="6" t="s">
        <v>159</v>
      </c>
      <c r="F13" s="33"/>
      <c r="G13" t="s">
        <v>144</v>
      </c>
      <c r="H13" s="23">
        <v>14.782608695652174</v>
      </c>
      <c r="I13" s="11"/>
      <c r="J13"/>
      <c r="K13" t="s">
        <v>159</v>
      </c>
      <c r="L13"/>
    </row>
    <row r="14" spans="1:12" s="6" customFormat="1" x14ac:dyDescent="0.35">
      <c r="A14" s="6" t="s">
        <v>11</v>
      </c>
      <c r="B14" s="6" t="s">
        <v>33</v>
      </c>
      <c r="C14" s="8">
        <v>3</v>
      </c>
      <c r="D14" s="24">
        <f t="shared" si="0"/>
        <v>2.6086956521739131</v>
      </c>
      <c r="E14" s="6" t="s">
        <v>54</v>
      </c>
      <c r="F14" s="33"/>
      <c r="G14" t="s">
        <v>45</v>
      </c>
      <c r="H14" s="23">
        <v>29.565217391304351</v>
      </c>
      <c r="I14" s="11"/>
      <c r="J14" t="s">
        <v>155</v>
      </c>
      <c r="K14" t="s">
        <v>160</v>
      </c>
      <c r="L14"/>
    </row>
    <row r="15" spans="1:12" s="6" customFormat="1" x14ac:dyDescent="0.35">
      <c r="A15" s="6" t="s">
        <v>11</v>
      </c>
      <c r="B15" s="6" t="s">
        <v>66</v>
      </c>
      <c r="C15" s="8">
        <v>3</v>
      </c>
      <c r="D15" s="24">
        <f t="shared" si="0"/>
        <v>2.6086956521739131</v>
      </c>
      <c r="E15" s="6" t="s">
        <v>67</v>
      </c>
      <c r="F15" s="33"/>
      <c r="G15"/>
      <c r="H15"/>
      <c r="I15" s="11"/>
      <c r="J15" t="s">
        <v>144</v>
      </c>
      <c r="K15" t="s">
        <v>54</v>
      </c>
      <c r="L15"/>
    </row>
    <row r="16" spans="1:12" s="6" customFormat="1" x14ac:dyDescent="0.35">
      <c r="A16" s="6" t="s">
        <v>11</v>
      </c>
      <c r="B16" s="6" t="s">
        <v>45</v>
      </c>
      <c r="C16" s="8">
        <v>3</v>
      </c>
      <c r="D16" s="24">
        <f t="shared" si="0"/>
        <v>2.6086956521739131</v>
      </c>
      <c r="E16" s="6" t="s">
        <v>55</v>
      </c>
      <c r="F16" s="33"/>
      <c r="G16"/>
      <c r="H16"/>
      <c r="I16" s="11"/>
      <c r="J16"/>
      <c r="K16" t="s">
        <v>61</v>
      </c>
      <c r="L16"/>
    </row>
    <row r="17" spans="1:12" s="6" customFormat="1" x14ac:dyDescent="0.35">
      <c r="A17" s="6" t="s">
        <v>14</v>
      </c>
      <c r="B17" s="6" t="s">
        <v>45</v>
      </c>
      <c r="C17" s="8">
        <v>2</v>
      </c>
      <c r="D17" s="24">
        <f t="shared" si="0"/>
        <v>1.7391304347826086</v>
      </c>
      <c r="E17" s="6" t="s">
        <v>54</v>
      </c>
      <c r="F17" s="33"/>
      <c r="G17"/>
      <c r="H17"/>
      <c r="I17" s="11"/>
      <c r="J17" t="s">
        <v>33</v>
      </c>
      <c r="K17" t="s">
        <v>54</v>
      </c>
      <c r="L17"/>
    </row>
    <row r="18" spans="1:12" s="6" customFormat="1" x14ac:dyDescent="0.35">
      <c r="A18" s="6" t="s">
        <v>14</v>
      </c>
      <c r="B18" s="6" t="s">
        <v>144</v>
      </c>
      <c r="C18" s="8">
        <v>2</v>
      </c>
      <c r="D18" s="24">
        <f t="shared" si="0"/>
        <v>1.7391304347826086</v>
      </c>
      <c r="E18" s="6" t="s">
        <v>54</v>
      </c>
      <c r="F18" s="33"/>
      <c r="G18"/>
      <c r="H18"/>
      <c r="I18" s="11"/>
      <c r="J18" t="s">
        <v>21</v>
      </c>
      <c r="K18" t="s">
        <v>56</v>
      </c>
      <c r="L18"/>
    </row>
    <row r="19" spans="1:12" s="6" customFormat="1" x14ac:dyDescent="0.35">
      <c r="A19" s="6" t="s">
        <v>14</v>
      </c>
      <c r="B19" s="6" t="s">
        <v>21</v>
      </c>
      <c r="C19" s="8">
        <v>2</v>
      </c>
      <c r="D19" s="24">
        <f t="shared" si="0"/>
        <v>1.7391304347826086</v>
      </c>
      <c r="E19" s="6" t="s">
        <v>56</v>
      </c>
      <c r="F19" s="33"/>
      <c r="G19"/>
      <c r="H19"/>
      <c r="I19" s="11"/>
      <c r="J19" t="s">
        <v>45</v>
      </c>
      <c r="K19" t="s">
        <v>54</v>
      </c>
      <c r="L19"/>
    </row>
    <row r="20" spans="1:12" s="6" customFormat="1" x14ac:dyDescent="0.35">
      <c r="A20" s="6" t="s">
        <v>14</v>
      </c>
      <c r="B20" s="6" t="s">
        <v>0</v>
      </c>
      <c r="C20" s="8">
        <v>2</v>
      </c>
      <c r="D20" s="24">
        <f t="shared" si="0"/>
        <v>1.7391304347826086</v>
      </c>
      <c r="E20" s="6" t="s">
        <v>57</v>
      </c>
      <c r="F20" s="33"/>
      <c r="G20"/>
      <c r="H20"/>
      <c r="I20" s="11"/>
      <c r="J20"/>
      <c r="K20" t="s">
        <v>47</v>
      </c>
      <c r="L20"/>
    </row>
    <row r="21" spans="1:12" s="6" customFormat="1" x14ac:dyDescent="0.35">
      <c r="A21" s="6" t="s">
        <v>14</v>
      </c>
      <c r="B21" s="6" t="s">
        <v>52</v>
      </c>
      <c r="C21" s="8">
        <v>2</v>
      </c>
      <c r="D21" s="24">
        <f t="shared" si="0"/>
        <v>1.7391304347826086</v>
      </c>
      <c r="E21" s="6" t="s">
        <v>58</v>
      </c>
      <c r="F21" s="33"/>
      <c r="I21" s="33"/>
      <c r="J21"/>
      <c r="K21" t="s">
        <v>50</v>
      </c>
    </row>
    <row r="22" spans="1:12" s="6" customFormat="1" x14ac:dyDescent="0.35">
      <c r="A22" s="6" t="s">
        <v>40</v>
      </c>
      <c r="B22" s="6" t="s">
        <v>45</v>
      </c>
      <c r="C22" s="8">
        <v>6</v>
      </c>
      <c r="D22" s="24">
        <f t="shared" si="0"/>
        <v>5.2173913043478262</v>
      </c>
      <c r="E22" s="6" t="s">
        <v>54</v>
      </c>
      <c r="F22" s="33"/>
      <c r="I22" s="33"/>
      <c r="J22"/>
      <c r="K22" t="s">
        <v>55</v>
      </c>
    </row>
    <row r="23" spans="1:12" s="6" customFormat="1" x14ac:dyDescent="0.35">
      <c r="A23" s="6" t="s">
        <v>40</v>
      </c>
      <c r="B23" s="6" t="s">
        <v>39</v>
      </c>
      <c r="C23" s="8">
        <v>6</v>
      </c>
      <c r="D23" s="24">
        <f t="shared" si="0"/>
        <v>5.2173913043478262</v>
      </c>
      <c r="E23" s="6" t="s">
        <v>59</v>
      </c>
      <c r="F23" s="33"/>
      <c r="I23" s="33"/>
      <c r="J23"/>
    </row>
    <row r="24" spans="1:12" s="6" customFormat="1" x14ac:dyDescent="0.35">
      <c r="A24" s="6" t="s">
        <v>40</v>
      </c>
      <c r="B24" s="6" t="s">
        <v>155</v>
      </c>
      <c r="C24" s="8">
        <v>6</v>
      </c>
      <c r="D24" s="24">
        <f t="shared" si="0"/>
        <v>5.2173913043478262</v>
      </c>
      <c r="E24" s="6" t="s">
        <v>160</v>
      </c>
      <c r="F24" s="33"/>
      <c r="I24" s="33"/>
      <c r="J24"/>
    </row>
    <row r="25" spans="1:12" s="6" customFormat="1" x14ac:dyDescent="0.35">
      <c r="A25" s="6" t="s">
        <v>19</v>
      </c>
      <c r="B25" s="6" t="s">
        <v>45</v>
      </c>
      <c r="C25" s="8">
        <v>6</v>
      </c>
      <c r="D25" s="24">
        <f t="shared" si="0"/>
        <v>5.2173913043478262</v>
      </c>
      <c r="E25" s="6" t="s">
        <v>54</v>
      </c>
      <c r="F25" s="33"/>
      <c r="I25" s="33"/>
      <c r="J25"/>
    </row>
    <row r="26" spans="1:12" s="6" customFormat="1" x14ac:dyDescent="0.35">
      <c r="A26" s="6" t="s">
        <v>19</v>
      </c>
      <c r="B26" t="s">
        <v>141</v>
      </c>
      <c r="C26" s="8">
        <v>6</v>
      </c>
      <c r="D26" s="24">
        <f t="shared" si="0"/>
        <v>5.2173913043478262</v>
      </c>
      <c r="E26" s="6" t="s">
        <v>54</v>
      </c>
      <c r="F26" s="33"/>
      <c r="I26" s="33"/>
      <c r="J26"/>
    </row>
    <row r="27" spans="1:12" s="6" customFormat="1" x14ac:dyDescent="0.35">
      <c r="A27" s="6" t="s">
        <v>19</v>
      </c>
      <c r="B27" s="6" t="s">
        <v>144</v>
      </c>
      <c r="C27" s="8">
        <v>6</v>
      </c>
      <c r="D27" s="24">
        <f t="shared" si="0"/>
        <v>5.2173913043478262</v>
      </c>
      <c r="E27" s="6" t="s">
        <v>61</v>
      </c>
      <c r="F27" s="33"/>
      <c r="I27" s="33"/>
      <c r="J27"/>
    </row>
    <row r="28" spans="1:12" s="6" customFormat="1" x14ac:dyDescent="0.35">
      <c r="A28" s="6" t="s">
        <v>19</v>
      </c>
      <c r="B28" s="6" t="s">
        <v>39</v>
      </c>
      <c r="C28" s="8">
        <v>6</v>
      </c>
      <c r="D28" s="24">
        <f t="shared" si="0"/>
        <v>5.2173913043478262</v>
      </c>
      <c r="E28" s="6" t="s">
        <v>62</v>
      </c>
      <c r="F28" s="33"/>
      <c r="I28" s="33"/>
      <c r="J28"/>
    </row>
    <row r="29" spans="1:12" s="6" customFormat="1" x14ac:dyDescent="0.35">
      <c r="A29" s="6" t="s">
        <v>19</v>
      </c>
      <c r="B29" s="6" t="s">
        <v>179</v>
      </c>
      <c r="C29" s="8">
        <v>6</v>
      </c>
      <c r="D29" s="24">
        <f t="shared" si="0"/>
        <v>5.2173913043478262</v>
      </c>
      <c r="E29" s="6" t="s">
        <v>54</v>
      </c>
      <c r="F29" s="33"/>
      <c r="I29" s="33"/>
      <c r="J29"/>
    </row>
    <row r="30" spans="1:12" s="6" customFormat="1" x14ac:dyDescent="0.35">
      <c r="A30" s="6" t="s">
        <v>19</v>
      </c>
      <c r="B30" s="6" t="s">
        <v>144</v>
      </c>
      <c r="C30" s="8">
        <v>6</v>
      </c>
      <c r="D30" s="24">
        <f t="shared" si="0"/>
        <v>5.2173913043478262</v>
      </c>
      <c r="E30" s="6" t="s">
        <v>54</v>
      </c>
      <c r="F30" s="33"/>
      <c r="I30" s="33"/>
      <c r="J30"/>
    </row>
    <row r="31" spans="1:12" s="6" customFormat="1" x14ac:dyDescent="0.35">
      <c r="A31" s="6" t="s">
        <v>43</v>
      </c>
      <c r="B31" s="6" t="s">
        <v>45</v>
      </c>
      <c r="C31" s="8">
        <v>3</v>
      </c>
      <c r="D31" s="24">
        <f t="shared" si="0"/>
        <v>2.6086956521739131</v>
      </c>
      <c r="E31" s="6" t="s">
        <v>54</v>
      </c>
      <c r="F31" s="33"/>
      <c r="I31" s="33"/>
      <c r="J31"/>
    </row>
    <row r="32" spans="1:12" s="6" customFormat="1" x14ac:dyDescent="0.35">
      <c r="A32" s="6" t="s">
        <v>43</v>
      </c>
      <c r="B32" s="6" t="s">
        <v>33</v>
      </c>
      <c r="C32" s="8">
        <v>3</v>
      </c>
      <c r="D32" s="24">
        <f t="shared" si="0"/>
        <v>2.6086956521739131</v>
      </c>
      <c r="E32" s="6" t="s">
        <v>54</v>
      </c>
      <c r="F32" s="33"/>
      <c r="I32" s="33"/>
      <c r="J32"/>
    </row>
    <row r="33" spans="2:10" s="6" customFormat="1" x14ac:dyDescent="0.35">
      <c r="B33" s="9" t="s">
        <v>69</v>
      </c>
      <c r="C33" s="10">
        <f>SUM(C4:C32)</f>
        <v>115</v>
      </c>
      <c r="D33" s="32">
        <f>SUM(D4:D32)</f>
        <v>100.00000000000001</v>
      </c>
      <c r="F33" s="33"/>
      <c r="I33" s="33"/>
      <c r="J33"/>
    </row>
    <row r="34" spans="2:10" s="6" customFormat="1" x14ac:dyDescent="0.35">
      <c r="C34" s="8"/>
      <c r="D34" s="8"/>
      <c r="F34" s="33"/>
      <c r="I34" s="33"/>
      <c r="J34"/>
    </row>
    <row r="35" spans="2:10" s="6" customFormat="1" x14ac:dyDescent="0.35">
      <c r="C35" s="8"/>
      <c r="D35" s="8"/>
      <c r="F35" s="33"/>
      <c r="I35" s="33"/>
    </row>
    <row r="36" spans="2:10" s="6" customFormat="1" x14ac:dyDescent="0.35">
      <c r="C36" s="8"/>
      <c r="D36" s="8"/>
      <c r="F36" s="33"/>
      <c r="I36" s="33"/>
    </row>
    <row r="37" spans="2:10" s="6" customFormat="1" x14ac:dyDescent="0.35">
      <c r="C37" s="8"/>
      <c r="D37" s="8"/>
      <c r="F37" s="33"/>
      <c r="I37" s="33"/>
    </row>
    <row r="38" spans="2:10" s="6" customFormat="1" x14ac:dyDescent="0.35">
      <c r="F38" s="33"/>
      <c r="I38" s="33"/>
    </row>
    <row r="39" spans="2:10" s="6" customFormat="1" x14ac:dyDescent="0.35">
      <c r="F39" s="33"/>
      <c r="I39" s="33"/>
    </row>
    <row r="40" spans="2:10" s="6" customFormat="1" x14ac:dyDescent="0.35">
      <c r="F40" s="33"/>
      <c r="I40" s="33"/>
    </row>
    <row r="41" spans="2:10" s="6" customFormat="1" x14ac:dyDescent="0.35">
      <c r="F41" s="33"/>
      <c r="I41" s="33"/>
    </row>
    <row r="42" spans="2:10" s="6" customFormat="1" x14ac:dyDescent="0.35">
      <c r="F42" s="33"/>
      <c r="I42" s="33"/>
    </row>
    <row r="43" spans="2:10" s="6" customFormat="1" x14ac:dyDescent="0.35">
      <c r="F43" s="33"/>
      <c r="I43" s="33"/>
    </row>
    <row r="44" spans="2:10" s="6" customFormat="1" x14ac:dyDescent="0.35">
      <c r="F44" s="33"/>
      <c r="I44" s="33"/>
    </row>
    <row r="45" spans="2:10" s="6" customFormat="1" x14ac:dyDescent="0.35">
      <c r="F45" s="33"/>
      <c r="I45" s="33"/>
    </row>
    <row r="46" spans="2:10" s="6" customFormat="1" x14ac:dyDescent="0.35">
      <c r="F46" s="33"/>
      <c r="I46" s="33"/>
    </row>
    <row r="47" spans="2:10" s="6" customFormat="1" x14ac:dyDescent="0.35">
      <c r="F47" s="33"/>
      <c r="I47" s="33"/>
    </row>
    <row r="48" spans="2:10" s="6" customFormat="1" x14ac:dyDescent="0.35">
      <c r="F48" s="33"/>
      <c r="I48" s="33"/>
    </row>
    <row r="49" spans="6:9" s="6" customFormat="1" x14ac:dyDescent="0.35">
      <c r="F49" s="33"/>
      <c r="I49" s="33"/>
    </row>
    <row r="50" spans="6:9" s="6" customFormat="1" x14ac:dyDescent="0.35">
      <c r="F50" s="33"/>
      <c r="I50" s="33"/>
    </row>
    <row r="51" spans="6:9" s="6" customFormat="1" x14ac:dyDescent="0.35">
      <c r="F51" s="33"/>
      <c r="I51" s="33"/>
    </row>
    <row r="52" spans="6:9" s="6" customFormat="1" x14ac:dyDescent="0.35">
      <c r="F52" s="33"/>
      <c r="I52" s="33"/>
    </row>
    <row r="53" spans="6:9" s="6" customFormat="1" x14ac:dyDescent="0.35">
      <c r="F53" s="33"/>
      <c r="I53" s="33"/>
    </row>
    <row r="54" spans="6:9" s="6" customFormat="1" x14ac:dyDescent="0.35">
      <c r="F54" s="33"/>
      <c r="I54" s="33"/>
    </row>
    <row r="55" spans="6:9" s="6" customFormat="1" x14ac:dyDescent="0.35">
      <c r="F55" s="33"/>
      <c r="I55" s="33"/>
    </row>
    <row r="56" spans="6:9" s="6" customFormat="1" x14ac:dyDescent="0.35">
      <c r="F56" s="33"/>
      <c r="I56" s="33"/>
    </row>
    <row r="57" spans="6:9" s="6" customFormat="1" x14ac:dyDescent="0.35">
      <c r="F57" s="33"/>
      <c r="I57" s="33"/>
    </row>
    <row r="58" spans="6:9" s="6" customFormat="1" x14ac:dyDescent="0.35">
      <c r="F58" s="33"/>
      <c r="I58" s="33"/>
    </row>
    <row r="59" spans="6:9" s="6" customFormat="1" x14ac:dyDescent="0.35">
      <c r="F59" s="33"/>
      <c r="I59" s="33"/>
    </row>
    <row r="60" spans="6:9" s="6" customFormat="1" x14ac:dyDescent="0.35">
      <c r="F60" s="33"/>
      <c r="I60" s="33"/>
    </row>
    <row r="61" spans="6:9" s="6" customFormat="1" x14ac:dyDescent="0.35">
      <c r="F61" s="33"/>
      <c r="I61" s="33"/>
    </row>
  </sheetData>
  <mergeCells count="3">
    <mergeCell ref="A2:E2"/>
    <mergeCell ref="G2:H2"/>
    <mergeCell ref="J2:K2"/>
  </mergeCells>
  <pageMargins left="0.7" right="0.7" top="0.75" bottom="0.75" header="0.3" footer="0.3"/>
  <pageSetup paperSize="9" orientation="portrait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C893-9DC8-4F98-A754-8DFA5B5BA96D}">
  <dimension ref="A1:F17"/>
  <sheetViews>
    <sheetView workbookViewId="0">
      <selection activeCell="A2" sqref="A2:F17"/>
    </sheetView>
  </sheetViews>
  <sheetFormatPr defaultRowHeight="14.5" x14ac:dyDescent="0.35"/>
  <cols>
    <col min="1" max="1" width="32" bestFit="1" customWidth="1"/>
    <col min="2" max="2" width="2.26953125" bestFit="1" customWidth="1"/>
    <col min="3" max="3" width="18.54296875" bestFit="1" customWidth="1"/>
    <col min="4" max="4" width="4.36328125" customWidth="1"/>
    <col min="5" max="5" width="65.26953125" bestFit="1" customWidth="1"/>
  </cols>
  <sheetData>
    <row r="1" spans="1:6" s="2" customFormat="1" x14ac:dyDescent="0.35">
      <c r="A1" s="2" t="s">
        <v>22</v>
      </c>
      <c r="B1" s="2" t="s">
        <v>190</v>
      </c>
      <c r="C1" s="2" t="s">
        <v>193</v>
      </c>
      <c r="D1" s="2" t="s">
        <v>190</v>
      </c>
      <c r="E1" s="2" t="s">
        <v>192</v>
      </c>
      <c r="F1" s="2" t="s">
        <v>191</v>
      </c>
    </row>
    <row r="2" spans="1:6" x14ac:dyDescent="0.35">
      <c r="A2" t="s">
        <v>45</v>
      </c>
      <c r="B2" t="s">
        <v>190</v>
      </c>
      <c r="C2" s="24">
        <v>29.565217391304351</v>
      </c>
      <c r="D2" t="s">
        <v>190</v>
      </c>
      <c r="E2" t="s">
        <v>207</v>
      </c>
      <c r="F2" t="s">
        <v>191</v>
      </c>
    </row>
    <row r="3" spans="1:6" x14ac:dyDescent="0.35">
      <c r="B3" t="s">
        <v>190</v>
      </c>
      <c r="C3" s="24"/>
      <c r="D3" t="s">
        <v>190</v>
      </c>
      <c r="E3" t="s">
        <v>208</v>
      </c>
      <c r="F3" t="s">
        <v>191</v>
      </c>
    </row>
    <row r="4" spans="1:6" x14ac:dyDescent="0.35">
      <c r="B4" t="s">
        <v>190</v>
      </c>
      <c r="C4" s="24"/>
      <c r="D4" t="s">
        <v>190</v>
      </c>
      <c r="E4" t="s">
        <v>209</v>
      </c>
      <c r="F4" t="s">
        <v>191</v>
      </c>
    </row>
    <row r="5" spans="1:6" x14ac:dyDescent="0.35">
      <c r="A5" t="s">
        <v>144</v>
      </c>
      <c r="B5" t="s">
        <v>190</v>
      </c>
      <c r="C5" s="24">
        <v>14.782608695652174</v>
      </c>
      <c r="D5" t="s">
        <v>190</v>
      </c>
      <c r="E5" t="s">
        <v>210</v>
      </c>
      <c r="F5" t="s">
        <v>191</v>
      </c>
    </row>
    <row r="6" spans="1:6" x14ac:dyDescent="0.35">
      <c r="A6" t="s">
        <v>39</v>
      </c>
      <c r="B6" t="s">
        <v>190</v>
      </c>
      <c r="C6" s="24">
        <v>13.913043478260869</v>
      </c>
      <c r="D6" t="s">
        <v>190</v>
      </c>
      <c r="E6" t="s">
        <v>211</v>
      </c>
      <c r="F6" t="s">
        <v>191</v>
      </c>
    </row>
    <row r="7" spans="1:6" x14ac:dyDescent="0.35">
      <c r="B7" t="s">
        <v>190</v>
      </c>
      <c r="C7" s="24"/>
      <c r="D7" t="s">
        <v>190</v>
      </c>
      <c r="E7" t="s">
        <v>212</v>
      </c>
      <c r="F7" t="s">
        <v>191</v>
      </c>
    </row>
    <row r="8" spans="1:6" x14ac:dyDescent="0.35">
      <c r="B8" t="s">
        <v>190</v>
      </c>
      <c r="C8" s="24"/>
      <c r="D8" t="s">
        <v>190</v>
      </c>
      <c r="E8" t="s">
        <v>213</v>
      </c>
      <c r="F8" t="s">
        <v>191</v>
      </c>
    </row>
    <row r="9" spans="1:6" x14ac:dyDescent="0.35">
      <c r="A9" t="s">
        <v>141</v>
      </c>
      <c r="B9" t="s">
        <v>190</v>
      </c>
      <c r="C9" s="24">
        <v>11.304347826086957</v>
      </c>
      <c r="D9" t="s">
        <v>190</v>
      </c>
      <c r="E9" t="s">
        <v>194</v>
      </c>
      <c r="F9" t="s">
        <v>191</v>
      </c>
    </row>
    <row r="10" spans="1:6" x14ac:dyDescent="0.35">
      <c r="A10" t="s">
        <v>66</v>
      </c>
      <c r="B10" t="s">
        <v>190</v>
      </c>
      <c r="C10" s="24">
        <v>6.0869565217391308</v>
      </c>
      <c r="D10" t="s">
        <v>190</v>
      </c>
      <c r="E10" t="s">
        <v>214</v>
      </c>
      <c r="F10" t="s">
        <v>191</v>
      </c>
    </row>
    <row r="11" spans="1:6" x14ac:dyDescent="0.35">
      <c r="A11" t="s">
        <v>52</v>
      </c>
      <c r="B11" t="s">
        <v>190</v>
      </c>
      <c r="C11" s="24">
        <v>5.2173913043478262</v>
      </c>
      <c r="D11" t="s">
        <v>190</v>
      </c>
      <c r="E11" t="s">
        <v>215</v>
      </c>
      <c r="F11" t="s">
        <v>191</v>
      </c>
    </row>
    <row r="12" spans="1:6" x14ac:dyDescent="0.35">
      <c r="B12" t="s">
        <v>190</v>
      </c>
      <c r="C12" s="24"/>
      <c r="D12" t="s">
        <v>190</v>
      </c>
      <c r="E12" t="s">
        <v>216</v>
      </c>
      <c r="F12" t="s">
        <v>191</v>
      </c>
    </row>
    <row r="13" spans="1:6" x14ac:dyDescent="0.35">
      <c r="A13" t="s">
        <v>179</v>
      </c>
      <c r="B13" t="s">
        <v>190</v>
      </c>
      <c r="C13" s="24">
        <v>5.2173913043478262</v>
      </c>
      <c r="D13" t="s">
        <v>190</v>
      </c>
      <c r="E13" t="s">
        <v>194</v>
      </c>
      <c r="F13" t="s">
        <v>191</v>
      </c>
    </row>
    <row r="14" spans="1:6" x14ac:dyDescent="0.35">
      <c r="A14" t="s">
        <v>33</v>
      </c>
      <c r="B14" t="s">
        <v>190</v>
      </c>
      <c r="C14" s="24">
        <v>5.2173913043478262</v>
      </c>
      <c r="D14" t="s">
        <v>190</v>
      </c>
      <c r="E14" t="s">
        <v>194</v>
      </c>
      <c r="F14" t="s">
        <v>191</v>
      </c>
    </row>
    <row r="15" spans="1:6" x14ac:dyDescent="0.35">
      <c r="A15" t="s">
        <v>155</v>
      </c>
      <c r="B15" t="s">
        <v>190</v>
      </c>
      <c r="C15" s="24">
        <v>5.2173913043478262</v>
      </c>
      <c r="D15" t="s">
        <v>190</v>
      </c>
      <c r="E15" t="s">
        <v>217</v>
      </c>
      <c r="F15" t="s">
        <v>191</v>
      </c>
    </row>
    <row r="16" spans="1:6" x14ac:dyDescent="0.35">
      <c r="A16" t="s">
        <v>0</v>
      </c>
      <c r="B16" t="s">
        <v>190</v>
      </c>
      <c r="C16" s="24">
        <v>1.7391304347826086</v>
      </c>
      <c r="D16" t="s">
        <v>190</v>
      </c>
      <c r="E16" t="s">
        <v>218</v>
      </c>
      <c r="F16" t="s">
        <v>191</v>
      </c>
    </row>
    <row r="17" spans="1:6" x14ac:dyDescent="0.35">
      <c r="A17" t="s">
        <v>21</v>
      </c>
      <c r="B17" t="s">
        <v>190</v>
      </c>
      <c r="C17" s="24">
        <v>1.7391304347826086</v>
      </c>
      <c r="D17" t="s">
        <v>190</v>
      </c>
      <c r="E17" t="s">
        <v>219</v>
      </c>
      <c r="F17" t="s">
        <v>191</v>
      </c>
    </row>
  </sheetData>
  <sortState xmlns:xlrd2="http://schemas.microsoft.com/office/spreadsheetml/2017/richdata2" ref="A2:E17">
    <sortCondition descending="1" ref="C2:C17"/>
  </sortState>
  <hyperlinks>
    <hyperlink ref="F1" r:id="rId1" xr:uid="{23A77438-92D4-457D-9A79-DCABFC1E3A86}"/>
    <hyperlink ref="F2" r:id="rId2" xr:uid="{36AFC6C0-8CC7-4E71-9E7E-15D562A308EC}"/>
    <hyperlink ref="F3:F17" r:id="rId3" display="\\" xr:uid="{9119165B-F60A-475D-97D5-7194C4FB8887}"/>
  </hyperlinks>
  <pageMargins left="0.7" right="0.7" top="0.75" bottom="0.75" header="0.3" footer="0.3"/>
  <pageSetup paperSize="9" orientation="portrait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51F-BA95-4FAF-84C4-1C25E40F6E58}">
  <dimension ref="A1:E70"/>
  <sheetViews>
    <sheetView workbookViewId="0">
      <selection activeCell="H9" sqref="H9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9.453125" bestFit="1" customWidth="1"/>
    <col min="4" max="4" width="15.1796875" customWidth="1"/>
    <col min="5" max="5" width="13" customWidth="1"/>
  </cols>
  <sheetData>
    <row r="1" spans="1:5" x14ac:dyDescent="0.35">
      <c r="E1">
        <v>100</v>
      </c>
    </row>
    <row r="2" spans="1:5" s="2" customFormat="1" x14ac:dyDescent="0.35">
      <c r="A2" s="17" t="s">
        <v>71</v>
      </c>
    </row>
    <row r="3" spans="1:5" s="5" customFormat="1" ht="48" customHeight="1" x14ac:dyDescent="0.35">
      <c r="A3" s="4" t="s">
        <v>162</v>
      </c>
      <c r="B3" s="5" t="s">
        <v>22</v>
      </c>
      <c r="C3" s="5" t="s">
        <v>46</v>
      </c>
      <c r="D3" s="4" t="s">
        <v>24</v>
      </c>
      <c r="E3" s="4" t="s">
        <v>180</v>
      </c>
    </row>
    <row r="4" spans="1:5" s="5" customFormat="1" x14ac:dyDescent="0.35">
      <c r="A4" s="14" t="s">
        <v>74</v>
      </c>
      <c r="B4" t="s">
        <v>141</v>
      </c>
      <c r="C4" s="14" t="s">
        <v>1</v>
      </c>
      <c r="D4" s="19">
        <v>3</v>
      </c>
      <c r="E4" s="34">
        <f>(D4/$D$42)*$E$1</f>
        <v>1.9867549668874174</v>
      </c>
    </row>
    <row r="5" spans="1:5" s="5" customFormat="1" x14ac:dyDescent="0.35">
      <c r="A5" s="14" t="s">
        <v>74</v>
      </c>
      <c r="B5" t="s">
        <v>144</v>
      </c>
      <c r="C5" s="14" t="s">
        <v>1</v>
      </c>
      <c r="D5" s="19">
        <v>3</v>
      </c>
      <c r="E5" s="34">
        <f t="shared" ref="E5:E41" si="0">(D5/$D$42)*$E$1</f>
        <v>1.9867549668874174</v>
      </c>
    </row>
    <row r="6" spans="1:5" s="5" customFormat="1" x14ac:dyDescent="0.35">
      <c r="A6" s="14" t="s">
        <v>74</v>
      </c>
      <c r="B6" t="s">
        <v>45</v>
      </c>
      <c r="C6" s="14" t="s">
        <v>1</v>
      </c>
      <c r="D6" s="19">
        <v>3</v>
      </c>
      <c r="E6" s="34">
        <f t="shared" si="0"/>
        <v>1.9867549668874174</v>
      </c>
    </row>
    <row r="7" spans="1:5" x14ac:dyDescent="0.35">
      <c r="A7" t="s">
        <v>74</v>
      </c>
      <c r="B7" t="s">
        <v>45</v>
      </c>
      <c r="C7" t="s">
        <v>3</v>
      </c>
      <c r="D7" s="7">
        <v>3</v>
      </c>
      <c r="E7" s="34">
        <f t="shared" si="0"/>
        <v>1.9867549668874174</v>
      </c>
    </row>
    <row r="8" spans="1:5" x14ac:dyDescent="0.35">
      <c r="A8" s="14" t="s">
        <v>80</v>
      </c>
      <c r="B8" t="s">
        <v>141</v>
      </c>
      <c r="C8" s="14" t="s">
        <v>3</v>
      </c>
      <c r="D8" s="19">
        <v>4</v>
      </c>
      <c r="E8" s="34">
        <f t="shared" si="0"/>
        <v>2.6490066225165565</v>
      </c>
    </row>
    <row r="9" spans="1:5" x14ac:dyDescent="0.35">
      <c r="A9" s="14" t="s">
        <v>80</v>
      </c>
      <c r="B9" t="s">
        <v>141</v>
      </c>
      <c r="C9" s="14" t="s">
        <v>2</v>
      </c>
      <c r="D9" s="19">
        <v>4</v>
      </c>
      <c r="E9" s="34">
        <f t="shared" si="0"/>
        <v>2.6490066225165565</v>
      </c>
    </row>
    <row r="10" spans="1:5" x14ac:dyDescent="0.35">
      <c r="A10" t="s">
        <v>110</v>
      </c>
      <c r="B10" t="s">
        <v>45</v>
      </c>
      <c r="C10" t="s">
        <v>3</v>
      </c>
      <c r="D10" s="7">
        <v>4</v>
      </c>
      <c r="E10" s="34">
        <f t="shared" si="0"/>
        <v>2.6490066225165565</v>
      </c>
    </row>
    <row r="11" spans="1:5" x14ac:dyDescent="0.35">
      <c r="A11" t="s">
        <v>9</v>
      </c>
      <c r="B11" t="s">
        <v>45</v>
      </c>
      <c r="C11" t="s">
        <v>16</v>
      </c>
      <c r="D11" s="7">
        <v>4</v>
      </c>
      <c r="E11" s="34">
        <f t="shared" si="0"/>
        <v>2.6490066225165565</v>
      </c>
    </row>
    <row r="12" spans="1:5" x14ac:dyDescent="0.35">
      <c r="A12" t="s">
        <v>9</v>
      </c>
      <c r="B12" t="s">
        <v>45</v>
      </c>
      <c r="C12" t="s">
        <v>48</v>
      </c>
      <c r="D12" s="7">
        <v>4</v>
      </c>
      <c r="E12" s="34">
        <f t="shared" si="0"/>
        <v>2.6490066225165565</v>
      </c>
    </row>
    <row r="13" spans="1:5" x14ac:dyDescent="0.35">
      <c r="A13" t="s">
        <v>9</v>
      </c>
      <c r="B13" t="s">
        <v>45</v>
      </c>
      <c r="C13" t="s">
        <v>49</v>
      </c>
      <c r="D13" s="7">
        <v>4</v>
      </c>
      <c r="E13" s="34">
        <f t="shared" si="0"/>
        <v>2.6490066225165565</v>
      </c>
    </row>
    <row r="14" spans="1:5" x14ac:dyDescent="0.35">
      <c r="A14" t="s">
        <v>9</v>
      </c>
      <c r="B14" t="s">
        <v>45</v>
      </c>
      <c r="C14" t="s">
        <v>15</v>
      </c>
      <c r="D14" s="7">
        <v>4</v>
      </c>
      <c r="E14" s="34">
        <f t="shared" si="0"/>
        <v>2.6490066225165565</v>
      </c>
    </row>
    <row r="15" spans="1:5" x14ac:dyDescent="0.35">
      <c r="A15" t="s">
        <v>9</v>
      </c>
      <c r="B15" t="s">
        <v>45</v>
      </c>
      <c r="C15" t="s">
        <v>17</v>
      </c>
      <c r="D15" s="7">
        <v>4</v>
      </c>
      <c r="E15" s="34">
        <f t="shared" si="0"/>
        <v>2.6490066225165565</v>
      </c>
    </row>
    <row r="16" spans="1:5" x14ac:dyDescent="0.35">
      <c r="A16" t="s">
        <v>9</v>
      </c>
      <c r="B16" t="s">
        <v>45</v>
      </c>
      <c r="C16" t="s">
        <v>18</v>
      </c>
      <c r="D16" s="7">
        <v>4</v>
      </c>
      <c r="E16" s="34">
        <f t="shared" si="0"/>
        <v>2.6490066225165565</v>
      </c>
    </row>
    <row r="17" spans="1:5" s="6" customFormat="1" x14ac:dyDescent="0.35">
      <c r="A17" s="6" t="s">
        <v>10</v>
      </c>
      <c r="B17" s="6" t="s">
        <v>45</v>
      </c>
      <c r="C17" s="6" t="s">
        <v>2</v>
      </c>
      <c r="D17" s="8">
        <v>4</v>
      </c>
      <c r="E17" s="34">
        <f t="shared" si="0"/>
        <v>2.6490066225165565</v>
      </c>
    </row>
    <row r="18" spans="1:5" s="6" customFormat="1" x14ac:dyDescent="0.35">
      <c r="A18" s="6" t="s">
        <v>10</v>
      </c>
      <c r="B18" s="6" t="s">
        <v>45</v>
      </c>
      <c r="C18" s="6" t="s">
        <v>1</v>
      </c>
      <c r="D18" s="8">
        <v>4</v>
      </c>
      <c r="E18" s="34">
        <f t="shared" si="0"/>
        <v>2.6490066225165565</v>
      </c>
    </row>
    <row r="19" spans="1:5" s="6" customFormat="1" x14ac:dyDescent="0.35">
      <c r="A19" s="6" t="s">
        <v>10</v>
      </c>
      <c r="B19" s="6" t="s">
        <v>66</v>
      </c>
      <c r="C19" s="6" t="s">
        <v>2</v>
      </c>
      <c r="D19" s="8">
        <v>4</v>
      </c>
      <c r="E19" s="34">
        <f t="shared" si="0"/>
        <v>2.6490066225165565</v>
      </c>
    </row>
    <row r="20" spans="1:5" s="6" customFormat="1" x14ac:dyDescent="0.35">
      <c r="A20" s="6" t="s">
        <v>10</v>
      </c>
      <c r="B20" s="6" t="s">
        <v>66</v>
      </c>
      <c r="C20" s="6" t="s">
        <v>1</v>
      </c>
      <c r="D20" s="8">
        <v>4</v>
      </c>
      <c r="E20" s="34">
        <f t="shared" si="0"/>
        <v>2.6490066225165565</v>
      </c>
    </row>
    <row r="21" spans="1:5" s="6" customFormat="1" x14ac:dyDescent="0.35">
      <c r="A21" s="6" t="s">
        <v>10</v>
      </c>
      <c r="B21" s="6" t="s">
        <v>52</v>
      </c>
      <c r="C21" s="6" t="s">
        <v>2</v>
      </c>
      <c r="D21" s="8">
        <v>4</v>
      </c>
      <c r="E21" s="34">
        <f t="shared" si="0"/>
        <v>2.6490066225165565</v>
      </c>
    </row>
    <row r="22" spans="1:5" s="6" customFormat="1" x14ac:dyDescent="0.35">
      <c r="A22" s="6" t="s">
        <v>10</v>
      </c>
      <c r="B22" s="6" t="s">
        <v>52</v>
      </c>
      <c r="C22" s="6" t="s">
        <v>1</v>
      </c>
      <c r="D22" s="8">
        <v>4</v>
      </c>
      <c r="E22" s="34">
        <f t="shared" si="0"/>
        <v>2.6490066225165565</v>
      </c>
    </row>
    <row r="23" spans="1:5" s="6" customFormat="1" x14ac:dyDescent="0.35">
      <c r="A23" s="6" t="s">
        <v>11</v>
      </c>
      <c r="B23" s="6" t="s">
        <v>33</v>
      </c>
      <c r="C23" s="6" t="s">
        <v>1</v>
      </c>
      <c r="D23" s="8">
        <v>3</v>
      </c>
      <c r="E23" s="34">
        <f t="shared" si="0"/>
        <v>1.9867549668874174</v>
      </c>
    </row>
    <row r="24" spans="1:5" s="6" customFormat="1" x14ac:dyDescent="0.35">
      <c r="A24" s="6" t="s">
        <v>11</v>
      </c>
      <c r="B24" s="6" t="s">
        <v>66</v>
      </c>
      <c r="C24" s="6" t="s">
        <v>2</v>
      </c>
      <c r="D24" s="8">
        <v>3</v>
      </c>
      <c r="E24" s="34">
        <f t="shared" si="0"/>
        <v>1.9867549668874174</v>
      </c>
    </row>
    <row r="25" spans="1:5" s="6" customFormat="1" x14ac:dyDescent="0.35">
      <c r="A25" s="6" t="s">
        <v>11</v>
      </c>
      <c r="B25" s="6" t="s">
        <v>45</v>
      </c>
      <c r="C25" s="6" t="s">
        <v>2</v>
      </c>
      <c r="D25" s="8">
        <v>3</v>
      </c>
      <c r="E25" s="34">
        <f t="shared" si="0"/>
        <v>1.9867549668874174</v>
      </c>
    </row>
    <row r="26" spans="1:5" s="6" customFormat="1" x14ac:dyDescent="0.35">
      <c r="A26" s="6" t="s">
        <v>14</v>
      </c>
      <c r="B26" s="6" t="s">
        <v>45</v>
      </c>
      <c r="C26" s="6" t="s">
        <v>1</v>
      </c>
      <c r="D26" s="8">
        <v>2</v>
      </c>
      <c r="E26" s="34">
        <f t="shared" si="0"/>
        <v>1.3245033112582782</v>
      </c>
    </row>
    <row r="27" spans="1:5" s="6" customFormat="1" x14ac:dyDescent="0.35">
      <c r="A27" s="6" t="s">
        <v>14</v>
      </c>
      <c r="B27" s="6" t="s">
        <v>158</v>
      </c>
      <c r="C27" s="6" t="s">
        <v>3</v>
      </c>
      <c r="D27" s="8">
        <v>2</v>
      </c>
      <c r="E27" s="34">
        <f t="shared" si="0"/>
        <v>1.3245033112582782</v>
      </c>
    </row>
    <row r="28" spans="1:5" s="6" customFormat="1" x14ac:dyDescent="0.35">
      <c r="A28" s="6" t="s">
        <v>14</v>
      </c>
      <c r="B28" s="6" t="s">
        <v>21</v>
      </c>
      <c r="C28" s="6" t="s">
        <v>1</v>
      </c>
      <c r="D28" s="8">
        <v>2</v>
      </c>
      <c r="E28" s="34">
        <f t="shared" si="0"/>
        <v>1.3245033112582782</v>
      </c>
    </row>
    <row r="29" spans="1:5" s="6" customFormat="1" x14ac:dyDescent="0.35">
      <c r="A29" s="6" t="s">
        <v>14</v>
      </c>
      <c r="B29" s="6" t="s">
        <v>0</v>
      </c>
      <c r="C29" s="6" t="s">
        <v>1</v>
      </c>
      <c r="D29" s="8">
        <v>2</v>
      </c>
      <c r="E29" s="34">
        <f t="shared" si="0"/>
        <v>1.3245033112582782</v>
      </c>
    </row>
    <row r="30" spans="1:5" s="6" customFormat="1" x14ac:dyDescent="0.35">
      <c r="A30" s="6" t="s">
        <v>14</v>
      </c>
      <c r="B30" s="6" t="s">
        <v>52</v>
      </c>
      <c r="C30" s="6" t="s">
        <v>1</v>
      </c>
      <c r="D30" s="8">
        <v>2</v>
      </c>
      <c r="E30" s="34">
        <f t="shared" si="0"/>
        <v>1.3245033112582782</v>
      </c>
    </row>
    <row r="31" spans="1:5" s="6" customFormat="1" x14ac:dyDescent="0.35">
      <c r="A31" s="6" t="s">
        <v>40</v>
      </c>
      <c r="B31" s="6" t="s">
        <v>45</v>
      </c>
      <c r="C31" s="6" t="s">
        <v>1</v>
      </c>
      <c r="D31" s="8">
        <v>6</v>
      </c>
      <c r="E31" s="34">
        <f t="shared" si="0"/>
        <v>3.9735099337748347</v>
      </c>
    </row>
    <row r="32" spans="1:5" s="6" customFormat="1" x14ac:dyDescent="0.35">
      <c r="A32" s="6" t="s">
        <v>40</v>
      </c>
      <c r="B32" s="6" t="s">
        <v>39</v>
      </c>
      <c r="C32" s="6" t="s">
        <v>1</v>
      </c>
      <c r="D32" s="8">
        <v>6</v>
      </c>
      <c r="E32" s="34">
        <f t="shared" si="0"/>
        <v>3.9735099337748347</v>
      </c>
    </row>
    <row r="33" spans="1:5" s="6" customFormat="1" x14ac:dyDescent="0.35">
      <c r="A33" s="6" t="s">
        <v>40</v>
      </c>
      <c r="B33" s="6" t="s">
        <v>60</v>
      </c>
      <c r="C33" s="6" t="s">
        <v>1</v>
      </c>
      <c r="D33" s="8">
        <v>6</v>
      </c>
      <c r="E33" s="34">
        <f t="shared" si="0"/>
        <v>3.9735099337748347</v>
      </c>
    </row>
    <row r="34" spans="1:5" s="6" customFormat="1" x14ac:dyDescent="0.35">
      <c r="A34" s="6" t="s">
        <v>19</v>
      </c>
      <c r="B34" s="6" t="s">
        <v>45</v>
      </c>
      <c r="C34" s="6" t="s">
        <v>1</v>
      </c>
      <c r="D34" s="8">
        <v>6</v>
      </c>
      <c r="E34" s="34">
        <f t="shared" si="0"/>
        <v>3.9735099337748347</v>
      </c>
    </row>
    <row r="35" spans="1:5" s="6" customFormat="1" x14ac:dyDescent="0.35">
      <c r="A35" s="6" t="s">
        <v>19</v>
      </c>
      <c r="B35" t="s">
        <v>70</v>
      </c>
      <c r="C35" s="6" t="s">
        <v>1</v>
      </c>
      <c r="D35" s="8">
        <v>6</v>
      </c>
      <c r="E35" s="34">
        <f t="shared" si="0"/>
        <v>3.9735099337748347</v>
      </c>
    </row>
    <row r="36" spans="1:5" s="6" customFormat="1" x14ac:dyDescent="0.35">
      <c r="A36" s="6" t="s">
        <v>19</v>
      </c>
      <c r="B36" s="6" t="s">
        <v>144</v>
      </c>
      <c r="C36" s="6" t="s">
        <v>1</v>
      </c>
      <c r="D36" s="8">
        <v>6</v>
      </c>
      <c r="E36" s="34">
        <f t="shared" si="0"/>
        <v>3.9735099337748347</v>
      </c>
    </row>
    <row r="37" spans="1:5" s="6" customFormat="1" x14ac:dyDescent="0.35">
      <c r="A37" s="6" t="s">
        <v>19</v>
      </c>
      <c r="B37" s="6" t="s">
        <v>39</v>
      </c>
      <c r="C37" s="6" t="s">
        <v>1</v>
      </c>
      <c r="D37" s="8">
        <v>6</v>
      </c>
      <c r="E37" s="34">
        <f t="shared" si="0"/>
        <v>3.9735099337748347</v>
      </c>
    </row>
    <row r="38" spans="1:5" s="6" customFormat="1" x14ac:dyDescent="0.35">
      <c r="A38" s="6" t="s">
        <v>19</v>
      </c>
      <c r="B38" s="6" t="s">
        <v>179</v>
      </c>
      <c r="C38" s="6" t="s">
        <v>1</v>
      </c>
      <c r="D38" s="8">
        <v>6</v>
      </c>
      <c r="E38" s="34">
        <f t="shared" si="0"/>
        <v>3.9735099337748347</v>
      </c>
    </row>
    <row r="39" spans="1:5" s="6" customFormat="1" x14ac:dyDescent="0.35">
      <c r="A39" s="6" t="s">
        <v>19</v>
      </c>
      <c r="B39" s="6" t="s">
        <v>144</v>
      </c>
      <c r="C39" s="6" t="s">
        <v>2</v>
      </c>
      <c r="D39" s="8">
        <v>6</v>
      </c>
      <c r="E39" s="34">
        <f t="shared" si="0"/>
        <v>3.9735099337748347</v>
      </c>
    </row>
    <row r="40" spans="1:5" s="6" customFormat="1" x14ac:dyDescent="0.35">
      <c r="A40" s="6" t="s">
        <v>43</v>
      </c>
      <c r="B40" s="6" t="s">
        <v>45</v>
      </c>
      <c r="C40" s="6" t="s">
        <v>1</v>
      </c>
      <c r="D40" s="8">
        <v>3</v>
      </c>
      <c r="E40" s="34">
        <f t="shared" si="0"/>
        <v>1.9867549668874174</v>
      </c>
    </row>
    <row r="41" spans="1:5" s="6" customFormat="1" x14ac:dyDescent="0.35">
      <c r="A41" s="6" t="s">
        <v>43</v>
      </c>
      <c r="B41" s="6" t="s">
        <v>33</v>
      </c>
      <c r="C41" s="6" t="s">
        <v>1</v>
      </c>
      <c r="D41" s="8">
        <v>3</v>
      </c>
      <c r="E41" s="34">
        <f t="shared" si="0"/>
        <v>1.9867549668874174</v>
      </c>
    </row>
    <row r="42" spans="1:5" s="6" customFormat="1" x14ac:dyDescent="0.35">
      <c r="D42" s="8">
        <f>SUM(D4:D41)</f>
        <v>151</v>
      </c>
      <c r="E42" s="35">
        <f>SUM(E4:E41)</f>
        <v>100</v>
      </c>
    </row>
    <row r="43" spans="1:5" s="6" customFormat="1" x14ac:dyDescent="0.35">
      <c r="D43" s="8"/>
    </row>
    <row r="44" spans="1:5" s="6" customFormat="1" x14ac:dyDescent="0.35">
      <c r="D44" s="8"/>
    </row>
    <row r="45" spans="1:5" s="6" customFormat="1" x14ac:dyDescent="0.35">
      <c r="D45" s="8"/>
    </row>
    <row r="46" spans="1:5" s="6" customFormat="1" x14ac:dyDescent="0.35">
      <c r="D46" s="8"/>
    </row>
    <row r="47" spans="1:5" s="6" customFormat="1" x14ac:dyDescent="0.35">
      <c r="D47" s="8"/>
    </row>
    <row r="48" spans="1:5" s="6" customFormat="1" x14ac:dyDescent="0.35">
      <c r="D48" s="8"/>
    </row>
    <row r="49" spans="4:4" s="6" customFormat="1" x14ac:dyDescent="0.35">
      <c r="D49" s="8"/>
    </row>
    <row r="50" spans="4:4" s="6" customFormat="1" x14ac:dyDescent="0.35">
      <c r="D50" s="8"/>
    </row>
    <row r="51" spans="4:4" s="6" customFormat="1" x14ac:dyDescent="0.35">
      <c r="D51" s="8"/>
    </row>
    <row r="52" spans="4:4" s="6" customFormat="1" x14ac:dyDescent="0.35">
      <c r="D52" s="8"/>
    </row>
    <row r="53" spans="4:4" s="6" customFormat="1" x14ac:dyDescent="0.35"/>
    <row r="54" spans="4:4" s="6" customFormat="1" x14ac:dyDescent="0.35"/>
    <row r="55" spans="4:4" s="6" customFormat="1" x14ac:dyDescent="0.35"/>
    <row r="56" spans="4:4" s="6" customFormat="1" x14ac:dyDescent="0.35"/>
    <row r="57" spans="4:4" s="6" customFormat="1" x14ac:dyDescent="0.35"/>
    <row r="58" spans="4:4" s="6" customFormat="1" x14ac:dyDescent="0.35"/>
    <row r="59" spans="4:4" s="6" customFormat="1" x14ac:dyDescent="0.35"/>
    <row r="60" spans="4:4" s="6" customFormat="1" x14ac:dyDescent="0.35"/>
    <row r="61" spans="4:4" s="6" customFormat="1" x14ac:dyDescent="0.35"/>
    <row r="62" spans="4:4" s="6" customFormat="1" x14ac:dyDescent="0.35"/>
    <row r="63" spans="4:4" s="6" customFormat="1" x14ac:dyDescent="0.35"/>
    <row r="64" spans="4: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q7_</vt:lpstr>
      <vt:lpstr>7a</vt:lpstr>
      <vt:lpstr>q8</vt:lpstr>
      <vt:lpstr>q9</vt:lpstr>
      <vt:lpstr>Number consulted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2023-02-14T05:34:20Z</dcterms:created>
  <dcterms:modified xsi:type="dcterms:W3CDTF">2023-05-09T17:00:54Z</dcterms:modified>
</cp:coreProperties>
</file>