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midline/consumption_treatment/papers/"/>
    </mc:Choice>
  </mc:AlternateContent>
  <xr:revisionPtr revIDLastSave="5" documentId="13_ncr:1_{8E2500FF-E0EA-4CF0-AC2C-4A460EB48FAA}" xr6:coauthVersionLast="47" xr6:coauthVersionMax="47" xr10:uidLastSave="{6C6B9BD5-33CC-418C-B38B-18F0B792AE9A}"/>
  <bookViews>
    <workbookView minimized="1" xWindow="3820" yWindow="3820" windowWidth="13150" windowHeight="6390" activeTab="5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q7_" sheetId="34" r:id="rId8"/>
    <sheet name="7a" sheetId="23" r:id="rId9"/>
    <sheet name="q8" sheetId="31" r:id="rId10"/>
    <sheet name="q9" sheetId="32" r:id="rId11"/>
    <sheet name="Number consulted" sheetId="35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5" l="1"/>
  <c r="G13" i="35"/>
  <c r="E12" i="35" l="1"/>
  <c r="E11" i="35"/>
  <c r="E13" i="35" s="1"/>
  <c r="M24" i="14"/>
  <c r="M21" i="14"/>
  <c r="M13" i="1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4" i="7"/>
  <c r="E14" i="3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D14" i="32"/>
  <c r="D14" i="31"/>
  <c r="D42" i="23"/>
  <c r="C21" i="30"/>
  <c r="I16" i="15"/>
  <c r="C16" i="15"/>
  <c r="C21" i="7"/>
  <c r="D51" i="14"/>
  <c r="E15" i="14" l="1"/>
  <c r="E34" i="14"/>
  <c r="E16" i="14"/>
  <c r="E32" i="14"/>
  <c r="E48" i="14"/>
  <c r="E33" i="14"/>
  <c r="E19" i="14"/>
  <c r="E39" i="14"/>
  <c r="E40" i="14"/>
  <c r="E27" i="14"/>
  <c r="E44" i="14"/>
  <c r="E17" i="14"/>
  <c r="E18" i="14"/>
  <c r="E5" i="14"/>
  <c r="E21" i="14"/>
  <c r="E37" i="14"/>
  <c r="E6" i="14"/>
  <c r="E22" i="14"/>
  <c r="E38" i="14"/>
  <c r="E7" i="14"/>
  <c r="E8" i="14"/>
  <c r="E41" i="14"/>
  <c r="E42" i="14"/>
  <c r="E43" i="14"/>
  <c r="E12" i="14"/>
  <c r="E9" i="14"/>
  <c r="E13" i="14"/>
  <c r="E29" i="14"/>
  <c r="E45" i="14"/>
  <c r="E46" i="14"/>
  <c r="E31" i="14"/>
  <c r="E50" i="14"/>
  <c r="E4" i="14"/>
  <c r="E20" i="14"/>
  <c r="E24" i="14"/>
  <c r="E10" i="14"/>
  <c r="E11" i="14"/>
  <c r="E14" i="14"/>
  <c r="E30" i="14"/>
  <c r="E47" i="14"/>
  <c r="E49" i="14"/>
  <c r="E35" i="14"/>
  <c r="E36" i="14"/>
  <c r="E23" i="14"/>
  <c r="E25" i="14"/>
  <c r="E26" i="14"/>
  <c r="E28" i="14"/>
  <c r="D33" i="28"/>
  <c r="E51" i="14" l="1"/>
</calcChain>
</file>

<file path=xl/sharedStrings.xml><?xml version="1.0" encoding="utf-8"?>
<sst xmlns="http://schemas.openxmlformats.org/spreadsheetml/2006/main" count="989" uniqueCount="230">
  <si>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</si>
  <si>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</si>
  <si>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</si>
  <si>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</si>
  <si>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</si>
  <si>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</si>
  <si>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</si>
  <si>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</si>
  <si>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</si>
  <si>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</si>
  <si>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</si>
  <si>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</si>
  <si>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</si>
  <si>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</si>
  <si>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</si>
  <si>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</si>
  <si>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</si>
  <si>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</si>
  <si>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</si>
  <si>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</si>
  <si>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</si>
  <si>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</si>
  <si>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</si>
  <si>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</si>
  <si>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</si>
  <si>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</si>
  <si>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</si>
  <si>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</si>
  <si>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</si>
  <si>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</si>
  <si>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</si>
  <si>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</si>
  <si>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</si>
  <si>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</si>
  <si>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</si>
  <si>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</si>
  <si>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</si>
  <si>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</si>
  <si>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</si>
  <si>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</si>
  <si>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</si>
  <si>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</si>
  <si>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</si>
  <si>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</si>
  <si>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</si>
  <si>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</si>
  <si>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</si>
  <si>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</si>
  <si>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</si>
  <si>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</si>
  <si>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</si>
  <si>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</si>
  <si>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</si>
  <si>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</si>
  <si>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</si>
  <si>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</si>
  <si>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</si>
  <si>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</si>
  <si>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</si>
  <si>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</si>
  <si>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</si>
  <si>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</si>
  <si>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</si>
  <si>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</si>
  <si>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</si>
  <si>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</si>
  <si>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</si>
  <si>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</si>
  <si>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</si>
  <si>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</si>
  <si>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</si>
  <si>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</si>
  <si>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</si>
  <si>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</si>
  <si>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</si>
  <si>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</si>
  <si>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</si>
  <si>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</si>
  <si>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</si>
  <si>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</si>
  <si>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</si>
  <si>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</si>
  <si>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</si>
  <si>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</si>
  <si>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</si>
  <si>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</si>
  <si>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</si>
  <si>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</si>
  <si>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</si>
  <si>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</si>
  <si>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</si>
  <si>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</si>
  <si>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</si>
  <si>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</si>
  <si>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</si>
  <si>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</si>
  <si>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</si>
  <si>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</si>
  <si>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</si>
  <si>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</si>
  <si>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</si>
  <si>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</si>
  <si>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</si>
  <si>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</si>
  <si>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</si>
  <si>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</si>
  <si>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</si>
  <si>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</si>
  <si>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</si>
  <si>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</si>
  <si>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</si>
  <si>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</si>
  <si>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</si>
  <si>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</si>
  <si>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</si>
  <si>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</si>
  <si>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</si>
  <si>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</si>
  <si>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</si>
  <si>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</si>
  <si>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</si>
  <si>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</si>
  <si>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</si>
  <si>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</si>
  <si>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</si>
  <si>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</si>
  <si>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</si>
  <si>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</si>
  <si>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</si>
  <si>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</si>
  <si>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</si>
  <si>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</si>
  <si>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</si>
  <si>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</si>
  <si>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</si>
  <si>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</si>
  <si>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</si>
  <si>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</si>
  <si>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</si>
  <si>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</si>
  <si>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</si>
  <si>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</si>
  <si>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</si>
  <si>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</si>
  <si>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</si>
  <si>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</si>
  <si>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</si>
  <si>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</si>
  <si>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</si>
  <si>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</si>
  <si>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</si>
  <si>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</si>
  <si>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</si>
  <si>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</si>
  <si>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</si>
  <si>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</si>
  <si>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</si>
  <si>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</si>
  <si>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</si>
  <si>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</si>
  <si>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</si>
  <si>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</si>
  <si>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</si>
  <si>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</si>
  <si>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</si>
  <si>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</si>
  <si>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</si>
  <si>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</si>
  <si>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</si>
  <si>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</si>
  <si>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</si>
  <si>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</si>
  <si>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</si>
  <si>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</si>
  <si>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</si>
  <si>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</si>
  <si>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</si>
  <si>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</si>
  <si>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</si>
  <si>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</si>
  <si>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</si>
  <si>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</si>
  <si>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</si>
  <si>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</si>
  <si>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</si>
  <si>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</si>
  <si>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</si>
  <si>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</si>
  <si>
    <t>Grand Total</t>
  </si>
  <si>
    <t>Total</t>
  </si>
  <si>
    <t>&amp;</t>
  </si>
  <si>
    <t>\\</t>
  </si>
  <si>
    <t>-</t>
  </si>
  <si>
    <t>Category of maize consumer</t>
  </si>
  <si>
    <t>Sex</t>
  </si>
  <si>
    <t>Number consulted</t>
  </si>
  <si>
    <t>Maize seed dealers</t>
  </si>
  <si>
    <t>Men</t>
  </si>
  <si>
    <t>Maize farmers</t>
  </si>
  <si>
    <t>Women</t>
  </si>
  <si>
    <t>Maize Millers</t>
  </si>
  <si>
    <t>Maize traders</t>
  </si>
  <si>
    <t>Total men</t>
  </si>
  <si>
    <t>Total women</t>
  </si>
  <si>
    <t>District Agricultural Technical and research staff</t>
  </si>
  <si>
    <t>Good taste gives appetite.</t>
  </si>
  <si>
    <t>Sweet for the mouth.</t>
  </si>
  <si>
    <t>More food to feed many people.</t>
  </si>
  <si>
    <t>Takes less firewood.</t>
  </si>
  <si>
    <t>Takes less water to prepare.</t>
  </si>
  <si>
    <t>Aroma provides appetite.</t>
  </si>
  <si>
    <t>Consumption Total</t>
  </si>
  <si>
    <t>Production Total</t>
  </si>
  <si>
    <t>Production &amp; consumption Total</t>
  </si>
  <si>
    <t>considered important</t>
  </si>
  <si>
    <t xml:space="preserve">Why is the trait </t>
  </si>
  <si>
    <t>Good taste keeps one satisfied longer.</t>
  </si>
  <si>
    <t>Produces more flour.</t>
  </si>
  <si>
    <t>One needs less flour to make a big meal.</t>
  </si>
  <si>
    <t>Short cooking time</t>
  </si>
  <si>
    <t>Easy to cook (lumps get out fast)</t>
  </si>
  <si>
    <t>Takes less firewood/charcoal.</t>
  </si>
  <si>
    <t>Takes a short time to serve.</t>
  </si>
  <si>
    <t>Big grain coat is good for roasted maize.</t>
  </si>
  <si>
    <t>Attractive to eat, and attracts buyers.</t>
  </si>
  <si>
    <t>Good texture when eating.</t>
  </si>
  <si>
    <t>Percent of</t>
  </si>
  <si>
    <t>responses</t>
  </si>
  <si>
    <t>Nutrition/protein content</t>
  </si>
  <si>
    <t>Good for children.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</si>
</sst>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3"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[Results_qualitative_data.xlsx]q1!PivotTable5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Traits that farmers consider when choosing a variety to grow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'q1'!$G$4:$H$22</c:f>
              <c:multiLvlStrCache>
                <c:ptCount val="15"/>
                <c:lvl>
                  <c:pt idx="0">
                    <c:v>Flour expansion after cooking</c:v>
                  </c:pt>
                  <c:pt idx="1">
                    <c:v>Nutrition/protein</c:v>
                  </c:pt>
                  <c:pt idx="2">
                    <c:v>Maturity time</c:v>
                  </c:pt>
                  <c:pt idx="3">
                    <c:v>Shelf life</c:v>
                  </c:pt>
                  <c:pt idx="4">
                    <c:v>Quality of flour (color &amp; texture)</c:v>
                  </c:pt>
                  <c:pt idx="5">
                    <c:v>Palatability (sweet &amp; smooth taste)</c:v>
                  </c:pt>
                  <c:pt idx="6">
                    <c:v>Milling out-turn</c:v>
                  </c:pt>
                  <c:pt idx="7">
                    <c:v>Grain size/weight</c:v>
                  </c:pt>
                  <c:pt idx="8">
                    <c:v>Recycling potential</c:v>
                  </c:pt>
                  <c:pt idx="9">
                    <c:v>Cost of seed</c:v>
                  </c:pt>
                  <c:pt idx="10">
                    <c:v>Reqires less inputs</c:v>
                  </c:pt>
                  <c:pt idx="11">
                    <c:v>Pest &amp; disease tolerance</c:v>
                  </c:pt>
                  <c:pt idx="12">
                    <c:v>Drought tolerace</c:v>
                  </c:pt>
                  <c:pt idx="13">
                    <c:v>Yield</c:v>
                  </c:pt>
                  <c:pt idx="14">
                    <c:v>Maturity time</c:v>
                  </c:pt>
                </c:lvl>
                <c:lvl>
                  <c:pt idx="0">
                    <c:v>Consumption</c:v>
                  </c:pt>
                  <c:pt idx="8">
                    <c:v>Production</c:v>
                  </c:pt>
                  <c:pt idx="14">
                    <c:v>Production &amp; consumption</c:v>
                  </c:pt>
                </c:lvl>
              </c:multiLvlStrCache>
            </c:multiLvlStrRef>
          </c:cat>
          <c:val>
            <c:numRef>
              <c:f>'q1'!$I$4:$I$22</c:f>
              <c:numCache>
                <c:formatCode>0.00</c:formatCode>
                <c:ptCount val="15"/>
                <c:pt idx="0">
                  <c:v>1.2820512820512819</c:v>
                </c:pt>
                <c:pt idx="1">
                  <c:v>1.2820512820512819</c:v>
                </c:pt>
                <c:pt idx="2">
                  <c:v>2.5641025641025639</c:v>
                </c:pt>
                <c:pt idx="3">
                  <c:v>3.8461538461538458</c:v>
                </c:pt>
                <c:pt idx="4">
                  <c:v>4.4871794871794872</c:v>
                </c:pt>
                <c:pt idx="5">
                  <c:v>7.6923076923076925</c:v>
                </c:pt>
                <c:pt idx="6">
                  <c:v>10.256410256410255</c:v>
                </c:pt>
                <c:pt idx="7">
                  <c:v>11.538461538461538</c:v>
                </c:pt>
                <c:pt idx="8">
                  <c:v>1.2820512820512819</c:v>
                </c:pt>
                <c:pt idx="9">
                  <c:v>4.4871794871794872</c:v>
                </c:pt>
                <c:pt idx="10">
                  <c:v>5.1282051282051277</c:v>
                </c:pt>
                <c:pt idx="11">
                  <c:v>8.3333333333333321</c:v>
                </c:pt>
                <c:pt idx="12">
                  <c:v>10.897435897435896</c:v>
                </c:pt>
                <c:pt idx="13">
                  <c:v>14.102564102564102</c:v>
                </c:pt>
                <c:pt idx="14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2CB-9D69-AC997C07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43296"/>
        <c:axId val="975844016"/>
      </c:barChart>
      <c:catAx>
        <c:axId val="9758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4016"/>
        <c:crosses val="autoZero"/>
        <c:auto val="1"/>
        <c:lblAlgn val="ctr"/>
        <c:lblOffset val="100"/>
        <c:noMultiLvlLbl val="0"/>
      </c:catAx>
      <c:valAx>
        <c:axId val="975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responses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[Results_qualitative_data.xlsx]q3!PivotTable1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'q3'!$F$4:$F$10</c:f>
              <c:strCache>
                <c:ptCount val="6"/>
                <c:pt idx="0">
                  <c:v>Alcohol brew</c:v>
                </c:pt>
                <c:pt idx="1">
                  <c:v>Fries/snacks</c:v>
                </c:pt>
                <c:pt idx="2">
                  <c:v>Boiled maize</c:v>
                </c:pt>
                <c:pt idx="3">
                  <c:v>Roasted maize</c:v>
                </c:pt>
                <c:pt idx="4">
                  <c:v>Porridge</c:v>
                </c:pt>
                <c:pt idx="5">
                  <c:v>Posho</c:v>
                </c:pt>
              </c:strCache>
            </c:strRef>
          </c:cat>
          <c:val>
            <c:numRef>
              <c:f>'q3'!$G$4:$G$10</c:f>
              <c:numCache>
                <c:formatCode>0.00</c:formatCode>
                <c:ptCount val="6"/>
                <c:pt idx="0">
                  <c:v>5.2631578947368416</c:v>
                </c:pt>
                <c:pt idx="1">
                  <c:v>7.0175438596491224</c:v>
                </c:pt>
                <c:pt idx="2">
                  <c:v>10.526315789473683</c:v>
                </c:pt>
                <c:pt idx="3">
                  <c:v>17.543859649122805</c:v>
                </c:pt>
                <c:pt idx="4">
                  <c:v>29.82456140350877</c:v>
                </c:pt>
                <c:pt idx="5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672-BABD-6853E2B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83664"/>
        <c:axId val="853085824"/>
      </c:barChart>
      <c:catAx>
        <c:axId val="8530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824"/>
        <c:crosses val="autoZero"/>
        <c:auto val="1"/>
        <c:lblAlgn val="ctr"/>
        <c:lblOffset val="100"/>
        <c:noMultiLvlLbl val="0"/>
      </c:catAx>
      <c:valAx>
        <c:axId val="853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[Results_qualitative_data.xlsx]q6!PivotTable1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[Results_qualitative_data.xlsx]q7!PivotTable12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37C-8108-401328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885968"/>
        <c:axId val="571887408"/>
      </c:barChart>
      <c:catAx>
        <c:axId val="57188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408"/>
        <c:crosses val="autoZero"/>
        <c:auto val="1"/>
        <c:lblAlgn val="ctr"/>
        <c:lblOffset val="100"/>
        <c:noMultiLvlLbl val="0"/>
      </c:catAx>
      <c:valAx>
        <c:axId val="5718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[Results_qualitative_data.xlsx]q8!PivotTable2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0</xdr:row>
      <xdr:rowOff>120650</xdr:rowOff>
    </xdr:from>
    <xdr:to>
      <xdr:col>8</xdr:col>
      <xdr:colOff>647700</xdr:colOff>
      <xdr:row>18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B8F67-0EAE-F7C3-A4EC-03523337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3</xdr:col>
      <xdr:colOff>660400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1A915-B95E-4DAD-728C-29110400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784225</xdr:colOff>
      <xdr:row>1</xdr:row>
      <xdr:rowOff>466725</xdr:rowOff>
    </xdr:from>
    <xdr:to>
      <xdr:col>8</xdr:col>
      <xdr:colOff>1092200</xdr:colOff>
      <xdr:row>14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3</xdr:row>
      <xdr:rowOff>60325</xdr:rowOff>
    </xdr:from>
    <xdr:to>
      <xdr:col>6</xdr:col>
      <xdr:colOff>2101850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5097-78F4-15D3-C70F-019126D3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5.927777777775" createdVersion="8" refreshedVersion="8" minRefreshableVersion="3" recordCount="17" xr:uid="{3E382416-3F4A-4B68-BF24-7520DCAF1AA9}">
  <cacheSource type="worksheet">
    <worksheetSource ref="B3:D20" sheet="q3"/>
  </cacheSource>
  <cacheFields count="3">
    <cacheField name="Dishes" numFmtId="0">
      <sharedItems count="6">
        <s v="Posho"/>
        <s v="Porridge"/>
        <s v="Roasted maize"/>
        <s v="Fries/snacks"/>
        <s v="Boiled maize"/>
        <s v="Alcohol brew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3.5087719298245612" maxValue="7.0175438596491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50.788346643516" createdVersion="8" refreshedVersion="8" minRefreshableVersion="3" recordCount="47" xr:uid="{BA33C54A-EC7C-4EF3-B356-6FE5EE5EDFFE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"/>
    <n v="7.0175438596491224"/>
  </r>
  <r>
    <x v="1"/>
    <n v="4"/>
    <n v="7.0175438596491224"/>
  </r>
  <r>
    <x v="2"/>
    <n v="4"/>
    <n v="7.0175438596491224"/>
  </r>
  <r>
    <x v="1"/>
    <n v="4"/>
    <n v="7.0175438596491224"/>
  </r>
  <r>
    <x v="0"/>
    <n v="4"/>
    <n v="7.0175438596491224"/>
  </r>
  <r>
    <x v="0"/>
    <n v="4"/>
    <n v="7.0175438596491224"/>
  </r>
  <r>
    <x v="1"/>
    <n v="4"/>
    <n v="7.0175438596491224"/>
  </r>
  <r>
    <x v="3"/>
    <n v="4"/>
    <n v="7.0175438596491224"/>
  </r>
  <r>
    <x v="2"/>
    <n v="4"/>
    <n v="7.0175438596491224"/>
  </r>
  <r>
    <x v="4"/>
    <n v="4"/>
    <n v="7.0175438596491224"/>
  </r>
  <r>
    <x v="0"/>
    <n v="3"/>
    <n v="5.2631578947368416"/>
  </r>
  <r>
    <x v="1"/>
    <n v="3"/>
    <n v="5.2631578947368416"/>
  </r>
  <r>
    <x v="5"/>
    <n v="3"/>
    <n v="5.2631578947368416"/>
  </r>
  <r>
    <x v="1"/>
    <n v="2"/>
    <n v="3.5087719298245612"/>
  </r>
  <r>
    <x v="2"/>
    <n v="2"/>
    <n v="3.5087719298245612"/>
  </r>
  <r>
    <x v="0"/>
    <n v="2"/>
    <n v="3.5087719298245612"/>
  </r>
  <r>
    <x v="4"/>
    <n v="2"/>
    <n v="3.50877192982456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F2BC0-D1C7-417D-899D-D5927A51F939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G3:I22" firstHeaderRow="1" firstDataRow="1" firstDataCol="2"/>
  <pivotFields count="4"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 sortType="ascending">
      <items count="15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2">
    <field x="0"/>
    <field x="1"/>
  </rowFields>
  <rowItems count="19">
    <i>
      <x/>
      <x v="2"/>
    </i>
    <i r="1">
      <x v="6"/>
    </i>
    <i r="1">
      <x v="4"/>
    </i>
    <i r="1">
      <x v="12"/>
    </i>
    <i r="1">
      <x v="9"/>
    </i>
    <i r="1">
      <x v="7"/>
    </i>
    <i r="1">
      <x v="5"/>
    </i>
    <i r="1">
      <x v="3"/>
    </i>
    <i t="default">
      <x/>
    </i>
    <i>
      <x v="1"/>
      <x v="10"/>
    </i>
    <i r="1">
      <x/>
    </i>
    <i r="1">
      <x v="11"/>
    </i>
    <i r="1">
      <x v="8"/>
    </i>
    <i r="1">
      <x v="1"/>
    </i>
    <i r="1">
      <x v="13"/>
    </i>
    <i t="default">
      <x v="1"/>
    </i>
    <i>
      <x v="2"/>
      <x v="4"/>
    </i>
    <i t="default">
      <x v="2"/>
    </i>
    <i t="grand">
      <x/>
    </i>
  </rowItems>
  <colItems count="1">
    <i/>
  </colItems>
  <dataFields count="1">
    <dataField name="Sum of Proportion (%) of responses" fld="3" baseField="0" baseItem="0"/>
  </dataFields>
  <formats count="13">
    <format dxfId="22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1" count="8">
            <x v="2"/>
            <x v="3"/>
            <x v="4"/>
            <x v="5"/>
            <x v="6"/>
            <x v="7"/>
            <x v="9"/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1"/>
            <x v="8"/>
            <x v="10"/>
            <x v="11"/>
            <x v="13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8">
            <x v="2"/>
            <x v="3"/>
            <x v="4"/>
            <x v="5"/>
            <x v="6"/>
            <x v="7"/>
            <x v="9"/>
            <x v="12"/>
          </reference>
        </references>
      </pivotArea>
    </format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1"/>
            <x v="8"/>
            <x v="10"/>
            <x v="11"/>
            <x v="13"/>
          </reference>
        </references>
      </pivotArea>
    </format>
    <format dxfId="12">
      <pivotArea collapsedLevelsAreSubtotals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5071-7F9E-4464-9AE0-05F19B533BF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G10" firstHeaderRow="1" firstDataRow="1" firstDataCol="1"/>
  <pivotFields count="3">
    <pivotField axis="axisRow" compact="0" outline="0" showAll="0" sortType="ascending" defaultSubtotal="0">
      <items count="6">
        <item x="5"/>
        <item x="4"/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numFmtId="2" outline="0" showAll="0" defaultSubtotal="0"/>
  </pivotFields>
  <rowFields count="1">
    <field x="0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Proportion (%) of responses" fld="2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0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1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dataOnly="0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pane xSplit="1" ySplit="3" topLeftCell="B34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8.54296875" bestFit="1" customWidth="1"/>
    <col min="8" max="8" width="30.1796875" bestFit="1" customWidth="1"/>
    <col min="9" max="9" width="19.6328125" bestFit="1" customWidth="1"/>
    <col min="10" max="10" width="4.36328125" style="11" customWidth="1"/>
    <col min="11" max="11" width="30.1796875" customWidth="1"/>
    <col min="12" max="12" width="8.26953125" customWidth="1"/>
    <col min="13" max="13" width="13.453125" customWidth="1"/>
  </cols>
  <sheetData>
    <row r="1" spans="1:14" x14ac:dyDescent="0.35">
      <c r="A1" s="15" t="s">
        <v>25</v>
      </c>
      <c r="B1" s="3"/>
      <c r="C1" s="3"/>
      <c r="D1" s="3"/>
      <c r="E1" s="3"/>
    </row>
    <row r="2" spans="1:14" x14ac:dyDescent="0.35">
      <c r="A2" s="15"/>
      <c r="B2" s="3"/>
      <c r="C2" s="3"/>
      <c r="D2" s="3"/>
      <c r="E2" s="3"/>
      <c r="F2" s="11">
        <v>100</v>
      </c>
    </row>
    <row r="3" spans="1:14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180</v>
      </c>
      <c r="F3" s="11"/>
      <c r="G3" s="25" t="s">
        <v>37</v>
      </c>
      <c r="H3" s="25" t="s">
        <v>26</v>
      </c>
      <c r="I3" s="26" t="s">
        <v>181</v>
      </c>
      <c r="J3" s="31"/>
      <c r="K3" s="27" t="s">
        <v>182</v>
      </c>
      <c r="L3" s="27" t="s">
        <v>190</v>
      </c>
      <c r="M3" s="28" t="s">
        <v>180</v>
      </c>
    </row>
    <row r="4" spans="1:14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I4" s="24">
        <v>1.2820512820512819</v>
      </c>
      <c r="K4" s="2" t="s">
        <v>183</v>
      </c>
      <c r="L4" s="27" t="s">
        <v>190</v>
      </c>
      <c r="M4" s="2"/>
      <c r="N4" t="s">
        <v>191</v>
      </c>
    </row>
    <row r="5" spans="1:14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21</v>
      </c>
      <c r="I5" s="24">
        <v>1.2820512820512819</v>
      </c>
      <c r="K5" t="s">
        <v>144</v>
      </c>
      <c r="L5" s="27" t="s">
        <v>190</v>
      </c>
      <c r="M5" s="24">
        <v>11.538461538461538</v>
      </c>
      <c r="N5" t="s">
        <v>191</v>
      </c>
    </row>
    <row r="6" spans="1:14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I6" s="24">
        <v>2.5641025641025639</v>
      </c>
      <c r="K6" t="s">
        <v>33</v>
      </c>
      <c r="L6" s="27" t="s">
        <v>190</v>
      </c>
      <c r="M6" s="24">
        <v>10.256410256410255</v>
      </c>
      <c r="N6" t="s">
        <v>191</v>
      </c>
    </row>
    <row r="7" spans="1:14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31</v>
      </c>
      <c r="I7" s="24">
        <v>3.8461538461538458</v>
      </c>
      <c r="K7" t="s">
        <v>38</v>
      </c>
      <c r="L7" s="27" t="s">
        <v>190</v>
      </c>
      <c r="M7" s="24">
        <v>7.6923076923076925</v>
      </c>
      <c r="N7" t="s">
        <v>191</v>
      </c>
    </row>
    <row r="8" spans="1:14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64</v>
      </c>
      <c r="I8" s="24">
        <v>4.4871794871794872</v>
      </c>
      <c r="K8" t="s">
        <v>64</v>
      </c>
      <c r="L8" s="27" t="s">
        <v>190</v>
      </c>
      <c r="M8" s="24">
        <v>4.4871794871794872</v>
      </c>
      <c r="N8" t="s">
        <v>191</v>
      </c>
    </row>
    <row r="9" spans="1:14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I9" s="24">
        <v>7.6923076923076925</v>
      </c>
      <c r="K9" t="s">
        <v>31</v>
      </c>
      <c r="L9" s="27" t="s">
        <v>190</v>
      </c>
      <c r="M9" s="24">
        <v>3.8461538461538458</v>
      </c>
      <c r="N9" t="s">
        <v>191</v>
      </c>
    </row>
    <row r="10" spans="1:14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33</v>
      </c>
      <c r="I10" s="24">
        <v>10.256410256410255</v>
      </c>
      <c r="K10" t="s">
        <v>32</v>
      </c>
      <c r="L10" s="27" t="s">
        <v>190</v>
      </c>
      <c r="M10" s="24">
        <v>2.5641025641025639</v>
      </c>
      <c r="N10" t="s">
        <v>191</v>
      </c>
    </row>
    <row r="11" spans="1:14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144</v>
      </c>
      <c r="I11" s="24">
        <v>11.538461538461538</v>
      </c>
      <c r="K11" t="s">
        <v>39</v>
      </c>
      <c r="L11" s="27" t="s">
        <v>190</v>
      </c>
      <c r="M11" s="24">
        <v>1.2820512820512819</v>
      </c>
      <c r="N11" t="s">
        <v>191</v>
      </c>
    </row>
    <row r="12" spans="1:14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211</v>
      </c>
      <c r="I12" s="24">
        <v>42.948717948717949</v>
      </c>
      <c r="K12" t="s">
        <v>21</v>
      </c>
      <c r="L12" s="27" t="s">
        <v>190</v>
      </c>
      <c r="M12" s="24">
        <v>1.2820512820512819</v>
      </c>
      <c r="N12" t="s">
        <v>191</v>
      </c>
    </row>
    <row r="13" spans="1:14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G13" t="s">
        <v>35</v>
      </c>
      <c r="H13" t="s">
        <v>34</v>
      </c>
      <c r="I13" s="24">
        <v>1.2820512820512819</v>
      </c>
      <c r="K13" s="2" t="s">
        <v>189</v>
      </c>
      <c r="L13" s="27" t="s">
        <v>190</v>
      </c>
      <c r="M13" s="24">
        <f>SUM(M5:M12)</f>
        <v>42.948717948717956</v>
      </c>
      <c r="N13" t="s">
        <v>191</v>
      </c>
    </row>
    <row r="14" spans="1:14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42</v>
      </c>
      <c r="I14" s="24">
        <v>4.4871794871794872</v>
      </c>
      <c r="K14" s="2" t="s">
        <v>184</v>
      </c>
      <c r="L14" s="27" t="s">
        <v>190</v>
      </c>
      <c r="M14" s="24"/>
      <c r="N14" t="s">
        <v>191</v>
      </c>
    </row>
    <row r="15" spans="1:14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41</v>
      </c>
      <c r="I15" s="24">
        <v>5.1282051282051277</v>
      </c>
      <c r="K15" t="s">
        <v>27</v>
      </c>
      <c r="L15" s="27" t="s">
        <v>190</v>
      </c>
      <c r="M15" s="24">
        <v>14.102564102564102</v>
      </c>
      <c r="N15" t="s">
        <v>191</v>
      </c>
    </row>
    <row r="16" spans="1:14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30</v>
      </c>
      <c r="I16" s="24">
        <v>8.3333333333333321</v>
      </c>
      <c r="K16" t="s">
        <v>28</v>
      </c>
      <c r="L16" s="27" t="s">
        <v>190</v>
      </c>
      <c r="M16" s="24">
        <v>10.897435897435896</v>
      </c>
      <c r="N16" t="s">
        <v>191</v>
      </c>
    </row>
    <row r="17" spans="1:14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28</v>
      </c>
      <c r="I17" s="24">
        <v>10.897435897435896</v>
      </c>
      <c r="K17" t="s">
        <v>30</v>
      </c>
      <c r="L17" s="27" t="s">
        <v>190</v>
      </c>
      <c r="M17" s="24">
        <v>8.3333333333333321</v>
      </c>
      <c r="N17" t="s">
        <v>191</v>
      </c>
    </row>
    <row r="18" spans="1:14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H18" t="s">
        <v>27</v>
      </c>
      <c r="I18" s="24">
        <v>14.102564102564102</v>
      </c>
      <c r="K18" t="s">
        <v>41</v>
      </c>
      <c r="L18" s="27" t="s">
        <v>190</v>
      </c>
      <c r="M18" s="24">
        <v>5.1282051282051277</v>
      </c>
      <c r="N18" t="s">
        <v>191</v>
      </c>
    </row>
    <row r="19" spans="1:14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G19" t="s">
        <v>212</v>
      </c>
      <c r="I19" s="24">
        <v>44.230769230769226</v>
      </c>
      <c r="K19" t="s">
        <v>42</v>
      </c>
      <c r="L19" s="27" t="s">
        <v>190</v>
      </c>
      <c r="M19" s="24">
        <v>4.4871794871794872</v>
      </c>
      <c r="N19" t="s">
        <v>191</v>
      </c>
    </row>
    <row r="20" spans="1:14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t="s">
        <v>65</v>
      </c>
      <c r="H20" t="s">
        <v>32</v>
      </c>
      <c r="I20" s="24">
        <v>12.820512820512819</v>
      </c>
      <c r="K20" t="s">
        <v>34</v>
      </c>
      <c r="L20" s="27" t="s">
        <v>190</v>
      </c>
      <c r="M20" s="24">
        <v>1.2820512820512819</v>
      </c>
      <c r="N20" t="s">
        <v>191</v>
      </c>
    </row>
    <row r="21" spans="1:14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213</v>
      </c>
      <c r="I21" s="24">
        <v>12.820512820512819</v>
      </c>
      <c r="K21" s="2" t="s">
        <v>189</v>
      </c>
      <c r="L21" s="27" t="s">
        <v>190</v>
      </c>
      <c r="M21" s="24">
        <f>SUM(M15:M20)</f>
        <v>44.230769230769226</v>
      </c>
      <c r="N21" t="s">
        <v>191</v>
      </c>
    </row>
    <row r="22" spans="1:14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188</v>
      </c>
      <c r="I22">
        <v>100</v>
      </c>
      <c r="K22" s="2" t="s">
        <v>185</v>
      </c>
      <c r="L22" s="27" t="s">
        <v>190</v>
      </c>
      <c r="M22" s="24"/>
      <c r="N22" t="s">
        <v>191</v>
      </c>
    </row>
    <row r="23" spans="1:14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H23" s="23"/>
      <c r="I23" s="23"/>
      <c r="K23" s="29" t="s">
        <v>32</v>
      </c>
      <c r="L23" s="27" t="s">
        <v>190</v>
      </c>
      <c r="M23" s="30">
        <v>12.820512820512819</v>
      </c>
      <c r="N23" t="s">
        <v>191</v>
      </c>
    </row>
    <row r="24" spans="1:14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  <c r="K24" s="2" t="s">
        <v>189</v>
      </c>
      <c r="L24" s="27" t="s">
        <v>190</v>
      </c>
      <c r="M24" s="24">
        <f>SUM(M23)</f>
        <v>12.820512820512819</v>
      </c>
      <c r="N24" t="s">
        <v>191</v>
      </c>
    </row>
    <row r="25" spans="1:14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4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4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4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4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4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4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4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workbookViewId="0">
      <selection activeCell="G14" sqref="G14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180</v>
      </c>
      <c r="G3" s="25" t="s">
        <v>166</v>
      </c>
      <c r="H3" s="26" t="s">
        <v>181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0919-3001-4E20-9905-483317F92FAF}">
  <dimension ref="A2:G13"/>
  <sheetViews>
    <sheetView workbookViewId="0">
      <selection activeCell="A2" sqref="A2:F13"/>
    </sheetView>
  </sheetViews>
  <sheetFormatPr defaultRowHeight="14.5" x14ac:dyDescent="0.35"/>
  <cols>
    <col min="1" max="1" width="40.90625" bestFit="1" customWidth="1"/>
    <col min="3" max="3" width="7.453125" bestFit="1" customWidth="1"/>
    <col min="5" max="5" width="16.36328125" bestFit="1" customWidth="1"/>
  </cols>
  <sheetData>
    <row r="2" spans="1:7" x14ac:dyDescent="0.35">
      <c r="A2" s="40" t="s">
        <v>193</v>
      </c>
      <c r="B2" s="40" t="s">
        <v>190</v>
      </c>
      <c r="C2" s="39" t="s">
        <v>194</v>
      </c>
      <c r="D2" s="40" t="s">
        <v>190</v>
      </c>
      <c r="E2" s="39" t="s">
        <v>195</v>
      </c>
      <c r="F2" s="37" t="s">
        <v>191</v>
      </c>
    </row>
    <row r="3" spans="1:7" x14ac:dyDescent="0.35">
      <c r="A3" s="37" t="s">
        <v>196</v>
      </c>
      <c r="B3" s="37" t="s">
        <v>190</v>
      </c>
      <c r="C3" s="38" t="s">
        <v>197</v>
      </c>
      <c r="D3" s="37" t="s">
        <v>190</v>
      </c>
      <c r="E3" s="41">
        <v>3</v>
      </c>
      <c r="F3" s="37" t="s">
        <v>191</v>
      </c>
    </row>
    <row r="4" spans="1:7" x14ac:dyDescent="0.35">
      <c r="A4" s="37" t="s">
        <v>198</v>
      </c>
      <c r="B4" s="37" t="s">
        <v>190</v>
      </c>
      <c r="C4" s="38" t="s">
        <v>199</v>
      </c>
      <c r="D4" s="37" t="s">
        <v>190</v>
      </c>
      <c r="E4" s="41">
        <v>14</v>
      </c>
      <c r="F4" s="37" t="s">
        <v>191</v>
      </c>
    </row>
    <row r="5" spans="1:7" x14ac:dyDescent="0.35">
      <c r="A5" s="37"/>
      <c r="B5" s="37" t="s">
        <v>190</v>
      </c>
      <c r="C5" s="38" t="s">
        <v>197</v>
      </c>
      <c r="D5" s="37" t="s">
        <v>190</v>
      </c>
      <c r="E5" s="41">
        <v>7</v>
      </c>
      <c r="F5" s="37" t="s">
        <v>191</v>
      </c>
    </row>
    <row r="6" spans="1:7" x14ac:dyDescent="0.35">
      <c r="A6" s="37" t="s">
        <v>200</v>
      </c>
      <c r="B6" s="37" t="s">
        <v>190</v>
      </c>
      <c r="C6" s="38" t="s">
        <v>197</v>
      </c>
      <c r="D6" s="37" t="s">
        <v>190</v>
      </c>
      <c r="E6" s="41">
        <v>3</v>
      </c>
      <c r="F6" s="37" t="s">
        <v>191</v>
      </c>
    </row>
    <row r="7" spans="1:7" x14ac:dyDescent="0.35">
      <c r="A7" s="38" t="s">
        <v>204</v>
      </c>
      <c r="B7" s="37" t="s">
        <v>190</v>
      </c>
      <c r="C7" s="38" t="s">
        <v>199</v>
      </c>
      <c r="D7" s="37" t="s">
        <v>190</v>
      </c>
      <c r="E7" s="41">
        <v>1</v>
      </c>
      <c r="F7" s="37" t="s">
        <v>191</v>
      </c>
    </row>
    <row r="8" spans="1:7" x14ac:dyDescent="0.35">
      <c r="A8" s="37"/>
      <c r="B8" s="37" t="s">
        <v>190</v>
      </c>
      <c r="C8" s="38" t="s">
        <v>197</v>
      </c>
      <c r="D8" s="37" t="s">
        <v>190</v>
      </c>
      <c r="E8" s="41">
        <v>4</v>
      </c>
      <c r="F8" s="37" t="s">
        <v>191</v>
      </c>
    </row>
    <row r="9" spans="1:7" x14ac:dyDescent="0.35">
      <c r="A9" s="38" t="s">
        <v>201</v>
      </c>
      <c r="B9" s="37" t="s">
        <v>190</v>
      </c>
      <c r="C9" s="38" t="s">
        <v>199</v>
      </c>
      <c r="D9" s="37" t="s">
        <v>190</v>
      </c>
      <c r="E9" s="41">
        <v>1</v>
      </c>
      <c r="F9" s="37" t="s">
        <v>191</v>
      </c>
    </row>
    <row r="10" spans="1:7" x14ac:dyDescent="0.35">
      <c r="A10" s="37"/>
      <c r="B10" s="37" t="s">
        <v>190</v>
      </c>
      <c r="C10" s="38" t="s">
        <v>197</v>
      </c>
      <c r="D10" s="37" t="s">
        <v>190</v>
      </c>
      <c r="E10" s="41">
        <v>3</v>
      </c>
      <c r="F10" s="37" t="s">
        <v>191</v>
      </c>
    </row>
    <row r="11" spans="1:7" x14ac:dyDescent="0.35">
      <c r="A11" s="39" t="s">
        <v>188</v>
      </c>
      <c r="B11" s="37" t="s">
        <v>190</v>
      </c>
      <c r="C11" s="37" t="s">
        <v>192</v>
      </c>
      <c r="D11" s="37" t="s">
        <v>190</v>
      </c>
      <c r="E11" s="42">
        <f>SUM(E3:E10)</f>
        <v>36</v>
      </c>
      <c r="F11" s="37" t="s">
        <v>191</v>
      </c>
    </row>
    <row r="12" spans="1:7" x14ac:dyDescent="0.35">
      <c r="A12" s="39" t="s">
        <v>202</v>
      </c>
      <c r="B12" s="37" t="s">
        <v>190</v>
      </c>
      <c r="C12" s="37" t="s">
        <v>192</v>
      </c>
      <c r="D12" s="37" t="s">
        <v>190</v>
      </c>
      <c r="E12" s="42">
        <f>E3+E5+E8+E10</f>
        <v>17</v>
      </c>
      <c r="F12" s="37" t="s">
        <v>191</v>
      </c>
      <c r="G12" s="23">
        <f>E12/E11</f>
        <v>0.47222222222222221</v>
      </c>
    </row>
    <row r="13" spans="1:7" x14ac:dyDescent="0.35">
      <c r="A13" s="39" t="s">
        <v>203</v>
      </c>
      <c r="B13" s="37" t="s">
        <v>190</v>
      </c>
      <c r="C13" s="37" t="s">
        <v>192</v>
      </c>
      <c r="D13" s="37" t="s">
        <v>190</v>
      </c>
      <c r="E13" s="42">
        <f>E11-E12</f>
        <v>19</v>
      </c>
      <c r="F13" s="37" t="s">
        <v>191</v>
      </c>
      <c r="G13" s="23">
        <f>E13/E11</f>
        <v>0.52777777777777779</v>
      </c>
    </row>
  </sheetData>
  <hyperlinks>
    <hyperlink ref="F2" r:id="rId1" xr:uid="{21FA4ACC-F7F0-4F6E-8C93-03D43C56C784}"/>
    <hyperlink ref="F3:F13" r:id="rId2" display="\\" xr:uid="{4568A06A-437E-409E-B93D-DB3B7256D1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43" t="s">
        <v>72</v>
      </c>
      <c r="B1" s="43"/>
      <c r="C1" s="43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15" sqref="G15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  <col min="4" max="4" width="13.453125" customWidth="1"/>
    <col min="6" max="6" width="13" bestFit="1" customWidth="1"/>
    <col min="7" max="7" width="31" bestFit="1" customWidth="1"/>
  </cols>
  <sheetData>
    <row r="1" spans="1:8" x14ac:dyDescent="0.35">
      <c r="D1">
        <v>100</v>
      </c>
    </row>
    <row r="2" spans="1:8" s="3" customFormat="1" x14ac:dyDescent="0.35">
      <c r="A2" s="3" t="s">
        <v>44</v>
      </c>
    </row>
    <row r="3" spans="1:8" s="2" customFormat="1" ht="29" x14ac:dyDescent="0.35">
      <c r="A3" s="2" t="s">
        <v>23</v>
      </c>
      <c r="B3" s="2" t="s">
        <v>12</v>
      </c>
      <c r="C3" s="2" t="s">
        <v>24</v>
      </c>
      <c r="D3" s="13" t="s">
        <v>180</v>
      </c>
      <c r="F3" s="25" t="s">
        <v>12</v>
      </c>
      <c r="G3" t="s">
        <v>181</v>
      </c>
      <c r="H3"/>
    </row>
    <row r="4" spans="1:8" x14ac:dyDescent="0.35">
      <c r="A4" t="s">
        <v>80</v>
      </c>
      <c r="B4" t="s">
        <v>4</v>
      </c>
      <c r="C4" s="7">
        <v>4</v>
      </c>
      <c r="D4" s="24">
        <f>(C4/$C$21)*$D$1</f>
        <v>7.0175438596491224</v>
      </c>
      <c r="F4" t="s">
        <v>7</v>
      </c>
      <c r="G4" s="24">
        <v>5.2631578947368416</v>
      </c>
    </row>
    <row r="5" spans="1:8" x14ac:dyDescent="0.35">
      <c r="A5" t="s">
        <v>80</v>
      </c>
      <c r="B5" t="s">
        <v>5</v>
      </c>
      <c r="C5" s="7">
        <v>4</v>
      </c>
      <c r="D5" s="24">
        <f t="shared" ref="D5:D20" si="0">(C5/$C$21)*$D$1</f>
        <v>7.0175438596491224</v>
      </c>
      <c r="F5" t="s">
        <v>13</v>
      </c>
      <c r="G5" s="24">
        <v>7.0175438596491224</v>
      </c>
    </row>
    <row r="6" spans="1:8" x14ac:dyDescent="0.35">
      <c r="A6" t="s">
        <v>110</v>
      </c>
      <c r="B6" t="s">
        <v>8</v>
      </c>
      <c r="C6" s="7">
        <v>4</v>
      </c>
      <c r="D6" s="24">
        <f t="shared" si="0"/>
        <v>7.0175438596491224</v>
      </c>
      <c r="F6" t="s">
        <v>6</v>
      </c>
      <c r="G6" s="24">
        <v>10.526315789473683</v>
      </c>
    </row>
    <row r="7" spans="1:8" x14ac:dyDescent="0.35">
      <c r="A7" t="s">
        <v>110</v>
      </c>
      <c r="B7" t="s">
        <v>5</v>
      </c>
      <c r="C7" s="7">
        <v>4</v>
      </c>
      <c r="D7" s="24">
        <f t="shared" si="0"/>
        <v>7.0175438596491224</v>
      </c>
      <c r="F7" t="s">
        <v>8</v>
      </c>
      <c r="G7" s="24">
        <v>17.543859649122805</v>
      </c>
    </row>
    <row r="8" spans="1:8" x14ac:dyDescent="0.35">
      <c r="A8" t="s">
        <v>110</v>
      </c>
      <c r="B8" t="s">
        <v>4</v>
      </c>
      <c r="C8" s="7">
        <v>4</v>
      </c>
      <c r="D8" s="24">
        <f t="shared" si="0"/>
        <v>7.0175438596491224</v>
      </c>
      <c r="F8" t="s">
        <v>5</v>
      </c>
      <c r="G8" s="24">
        <v>29.82456140350877</v>
      </c>
    </row>
    <row r="9" spans="1:8" x14ac:dyDescent="0.35">
      <c r="A9" t="s">
        <v>10</v>
      </c>
      <c r="B9" t="s">
        <v>4</v>
      </c>
      <c r="C9" s="7">
        <v>4</v>
      </c>
      <c r="D9" s="24">
        <f t="shared" si="0"/>
        <v>7.0175438596491224</v>
      </c>
      <c r="F9" t="s">
        <v>4</v>
      </c>
      <c r="G9" s="24">
        <v>29.82456140350877</v>
      </c>
    </row>
    <row r="10" spans="1:8" x14ac:dyDescent="0.35">
      <c r="A10" t="s">
        <v>10</v>
      </c>
      <c r="B10" t="s">
        <v>5</v>
      </c>
      <c r="C10" s="7">
        <v>4</v>
      </c>
      <c r="D10" s="24">
        <f t="shared" si="0"/>
        <v>7.0175438596491224</v>
      </c>
      <c r="F10" t="s">
        <v>188</v>
      </c>
      <c r="G10">
        <v>100</v>
      </c>
    </row>
    <row r="11" spans="1:8" x14ac:dyDescent="0.35">
      <c r="A11" t="s">
        <v>10</v>
      </c>
      <c r="B11" t="s">
        <v>13</v>
      </c>
      <c r="C11" s="7">
        <v>4</v>
      </c>
      <c r="D11" s="24">
        <f t="shared" si="0"/>
        <v>7.0175438596491224</v>
      </c>
    </row>
    <row r="12" spans="1:8" x14ac:dyDescent="0.35">
      <c r="A12" t="s">
        <v>10</v>
      </c>
      <c r="B12" t="s">
        <v>8</v>
      </c>
      <c r="C12" s="7">
        <v>4</v>
      </c>
      <c r="D12" s="24">
        <f t="shared" si="0"/>
        <v>7.0175438596491224</v>
      </c>
    </row>
    <row r="13" spans="1:8" x14ac:dyDescent="0.35">
      <c r="A13" t="s">
        <v>10</v>
      </c>
      <c r="B13" t="s">
        <v>6</v>
      </c>
      <c r="C13" s="7">
        <v>4</v>
      </c>
      <c r="D13" s="24">
        <f t="shared" si="0"/>
        <v>7.0175438596491224</v>
      </c>
    </row>
    <row r="14" spans="1:8" x14ac:dyDescent="0.35">
      <c r="A14" t="s">
        <v>11</v>
      </c>
      <c r="B14" t="s">
        <v>4</v>
      </c>
      <c r="C14" s="7">
        <v>3</v>
      </c>
      <c r="D14" s="24">
        <f t="shared" si="0"/>
        <v>5.2631578947368416</v>
      </c>
    </row>
    <row r="15" spans="1:8" x14ac:dyDescent="0.35">
      <c r="A15" t="s">
        <v>11</v>
      </c>
      <c r="B15" t="s">
        <v>5</v>
      </c>
      <c r="C15" s="7">
        <v>3</v>
      </c>
      <c r="D15" s="24">
        <f t="shared" si="0"/>
        <v>5.2631578947368416</v>
      </c>
    </row>
    <row r="16" spans="1:8" x14ac:dyDescent="0.35">
      <c r="A16" t="s">
        <v>11</v>
      </c>
      <c r="B16" t="s">
        <v>7</v>
      </c>
      <c r="C16" s="7">
        <v>3</v>
      </c>
      <c r="D16" s="24">
        <f t="shared" si="0"/>
        <v>5.2631578947368416</v>
      </c>
    </row>
    <row r="17" spans="1:4" x14ac:dyDescent="0.35">
      <c r="A17" t="s">
        <v>14</v>
      </c>
      <c r="B17" t="s">
        <v>5</v>
      </c>
      <c r="C17" s="7">
        <v>2</v>
      </c>
      <c r="D17" s="24">
        <f t="shared" si="0"/>
        <v>3.5087719298245612</v>
      </c>
    </row>
    <row r="18" spans="1:4" x14ac:dyDescent="0.35">
      <c r="A18" t="s">
        <v>14</v>
      </c>
      <c r="B18" t="s">
        <v>8</v>
      </c>
      <c r="C18" s="7">
        <v>2</v>
      </c>
      <c r="D18" s="24">
        <f t="shared" si="0"/>
        <v>3.5087719298245612</v>
      </c>
    </row>
    <row r="19" spans="1:4" x14ac:dyDescent="0.35">
      <c r="A19" t="s">
        <v>14</v>
      </c>
      <c r="B19" t="s">
        <v>4</v>
      </c>
      <c r="C19" s="7">
        <v>2</v>
      </c>
      <c r="D19" s="24">
        <f t="shared" si="0"/>
        <v>3.5087719298245612</v>
      </c>
    </row>
    <row r="20" spans="1:4" x14ac:dyDescent="0.35">
      <c r="A20" t="s">
        <v>14</v>
      </c>
      <c r="B20" t="s">
        <v>6</v>
      </c>
      <c r="C20" s="7">
        <v>2</v>
      </c>
      <c r="D20" s="24">
        <f t="shared" si="0"/>
        <v>3.5087719298245612</v>
      </c>
    </row>
    <row r="21" spans="1:4" x14ac:dyDescent="0.35">
      <c r="C21">
        <f>SUM(C4:C20)</f>
        <v>57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tabSelected="1" workbookViewId="0">
      <selection activeCell="D6" sqref="D6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44" t="s">
        <v>137</v>
      </c>
      <c r="B2" s="44"/>
      <c r="C2" s="44"/>
      <c r="D2" s="44"/>
      <c r="E2" s="44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180</v>
      </c>
      <c r="H4" s="25" t="s">
        <v>138</v>
      </c>
      <c r="I4" s="26" t="s">
        <v>181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43" t="s">
        <v>68</v>
      </c>
      <c r="B2" s="43"/>
      <c r="C2" s="43"/>
      <c r="D2" s="43"/>
      <c r="E2" s="43"/>
      <c r="G2" s="45" t="s">
        <v>186</v>
      </c>
      <c r="H2" s="45"/>
      <c r="J2" s="46" t="s">
        <v>187</v>
      </c>
      <c r="K2" s="46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180</v>
      </c>
      <c r="E3" s="5" t="s">
        <v>63</v>
      </c>
      <c r="F3" s="12"/>
      <c r="G3" s="25" t="s">
        <v>22</v>
      </c>
      <c r="H3" s="26" t="s">
        <v>181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C893-9DC8-4F98-A754-8DFA5B5BA96D}">
  <dimension ref="A1:F18"/>
  <sheetViews>
    <sheetView workbookViewId="0">
      <selection activeCell="H6" sqref="H6"/>
    </sheetView>
  </sheetViews>
  <sheetFormatPr defaultRowHeight="14.5" x14ac:dyDescent="0.35"/>
  <cols>
    <col min="1" max="1" width="32" bestFit="1" customWidth="1"/>
    <col min="2" max="2" width="2.26953125" bestFit="1" customWidth="1"/>
    <col min="3" max="3" width="9.453125" bestFit="1" customWidth="1"/>
    <col min="4" max="4" width="4.36328125" customWidth="1"/>
    <col min="5" max="5" width="34.90625" bestFit="1" customWidth="1"/>
  </cols>
  <sheetData>
    <row r="1" spans="1:6" s="2" customFormat="1" x14ac:dyDescent="0.35">
      <c r="A1" s="2" t="s">
        <v>22</v>
      </c>
      <c r="B1" s="2" t="s">
        <v>190</v>
      </c>
      <c r="C1" s="2" t="s">
        <v>226</v>
      </c>
      <c r="D1" s="2" t="s">
        <v>190</v>
      </c>
      <c r="E1" s="2" t="s">
        <v>215</v>
      </c>
      <c r="F1" s="2" t="s">
        <v>191</v>
      </c>
    </row>
    <row r="2" spans="1:6" s="2" customFormat="1" x14ac:dyDescent="0.35">
      <c r="B2" s="2" t="s">
        <v>190</v>
      </c>
      <c r="C2" s="2" t="s">
        <v>227</v>
      </c>
      <c r="D2" s="2" t="s">
        <v>190</v>
      </c>
      <c r="E2" s="2" t="s">
        <v>214</v>
      </c>
      <c r="F2" s="2" t="s">
        <v>191</v>
      </c>
    </row>
    <row r="3" spans="1:6" x14ac:dyDescent="0.35">
      <c r="A3" t="s">
        <v>45</v>
      </c>
      <c r="B3" t="s">
        <v>190</v>
      </c>
      <c r="C3" s="24">
        <v>29.565217391304351</v>
      </c>
      <c r="D3" t="s">
        <v>190</v>
      </c>
      <c r="E3" t="s">
        <v>205</v>
      </c>
      <c r="F3" t="s">
        <v>191</v>
      </c>
    </row>
    <row r="4" spans="1:6" x14ac:dyDescent="0.35">
      <c r="B4" t="s">
        <v>190</v>
      </c>
      <c r="C4" s="24"/>
      <c r="D4" t="s">
        <v>190</v>
      </c>
      <c r="E4" t="s">
        <v>216</v>
      </c>
      <c r="F4" t="s">
        <v>191</v>
      </c>
    </row>
    <row r="5" spans="1:6" x14ac:dyDescent="0.35">
      <c r="B5" t="s">
        <v>190</v>
      </c>
      <c r="C5" s="24"/>
      <c r="D5" t="s">
        <v>190</v>
      </c>
      <c r="E5" t="s">
        <v>206</v>
      </c>
      <c r="F5" t="s">
        <v>191</v>
      </c>
    </row>
    <row r="6" spans="1:6" x14ac:dyDescent="0.35">
      <c r="A6" t="s">
        <v>144</v>
      </c>
      <c r="B6" t="s">
        <v>190</v>
      </c>
      <c r="C6" s="24">
        <v>14.782608695652174</v>
      </c>
      <c r="D6" t="s">
        <v>190</v>
      </c>
      <c r="E6" t="s">
        <v>217</v>
      </c>
      <c r="F6" t="s">
        <v>191</v>
      </c>
    </row>
    <row r="7" spans="1:6" x14ac:dyDescent="0.35">
      <c r="A7" t="s">
        <v>39</v>
      </c>
      <c r="B7" t="s">
        <v>190</v>
      </c>
      <c r="C7" s="24">
        <v>13.913043478260869</v>
      </c>
      <c r="D7" t="s">
        <v>190</v>
      </c>
      <c r="E7" t="s">
        <v>207</v>
      </c>
      <c r="F7" t="s">
        <v>191</v>
      </c>
    </row>
    <row r="8" spans="1:6" x14ac:dyDescent="0.35">
      <c r="B8" t="s">
        <v>190</v>
      </c>
      <c r="C8" s="24"/>
      <c r="D8" t="s">
        <v>190</v>
      </c>
      <c r="E8" t="s">
        <v>218</v>
      </c>
      <c r="F8" t="s">
        <v>191</v>
      </c>
    </row>
    <row r="9" spans="1:6" x14ac:dyDescent="0.35">
      <c r="A9" t="s">
        <v>141</v>
      </c>
      <c r="B9" t="s">
        <v>190</v>
      </c>
      <c r="C9" s="24">
        <v>11.304347826086957</v>
      </c>
      <c r="D9" t="s">
        <v>190</v>
      </c>
      <c r="E9" t="s">
        <v>224</v>
      </c>
      <c r="F9" t="s">
        <v>191</v>
      </c>
    </row>
    <row r="10" spans="1:6" x14ac:dyDescent="0.35">
      <c r="A10" t="s">
        <v>219</v>
      </c>
      <c r="B10" t="s">
        <v>190</v>
      </c>
      <c r="C10" s="24">
        <v>6.0869565217391308</v>
      </c>
      <c r="D10" t="s">
        <v>190</v>
      </c>
      <c r="E10" t="s">
        <v>222</v>
      </c>
      <c r="F10" t="s">
        <v>191</v>
      </c>
    </row>
    <row r="11" spans="1:6" x14ac:dyDescent="0.35">
      <c r="B11" t="s">
        <v>190</v>
      </c>
      <c r="C11" s="24"/>
      <c r="D11" t="s">
        <v>190</v>
      </c>
      <c r="E11" t="s">
        <v>221</v>
      </c>
      <c r="F11" t="s">
        <v>191</v>
      </c>
    </row>
    <row r="12" spans="1:6" x14ac:dyDescent="0.35">
      <c r="A12" t="s">
        <v>220</v>
      </c>
      <c r="B12" t="s">
        <v>190</v>
      </c>
      <c r="C12" s="24">
        <v>5.2173913043478262</v>
      </c>
      <c r="D12" t="s">
        <v>190</v>
      </c>
      <c r="E12" t="s">
        <v>208</v>
      </c>
      <c r="F12" t="s">
        <v>191</v>
      </c>
    </row>
    <row r="13" spans="1:6" x14ac:dyDescent="0.35">
      <c r="B13" t="s">
        <v>190</v>
      </c>
      <c r="C13" s="24"/>
      <c r="D13" t="s">
        <v>190</v>
      </c>
      <c r="E13" t="s">
        <v>209</v>
      </c>
      <c r="F13" t="s">
        <v>191</v>
      </c>
    </row>
    <row r="14" spans="1:6" x14ac:dyDescent="0.35">
      <c r="A14" t="s">
        <v>179</v>
      </c>
      <c r="B14" t="s">
        <v>190</v>
      </c>
      <c r="C14" s="24">
        <v>5.2173913043478262</v>
      </c>
      <c r="D14" t="s">
        <v>190</v>
      </c>
      <c r="E14" t="s">
        <v>225</v>
      </c>
      <c r="F14" t="s">
        <v>191</v>
      </c>
    </row>
    <row r="15" spans="1:6" x14ac:dyDescent="0.35">
      <c r="A15" t="s">
        <v>33</v>
      </c>
      <c r="B15" t="s">
        <v>190</v>
      </c>
      <c r="C15" s="24">
        <v>5.2173913043478262</v>
      </c>
      <c r="D15" t="s">
        <v>190</v>
      </c>
      <c r="E15" t="s">
        <v>217</v>
      </c>
      <c r="F15" t="s">
        <v>191</v>
      </c>
    </row>
    <row r="16" spans="1:6" x14ac:dyDescent="0.35">
      <c r="A16" t="s">
        <v>155</v>
      </c>
      <c r="B16" t="s">
        <v>190</v>
      </c>
      <c r="C16" s="24">
        <v>5.2173913043478262</v>
      </c>
      <c r="D16" t="s">
        <v>190</v>
      </c>
      <c r="E16" t="s">
        <v>223</v>
      </c>
      <c r="F16" t="s">
        <v>191</v>
      </c>
    </row>
    <row r="17" spans="1:6" x14ac:dyDescent="0.35">
      <c r="A17" t="s">
        <v>0</v>
      </c>
      <c r="B17" t="s">
        <v>190</v>
      </c>
      <c r="C17" s="24">
        <v>1.7391304347826086</v>
      </c>
      <c r="D17" t="s">
        <v>190</v>
      </c>
      <c r="E17" t="s">
        <v>210</v>
      </c>
      <c r="F17" t="s">
        <v>191</v>
      </c>
    </row>
    <row r="18" spans="1:6" x14ac:dyDescent="0.35">
      <c r="A18" t="s">
        <v>228</v>
      </c>
      <c r="B18" t="s">
        <v>190</v>
      </c>
      <c r="C18" s="24">
        <v>1.7391304347826086</v>
      </c>
      <c r="D18" t="s">
        <v>190</v>
      </c>
      <c r="E18" t="s">
        <v>229</v>
      </c>
      <c r="F18" t="s">
        <v>191</v>
      </c>
    </row>
  </sheetData>
  <sortState xmlns:xlrd2="http://schemas.microsoft.com/office/spreadsheetml/2017/richdata2" ref="A3:E18">
    <sortCondition descending="1" ref="C3:C18"/>
  </sortState>
  <hyperlinks>
    <hyperlink ref="F1" r:id="rId1" xr:uid="{23A77438-92D4-457D-9A79-DCABFC1E3A86}"/>
    <hyperlink ref="F3" r:id="rId2" xr:uid="{36AFC6C0-8CC7-4E71-9E7E-15D562A308EC}"/>
    <hyperlink ref="F2" r:id="rId3" xr:uid="{F6F4D16B-6E4E-4714-AC6A-CC3A0CD7A3B0}"/>
  </hyperlink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180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q7_</vt:lpstr>
      <vt:lpstr>7a</vt:lpstr>
      <vt:lpstr>q8</vt:lpstr>
      <vt:lpstr>q9</vt:lpstr>
      <vt:lpstr>Number consulted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2023-09-19T18:04:06Z</dcterms:modified>
</cp:coreProperties>
</file>