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BC40DB0C-98F5-4E72-B7A0-7915C8B60E74}" xr6:coauthVersionLast="47" xr6:coauthVersionMax="47" xr10:uidLastSave="{00000000-0000-0000-0000-000000000000}"/>
  <bookViews>
    <workbookView xWindow="-110" yWindow="-110" windowWidth="19420" windowHeight="10300" firstSheet="5" activeTab="7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20250128 to 20250323" sheetId="30" r:id="rId6"/>
    <sheet name="20250128 to 20250402" sheetId="34" r:id="rId7"/>
    <sheet name="20250128 to 20250427 " sheetId="42" r:id="rId8"/>
    <sheet name="&lt;&lt;&lt;Data" sheetId="14" r:id="rId9"/>
    <sheet name="Budget_Forecast_4-18 Jan 2025" sheetId="9" r:id="rId10"/>
    <sheet name="Budget_Forecast 18J - 1F 2025" sheetId="10" r:id="rId11"/>
    <sheet name="Budget_Forecast 6F - 20F 2025" sheetId="13" r:id="rId12"/>
    <sheet name="N_Budget_Forecast 20F - 6M" sheetId="20" r:id="rId13"/>
    <sheet name="J_Budget_Forecast 20F - 6M 2025" sheetId="19" r:id="rId14"/>
    <sheet name="Nico_PR_3M - 15M" sheetId="24" r:id="rId15"/>
    <sheet name="Joseph_PR_3M - 13M" sheetId="25" r:id="rId16"/>
    <sheet name="Jospeh_PR_13M - 23M" sheetId="27" r:id="rId17"/>
    <sheet name="Joseph_PR_20M - 27M" sheetId="29" r:id="rId18"/>
    <sheet name="Nico_PR_16M to Sale" sheetId="28" r:id="rId19"/>
    <sheet name="Nico_PR_25Mar to 8Apr" sheetId="31" r:id="rId20"/>
    <sheet name="Joseph_PR_27Mar - 10Apr" sheetId="33" r:id="rId21"/>
    <sheet name="Nico_PR_13Apr to 27Apr" sheetId="35" r:id="rId22"/>
    <sheet name="Joseph_PR_7Apr - 12Apr" sheetId="36" r:id="rId23"/>
    <sheet name="Joseph_PR_12Apr - 17Apr" sheetId="37" r:id="rId24"/>
    <sheet name="Joseph_PR_21Apr - 28Apr" sheetId="41" r:id="rId25"/>
    <sheet name="Joseph_PR_17Apr - 25AprPlus" sheetId="38" r:id="rId26"/>
    <sheet name="Nico_PR_25Apr - 2May" sheetId="40" r:id="rId27"/>
    <sheet name="Template" sheetId="12" r:id="rId28"/>
    <sheet name="&lt;&lt;&lt; Budget Forecasts" sheetId="16" r:id="rId29"/>
    <sheet name="Detailed Financials &gt;&gt;" sheetId="17" r:id="rId30"/>
    <sheet name="Model" sheetId="1" r:id="rId31"/>
    <sheet name="PnL" sheetId="32" r:id="rId32"/>
    <sheet name="P + L  Income Statement" sheetId="7" r:id="rId33"/>
    <sheet name="Balance Sheet" sheetId="6" r:id="rId34"/>
    <sheet name="Cash Flow Statement" sheetId="8" r:id="rId35"/>
    <sheet name="Chicken House 2 - 300" sheetId="11" r:id="rId36"/>
    <sheet name="Chicken House - 500" sheetId="2" r:id="rId37"/>
    <sheet name="Guard House" sheetId="3" r:id="rId38"/>
    <sheet name="Finishings" sheetId="4" r:id="rId39"/>
    <sheet name="Floor and Stone Work" sheetId="5" r:id="rId40"/>
    <sheet name="Sheet2" sheetId="18" r:id="rId41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  <definedName name="_xlnm._FilterDatabase" localSheetId="5" hidden="1">'20250128 to 20250323'!$A$1:$AA$193</definedName>
    <definedName name="_xlnm._FilterDatabase" localSheetId="6" hidden="1">'20250128 to 20250402'!$A$1:$AA$193</definedName>
    <definedName name="_xlnm._FilterDatabase" localSheetId="7" hidden="1">'20250128 to 20250427 '!$A$1:$AA$193</definedName>
  </definedNames>
  <calcPr calcId="191029"/>
  <pivotCaches>
    <pivotCache cacheId="0" r:id="rId4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38" l="1"/>
  <c r="H22" i="38"/>
  <c r="N20" i="38"/>
  <c r="H20" i="38"/>
  <c r="N14" i="38"/>
  <c r="N15" i="38"/>
  <c r="H15" i="38"/>
  <c r="H14" i="38"/>
  <c r="N12" i="38"/>
  <c r="H12" i="38"/>
  <c r="N11" i="38"/>
  <c r="H11" i="38"/>
  <c r="N20" i="40"/>
  <c r="I20" i="40"/>
  <c r="N12" i="40"/>
  <c r="N11" i="40"/>
  <c r="I12" i="40"/>
  <c r="I11" i="40"/>
  <c r="N26" i="41"/>
  <c r="J26" i="41"/>
  <c r="N20" i="41"/>
  <c r="J20" i="41"/>
  <c r="N12" i="41"/>
  <c r="N11" i="41"/>
  <c r="J12" i="41"/>
  <c r="J11" i="41"/>
  <c r="N40" i="41"/>
  <c r="N40" i="40"/>
  <c r="N40" i="37"/>
  <c r="N37" i="37"/>
  <c r="J37" i="37"/>
  <c r="N33" i="37"/>
  <c r="J33" i="37"/>
  <c r="N21" i="37"/>
  <c r="J21" i="37"/>
  <c r="H20" i="37"/>
  <c r="N20" i="37" s="1"/>
  <c r="H12" i="37"/>
  <c r="N12" i="37" s="1"/>
  <c r="H11" i="37"/>
  <c r="N11" i="37" s="1"/>
  <c r="N20" i="36"/>
  <c r="H20" i="36"/>
  <c r="N12" i="36"/>
  <c r="N11" i="36"/>
  <c r="H12" i="36"/>
  <c r="H11" i="36"/>
  <c r="N40" i="36"/>
  <c r="N40" i="35"/>
  <c r="N26" i="35"/>
  <c r="I26" i="35"/>
  <c r="N20" i="35"/>
  <c r="I20" i="35"/>
  <c r="N12" i="35"/>
  <c r="N11" i="35"/>
  <c r="I12" i="35"/>
  <c r="I11" i="35"/>
  <c r="O41" i="31"/>
  <c r="P41" i="31"/>
  <c r="P12" i="31"/>
  <c r="P11" i="31"/>
  <c r="P27" i="31"/>
  <c r="P22" i="31"/>
  <c r="P20" i="31"/>
  <c r="P34" i="31"/>
  <c r="P39" i="31"/>
  <c r="P38" i="31"/>
  <c r="P37" i="33"/>
  <c r="P40" i="33"/>
  <c r="O40" i="33"/>
  <c r="P26" i="33"/>
  <c r="P20" i="33"/>
  <c r="P12" i="33"/>
  <c r="P11" i="33"/>
  <c r="E18" i="32"/>
  <c r="F18" i="32"/>
  <c r="D18" i="32"/>
  <c r="N37" i="33"/>
  <c r="N26" i="33"/>
  <c r="H26" i="33"/>
  <c r="H20" i="33"/>
  <c r="N20" i="33" s="1"/>
  <c r="H12" i="33"/>
  <c r="N12" i="33" s="1"/>
  <c r="H11" i="33"/>
  <c r="N11" i="33" s="1"/>
  <c r="E5" i="32"/>
  <c r="F5" i="32"/>
  <c r="D5" i="32"/>
  <c r="F17" i="32"/>
  <c r="E17" i="32"/>
  <c r="D17" i="32"/>
  <c r="F16" i="32"/>
  <c r="E16" i="32"/>
  <c r="D16" i="32"/>
  <c r="F15" i="32"/>
  <c r="E15" i="32"/>
  <c r="D15" i="32"/>
  <c r="F14" i="32"/>
  <c r="E14" i="32"/>
  <c r="D14" i="32"/>
  <c r="F13" i="32"/>
  <c r="E13" i="32"/>
  <c r="D13" i="32"/>
  <c r="F11" i="32"/>
  <c r="E11" i="32"/>
  <c r="D11" i="32"/>
  <c r="F10" i="32"/>
  <c r="E10" i="32"/>
  <c r="D10" i="32"/>
  <c r="F9" i="32"/>
  <c r="E9" i="32"/>
  <c r="D9" i="32"/>
  <c r="F8" i="32"/>
  <c r="E8" i="32"/>
  <c r="D8" i="32"/>
  <c r="F6" i="32"/>
  <c r="E6" i="32"/>
  <c r="D6" i="32"/>
  <c r="N40" i="38" l="1"/>
  <c r="N40" i="33"/>
  <c r="D7" i="32"/>
  <c r="D12" i="32"/>
  <c r="E7" i="32"/>
  <c r="E12" i="32"/>
  <c r="F7" i="32"/>
  <c r="F12" i="32"/>
  <c r="N39" i="31"/>
  <c r="I39" i="31"/>
  <c r="N41" i="31"/>
  <c r="N38" i="31"/>
  <c r="I38" i="31"/>
  <c r="N34" i="31"/>
  <c r="I34" i="31"/>
  <c r="I22" i="31"/>
  <c r="N22" i="31" s="1"/>
  <c r="I23" i="31"/>
  <c r="N23" i="31" s="1"/>
  <c r="I27" i="31"/>
  <c r="N27" i="31" s="1"/>
  <c r="I20" i="31"/>
  <c r="N20" i="31" s="1"/>
  <c r="I12" i="31"/>
  <c r="N12" i="31" s="1"/>
  <c r="I11" i="31"/>
  <c r="N11" i="31" s="1"/>
  <c r="P40" i="28"/>
  <c r="O40" i="28"/>
  <c r="I28" i="29"/>
  <c r="O28" i="29" s="1"/>
  <c r="P37" i="27"/>
  <c r="P37" i="29"/>
  <c r="P20" i="29"/>
  <c r="P12" i="29"/>
  <c r="P11" i="29"/>
  <c r="P27" i="29"/>
  <c r="P26" i="29"/>
  <c r="O40" i="27"/>
  <c r="P20" i="27"/>
  <c r="P12" i="27"/>
  <c r="P13" i="27"/>
  <c r="O13" i="27"/>
  <c r="O12" i="27"/>
  <c r="P14" i="27"/>
  <c r="P6" i="27"/>
  <c r="P11" i="27"/>
  <c r="P21" i="27"/>
  <c r="P40" i="27" s="1"/>
  <c r="N40" i="29"/>
  <c r="N11" i="29"/>
  <c r="N12" i="29"/>
  <c r="N20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P28" i="29" l="1"/>
  <c r="O40" i="29"/>
  <c r="P40" i="29" s="1"/>
  <c r="O40" i="24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<sst xmlns="http://schemas.openxmlformats.org/spreadsheetml/2006/main" count="13309" uniqueCount="1514">
  <si>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</si>
  <si>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</si>
  <si>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</si>
  <si>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</si>
  <si>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</si>
  <si>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</si>
  <si>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</si>
  <si>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</si>
  <si>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</si>
  <si>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</si>
  <si>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</si>
  <si>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</si>
  <si>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</si>
  <si>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</si>
  <si>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</si>
  <si>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</si>
  <si>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</si>
  <si>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</si>
  <si>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</si>
  <si>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</si>
  <si>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</si>
  <si>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</si>
  <si>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</si>
  <si>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</si>
  <si>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</si>
  <si>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</si>
  <si>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</si>
  <si>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</si>
  <si>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</si>
  <si>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</si>
  <si>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</si>
  <si>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</si>
  <si>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</si>
  <si>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</si>
  <si>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</si>
  <si>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</si>
  <si>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</si>
  <si>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</si>
  <si>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</si>
  <si>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</si>
  <si>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</si>
  <si>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</si>
  <si>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</si>
  <si>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</si>
  <si>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</si>
  <si>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</si>
  <si>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</si>
  <si>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</si>
  <si>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</si>
  <si>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</si>
  <si>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</si>
  <si>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</si>
  <si>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</si>
  <si>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</si>
  <si>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</si>
  <si>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</si>
  <si>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</si>
  <si>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</si>
  <si>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</si>
  <si>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</si>
  <si>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</si>
  <si>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</si>
  <si>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</si>
  <si>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</si>
  <si>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</si>
  <si>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</si>
  <si>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</si>
  <si>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</si>
  <si>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</si>
  <si>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</si>
  <si>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</si>
  <si>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</si>
  <si>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</si>
  <si>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</si>
  <si>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</si>
  <si>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</si>
  <si>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</si>
  <si>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</si>
  <si>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</si>
  <si>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</si>
  <si>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</si>
  <si>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</si>
  <si>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</si>
  <si>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</si>
  <si>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</si>
  <si>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</si>
  <si>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</si>
  <si>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</si>
  <si>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</si>
  <si>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</si>
  <si>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</si>
  <si>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</si>
  <si>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</si>
  <si>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</si>
  <si>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</si>
  <si>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</si>
  <si>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</si>
  <si>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</si>
  <si>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</si>
  <si>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</si>
  <si>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</si>
  <si>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</si>
  <si>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</si>
  <si>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</si>
  <si>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</si>
  <si>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</si>
  <si>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</si>
  <si>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</si>
  <si>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</si>
  <si>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</si>
  <si>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</si>
  <si>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</si>
  <si>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</si>
  <si>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</si>
  <si>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</si>
  <si>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</si>
  <si>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</si>
  <si>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</si>
  <si>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</si>
  <si>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</si>
  <si>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</si>
  <si>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</si>
  <si>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</si>
  <si>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</si>
  <si>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</si>
  <si>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</si>
  <si>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</si>
  <si>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</si>
  <si>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</si>
  <si>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</si>
  <si>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</si>
  <si>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</si>
  <si>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</si>
  <si>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</si>
  <si>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</si>
  <si>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</si>
  <si>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</si>
  <si>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</si>
  <si>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</si>
  <si>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</si>
  <si>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</si>
  <si>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</si>
  <si>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</si>
  <si>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</si>
  <si>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</si>
  <si>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</si>
  <si>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</si>
  <si>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</si>
  <si>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</si>
  <si>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</si>
  <si>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</si>
  <si>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</si>
  <si>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</si>
  <si>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</si>
  <si>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</si>
  <si>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</si>
  <si>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</si>
  <si>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</si>
  <si>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</si>
  <si>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</si>
  <si>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</si>
  <si>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</si>
  <si>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</si>
  <si>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</si>
  <si>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</si>
  <si>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</si>
  <si>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</si>
  <si>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</si>
  <si>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</si>
  <si>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</si>
  <si>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</si>
  <si>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</si>
  <si>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</si>
  <si>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</si>
  <si>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</si>
  <si>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</si>
  <si>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</si>
  <si>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</si>
  <si>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</si>
  <si>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</si>
  <si>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</si>
  <si>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</si>
  <si>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</si>
  <si>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</si>
  <si>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</si>
  <si>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</si>
  <si>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</si>
  <si>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</si>
  <si>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</si>
  <si>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</si>
  <si>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</si>
  <si>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</si>
  <si>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</si>
  <si>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</si>
  <si>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</si>
  <si>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</si>
  <si>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</si>
  <si>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</si>
  <si>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</si>
  <si>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</si>
  <si>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</si>
  <si>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</si>
  <si>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</si>
  <si>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</si>
  <si>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</si>
  <si>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</si>
  <si>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</si>
  <si>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</si>
  <si>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</si>
  <si>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</si>
  <si>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</si>
  <si>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</si>
  <si>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</si>
  <si>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</si>
  <si>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</si>
  <si>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</si>
  <si>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</si>
  <si>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</si>
  <si>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</si>
  <si>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</si>
  <si>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</si>
  <si>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</si>
  <si>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</si>
  <si>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</si>
  <si>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</si>
  <si>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</si>
  <si>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</si>
  <si>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</si>
  <si>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</si>
  <si>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</si>
  <si>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</si>
  <si>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</si>
  <si>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</si>
  <si>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</si>
  <si>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</si>
  <si>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</si>
  <si>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</si>
  <si>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</si>
  <si>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</si>
  <si>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</si>
  <si>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</si>
  <si>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</si>
  <si>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</si>
  <si>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</si>
  <si>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</si>
  <si>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</si>
  <si>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</si>
  <si>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</si>
  <si>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</si>
  <si>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</si>
  <si>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</si>
  <si>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</si>
  <si>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</si>
  <si>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</si>
  <si>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</si>
  <si>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</si>
  <si>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</si>
  <si>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</si>
  <si>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</si>
  <si>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</si>
  <si>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</si>
  <si>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</si>
  <si>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</si>
  <si>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</si>
  <si>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</si>
  <si>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</si>
  <si>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</si>
  <si>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</si>
  <si>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</si>
  <si>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</si>
  <si>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</si>
  <si>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</si>
  <si>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</si>
  <si>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</si>
  <si>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</si>
  <si>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</si>
  <si>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</si>
  <si>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</si>
  <si>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</si>
  <si>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</si>
  <si>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</si>
  <si>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</si>
  <si>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</si>
  <si>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</si>
  <si>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</si>
  <si>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</si>
  <si>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</si>
  <si>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</si>
  <si>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</si>
  <si>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</si>
  <si>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</si>
  <si>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</si>
  <si>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</si>
  <si>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</si>
  <si>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</si>
  <si>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</si>
  <si>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</si>
  <si>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</si>
  <si>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</si>
  <si>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</si>
  <si>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</si>
  <si>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</si>
  <si>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</si>
  <si>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</si>
  <si>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</si>
  <si>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</si>
  <si>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</si>
  <si>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</si>
  <si>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</si>
  <si>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</si>
  <si>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</si>
  <si>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</si>
  <si>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</si>
  <si>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</si>
  <si>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</si>
  <si>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</si>
  <si>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</si>
  <si>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</si>
  <si>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</si>
  <si>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</si>
  <si>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</si>
  <si>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</si>
  <si>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</si>
  <si>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</si>
  <si>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</si>
  <si>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</si>
  <si>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</si>
  <si>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</si>
  <si>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</si>
  <si>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</si>
  <si>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</si>
  <si>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</si>
  <si>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</si>
  <si>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</si>
  <si>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</si>
  <si>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</si>
  <si>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</si>
  <si>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</si>
  <si>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</si>
  <si>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</si>
  <si>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</si>
  <si>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</si>
  <si>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</si>
  <si>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</si>
  <si>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</si>
  <si>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</si>
  <si>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</si>
  <si>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</si>
  <si>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</si>
  <si>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</si>
  <si>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</si>
  <si>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</si>
  <si>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</si>
  <si>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</si>
  <si>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</si>
  <si>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</si>
  <si>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</si>
  <si>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</si>
  <si>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</si>
  <si>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</si>
  <si>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</si>
  <si>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</si>
  <si>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</si>
  <si>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</si>
  <si>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</si>
  <si>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</si>
  <si>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</si>
  <si>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</si>
  <si>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</si>
  <si>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</si>
  <si>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</si>
  <si>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</si>
  <si>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</si>
  <si>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</si>
  <si>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</si>
  <si>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</si>
  <si>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</si>
  <si>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</si>
  <si>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</si>
  <si>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</si>
  <si>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</si>
  <si>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</si>
  <si>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</si>
  <si>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</si>
  <si>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</si>
  <si>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</si>
  <si>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</si>
  <si>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</si>
  <si>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</si>
  <si>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</si>
  <si>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</si>
  <si>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</si>
  <si>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</si>
  <si>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</si>
  <si>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</si>
  <si>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</si>
  <si>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</si>
  <si>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</si>
  <si>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</si>
  <si>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</si>
  <si>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</si>
  <si>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</si>
  <si>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</si>
  <si>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</si>
  <si>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</si>
  <si>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</si>
  <si>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</si>
  <si>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</si>
  <si>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</si>
  <si>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</si>
  <si>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</si>
  <si>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</si>
  <si>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</si>
  <si>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</si>
  <si>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</si>
  <si>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</si>
  <si>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</si>
  <si>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</si>
  <si>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</si>
  <si>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</si>
  <si>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</si>
  <si>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</si>
  <si>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</si>
  <si>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</si>
  <si>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</si>
  <si>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</si>
  <si>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</si>
  <si>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</si>
  <si>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</si>
  <si>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</si>
  <si>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</si>
  <si>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</si>
  <si>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</si>
  <si>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</si>
  <si>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</si>
  <si>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</si>
  <si>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</si>
  <si>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</si>
  <si>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</si>
  <si>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</si>
  <si>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</si>
  <si>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</si>
  <si>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</si>
  <si>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</si>
  <si>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</si>
  <si>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</si>
  <si>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</si>
  <si>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</si>
  <si>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</si>
  <si>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</si>
  <si>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</si>
  <si>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</si>
  <si>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</si>
  <si>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</si>
  <si>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</si>
  <si>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</si>
  <si>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</si>
  <si>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</si>
  <si>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</si>
  <si>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</si>
  <si>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</si>
  <si>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</si>
  <si>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</si>
  <si>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</si>
  <si>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</si>
  <si>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</si>
  <si>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</si>
  <si>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</si>
  <si>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</si>
  <si>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</si>
  <si>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</si>
  <si>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</si>
  <si>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</si>
  <si>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</si>
  <si>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</si>
  <si>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</si>
  <si>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</si>
  <si>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</si>
  <si>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</si>
  <si>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</si>
  <si>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</si>
  <si>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</si>
  <si>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</si>
  <si>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</si>
  <si>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</si>
  <si>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</si>
  <si>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</si>
  <si>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</si>
  <si>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</si>
  <si>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</si>
  <si>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</si>
  <si>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</si>
  <si>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</si>
  <si>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</si>
  <si>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</si>
  <si>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</si>
  <si>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</si>
  <si>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</si>
  <si>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</si>
  <si>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</si>
  <si>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</si>
  <si>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</si>
  <si>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</si>
  <si>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</si>
  <si>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</si>
  <si>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</si>
  <si>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</si>
  <si>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</si>
  <si>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</si>
  <si>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</si>
  <si>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</si>
  <si>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</si>
  <si>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</si>
  <si>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</si>
  <si>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</si>
  <si>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</si>
  <si>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</si>
  <si>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</si>
  <si>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</si>
  <si>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</si>
  <si>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</si>
  <si>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</si>
  <si>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</si>
  <si>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</si>
  <si>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</si>
  <si>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</si>
  <si>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</si>
  <si>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</si>
  <si>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</si>
  <si>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</si>
  <si>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</si>
  <si>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</si>
  <si>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</si>
  <si>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</si>
  <si>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</si>
  <si>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</si>
  <si>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</si>
  <si>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</si>
  <si>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</si>
  <si>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</si>
  <si>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</si>
  <si>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</si>
  <si>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</si>
  <si>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</si>
  <si>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</si>
  <si>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</si>
  <si>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</si>
  <si>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</si>
  <si>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</si>
  <si>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</si>
  <si>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</si>
  <si>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</si>
  <si>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</si>
  <si>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</si>
  <si>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</si>
  <si>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</si>
  <si>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</si>
  <si>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</si>
  <si>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</si>
  <si>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</si>
  <si>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</si>
  <si>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</si>
  <si>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</si>
  <si>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</si>
  <si>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</si>
  <si>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</si>
  <si>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</si>
  <si>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</si>
  <si>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</si>
  <si>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</si>
  <si>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</si>
  <si>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</si>
  <si>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</si>
  <si>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</si>
  <si>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</si>
  <si>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</si>
  <si>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</si>
  <si>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</si>
  <si>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</si>
  <si>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</si>
  <si>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</si>
  <si>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</si>
  <si>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</si>
  <si>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</si>
  <si>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</si>
  <si>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</si>
  <si>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</si>
  <si>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</si>
  <si>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</si>
  <si>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</si>
  <si>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</si>
  <si>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</si>
  <si>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</si>
  <si>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</si>
  <si>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</si>
  <si>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</si>
  <si>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</si>
  <si>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</si>
  <si>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</si>
  <si>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</si>
  <si>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</si>
  <si>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</si>
  <si>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</si>
  <si>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</si>
  <si>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</si>
  <si>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</si>
  <si>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</si>
  <si>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</si>
  <si>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</si>
  <si>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</si>
  <si>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</si>
  <si>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</si>
  <si>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</si>
  <si>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</si>
  <si>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</si>
  <si>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</si>
  <si>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</si>
  <si>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</si>
  <si>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</si>
  <si>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</si>
  <si>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</si>
  <si>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</si>
  <si>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</si>
  <si>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</si>
  <si>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</si>
  <si>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</si>
  <si>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</si>
  <si>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</si>
  <si>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</si>
  <si>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</si>
  <si>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</si>
  <si>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</si>
  <si>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</si>
  <si>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</si>
  <si>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</si>
  <si>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</si>
  <si>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</si>
  <si>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</si>
  <si>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</si>
  <si>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</si>
  <si>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</si>
  <si>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</si>
  <si>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</si>
  <si>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</si>
  <si>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</si>
  <si>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</si>
  <si>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</si>
  <si>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</si>
  <si>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</si>
  <si>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</si>
  <si>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</si>
  <si>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</si>
  <si>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</si>
  <si>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</si>
  <si>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</si>
  <si>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</si>
  <si>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</si>
  <si>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</si>
  <si>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</si>
  <si>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</si>
  <si>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</si>
  <si>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</si>
  <si>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</si>
  <si>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</si>
  <si>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</si>
  <si>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</si>
  <si>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</si>
  <si>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</si>
  <si>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</si>
  <si>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</si>
  <si>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</si>
  <si>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</si>
  <si>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</si>
  <si>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</si>
  <si>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</si>
  <si>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</si>
  <si>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</si>
  <si>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</si>
  <si>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</si>
  <si>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</si>
  <si>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</si>
  <si>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</si>
  <si>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</si>
  <si>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</si>
  <si>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</si>
  <si>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</si>
  <si>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</si>
  <si>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</si>
  <si>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</si>
  <si>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</si>
  <si>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</si>
  <si>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</si>
  <si>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</si>
  <si>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</si>
  <si>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</si>
  <si>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</si>
  <si>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</si>
  <si>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</si>
  <si>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</si>
  <si>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</si>
  <si>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</si>
  <si>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</si>
  <si>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</si>
  <si>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</si>
  <si>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</si>
  <si>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</si>
  <si>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</si>
  <si>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</si>
  <si>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</si>
  <si>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</si>
  <si>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</si>
  <si>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</si>
  <si>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</si>
  <si>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</si>
  <si>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</si>
  <si>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</si>
  <si>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</si>
  <si>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</si>
  <si>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</si>
  <si>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</si>
  <si>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</si>
  <si>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</si>
  <si>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</si>
  <si>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</si>
  <si>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</si>
  <si>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</si>
  <si>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</si>
  <si>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</si>
  <si>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</si>
  <si>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</si>
  <si>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</si>
  <si>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</si>
  <si>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</si>
  <si>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</si>
  <si>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</si>
  <si>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</si>
  <si>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</si>
  <si>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</si>
  <si>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</si>
  <si>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</si>
  <si>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</si>
  <si>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</si>
  <si>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</si>
  <si>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</si>
  <si>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</si>
  <si>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</si>
  <si>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</si>
  <si>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</si>
  <si>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</si>
  <si>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</si>
  <si>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</si>
  <si>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</si>
  <si>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</si>
  <si>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</si>
  <si>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</si>
  <si>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</si>
  <si>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</si>
  <si>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</si>
  <si>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</si>
  <si>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</si>
  <si>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</si>
  <si>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</si>
  <si>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</si>
  <si>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</si>
  <si>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</si>
  <si>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</si>
  <si>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</si>
  <si>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</si>
  <si>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</si>
  <si>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</si>
  <si>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</si>
  <si>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</si>
  <si>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</si>
  <si>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</si>
  <si>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</si>
  <si>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</si>
  <si>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</si>
  <si>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</si>
  <si>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</si>
  <si>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</si>
  <si>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</si>
  <si>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</si>
  <si>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</si>
  <si>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</si>
  <si>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</si>
  <si>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</si>
  <si>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</si>
  <si>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</si>
  <si>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</si>
  <si>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</si>
  <si>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</si>
  <si>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</si>
  <si>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</si>
  <si>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</si>
  <si>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</si>
  <si>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</si>
  <si>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</si>
  <si>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</si>
  <si>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</si>
  <si>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</si>
  <si>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</si>
  <si>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</si>
  <si>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</si>
  <si>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</si>
  <si>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</si>
  <si>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</si>
  <si>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</si>
  <si>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</si>
  <si>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</si>
  <si>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</si>
  <si>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</si>
  <si>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</si>
  <si>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</si>
  <si>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</si>
  <si>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</si>
  <si>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</si>
  <si>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</si>
  <si>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</si>
  <si>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</si>
  <si>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</si>
  <si>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</si>
  <si>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</si>
  <si>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</si>
  <si>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</si>
  <si>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</si>
  <si>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</si>
  <si>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</si>
  <si>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</si>
  <si>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</si>
  <si>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</si>
  <si>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</si>
  <si>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</si>
  <si>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</si>
  <si>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</si>
  <si>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</si>
  <si>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</si>
  <si>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</si>
  <si>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</si>
  <si>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</si>
  <si>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</si>
  <si>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</si>
  <si>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</si>
  <si>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</si>
  <si>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</si>
  <si>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</si>
  <si>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</si>
  <si>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</si>
  <si>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</si>
  <si>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</si>
  <si>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</si>
  <si>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</si>
  <si>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</si>
  <si>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</si>
  <si>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</si>
  <si>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</si>
  <si>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</si>
  <si>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</si>
  <si>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</si>
  <si>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</si>
  <si>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</si>
  <si>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</si>
  <si>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</si>
  <si>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</si>
  <si>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</si>
  <si>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</si>
  <si>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</si>
  <si>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</si>
  <si>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</si>
  <si>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</si>
  <si>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</si>
  <si>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</si>
  <si>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</si>
  <si>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</si>
  <si>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</si>
  <si>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</si>
  <si>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</si>
  <si>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</si>
  <si>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</si>
  <si>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</si>
  <si>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</si>
  <si>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</si>
  <si>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</si>
  <si>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</si>
  <si>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</si>
  <si>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</si>
  <si>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</si>
  <si>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</si>
  <si>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</si>
  <si>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</si>
  <si>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</si>
  <si>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</si>
  <si>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</si>
  <si>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</si>
  <si>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</si>
  <si>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</si>
  <si>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</si>
  <si>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</si>
  <si>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</si>
  <si>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</si>
  <si>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</si>
  <si>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</si>
  <si>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</si>
  <si>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</si>
  <si>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</si>
  <si>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</si>
  <si>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</si>
  <si>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</si>
  <si>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</si>
  <si>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</si>
  <si>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</si>
  <si>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</si>
  <si>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</si>
  <si>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</si>
  <si>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</si>
  <si>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</si>
  <si>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</si>
  <si>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</si>
  <si>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</si>
  <si>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</si>
  <si>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</si>
  <si>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</si>
  <si>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</si>
  <si>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</si>
  <si>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</si>
  <si>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</si>
  <si>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</si>
  <si>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</si>
  <si>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</si>
  <si>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</si>
  <si>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</si>
  <si>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</si>
  <si>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</si>
  <si>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</si>
  <si>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</si>
  <si>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</si>
  <si>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</si>
  <si>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</si>
  <si>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</si>
  <si>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</si>
  <si>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</si>
  <si>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</si>
  <si>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</si>
  <si>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</si>
  <si>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</si>
  <si>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</si>
  <si>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</si>
  <si>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</si>
  <si>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</si>
  <si>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</si>
  <si>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</si>
  <si>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</si>
  <si>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</si>
  <si>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</si>
  <si>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</si>
  <si>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</si>
  <si>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</si>
  <si>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</si>
  <si>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</si>
  <si>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</si>
  <si>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</si>
  <si>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</si>
  <si>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</si>
  <si>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</si>
  <si>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</si>
  <si>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</si>
  <si>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</si>
  <si>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</si>
  <si>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</si>
  <si>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</si>
  <si>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</si>
  <si>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</si>
  <si>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</si>
  <si>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</si>
  <si>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</si>
  <si>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</si>
  <si>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</si>
  <si>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</si>
  <si>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</si>
  <si>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</si>
  <si>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</si>
  <si>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</si>
  <si>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</si>
  <si>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</si>
  <si>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</si>
  <si>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</si>
  <si>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</si>
  <si>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</si>
  <si>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</si>
  <si>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</si>
  <si>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</si>
  <si>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</si>
  <si>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</si>
  <si>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</si>
  <si>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</si>
  <si>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</si>
  <si>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</si>
  <si>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</si>
  <si>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</si>
  <si>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</si>
  <si>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</si>
  <si>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</si>
  <si>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</si>
  <si>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</si>
  <si>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</si>
  <si>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</si>
  <si>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</si>
  <si>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</si>
  <si>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</si>
  <si>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</si>
  <si>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</si>
  <si>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</si>
  <si>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</si>
  <si>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</si>
  <si>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</si>
  <si>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</si>
  <si>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</si>
  <si>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</si>
  <si>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</si>
  <si>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</si>
  <si>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</si>
  <si>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</si>
  <si>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</si>
  <si>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</si>
  <si>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</si>
  <si>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</si>
  <si>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</si>
  <si>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</si>
  <si>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</si>
  <si>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</si>
  <si>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</si>
  <si>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</si>
  <si>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</si>
  <si>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</si>
  <si>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</si>
  <si>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</si>
  <si>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</si>
  <si>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</si>
  <si>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</si>
  <si>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</si>
  <si>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</si>
  <si>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</si>
  <si>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</si>
  <si>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</si>
  <si>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</si>
  <si>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</si>
  <si>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</si>
  <si>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</si>
  <si>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</si>
  <si>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</si>
  <si>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</si>
  <si>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</si>
  <si>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</si>
  <si>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</si>
  <si>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</si>
  <si>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</si>
  <si>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</si>
  <si>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</si>
  <si>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</si>
  <si>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</si>
  <si>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</si>
  <si>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</si>
  <si>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</si>
  <si>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</si>
  <si>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</si>
  <si>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</si>
  <si>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</si>
  <si>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</si>
  <si>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</si>
  <si>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</si>
  <si>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</si>
  <si>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</si>
  <si>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</si>
  <si>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</si>
  <si>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</si>
  <si>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</si>
  <si>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</si>
  <si>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</si>
  <si>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</si>
  <si>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</si>
  <si>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</si>
  <si>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</si>
  <si>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</si>
  <si>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</si>
  <si>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</si>
  <si>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</si>
  <si>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</si>
  <si>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</si>
  <si>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</si>
  <si>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</si>
  <si>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</si>
  <si>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</si>
  <si>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</si>
  <si>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</si>
  <si>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</si>
  <si>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</si>
  <si>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</si>
  <si>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</si>
  <si>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</si>
  <si>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</si>
  <si>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</si>
  <si>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</si>
  <si>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</si>
  <si>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</si>
  <si>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</si>
  <si>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</si>
  <si>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</si>
  <si>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</si>
  <si>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</si>
  <si>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</si>
  <si>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</si>
  <si>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</si>
  <si>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</si>
  <si>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</si>
  <si>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</si>
  <si>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</si>
  <si>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</si>
  <si>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</si>
  <si>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</si>
  <si>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</si>
  <si>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</si>
  <si>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</si>
  <si>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</si>
  <si>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</si>
  <si>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</si>
  <si>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</si>
  <si>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</si>
  <si>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</si>
  <si>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</si>
  <si>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</si>
  <si>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</si>
  <si>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</si>
  <si>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</si>
  <si>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</si>
  <si>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</si>
  <si>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</si>
  <si>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</si>
  <si>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</si>
  <si>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</si>
  <si>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</si>
  <si>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</si>
  <si>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</si>
  <si>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</si>
  <si>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</si>
  <si>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</si>
  <si>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</si>
  <si>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</si>
  <si>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</si>
  <si>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</si>
  <si>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</si>
  <si>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</si>
  <si>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</si>
  <si>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</si>
  <si>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</si>
  <si>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</si>
  <si>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</si>
  <si>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</si>
  <si>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</si>
  <si>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</si>
  <si>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</si>
  <si>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</si>
  <si>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</si>
  <si>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</si>
  <si>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</si>
  <si>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</si>
  <si>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</si>
  <si>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</si>
  <si>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</si>
  <si>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</si>
  <si>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</si>
  <si>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</si>
  <si>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</si>
  <si>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</si>
  <si>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</si>
  <si>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</si>
  <si>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</si>
  <si>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</si>
  <si>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</si>
  <si>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</si>
  <si>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</si>
  <si>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</si>
  <si>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</si>
  <si>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</si>
  <si>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</si>
  <si>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</si>
  <si>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</si>
  <si>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</si>
  <si>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</si>
  <si>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</si>
  <si>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</si>
  <si>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</si>
  <si>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</si>
  <si>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</si>
  <si>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</si>
  <si>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</si>
  <si>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</si>
  <si>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</si>
  <si>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</si>
  <si>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</si>
  <si>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</si>
  <si>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</si>
  <si>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</si>
  <si>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</si>
  <si>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</si>
  <si>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</si>
  <si>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</si>
  <si>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</si>
  <si>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</si>
  <si>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</si>
  <si>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</si>
  <si>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</si>
  <si>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</si>
  <si>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</si>
  <si>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</si>
  <si>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</si>
  <si>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</si>
  <si>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</si>
  <si>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</si>
  <si>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</si>
  <si>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</si>
  <si>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</si>
  <si>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</si>
  <si>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</si>
  <si>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</si>
  <si>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</si>
  <si>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</si>
  <si>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</si>
  <si>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</si>
  <si>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</si>
  <si>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</si>
  <si>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</si>
  <si>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</si>
  <si>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</si>
  <si>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</si>
  <si>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</si>
  <si>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</si>
  <si>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</si>
  <si>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</si>
  <si>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</si>
  <si>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</si>
  <si>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</si>
  <si>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</si>
  <si>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</si>
  <si>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</si>
  <si>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</si>
  <si>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</si>
  <si>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</si>
  <si>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</si>
  <si>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</si>
  <si>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</si>
  <si>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</si>
  <si>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</si>
  <si>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</si>
  <si>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</si>
  <si>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</si>
  <si>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</si>
  <si>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</si>
  <si>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</si>
  <si>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</si>
  <si>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</si>
  <si>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</si>
  <si>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</si>
  <si>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</si>
  <si>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</si>
  <si>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</si>
  <si>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</si>
  <si>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</si>
  <si>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</si>
  <si>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</si>
  <si>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</si>
  <si>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</si>
  <si>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</si>
  <si>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</si>
  <si>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</si>
  <si>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</si>
  <si>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</si>
  <si>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</si>
  <si>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</si>
  <si>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</si>
  <si>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</si>
  <si>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</si>
  <si>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</si>
  <si>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</si>
  <si>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</si>
  <si>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</si>
  <si>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</si>
  <si>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</si>
  <si>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</si>
  <si>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</si>
  <si>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</si>
  <si>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</si>
  <si>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</si>
  <si>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</si>
  <si>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</si>
  <si>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</si>
  <si>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</si>
  <si>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</si>
  <si>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</si>
  <si>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</si>
  <si>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</si>
  <si>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</si>
  <si>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</si>
  <si>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</si>
  <si>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</si>
  <si>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</si>
  <si>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</si>
  <si>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</si>
  <si>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</si>
  <si>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</si>
  <si>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</si>
  <si>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</si>
  <si>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</si>
  <si>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</si>
  <si>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</si>
  <si>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</si>
  <si>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</si>
  <si>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</si>
  <si>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</si>
  <si>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</si>
  <si>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</si>
  <si>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</si>
  <si>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</si>
  <si>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</si>
  <si>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</si>
  <si>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</si>
  <si>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</si>
  <si>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</si>
  <si>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</si>
  <si>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</si>
  <si>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</si>
  <si>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</si>
  <si>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</si>
  <si>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</si>
  <si>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</si>
  <si>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</si>
  <si>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</si>
  <si>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</si>
  <si>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</si>
  <si>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</si>
  <si>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</si>
  <si>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</si>
  <si>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</si>
  <si>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</si>
  <si>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</si>
  <si>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</si>
  <si>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</si>
  <si>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</si>
  <si>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</si>
  <si>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</si>
  <si>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</si>
  <si>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</si>
  <si>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</si>
  <si>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</si>
  <si>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</si>
  <si>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</si>
  <si>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</si>
  <si>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</si>
  <si>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</si>
  <si>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</si>
  <si>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</si>
  <si>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</si>
  <si>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</si>
  <si>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</si>
  <si>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</si>
  <si>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</si>
  <si>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</si>
  <si>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</si>
  <si>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</si>
  <si>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</si>
  <si>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</si>
  <si>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</si>
  <si>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</si>
  <si>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</si>
  <si>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</si>
  <si>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</si>
  <si>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Medicine</t>
  </si>
  <si>
    <t>Included later</t>
  </si>
  <si>
    <t>Price went up to 1500</t>
  </si>
  <si>
    <t>For Charcoal</t>
  </si>
  <si>
    <t>For Wood Shavings</t>
  </si>
  <si>
    <t>For Feeds and Vaccination</t>
  </si>
  <si>
    <t>Full sacks</t>
  </si>
  <si>
    <t>Sales Revenue</t>
  </si>
  <si>
    <t>Operating Expenses (OPEX)</t>
  </si>
  <si>
    <t>Transport for picking feeds and vaccination</t>
  </si>
  <si>
    <t>Gombolo</t>
  </si>
  <si>
    <t>780000</t>
  </si>
  <si>
    <t>1742745140908.jpg</t>
  </si>
  <si>
    <t>https://kc.kobotoolbox.org/media/original?media_file=mattkuch87%2Fattachments%2F465cf73fec9d4570897ec1ad4b0948db%2F350b2c03-98e0-411c-ac0c-08ca30f9d016%2F1742745140908.jpg</t>
  </si>
  <si>
    <t>350b2c03-98e0-411c-ac0c-08ca30f9d016</t>
  </si>
  <si>
    <t>1742745225297.jpg</t>
  </si>
  <si>
    <t>https://kc.kobotoolbox.org/media/original?media_file=mattkuch87%2Fattachments%2F465cf73fec9d4570897ec1ad4b0948db%2F11bfb885-24cb-4b88-92b5-f4b596068b19%2F1742745225297.jpg</t>
  </si>
  <si>
    <t>11bfb885-24cb-4b88-92b5-f4b596068b19</t>
  </si>
  <si>
    <t>1742745291883.jpg</t>
  </si>
  <si>
    <t>https://kc.kobotoolbox.org/media/original?media_file=mattkuch87%2Fattachments%2F465cf73fec9d4570897ec1ad4b0948db%2F4dab6c58-f4a7-4a46-9278-1ab776ac4f5e%2F1742745291883.jpg</t>
  </si>
  <si>
    <t>4dab6c58-f4a7-4a46-9278-1ab776ac4f5e</t>
  </si>
  <si>
    <t>1742745549690.jpg</t>
  </si>
  <si>
    <t>https://kc.kobotoolbox.org/media/original?media_file=mattkuch87%2Fattachments%2F465cf73fec9d4570897ec1ad4b0948db%2Fd80c8847-c303-4016-bc74-9f81f96ef97b%2F1742745549690.jpg</t>
  </si>
  <si>
    <t>d80c8847-c303-4016-bc74-9f81f96ef97b</t>
  </si>
  <si>
    <t>270000</t>
  </si>
  <si>
    <t>1742745663279.jpg</t>
  </si>
  <si>
    <t>https://kc.kobotoolbox.org/media/original?media_file=mattkuch87%2Fattachments%2F465cf73fec9d4570897ec1ad4b0948db%2F6161c1a3-e6ed-426b-8318-e43157329faa%2F1742745663279.jpg</t>
  </si>
  <si>
    <t>6161c1a3-e6ed-426b-8318-e43157329faa</t>
  </si>
  <si>
    <t>54000</t>
  </si>
  <si>
    <t>1742745751537.jpg</t>
  </si>
  <si>
    <t>https://kc.kobotoolbox.org/media/original?media_file=mattkuch87%2Fattachments%2F465cf73fec9d4570897ec1ad4b0948db%2F02d4012b-5e76-4e4c-8b84-1fe27f7dddd8%2F1742745751537.jpg</t>
  </si>
  <si>
    <t>02d4012b-5e76-4e4c-8b84-1fe27f7dddd8</t>
  </si>
  <si>
    <t>1742745826698.jpg</t>
  </si>
  <si>
    <t>https://kc.kobotoolbox.org/media/original?media_file=mattkuch87%2Fattachments%2F465cf73fec9d4570897ec1ad4b0948db%2Febfd34ca-101c-423b-9793-396310ff0f6b%2F1742745826698.jpg</t>
  </si>
  <si>
    <t>ebfd34ca-101c-423b-9793-396310ff0f6b</t>
  </si>
  <si>
    <t>13500</t>
  </si>
  <si>
    <t>Kibuuka</t>
  </si>
  <si>
    <t>1742745917385.jpg</t>
  </si>
  <si>
    <t>https://kc.kobotoolbox.org/media/original?media_file=mattkuch87%2Fattachments%2F465cf73fec9d4570897ec1ad4b0948db%2F6237b489-06ce-42fa-ae1c-bbfdeeb713c5%2F1742745917385.jpg</t>
  </si>
  <si>
    <t>6237b489-06ce-42fa-ae1c-bbfdeeb713c5</t>
  </si>
  <si>
    <t>1742745990936.jpg</t>
  </si>
  <si>
    <t>https://kc.kobotoolbox.org/media/original?media_file=mattkuch87%2Fattachments%2F465cf73fec9d4570897ec1ad4b0948db%2F341679d4-0113-4356-81a3-52daf9670625%2F1742745990936.jpg</t>
  </si>
  <si>
    <t>341679d4-0113-4356-81a3-52daf9670625</t>
  </si>
  <si>
    <t>1742746107999.jpg</t>
  </si>
  <si>
    <t>https://kc.kobotoolbox.org/media/original?media_file=mattkuch87%2Fattachments%2F465cf73fec9d4570897ec1ad4b0948db%2F984b0141-c9c5-4e9d-8769-2665c402513d%2F1742746107999.jpg</t>
  </si>
  <si>
    <t>984b0141-c9c5-4e9d-8769-2665c402513d</t>
  </si>
  <si>
    <t>1742752464610.jpg</t>
  </si>
  <si>
    <t>https://kc.kobotoolbox.org/media/original?media_file=mattkuch87%2Fattachments%2F465cf73fec9d4570897ec1ad4b0948db%2F31b009a9-4058-42f3-8db8-7084233b7183%2F1742752464610.jpg</t>
  </si>
  <si>
    <t>31b009a9-4058-42f3-8db8-7084233b7183</t>
  </si>
  <si>
    <t>1742849995950.jpg</t>
  </si>
  <si>
    <t>https://kc.kobotoolbox.org/media/original?media_file=mattkuch87%2Fattachments%2F465cf73fec9d4570897ec1ad4b0948db%2F3cde904c-a6be-4f80-94e8-723d6a138be3%2F1742849995950.jpg</t>
  </si>
  <si>
    <t>3cde904c-a6be-4f80-94e8-723d6a138be3</t>
  </si>
  <si>
    <t>1742850193692.jpg</t>
  </si>
  <si>
    <t>https://kc.kobotoolbox.org/media/original?media_file=mattkuch87%2Fattachments%2F465cf73fec9d4570897ec1ad4b0948db%2Fd04e99c1-a0c2-4844-b469-bce09fbacd97%2F1742850193692.jpg</t>
  </si>
  <si>
    <t>d04e99c1-a0c2-4844-b469-bce09fbacd97</t>
  </si>
  <si>
    <t>1742850296522.jpg</t>
  </si>
  <si>
    <t>https://kc.kobotoolbox.org/media/original?media_file=mattkuch87%2Fattachments%2F465cf73fec9d4570897ec1ad4b0948db%2F4e192b32-e725-4d88-ba8d-1588d381846e%2F1742850296522.jpg</t>
  </si>
  <si>
    <t>4e192b32-e725-4d88-ba8d-1588d381846e</t>
  </si>
  <si>
    <t>1742850425550.jpg</t>
  </si>
  <si>
    <t>https://kc.kobotoolbox.org/media/original?media_file=mattkuch87%2Fattachments%2F465cf73fec9d4570897ec1ad4b0948db%2F7dd06fcc-b5f8-4381-9390-3a456fd4e234%2F1742850425550.jpg</t>
  </si>
  <si>
    <t>7dd06fcc-b5f8-4381-9390-3a456fd4e234</t>
  </si>
  <si>
    <t>12500</t>
  </si>
  <si>
    <t>1742932271475.jpg</t>
  </si>
  <si>
    <t>https://kc.kobotoolbox.org/media/original?media_file=mattkuch87%2Fattachments%2F465cf73fec9d4570897ec1ad4b0948db%2F3e2d2f5c-4627-4df1-8a8d-3d61cf146afe%2F1742932271475.jpg</t>
  </si>
  <si>
    <t>3e2d2f5c-4627-4df1-8a8d-3d61cf146afe</t>
  </si>
  <si>
    <t>1742985621601.jpg</t>
  </si>
  <si>
    <t>https://kc.kobotoolbox.org/media/original?media_file=mattkuch87%2Fattachments%2F465cf73fec9d4570897ec1ad4b0948db%2Fa72719c7-8578-4a07-9425-8512d8cc567c%2F1742985621601.jpg</t>
  </si>
  <si>
    <t>a72719c7-8578-4a07-9425-8512d8cc567c</t>
  </si>
  <si>
    <t>1743009187738.jpg</t>
  </si>
  <si>
    <t>https://kc.kobotoolbox.org/media/original?media_file=mattkuch87%2Fattachments%2F465cf73fec9d4570897ec1ad4b0948db%2F0704c7e3-6601-415d-8d8a-bc205142aff5%2F1743009187738.jpg</t>
  </si>
  <si>
    <t>0704c7e3-6601-415d-8d8a-bc205142aff5</t>
  </si>
  <si>
    <t>1743009285972.jpg</t>
  </si>
  <si>
    <t>https://kc.kobotoolbox.org/media/original?media_file=mattkuch87%2Fattachments%2F465cf73fec9d4570897ec1ad4b0948db%2F54deca23-e4c2-4846-8d6d-406072dab84d%2F1743009285972.jpg</t>
  </si>
  <si>
    <t>54deca23-e4c2-4846-8d6d-406072dab84d</t>
  </si>
  <si>
    <t>1743009412171.jpg</t>
  </si>
  <si>
    <t>https://kc.kobotoolbox.org/media/original?media_file=mattkuch87%2Fattachments%2F465cf73fec9d4570897ec1ad4b0948db%2F005d6dd9-6b6b-4fe0-90b4-ca5f73674128%2F1743009412171.jpg</t>
  </si>
  <si>
    <t>005d6dd9-6b6b-4fe0-90b4-ca5f73674128</t>
  </si>
  <si>
    <t>1743097758128.jpg</t>
  </si>
  <si>
    <t>https://kc.kobotoolbox.org/media/original?media_file=mattkuch87%2Fattachments%2F465cf73fec9d4570897ec1ad4b0948db%2Fd13755a7-6ada-419f-8c0e-f5262cb5daa1%2F1743097758128.jpg</t>
  </si>
  <si>
    <t>d13755a7-6ada-419f-8c0e-f5262cb5daa1</t>
  </si>
  <si>
    <t xml:space="preserve">Innocent </t>
  </si>
  <si>
    <t>1743097842633.jpg</t>
  </si>
  <si>
    <t>https://kc.kobotoolbox.org/media/original?media_file=mattkuch87%2Fattachments%2F465cf73fec9d4570897ec1ad4b0948db%2Fff2a9e87-9492-43f6-aa25-0128787a7d6d%2F1743097842633.jpg</t>
  </si>
  <si>
    <t>ff2a9e87-9492-43f6-aa25-0128787a7d6d</t>
  </si>
  <si>
    <t>1743097951119.jpg</t>
  </si>
  <si>
    <t>https://kc.kobotoolbox.org/media/original?media_file=mattkuch87%2Fattachments%2F465cf73fec9d4570897ec1ad4b0948db%2Faf1e0d00-2e8d-4521-9528-a1996e360ac6%2F1743097951119.jpg</t>
  </si>
  <si>
    <t>af1e0d00-2e8d-4521-9528-a1996e360ac6</t>
  </si>
  <si>
    <t>406000</t>
  </si>
  <si>
    <t>1743099100939.jpg</t>
  </si>
  <si>
    <t>https://kc.kobotoolbox.org/media/original?media_file=mattkuch87%2Fattachments%2F465cf73fec9d4570897ec1ad4b0948db%2F0af2a41d-d6c2-4d6b-9b37-84a685193d2e%2F1743099100939.jpg</t>
  </si>
  <si>
    <t>0af2a41d-d6c2-4d6b-9b37-84a685193d2e</t>
  </si>
  <si>
    <t>1743099224550.jpg</t>
  </si>
  <si>
    <t>https://kc.kobotoolbox.org/media/original?media_file=mattkuch87%2Fattachments%2F465cf73fec9d4570897ec1ad4b0948db%2Fad01ffc5-69bc-436e-830e-2fcea4ba1044%2F1743099224550.jpg</t>
  </si>
  <si>
    <t>ad01ffc5-69bc-436e-830e-2fcea4ba1044</t>
  </si>
  <si>
    <t>1743099361056.jpg</t>
  </si>
  <si>
    <t>https://kc.kobotoolbox.org/media/original?media_file=mattkuch87%2Fattachments%2F465cf73fec9d4570897ec1ad4b0948db%2Fb842f556-19c1-41f7-a7ee-5fd1ba97c269%2F1743099361056.jpg</t>
  </si>
  <si>
    <t>b842f556-19c1-41f7-a7ee-5fd1ba97c269</t>
  </si>
  <si>
    <t>1743099524782.jpg</t>
  </si>
  <si>
    <t>https://kc.kobotoolbox.org/media/original?media_file=mattkuch87%2Fattachments%2F465cf73fec9d4570897ec1ad4b0948db%2F946d2f25-5a67-4616-9aa7-6f6cc3347a77%2F1743099524782.jpg</t>
  </si>
  <si>
    <t>946d2f25-5a67-4616-9aa7-6f6cc3347a77</t>
  </si>
  <si>
    <t>1743439313534.jpg</t>
  </si>
  <si>
    <t>https://kc.kobotoolbox.org/media/original?media_file=mattkuch87%2Fattachments%2F465cf73fec9d4570897ec1ad4b0948db%2F01da3d3f-da6a-423a-8d37-9b0fbb89fa7f%2F1743439313534.jpg</t>
  </si>
  <si>
    <t>01da3d3f-da6a-423a-8d37-9b0fbb89fa7f</t>
  </si>
  <si>
    <t xml:space="preserve">Hasks </t>
  </si>
  <si>
    <t>1743439619412.jpg</t>
  </si>
  <si>
    <t>https://kc.kobotoolbox.org/media/original?media_file=mattkuch87%2Fattachments%2F465cf73fec9d4570897ec1ad4b0948db%2F51957413-3ec6-4928-ba28-1b7d02c84ee1%2F1743439619412.jpg</t>
  </si>
  <si>
    <t>51957413-3ec6-4928-ba28-1b7d02c84ee1</t>
  </si>
  <si>
    <t xml:space="preserve">Transport for the hasks </t>
  </si>
  <si>
    <t>1743439779214.jpg</t>
  </si>
  <si>
    <t>https://kc.kobotoolbox.org/media/original?media_file=mattkuch87%2Fattachments%2F465cf73fec9d4570897ec1ad4b0948db%2F36b60362-6978-42f6-b543-5bd1f81dc12a%2F1743439779214.jpg</t>
  </si>
  <si>
    <t>36b60362-6978-42f6-b543-5bd1f81dc12a</t>
  </si>
  <si>
    <t>1743677799853.jpg</t>
  </si>
  <si>
    <t>https://kc.kobotoolbox.org/media/original?media_file=mattkuch87%2Fattachments%2F465cf73fec9d4570897ec1ad4b0948db%2F6ce4f0a8-a2b0-4c86-9fa5-c6e6c1eec624%2F1743677799853.jpg</t>
  </si>
  <si>
    <t>6ce4f0a8-a2b0-4c86-9fa5-c6e6c1eec624</t>
  </si>
  <si>
    <t>1743677911334.jpg</t>
  </si>
  <si>
    <t>https://kc.kobotoolbox.org/media/original?media_file=mattkuch87%2Fattachments%2F465cf73fec9d4570897ec1ad4b0948db%2F0ae0ad95-40d2-46ed-956e-dd1b8c534e71%2F1743677911334.jpg</t>
  </si>
  <si>
    <t>0ae0ad95-40d2-46ed-956e-dd1b8c534e71</t>
  </si>
  <si>
    <t>1743678045858.jpg</t>
  </si>
  <si>
    <t>https://kc.kobotoolbox.org/media/original?media_file=mattkuch87%2Fattachments%2F465cf73fec9d4570897ec1ad4b0948db%2F455fa1a3-b4d2-4942-a15d-60f9b3c1b3d8%2F1743678045858.jpg</t>
  </si>
  <si>
    <t>455fa1a3-b4d2-4942-a15d-60f9b3c1b3d8</t>
  </si>
  <si>
    <t>1743678178921.jpg</t>
  </si>
  <si>
    <t>https://kc.kobotoolbox.org/media/original?media_file=mattkuch87%2Fattachments%2F465cf73fec9d4570897ec1ad4b0948db%2Fb39baf2a-2d0e-4d8f-a3b8-830fcea0ae9a%2F1743678178921.jpg</t>
  </si>
  <si>
    <t>b39baf2a-2d0e-4d8f-a3b8-830fcea0ae9a</t>
  </si>
  <si>
    <t>1743683280606.jpg</t>
  </si>
  <si>
    <t>https://kc.kobotoolbox.org/media/original?media_file=mattkuch87%2Fattachments%2F465cf73fec9d4570897ec1ad4b0948db%2Fb3a9c864-30c7-434f-8eab-41694173dd14%2F1743683280606.jpg</t>
  </si>
  <si>
    <t>b3a9c864-30c7-434f-8eab-41694173dd14</t>
  </si>
  <si>
    <t>1743683389502.jpg</t>
  </si>
  <si>
    <t>https://kc.kobotoolbox.org/media/original?media_file=mattkuch87%2Fattachments%2F465cf73fec9d4570897ec1ad4b0948db%2F5fe6cb18-32ec-41b4-9cdd-af33089814ca%2F1743683389502.jpg</t>
  </si>
  <si>
    <t>5fe6cb18-32ec-41b4-9cdd-af33089814ca</t>
  </si>
  <si>
    <t>Plan is to use it for raincoats</t>
  </si>
  <si>
    <t>Total Balance across accountabilities was 37,500 (Date: 6th April 2025)</t>
  </si>
  <si>
    <t>Others</t>
  </si>
  <si>
    <t>Gomboro</t>
  </si>
  <si>
    <t>Sent</t>
  </si>
  <si>
    <t>Transport for the feeds</t>
  </si>
  <si>
    <t>Transport for wood shavings</t>
  </si>
  <si>
    <t>Already 40,000/- received, balance 20,000/- for wood shavings</t>
  </si>
  <si>
    <t>Amprolin Medicine</t>
  </si>
  <si>
    <t>Already bought</t>
  </si>
  <si>
    <t>Already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</si>
</sst>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0" fillId="12" borderId="0" xfId="0" applyFill="1"/>
    <xf numFmtId="41" fontId="15" fillId="0" borderId="0" xfId="0" applyNumberFormat="1" applyFont="1"/>
    <xf numFmtId="41" fontId="23" fillId="0" borderId="0" xfId="0" applyNumberFormat="1" applyFont="1"/>
    <xf numFmtId="0" fontId="0" fillId="13" borderId="0" xfId="0" applyFill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Fill="1"/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205" Type="http://schemas.openxmlformats.org/officeDocument/2006/relationships/hyperlink" Target="https://kc.kobotoolbox.org/media/original?media_file=mattkuch87%2Fattachments%2F465cf73fec9d4570897ec1ad4b0948db%2Fd04e99c1-a0c2-4844-b469-bce09fbacd97%2F1742850193692.jpg" TargetMode="External"/><Relationship Id="rId226" Type="http://schemas.openxmlformats.org/officeDocument/2006/relationships/hyperlink" Target="https://kc.kobotoolbox.org/media/original?media_file=mattkuch87%2Fattachments%2F465cf73fec9d4570897ec1ad4b0948db%2Fb39baf2a-2d0e-4d8f-a3b8-830fcea0ae9a%2F1743678178921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16" Type="http://schemas.openxmlformats.org/officeDocument/2006/relationships/hyperlink" Target="https://kc.kobotoolbox.org/media/original?media_file=mattkuch87%2Fattachments%2F465cf73fec9d4570897ec1ad4b0948db%2F0af2a41d-d6c2-4d6b-9b37-84a685193d2e%2F1743099100939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206" Type="http://schemas.openxmlformats.org/officeDocument/2006/relationships/hyperlink" Target="https://kc.kobotoolbox.org/media/original?media_file=mattkuch87%2Fattachments%2F465cf73fec9d4570897ec1ad4b0948db%2F4e192b32-e725-4d88-ba8d-1588d381846e%2F1742850296522.jpg" TargetMode="External"/><Relationship Id="rId227" Type="http://schemas.openxmlformats.org/officeDocument/2006/relationships/hyperlink" Target="https://kc.kobotoolbox.org/media/original?media_file=mattkuch87%2Fattachments%2F465cf73fec9d4570897ec1ad4b0948db%2Fb3a9c864-30c7-434f-8eab-41694173dd14%2F1743683280606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217" Type="http://schemas.openxmlformats.org/officeDocument/2006/relationships/hyperlink" Target="https://kc.kobotoolbox.org/media/original?media_file=mattkuch87%2Fattachments%2F465cf73fec9d4570897ec1ad4b0948db%2Fad01ffc5-69bc-436e-830e-2fcea4ba1044%2F1743099224550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93" Type="http://schemas.openxmlformats.org/officeDocument/2006/relationships/hyperlink" Target="https://kc.kobotoolbox.org/media/original?media_file=mattkuch87%2Fattachments%2F465cf73fec9d4570897ec1ad4b0948db%2F350b2c03-98e0-411c-ac0c-08ca30f9d016%2F1742745140908.jpg" TargetMode="External"/><Relationship Id="rId207" Type="http://schemas.openxmlformats.org/officeDocument/2006/relationships/hyperlink" Target="https://kc.kobotoolbox.org/media/original?media_file=mattkuch87%2Fattachments%2F465cf73fec9d4570897ec1ad4b0948db%2F7dd06fcc-b5f8-4381-9390-3a456fd4e234%2F1742850425550.jpg" TargetMode="External"/><Relationship Id="rId228" Type="http://schemas.openxmlformats.org/officeDocument/2006/relationships/hyperlink" Target="https://kc.kobotoolbox.org/media/original?media_file=mattkuch87%2Fattachments%2F465cf73fec9d4570897ec1ad4b0948db%2F5fe6cb18-32ec-41b4-9cdd-af33089814ca%2F1743683389502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18" Type="http://schemas.openxmlformats.org/officeDocument/2006/relationships/hyperlink" Target="https://kc.kobotoolbox.org/media/original?media_file=mattkuch87%2Fattachments%2F465cf73fec9d4570897ec1ad4b0948db%2Fb842f556-19c1-41f7-a7ee-5fd1ba97c269%2F1743099361056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4" Type="http://schemas.openxmlformats.org/officeDocument/2006/relationships/hyperlink" Target="https://kc.kobotoolbox.org/media/original?media_file=mattkuch87%2Fattachments%2F465cf73fec9d4570897ec1ad4b0948db%2F11bfb885-24cb-4b88-92b5-f4b596068b19%2F1742745225297.jpg" TargetMode="External"/><Relationship Id="rId208" Type="http://schemas.openxmlformats.org/officeDocument/2006/relationships/hyperlink" Target="https://kc.kobotoolbox.org/media/original?media_file=mattkuch87%2Fattachments%2F465cf73fec9d4570897ec1ad4b0948db%2F3e2d2f5c-4627-4df1-8a8d-3d61cf146afe%2F1742932271475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219" Type="http://schemas.openxmlformats.org/officeDocument/2006/relationships/hyperlink" Target="https://kc.kobotoolbox.org/media/original?media_file=mattkuch87%2Fattachments%2F465cf73fec9d4570897ec1ad4b0948db%2F946d2f25-5a67-4616-9aa7-6f6cc3347a77%2F174309952478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4" Type="http://schemas.openxmlformats.org/officeDocument/2006/relationships/hyperlink" Target="https://kc.kobotoolbox.org/media/original?media_file=mattkuch87%2Fattachments%2F465cf73fec9d4570897ec1ad4b0948db%2Fff2a9e87-9492-43f6-aa25-0128787a7d6d%2F1743097842633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5" Type="http://schemas.openxmlformats.org/officeDocument/2006/relationships/hyperlink" Target="https://kc.kobotoolbox.org/media/original?media_file=mattkuch87%2Fattachments%2F465cf73fec9d4570897ec1ad4b0948db%2F4dab6c58-f4a7-4a46-9278-1ab776ac4f5e%2F1742745291883.jpg" TargetMode="External"/><Relationship Id="rId209" Type="http://schemas.openxmlformats.org/officeDocument/2006/relationships/hyperlink" Target="https://kc.kobotoolbox.org/media/original?media_file=mattkuch87%2Fattachments%2F465cf73fec9d4570897ec1ad4b0948db%2Fa72719c7-8578-4a07-9425-8512d8cc567c%2F1742985621601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204" Type="http://schemas.openxmlformats.org/officeDocument/2006/relationships/hyperlink" Target="https://kc.kobotoolbox.org/media/original?media_file=mattkuch87%2Fattachments%2F465cf73fec9d4570897ec1ad4b0948db%2F3cde904c-a6be-4f80-94e8-723d6a138be3%2F1742849995950.jpg" TargetMode="External"/><Relationship Id="rId220" Type="http://schemas.openxmlformats.org/officeDocument/2006/relationships/hyperlink" Target="https://kc.kobotoolbox.org/media/original?media_file=mattkuch87%2Fattachments%2F465cf73fec9d4570897ec1ad4b0948db%2F01da3d3f-da6a-423a-8d37-9b0fbb89fa7f%2F1743439313534.jpg" TargetMode="External"/><Relationship Id="rId225" Type="http://schemas.openxmlformats.org/officeDocument/2006/relationships/hyperlink" Target="https://kc.kobotoolbox.org/media/original?media_file=mattkuch87%2Fattachments%2F465cf73fec9d4570897ec1ad4b0948db%2F455fa1a3-b4d2-4942-a15d-60f9b3c1b3d8%2F1743678045858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10" Type="http://schemas.openxmlformats.org/officeDocument/2006/relationships/hyperlink" Target="https://kc.kobotoolbox.org/media/original?media_file=mattkuch87%2Fattachments%2F465cf73fec9d4570897ec1ad4b0948db%2F0704c7e3-6601-415d-8d8a-bc205142aff5%2F1743009187738.jpg" TargetMode="External"/><Relationship Id="rId215" Type="http://schemas.openxmlformats.org/officeDocument/2006/relationships/hyperlink" Target="https://kc.kobotoolbox.org/media/original?media_file=mattkuch87%2Fattachments%2F465cf73fec9d4570897ec1ad4b0948db%2Faf1e0d00-2e8d-4521-9528-a1996e360ac6%2F174309795111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96" Type="http://schemas.openxmlformats.org/officeDocument/2006/relationships/hyperlink" Target="https://kc.kobotoolbox.org/media/original?media_file=mattkuch87%2Fattachments%2F465cf73fec9d4570897ec1ad4b0948db%2Fd80c8847-c303-4016-bc74-9f81f96ef97b%2F1742745549690.jpg" TargetMode="External"/><Relationship Id="rId200" Type="http://schemas.openxmlformats.org/officeDocument/2006/relationships/hyperlink" Target="https://kc.kobotoolbox.org/media/original?media_file=mattkuch87%2Fattachments%2F465cf73fec9d4570897ec1ad4b0948db%2F6237b489-06ce-42fa-ae1c-bbfdeeb713c5%2F174274591738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21" Type="http://schemas.openxmlformats.org/officeDocument/2006/relationships/hyperlink" Target="https://kc.kobotoolbox.org/media/original?media_file=mattkuch87%2Fattachments%2F465cf73fec9d4570897ec1ad4b0948db%2F51957413-3ec6-4928-ba28-1b7d02c84ee1%2F174343961941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11" Type="http://schemas.openxmlformats.org/officeDocument/2006/relationships/hyperlink" Target="https://kc.kobotoolbox.org/media/original?media_file=mattkuch87%2Fattachments%2F465cf73fec9d4570897ec1ad4b0948db%2F54deca23-e4c2-4846-8d6d-406072dab84d%2F174300928597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97" Type="http://schemas.openxmlformats.org/officeDocument/2006/relationships/hyperlink" Target="https://kc.kobotoolbox.org/media/original?media_file=mattkuch87%2Fattachments%2F465cf73fec9d4570897ec1ad4b0948db%2F6161c1a3-e6ed-426b-8318-e43157329faa%2F1742745663279.jpg" TargetMode="External"/><Relationship Id="rId201" Type="http://schemas.openxmlformats.org/officeDocument/2006/relationships/hyperlink" Target="https://kc.kobotoolbox.org/media/original?media_file=mattkuch87%2Fattachments%2F465cf73fec9d4570897ec1ad4b0948db%2F341679d4-0113-4356-81a3-52daf9670625%2F1742745990936.jpg" TargetMode="External"/><Relationship Id="rId222" Type="http://schemas.openxmlformats.org/officeDocument/2006/relationships/hyperlink" Target="https://kc.kobotoolbox.org/media/original?media_file=mattkuch87%2Fattachments%2F465cf73fec9d4570897ec1ad4b0948db%2F36b60362-6978-42f6-b543-5bd1f81dc12a%2F1743439779214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12" Type="http://schemas.openxmlformats.org/officeDocument/2006/relationships/hyperlink" Target="https://kc.kobotoolbox.org/media/original?media_file=mattkuch87%2Fattachments%2F465cf73fec9d4570897ec1ad4b0948db%2F005d6dd9-6b6b-4fe0-90b4-ca5f73674128%2F1743009412171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Relationship Id="rId198" Type="http://schemas.openxmlformats.org/officeDocument/2006/relationships/hyperlink" Target="https://kc.kobotoolbox.org/media/original?media_file=mattkuch87%2Fattachments%2F465cf73fec9d4570897ec1ad4b0948db%2F02d4012b-5e76-4e4c-8b84-1fe27f7dddd8%2F1742745751537.jpg" TargetMode="External"/><Relationship Id="rId202" Type="http://schemas.openxmlformats.org/officeDocument/2006/relationships/hyperlink" Target="https://kc.kobotoolbox.org/media/original?media_file=mattkuch87%2Fattachments%2F465cf73fec9d4570897ec1ad4b0948db%2F984b0141-c9c5-4e9d-8769-2665c402513d%2F1742746107999.jpg" TargetMode="External"/><Relationship Id="rId223" Type="http://schemas.openxmlformats.org/officeDocument/2006/relationships/hyperlink" Target="https://kc.kobotoolbox.org/media/original?media_file=mattkuch87%2Fattachments%2F465cf73fec9d4570897ec1ad4b0948db%2F6ce4f0a8-a2b0-4c86-9fa5-c6e6c1eec624%2F1743677799853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13" Type="http://schemas.openxmlformats.org/officeDocument/2006/relationships/hyperlink" Target="https://kc.kobotoolbox.org/media/original?media_file=mattkuch87%2Fattachments%2F465cf73fec9d4570897ec1ad4b0948db%2Fd13755a7-6ada-419f-8c0e-f5262cb5daa1%2F1743097758128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9" Type="http://schemas.openxmlformats.org/officeDocument/2006/relationships/hyperlink" Target="https://kc.kobotoolbox.org/media/original?media_file=mattkuch87%2Fattachments%2F465cf73fec9d4570897ec1ad4b0948db%2Febfd34ca-101c-423b-9793-396310ff0f6b%2F1742745826698.jpg" TargetMode="External"/><Relationship Id="rId203" Type="http://schemas.openxmlformats.org/officeDocument/2006/relationships/hyperlink" Target="https://kc.kobotoolbox.org/media/original?media_file=mattkuch87%2Fattachments%2F465cf73fec9d4570897ec1ad4b0948db%2F31b009a9-4058-42f3-8db8-7084233b7183%2F1742752464610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224" Type="http://schemas.openxmlformats.org/officeDocument/2006/relationships/hyperlink" Target="https://kc.kobotoolbox.org/media/original?media_file=mattkuch87%2Fattachments%2F465cf73fec9d4570897ec1ad4b0948db%2F0ae0ad95-40d2-46ed-956e-dd1b8c534e71%2F174367791133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205" Type="http://schemas.openxmlformats.org/officeDocument/2006/relationships/hyperlink" Target="https://kc.kobotoolbox.org/media/original?media_file=mattkuch87%2Fattachments%2F465cf73fec9d4570897ec1ad4b0948db%2Fd04e99c1-a0c2-4844-b469-bce09fbacd97%2F1742850193692.jpg" TargetMode="External"/><Relationship Id="rId226" Type="http://schemas.openxmlformats.org/officeDocument/2006/relationships/hyperlink" Target="https://kc.kobotoolbox.org/media/original?media_file=mattkuch87%2Fattachments%2F465cf73fec9d4570897ec1ad4b0948db%2Fb39baf2a-2d0e-4d8f-a3b8-830fcea0ae9a%2F1743678178921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16" Type="http://schemas.openxmlformats.org/officeDocument/2006/relationships/hyperlink" Target="https://kc.kobotoolbox.org/media/original?media_file=mattkuch87%2Fattachments%2F465cf73fec9d4570897ec1ad4b0948db%2F0af2a41d-d6c2-4d6b-9b37-84a685193d2e%2F1743099100939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206" Type="http://schemas.openxmlformats.org/officeDocument/2006/relationships/hyperlink" Target="https://kc.kobotoolbox.org/media/original?media_file=mattkuch87%2Fattachments%2F465cf73fec9d4570897ec1ad4b0948db%2F4e192b32-e725-4d88-ba8d-1588d381846e%2F1742850296522.jpg" TargetMode="External"/><Relationship Id="rId227" Type="http://schemas.openxmlformats.org/officeDocument/2006/relationships/hyperlink" Target="https://kc.kobotoolbox.org/media/original?media_file=mattkuch87%2Fattachments%2F465cf73fec9d4570897ec1ad4b0948db%2Fb3a9c864-30c7-434f-8eab-41694173dd14%2F1743683280606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217" Type="http://schemas.openxmlformats.org/officeDocument/2006/relationships/hyperlink" Target="https://kc.kobotoolbox.org/media/original?media_file=mattkuch87%2Fattachments%2F465cf73fec9d4570897ec1ad4b0948db%2Fad01ffc5-69bc-436e-830e-2fcea4ba1044%2F1743099224550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93" Type="http://schemas.openxmlformats.org/officeDocument/2006/relationships/hyperlink" Target="https://kc.kobotoolbox.org/media/original?media_file=mattkuch87%2Fattachments%2F465cf73fec9d4570897ec1ad4b0948db%2F350b2c03-98e0-411c-ac0c-08ca30f9d016%2F1742745140908.jpg" TargetMode="External"/><Relationship Id="rId207" Type="http://schemas.openxmlformats.org/officeDocument/2006/relationships/hyperlink" Target="https://kc.kobotoolbox.org/media/original?media_file=mattkuch87%2Fattachments%2F465cf73fec9d4570897ec1ad4b0948db%2F7dd06fcc-b5f8-4381-9390-3a456fd4e234%2F1742850425550.jpg" TargetMode="External"/><Relationship Id="rId228" Type="http://schemas.openxmlformats.org/officeDocument/2006/relationships/hyperlink" Target="https://kc.kobotoolbox.org/media/original?media_file=mattkuch87%2Fattachments%2F465cf73fec9d4570897ec1ad4b0948db%2F5fe6cb18-32ec-41b4-9cdd-af33089814ca%2F1743683389502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18" Type="http://schemas.openxmlformats.org/officeDocument/2006/relationships/hyperlink" Target="https://kc.kobotoolbox.org/media/original?media_file=mattkuch87%2Fattachments%2F465cf73fec9d4570897ec1ad4b0948db%2Fb842f556-19c1-41f7-a7ee-5fd1ba97c269%2F1743099361056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4" Type="http://schemas.openxmlformats.org/officeDocument/2006/relationships/hyperlink" Target="https://kc.kobotoolbox.org/media/original?media_file=mattkuch87%2Fattachments%2F465cf73fec9d4570897ec1ad4b0948db%2F11bfb885-24cb-4b88-92b5-f4b596068b19%2F1742745225297.jpg" TargetMode="External"/><Relationship Id="rId208" Type="http://schemas.openxmlformats.org/officeDocument/2006/relationships/hyperlink" Target="https://kc.kobotoolbox.org/media/original?media_file=mattkuch87%2Fattachments%2F465cf73fec9d4570897ec1ad4b0948db%2F3e2d2f5c-4627-4df1-8a8d-3d61cf146afe%2F1742932271475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219" Type="http://schemas.openxmlformats.org/officeDocument/2006/relationships/hyperlink" Target="https://kc.kobotoolbox.org/media/original?media_file=mattkuch87%2Fattachments%2F465cf73fec9d4570897ec1ad4b0948db%2F946d2f25-5a67-4616-9aa7-6f6cc3347a77%2F174309952478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4" Type="http://schemas.openxmlformats.org/officeDocument/2006/relationships/hyperlink" Target="https://kc.kobotoolbox.org/media/original?media_file=mattkuch87%2Fattachments%2F465cf73fec9d4570897ec1ad4b0948db%2Fff2a9e87-9492-43f6-aa25-0128787a7d6d%2F1743097842633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5" Type="http://schemas.openxmlformats.org/officeDocument/2006/relationships/hyperlink" Target="https://kc.kobotoolbox.org/media/original?media_file=mattkuch87%2Fattachments%2F465cf73fec9d4570897ec1ad4b0948db%2F4dab6c58-f4a7-4a46-9278-1ab776ac4f5e%2F1742745291883.jpg" TargetMode="External"/><Relationship Id="rId209" Type="http://schemas.openxmlformats.org/officeDocument/2006/relationships/hyperlink" Target="https://kc.kobotoolbox.org/media/original?media_file=mattkuch87%2Fattachments%2F465cf73fec9d4570897ec1ad4b0948db%2Fa72719c7-8578-4a07-9425-8512d8cc567c%2F1742985621601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204" Type="http://schemas.openxmlformats.org/officeDocument/2006/relationships/hyperlink" Target="https://kc.kobotoolbox.org/media/original?media_file=mattkuch87%2Fattachments%2F465cf73fec9d4570897ec1ad4b0948db%2F3cde904c-a6be-4f80-94e8-723d6a138be3%2F1742849995950.jpg" TargetMode="External"/><Relationship Id="rId220" Type="http://schemas.openxmlformats.org/officeDocument/2006/relationships/hyperlink" Target="https://kc.kobotoolbox.org/media/original?media_file=mattkuch87%2Fattachments%2F465cf73fec9d4570897ec1ad4b0948db%2F01da3d3f-da6a-423a-8d37-9b0fbb89fa7f%2F1743439313534.jpg" TargetMode="External"/><Relationship Id="rId225" Type="http://schemas.openxmlformats.org/officeDocument/2006/relationships/hyperlink" Target="https://kc.kobotoolbox.org/media/original?media_file=mattkuch87%2Fattachments%2F465cf73fec9d4570897ec1ad4b0948db%2F455fa1a3-b4d2-4942-a15d-60f9b3c1b3d8%2F1743678045858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10" Type="http://schemas.openxmlformats.org/officeDocument/2006/relationships/hyperlink" Target="https://kc.kobotoolbox.org/media/original?media_file=mattkuch87%2Fattachments%2F465cf73fec9d4570897ec1ad4b0948db%2F0704c7e3-6601-415d-8d8a-bc205142aff5%2F1743009187738.jpg" TargetMode="External"/><Relationship Id="rId215" Type="http://schemas.openxmlformats.org/officeDocument/2006/relationships/hyperlink" Target="https://kc.kobotoolbox.org/media/original?media_file=mattkuch87%2Fattachments%2F465cf73fec9d4570897ec1ad4b0948db%2Faf1e0d00-2e8d-4521-9528-a1996e360ac6%2F174309795111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96" Type="http://schemas.openxmlformats.org/officeDocument/2006/relationships/hyperlink" Target="https://kc.kobotoolbox.org/media/original?media_file=mattkuch87%2Fattachments%2F465cf73fec9d4570897ec1ad4b0948db%2Fd80c8847-c303-4016-bc74-9f81f96ef97b%2F1742745549690.jpg" TargetMode="External"/><Relationship Id="rId200" Type="http://schemas.openxmlformats.org/officeDocument/2006/relationships/hyperlink" Target="https://kc.kobotoolbox.org/media/original?media_file=mattkuch87%2Fattachments%2F465cf73fec9d4570897ec1ad4b0948db%2F6237b489-06ce-42fa-ae1c-bbfdeeb713c5%2F174274591738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21" Type="http://schemas.openxmlformats.org/officeDocument/2006/relationships/hyperlink" Target="https://kc.kobotoolbox.org/media/original?media_file=mattkuch87%2Fattachments%2F465cf73fec9d4570897ec1ad4b0948db%2F51957413-3ec6-4928-ba28-1b7d02c84ee1%2F174343961941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11" Type="http://schemas.openxmlformats.org/officeDocument/2006/relationships/hyperlink" Target="https://kc.kobotoolbox.org/media/original?media_file=mattkuch87%2Fattachments%2F465cf73fec9d4570897ec1ad4b0948db%2F54deca23-e4c2-4846-8d6d-406072dab84d%2F174300928597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97" Type="http://schemas.openxmlformats.org/officeDocument/2006/relationships/hyperlink" Target="https://kc.kobotoolbox.org/media/original?media_file=mattkuch87%2Fattachments%2F465cf73fec9d4570897ec1ad4b0948db%2F6161c1a3-e6ed-426b-8318-e43157329faa%2F1742745663279.jpg" TargetMode="External"/><Relationship Id="rId201" Type="http://schemas.openxmlformats.org/officeDocument/2006/relationships/hyperlink" Target="https://kc.kobotoolbox.org/media/original?media_file=mattkuch87%2Fattachments%2F465cf73fec9d4570897ec1ad4b0948db%2F341679d4-0113-4356-81a3-52daf9670625%2F1742745990936.jpg" TargetMode="External"/><Relationship Id="rId222" Type="http://schemas.openxmlformats.org/officeDocument/2006/relationships/hyperlink" Target="https://kc.kobotoolbox.org/media/original?media_file=mattkuch87%2Fattachments%2F465cf73fec9d4570897ec1ad4b0948db%2F36b60362-6978-42f6-b543-5bd1f81dc12a%2F1743439779214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12" Type="http://schemas.openxmlformats.org/officeDocument/2006/relationships/hyperlink" Target="https://kc.kobotoolbox.org/media/original?media_file=mattkuch87%2Fattachments%2F465cf73fec9d4570897ec1ad4b0948db%2F005d6dd9-6b6b-4fe0-90b4-ca5f73674128%2F1743009412171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Relationship Id="rId198" Type="http://schemas.openxmlformats.org/officeDocument/2006/relationships/hyperlink" Target="https://kc.kobotoolbox.org/media/original?media_file=mattkuch87%2Fattachments%2F465cf73fec9d4570897ec1ad4b0948db%2F02d4012b-5e76-4e4c-8b84-1fe27f7dddd8%2F1742745751537.jpg" TargetMode="External"/><Relationship Id="rId202" Type="http://schemas.openxmlformats.org/officeDocument/2006/relationships/hyperlink" Target="https://kc.kobotoolbox.org/media/original?media_file=mattkuch87%2Fattachments%2F465cf73fec9d4570897ec1ad4b0948db%2F984b0141-c9c5-4e9d-8769-2665c402513d%2F1742746107999.jpg" TargetMode="External"/><Relationship Id="rId223" Type="http://schemas.openxmlformats.org/officeDocument/2006/relationships/hyperlink" Target="https://kc.kobotoolbox.org/media/original?media_file=mattkuch87%2Fattachments%2F465cf73fec9d4570897ec1ad4b0948db%2F6ce4f0a8-a2b0-4c86-9fa5-c6e6c1eec624%2F1743677799853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13" Type="http://schemas.openxmlformats.org/officeDocument/2006/relationships/hyperlink" Target="https://kc.kobotoolbox.org/media/original?media_file=mattkuch87%2Fattachments%2F465cf73fec9d4570897ec1ad4b0948db%2Fd13755a7-6ada-419f-8c0e-f5262cb5daa1%2F1743097758128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9" Type="http://schemas.openxmlformats.org/officeDocument/2006/relationships/hyperlink" Target="https://kc.kobotoolbox.org/media/original?media_file=mattkuch87%2Fattachments%2F465cf73fec9d4570897ec1ad4b0948db%2Febfd34ca-101c-423b-9793-396310ff0f6b%2F1742745826698.jpg" TargetMode="External"/><Relationship Id="rId203" Type="http://schemas.openxmlformats.org/officeDocument/2006/relationships/hyperlink" Target="https://kc.kobotoolbox.org/media/original?media_file=mattkuch87%2Fattachments%2F465cf73fec9d4570897ec1ad4b0948db%2F31b009a9-4058-42f3-8db8-7084233b7183%2F1742752464610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224" Type="http://schemas.openxmlformats.org/officeDocument/2006/relationships/hyperlink" Target="https://kc.kobotoolbox.org/media/original?media_file=mattkuch87%2Fattachments%2F465cf73fec9d4570897ec1ad4b0948db%2F0ae0ad95-40d2-46ed-956e-dd1b8c534e71%2F174367791133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9" t="s">
        <v>225</v>
      </c>
      <c r="F3" s="140"/>
      <c r="G3" s="141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9" t="s">
        <v>225</v>
      </c>
      <c r="F3" s="140"/>
      <c r="G3" s="141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42">
        <f>C19*D19</f>
        <v>42000</v>
      </c>
      <c r="I19" s="143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42">
        <f>C30*D30</f>
        <v>50000</v>
      </c>
      <c r="H30" s="144"/>
      <c r="I30" s="143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42">
        <f>C32*D32</f>
        <v>40000</v>
      </c>
      <c r="H32" s="144"/>
      <c r="I32" s="143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42">
        <f>C37*D37</f>
        <v>50000</v>
      </c>
      <c r="H37" s="144"/>
      <c r="I37" s="143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topLeftCell="A28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31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42">
        <f>C21*D21</f>
        <v>10000</v>
      </c>
      <c r="I21" s="147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5">
        <f>C33*D33</f>
        <v>50000</v>
      </c>
      <c r="I33" s="146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27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P41"/>
  <sheetViews>
    <sheetView showGridLines="0" topLeftCell="A23" zoomScale="60" zoomScaleNormal="60" workbookViewId="0">
      <selection activeCell="N31" sqref="N3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54296875" bestFit="1" customWidth="1"/>
  </cols>
  <sheetData>
    <row r="1" spans="1:16" ht="15" thickBot="1" x14ac:dyDescent="0.4">
      <c r="A1" s="73" t="s">
        <v>691</v>
      </c>
      <c r="B1" s="73"/>
      <c r="H1" t="s">
        <v>1117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>
        <v>960000</v>
      </c>
      <c r="P6" s="79">
        <f>N6-O6</f>
        <v>0</v>
      </c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>
        <v>367500</v>
      </c>
      <c r="P11" s="79">
        <f>N11-O11</f>
        <v>0</v>
      </c>
    </row>
    <row r="12" spans="1:16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>
        <f>182000</f>
        <v>182000</v>
      </c>
      <c r="P12" s="79">
        <f t="shared" ref="P12:P13" si="0">N12-O12</f>
        <v>0</v>
      </c>
    </row>
    <row r="13" spans="1:16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>
        <f>196000</f>
        <v>196000</v>
      </c>
      <c r="P13" s="79">
        <f t="shared" si="0"/>
        <v>0</v>
      </c>
    </row>
    <row r="14" spans="1:16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>
        <v>430000</v>
      </c>
      <c r="P14" s="79">
        <f>N14-O14</f>
        <v>0</v>
      </c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>
        <v>13000</v>
      </c>
      <c r="P20" s="79">
        <f>N20-O20</f>
        <v>3000</v>
      </c>
    </row>
    <row r="21" spans="2:16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  <c r="P21" s="79">
        <f>N21-O21</f>
        <v>10000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110"/>
      <c r="C26" s="111"/>
      <c r="D26" s="112"/>
      <c r="E26" s="111"/>
      <c r="F26" s="112"/>
      <c r="G26" s="111"/>
      <c r="H26" s="111"/>
      <c r="I26" s="113"/>
      <c r="J26" s="97"/>
      <c r="K26" s="97"/>
      <c r="L26" s="97"/>
      <c r="M26" s="111"/>
      <c r="N26" s="114"/>
      <c r="O26" s="113"/>
      <c r="P26" s="136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>
        <v>32500</v>
      </c>
      <c r="P37" s="136">
        <f>N37-O37</f>
        <v>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  <c r="O40" s="102">
        <f>SUM(O5:O38)</f>
        <v>2181000</v>
      </c>
      <c r="P40" s="102">
        <f>SUM(P5:P38)</f>
        <v>13500</v>
      </c>
    </row>
    <row r="41" spans="2:16" x14ac:dyDescent="0.35">
      <c r="M41" s="79"/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Q41"/>
  <sheetViews>
    <sheetView showGridLines="0" topLeftCell="B25" zoomScale="80" zoomScaleNormal="8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7" ht="15" thickBot="1" x14ac:dyDescent="0.4">
      <c r="A1" s="73" t="s">
        <v>691</v>
      </c>
      <c r="B1" s="73"/>
    </row>
    <row r="2" spans="1:17" ht="15" thickBot="1" x14ac:dyDescent="0.4"/>
    <row r="3" spans="1:17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>
        <v>180000</v>
      </c>
      <c r="P11" s="136">
        <f>N11-O11</f>
        <v>-12000</v>
      </c>
      <c r="Q11" t="s">
        <v>1376</v>
      </c>
    </row>
    <row r="12" spans="1:17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v>215000</v>
      </c>
      <c r="P12" s="79">
        <f>N12-O12</f>
        <v>0</v>
      </c>
    </row>
    <row r="13" spans="1:17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7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79">
        <f>N26-O26</f>
        <v>2000</v>
      </c>
    </row>
    <row r="27" spans="2:16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v>12000</v>
      </c>
      <c r="O27" s="97">
        <v>12000</v>
      </c>
      <c r="P27" s="79">
        <f>N27-O27</f>
        <v>0</v>
      </c>
    </row>
    <row r="28" spans="2:16" ht="25" customHeight="1" x14ac:dyDescent="0.35">
      <c r="B28" s="110" t="s">
        <v>1374</v>
      </c>
      <c r="C28" s="111">
        <v>1</v>
      </c>
      <c r="D28" s="112">
        <v>12000</v>
      </c>
      <c r="E28" s="111"/>
      <c r="F28" s="112"/>
      <c r="G28" s="111"/>
      <c r="H28" s="111"/>
      <c r="I28" s="113">
        <f>C28*D28</f>
        <v>12000</v>
      </c>
      <c r="J28" s="97"/>
      <c r="K28" s="97"/>
      <c r="L28" s="97"/>
      <c r="M28" s="111" t="s">
        <v>1375</v>
      </c>
      <c r="N28" s="114">
        <v>12000</v>
      </c>
      <c r="O28" s="113">
        <f>I28</f>
        <v>12000</v>
      </c>
      <c r="P28" s="136">
        <f>N28-O28</f>
        <v>0</v>
      </c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>
        <v>8000</v>
      </c>
      <c r="P37" s="79">
        <f>N37-O37</f>
        <v>1500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438500</v>
      </c>
      <c r="O40" s="102">
        <f>SUM(O5:O37)</f>
        <v>446000</v>
      </c>
      <c r="P40" s="79">
        <f>N40-O40</f>
        <v>-7500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P41"/>
  <sheetViews>
    <sheetView showGridLines="0" topLeftCell="C28" zoomScale="80" zoomScaleNormal="80" workbookViewId="0">
      <selection activeCell="K7" sqref="K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>
        <v>196000</v>
      </c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>
        <v>8000</v>
      </c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>
        <v>9500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  <c r="O40" s="102">
        <f>SUM(O5:O38)</f>
        <v>428500</v>
      </c>
      <c r="P40" s="79">
        <f>N40-O40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7ED4-8072-4C59-B21A-877F5BB85498}">
  <sheetPr>
    <tabColor rgb="FF92D050"/>
    <pageSetUpPr fitToPage="1"/>
  </sheetPr>
  <dimension ref="A1:P42"/>
  <sheetViews>
    <sheetView showGridLines="0" topLeftCell="A21" zoomScale="50" zoomScaleNormal="50" workbookViewId="0">
      <selection activeCell="R39" sqref="R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7265625" bestFit="1" customWidth="1"/>
    <col min="16" max="16" width="7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1500</v>
      </c>
      <c r="E11" s="98"/>
      <c r="F11" s="97"/>
      <c r="G11" s="98"/>
      <c r="H11" s="98"/>
      <c r="I11" s="98">
        <f>C11*D11</f>
        <v>180000</v>
      </c>
      <c r="J11" s="98"/>
      <c r="K11" s="98"/>
      <c r="L11" s="98"/>
      <c r="M11" s="97"/>
      <c r="N11" s="98">
        <f>I11</f>
        <v>180000</v>
      </c>
      <c r="O11" s="97">
        <v>180000</v>
      </c>
      <c r="P11" s="79">
        <f>N11-O11</f>
        <v>0</v>
      </c>
    </row>
    <row r="12" spans="1:16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1379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>
        <v>8000</v>
      </c>
      <c r="P20" s="79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8"/>
      <c r="J21" s="97"/>
      <c r="K21" s="97"/>
      <c r="L21" s="97"/>
      <c r="M21" s="97"/>
      <c r="N21" s="98"/>
      <c r="O21" s="97"/>
    </row>
    <row r="22" spans="2:16" ht="25" customHeight="1" x14ac:dyDescent="0.35">
      <c r="B22" s="96" t="s">
        <v>1378</v>
      </c>
      <c r="C22" s="97">
        <v>1</v>
      </c>
      <c r="D22" s="98">
        <v>10000</v>
      </c>
      <c r="E22" s="98"/>
      <c r="F22" s="98"/>
      <c r="G22" s="97"/>
      <c r="H22" s="97"/>
      <c r="I22" s="98">
        <f>C22*D22</f>
        <v>10000</v>
      </c>
      <c r="J22" s="97"/>
      <c r="K22" s="97"/>
      <c r="L22" s="97"/>
      <c r="M22" s="97"/>
      <c r="N22" s="98">
        <f>I22</f>
        <v>10000</v>
      </c>
      <c r="O22" s="97">
        <v>13000</v>
      </c>
      <c r="P22" s="79">
        <f>(N22+N23)-O22</f>
        <v>-1000</v>
      </c>
    </row>
    <row r="23" spans="2:16" ht="25" customHeight="1" x14ac:dyDescent="0.35">
      <c r="B23" s="96" t="s">
        <v>1377</v>
      </c>
      <c r="C23" s="97">
        <v>1</v>
      </c>
      <c r="D23" s="98">
        <v>2000</v>
      </c>
      <c r="E23" s="98"/>
      <c r="F23" s="98"/>
      <c r="G23" s="97"/>
      <c r="H23" s="97"/>
      <c r="I23" s="98">
        <f>C23*D23</f>
        <v>2000</v>
      </c>
      <c r="J23" s="97"/>
      <c r="K23" s="97"/>
      <c r="L23" s="97"/>
      <c r="M23" s="97"/>
      <c r="N23" s="98">
        <f>I23</f>
        <v>2000</v>
      </c>
      <c r="O23" s="97"/>
    </row>
    <row r="24" spans="2:16" ht="25" customHeight="1" x14ac:dyDescent="0.35">
      <c r="B24" s="96"/>
      <c r="C24" s="97"/>
      <c r="D24" s="98"/>
      <c r="E24" s="98"/>
      <c r="F24" s="98"/>
      <c r="G24" s="99"/>
      <c r="H24" s="99"/>
      <c r="I24" s="99"/>
      <c r="J24" s="99"/>
      <c r="K24" s="99"/>
      <c r="L24" s="99"/>
      <c r="M24" s="97"/>
      <c r="N24" s="98"/>
      <c r="O24" s="97"/>
    </row>
    <row r="25" spans="2:16" ht="25" customHeight="1" x14ac:dyDescent="0.35">
      <c r="B25" s="96"/>
      <c r="C25" s="97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8"/>
      <c r="O25" s="97"/>
    </row>
    <row r="26" spans="2:16" x14ac:dyDescent="0.35">
      <c r="B26" s="71" t="s">
        <v>368</v>
      </c>
      <c r="D26" s="56"/>
      <c r="E26" s="56"/>
      <c r="F26" s="56"/>
      <c r="N26" s="56"/>
    </row>
    <row r="27" spans="2:16" ht="25" customHeight="1" x14ac:dyDescent="0.35">
      <c r="B27" s="96" t="s">
        <v>1125</v>
      </c>
      <c r="C27" s="97">
        <v>500</v>
      </c>
      <c r="D27" s="98">
        <v>24</v>
      </c>
      <c r="E27" s="97"/>
      <c r="F27" s="98"/>
      <c r="G27" s="97"/>
      <c r="H27" s="97"/>
      <c r="I27" s="98">
        <f>C27*D27</f>
        <v>12000</v>
      </c>
      <c r="J27" s="97"/>
      <c r="K27" s="97"/>
      <c r="L27" s="97"/>
      <c r="M27" s="97"/>
      <c r="N27" s="98">
        <f>I27</f>
        <v>12000</v>
      </c>
      <c r="O27" s="97">
        <v>10000</v>
      </c>
      <c r="P27" s="79">
        <f>N27-O27</f>
        <v>2000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7"/>
      <c r="F30" s="98"/>
      <c r="G30" s="97"/>
      <c r="H30" s="97"/>
      <c r="I30" s="97"/>
      <c r="J30" s="97"/>
      <c r="K30" s="97"/>
      <c r="L30" s="97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9"/>
      <c r="H31" s="99"/>
      <c r="I31" s="99"/>
      <c r="J31" s="99"/>
      <c r="K31" s="99"/>
      <c r="L31" s="99"/>
      <c r="M31" s="97"/>
      <c r="N31" s="100"/>
      <c r="O31" s="97"/>
    </row>
    <row r="32" spans="2:16" ht="25" customHeight="1" x14ac:dyDescent="0.35">
      <c r="B32" s="96"/>
      <c r="C32" s="97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100"/>
      <c r="O32" s="97"/>
    </row>
    <row r="33" spans="2:16" x14ac:dyDescent="0.35">
      <c r="B33" s="71" t="s">
        <v>227</v>
      </c>
      <c r="D33" s="56"/>
      <c r="E33" s="56"/>
      <c r="F33" s="56"/>
      <c r="N33" s="56"/>
    </row>
    <row r="34" spans="2:16" ht="25" customHeight="1" x14ac:dyDescent="0.35">
      <c r="B34" s="96" t="s">
        <v>1380</v>
      </c>
      <c r="C34" s="97">
        <v>10</v>
      </c>
      <c r="D34" s="98">
        <v>5000</v>
      </c>
      <c r="E34" s="98"/>
      <c r="F34" s="98"/>
      <c r="G34" s="97"/>
      <c r="H34" s="97"/>
      <c r="I34" s="98">
        <f>C34*D34</f>
        <v>50000</v>
      </c>
      <c r="J34" s="97"/>
      <c r="K34" s="97"/>
      <c r="L34" s="97"/>
      <c r="M34" s="97"/>
      <c r="N34" s="98">
        <f>I34</f>
        <v>50000</v>
      </c>
      <c r="O34" s="97">
        <v>50000</v>
      </c>
      <c r="P34" s="79">
        <f>N34-O34</f>
        <v>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ht="25" customHeight="1" x14ac:dyDescent="0.35">
      <c r="B36" s="96"/>
      <c r="C36" s="97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8"/>
      <c r="O36" s="97"/>
    </row>
    <row r="37" spans="2:16" x14ac:dyDescent="0.35">
      <c r="B37" s="61" t="s">
        <v>696</v>
      </c>
      <c r="N37" s="56"/>
    </row>
    <row r="38" spans="2:16" ht="25" customHeight="1" x14ac:dyDescent="0.35">
      <c r="B38" s="96" t="s">
        <v>559</v>
      </c>
      <c r="C38" s="97">
        <v>1</v>
      </c>
      <c r="D38" s="97">
        <v>75000</v>
      </c>
      <c r="E38" s="97"/>
      <c r="F38" s="97"/>
      <c r="G38" s="97"/>
      <c r="H38" s="97"/>
      <c r="I38" s="98">
        <f>C38*D38</f>
        <v>75000</v>
      </c>
      <c r="J38" s="97"/>
      <c r="K38" s="97"/>
      <c r="L38" s="97"/>
      <c r="M38" s="97"/>
      <c r="N38" s="98">
        <f>I38</f>
        <v>75000</v>
      </c>
      <c r="O38" s="97">
        <v>75000</v>
      </c>
      <c r="P38" s="79">
        <f>N38-O38</f>
        <v>0</v>
      </c>
    </row>
    <row r="39" spans="2:16" ht="25" customHeight="1" x14ac:dyDescent="0.35">
      <c r="B39" s="96" t="s">
        <v>331</v>
      </c>
      <c r="C39" s="97">
        <v>1</v>
      </c>
      <c r="D39" s="97">
        <v>18000</v>
      </c>
      <c r="E39" s="97"/>
      <c r="F39" s="97"/>
      <c r="G39" s="97"/>
      <c r="H39" s="97"/>
      <c r="I39" s="98">
        <f>C39*D39</f>
        <v>18000</v>
      </c>
      <c r="J39" s="97"/>
      <c r="K39" s="97"/>
      <c r="L39" s="97"/>
      <c r="M39" s="97"/>
      <c r="N39" s="98">
        <f>I39</f>
        <v>18000</v>
      </c>
      <c r="O39" s="97">
        <v>18000</v>
      </c>
      <c r="P39" s="79">
        <f>N39-O39</f>
        <v>0</v>
      </c>
    </row>
    <row r="40" spans="2:16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6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SUM(N5:N39)</f>
        <v>572000</v>
      </c>
      <c r="O41" s="102">
        <f t="shared" ref="O41:P41" si="0">SUM(O5:O39)</f>
        <v>569000</v>
      </c>
      <c r="P41" s="102">
        <f t="shared" si="0"/>
        <v>3000</v>
      </c>
    </row>
    <row r="42" spans="2:16" x14ac:dyDescent="0.35">
      <c r="N42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E38D-B8C6-459F-B4B9-788E1AFE0AE8}">
  <sheetPr>
    <tabColor rgb="FF92D050"/>
    <pageSetUpPr fitToPage="1"/>
  </sheetPr>
  <dimension ref="A1:V41"/>
  <sheetViews>
    <sheetView showGridLines="0" topLeftCell="A31" zoomScaleNormal="100" workbookViewId="0">
      <selection activeCell="S38" sqref="S38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>
        <f>C11*D11</f>
        <v>420000</v>
      </c>
      <c r="I11" s="98"/>
      <c r="J11" s="98"/>
      <c r="K11" s="98"/>
      <c r="L11" s="98"/>
      <c r="M11" s="97"/>
      <c r="N11" s="98">
        <f>H11</f>
        <v>420000</v>
      </c>
      <c r="O11" s="97">
        <v>406000</v>
      </c>
      <c r="P11" s="137">
        <f>N11-O11</f>
        <v>14000</v>
      </c>
    </row>
    <row r="12" spans="1:16" ht="25" customHeight="1" x14ac:dyDescent="0.35">
      <c r="B12" s="96" t="s">
        <v>1124</v>
      </c>
      <c r="C12" s="97">
        <v>100</v>
      </c>
      <c r="D12" s="98">
        <v>4300</v>
      </c>
      <c r="E12" s="98"/>
      <c r="F12" s="99"/>
      <c r="G12" s="98"/>
      <c r="H12" s="98">
        <f>C12*D12</f>
        <v>430000</v>
      </c>
      <c r="I12" s="98"/>
      <c r="J12" s="98"/>
      <c r="K12" s="98"/>
      <c r="L12" s="98"/>
      <c r="M12" s="97"/>
      <c r="N12" s="98">
        <f>H12</f>
        <v>430000</v>
      </c>
      <c r="O12" s="97">
        <v>430000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1383</v>
      </c>
      <c r="C20" s="97">
        <v>2</v>
      </c>
      <c r="D20" s="98">
        <v>10000</v>
      </c>
      <c r="E20" s="98"/>
      <c r="F20" s="98"/>
      <c r="G20" s="97"/>
      <c r="H20" s="99">
        <f>C20*D20</f>
        <v>20000</v>
      </c>
      <c r="I20" s="97"/>
      <c r="J20" s="97"/>
      <c r="K20" s="97"/>
      <c r="L20" s="97"/>
      <c r="M20" s="97"/>
      <c r="N20" s="98">
        <f>H20</f>
        <v>20000</v>
      </c>
      <c r="O20" s="97">
        <v>12000</v>
      </c>
      <c r="P20" s="137">
        <f>N20-O20</f>
        <v>8000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1384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137">
        <f>N26-O26</f>
        <v>2000</v>
      </c>
    </row>
    <row r="27" spans="2:16" ht="25" customHeight="1" x14ac:dyDescent="0.35">
      <c r="B27" s="96"/>
      <c r="C27" s="97"/>
      <c r="D27" s="98"/>
      <c r="E27" s="97"/>
      <c r="F27" s="98"/>
      <c r="G27" s="97"/>
      <c r="H27" s="99"/>
      <c r="I27" s="97"/>
      <c r="J27" s="97"/>
      <c r="K27" s="97"/>
      <c r="L27" s="97"/>
      <c r="M27" s="97"/>
      <c r="N27" s="100"/>
      <c r="O27" s="97"/>
      <c r="P27" s="79"/>
    </row>
    <row r="28" spans="2:16" ht="25" customHeight="1" x14ac:dyDescent="0.35">
      <c r="B28" s="110"/>
      <c r="C28" s="111"/>
      <c r="D28" s="112"/>
      <c r="E28" s="111"/>
      <c r="F28" s="112"/>
      <c r="G28" s="111"/>
      <c r="H28" s="111"/>
      <c r="I28" s="113"/>
      <c r="J28" s="97"/>
      <c r="K28" s="97"/>
      <c r="L28" s="97"/>
      <c r="M28" s="111"/>
      <c r="N28" s="114"/>
      <c r="O28" s="113"/>
      <c r="P28" s="136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22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22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22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22" x14ac:dyDescent="0.35">
      <c r="B36" s="61" t="s">
        <v>696</v>
      </c>
      <c r="N36" s="56"/>
    </row>
    <row r="37" spans="2:22" ht="25" customHeight="1" x14ac:dyDescent="0.35">
      <c r="B37" s="96" t="s">
        <v>331</v>
      </c>
      <c r="C37" s="97">
        <v>1</v>
      </c>
      <c r="D37" s="97">
        <v>18000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D37</f>
        <v>18000</v>
      </c>
      <c r="O37" s="97">
        <v>18000</v>
      </c>
      <c r="P37" s="79">
        <f>N37-O37</f>
        <v>0</v>
      </c>
    </row>
    <row r="38" spans="2:22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22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22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900000</v>
      </c>
      <c r="O40" s="102">
        <f>SUM(O5:O37)</f>
        <v>876000</v>
      </c>
      <c r="P40" s="102">
        <f>SUM(P5:P37)</f>
        <v>24000</v>
      </c>
      <c r="R40" s="138" t="s">
        <v>1504</v>
      </c>
      <c r="S40" s="138"/>
      <c r="T40" s="138"/>
      <c r="U40" s="138"/>
      <c r="V40" s="138"/>
    </row>
    <row r="41" spans="2:22" x14ac:dyDescent="0.35">
      <c r="N41" s="56"/>
      <c r="R41" s="138" t="s">
        <v>1503</v>
      </c>
    </row>
  </sheetData>
  <mergeCells count="1">
    <mergeCell ref="E3:L3"/>
  </mergeCells>
  <pageMargins left="0.7" right="0.7" top="0.75" bottom="0.75" header="0.3" footer="0.3"/>
  <pageSetup paperSize="9" scale="5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F5C6-850B-49B2-95ED-B4E810187A94}">
  <sheetPr>
    <tabColor rgb="FF92D050"/>
    <pageSetUpPr fitToPage="1"/>
  </sheetPr>
  <dimension ref="A1:O41"/>
  <sheetViews>
    <sheetView showGridLines="0" topLeftCell="A3" zoomScale="50" zoomScaleNormal="5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/>
      <c r="I11" s="98">
        <f>C11*D11</f>
        <v>420000</v>
      </c>
      <c r="J11" s="98"/>
      <c r="K11" s="98"/>
      <c r="L11" s="98"/>
      <c r="M11" s="97"/>
      <c r="N11" s="98">
        <f>I11</f>
        <v>420000</v>
      </c>
      <c r="O11" s="97"/>
    </row>
    <row r="12" spans="1:15" ht="25" customHeight="1" x14ac:dyDescent="0.35">
      <c r="B12" s="96" t="s">
        <v>701</v>
      </c>
      <c r="C12" s="97">
        <v>100</v>
      </c>
      <c r="D12" s="98">
        <v>4300</v>
      </c>
      <c r="E12" s="98"/>
      <c r="F12" s="99"/>
      <c r="G12" s="98"/>
      <c r="H12" s="98"/>
      <c r="I12" s="98">
        <f>C12*D12</f>
        <v>430000</v>
      </c>
      <c r="J12" s="98"/>
      <c r="K12" s="98"/>
      <c r="L12" s="98"/>
      <c r="M12" s="97"/>
      <c r="N12" s="98">
        <f>I12</f>
        <v>430000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707</v>
      </c>
      <c r="C20" s="97">
        <v>10000</v>
      </c>
      <c r="D20" s="98">
        <v>2</v>
      </c>
      <c r="E20" s="98"/>
      <c r="F20" s="98"/>
      <c r="G20" s="97"/>
      <c r="H20" s="97"/>
      <c r="I20" s="99">
        <f>C20*D20</f>
        <v>20000</v>
      </c>
      <c r="J20" s="97"/>
      <c r="K20" s="97"/>
      <c r="L20" s="97"/>
      <c r="M20" s="97"/>
      <c r="N20" s="98">
        <f>I20</f>
        <v>20000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 t="s">
        <v>1506</v>
      </c>
      <c r="C26" s="97">
        <v>500</v>
      </c>
      <c r="D26" s="98">
        <v>20</v>
      </c>
      <c r="E26" s="97"/>
      <c r="F26" s="98"/>
      <c r="G26" s="97"/>
      <c r="H26" s="97"/>
      <c r="I26" s="99">
        <f>C26*D26</f>
        <v>10000</v>
      </c>
      <c r="J26" s="97"/>
      <c r="K26" s="97"/>
      <c r="L26" s="97"/>
      <c r="M26" s="97"/>
      <c r="N26" s="100">
        <f>I26</f>
        <v>10000</v>
      </c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 t="s">
        <v>331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18000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898000</v>
      </c>
    </row>
    <row r="41" spans="2:15" x14ac:dyDescent="0.35">
      <c r="M41" t="s">
        <v>1507</v>
      </c>
      <c r="N41" s="56">
        <v>900000</v>
      </c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5298-BBAF-48CF-9900-C04394830973}">
  <sheetPr>
    <tabColor rgb="FF92D050"/>
    <pageSetUpPr fitToPage="1"/>
  </sheetPr>
  <dimension ref="A1:O41"/>
  <sheetViews>
    <sheetView showGridLines="0" topLeftCell="B9" zoomScale="80" zoomScaleNormal="80" workbookViewId="0">
      <selection activeCell="B20" sqref="B20:N2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150</v>
      </c>
      <c r="D11" s="98">
        <v>1500</v>
      </c>
      <c r="E11" s="98"/>
      <c r="F11" s="97"/>
      <c r="G11" s="98"/>
      <c r="H11" s="98">
        <f>C11*D11</f>
        <v>225000</v>
      </c>
      <c r="I11" s="98"/>
      <c r="J11" s="98"/>
      <c r="K11" s="98"/>
      <c r="L11" s="98"/>
      <c r="M11" s="97"/>
      <c r="N11" s="98">
        <f>H11</f>
        <v>225000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1508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450000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7101-94C2-4CAD-9CAE-E6CF5B9920C0}">
  <sheetPr>
    <tabColor rgb="FF92D050"/>
    <pageSetUpPr fitToPage="1"/>
  </sheetPr>
  <dimension ref="A1:O41"/>
  <sheetViews>
    <sheetView showGridLines="0" topLeftCell="A18" zoomScale="60" zoomScaleNormal="60" workbookViewId="0">
      <selection activeCell="B20" sqref="B20:D2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140</v>
      </c>
      <c r="D11" s="98">
        <v>1500</v>
      </c>
      <c r="E11" s="98"/>
      <c r="F11" s="97"/>
      <c r="G11" s="98"/>
      <c r="H11" s="98">
        <f>C11*D11</f>
        <v>210000</v>
      </c>
      <c r="I11" s="98"/>
      <c r="J11" s="98"/>
      <c r="K11" s="98"/>
      <c r="L11" s="98"/>
      <c r="M11" s="97"/>
      <c r="N11" s="98">
        <f>H11</f>
        <v>210000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1508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</row>
    <row r="21" spans="2:15" ht="25" customHeight="1" x14ac:dyDescent="0.35">
      <c r="B21" s="96" t="s">
        <v>1509</v>
      </c>
      <c r="C21" s="97">
        <v>1</v>
      </c>
      <c r="D21" s="98">
        <v>10000</v>
      </c>
      <c r="E21" s="98"/>
      <c r="F21" s="98"/>
      <c r="G21" s="97"/>
      <c r="H21" s="97"/>
      <c r="I21" s="97"/>
      <c r="J21" s="99">
        <f>C21*D21</f>
        <v>10000</v>
      </c>
      <c r="K21" s="97"/>
      <c r="L21" s="97"/>
      <c r="M21" s="97"/>
      <c r="N21" s="98">
        <f>J21</f>
        <v>10000</v>
      </c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 t="s">
        <v>227</v>
      </c>
      <c r="C33" s="97">
        <v>10</v>
      </c>
      <c r="D33" s="98">
        <v>5000</v>
      </c>
      <c r="E33" s="98"/>
      <c r="F33" s="98"/>
      <c r="G33" s="97"/>
      <c r="H33" s="97"/>
      <c r="I33" s="97"/>
      <c r="J33" s="99">
        <f>C33*D33</f>
        <v>50000</v>
      </c>
      <c r="K33" s="97"/>
      <c r="L33" s="97"/>
      <c r="M33" s="97" t="s">
        <v>1510</v>
      </c>
      <c r="N33" s="98">
        <f>J33</f>
        <v>50000</v>
      </c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 t="s">
        <v>559</v>
      </c>
      <c r="C37" s="97">
        <v>1</v>
      </c>
      <c r="D37" s="97">
        <v>75000</v>
      </c>
      <c r="E37" s="97"/>
      <c r="F37" s="97"/>
      <c r="G37" s="97"/>
      <c r="H37" s="97"/>
      <c r="I37" s="97"/>
      <c r="J37" s="97">
        <f>C37*D37</f>
        <v>75000</v>
      </c>
      <c r="K37" s="97"/>
      <c r="L37" s="97"/>
      <c r="M37" s="97"/>
      <c r="N37" s="98">
        <f>J37</f>
        <v>75000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570000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7D8E-DEEE-4C5B-8EF1-59CC45A9F247}">
  <sheetPr>
    <tabColor rgb="FF92D050"/>
    <pageSetUpPr fitToPage="1"/>
  </sheetPr>
  <dimension ref="A1:O41"/>
  <sheetViews>
    <sheetView showGridLines="0" topLeftCell="A7" zoomScale="80" zoomScaleNormal="80" workbookViewId="0">
      <selection activeCell="B20" sqref="B20:D2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240</v>
      </c>
      <c r="D11" s="98">
        <v>1500</v>
      </c>
      <c r="E11" s="98"/>
      <c r="F11" s="97"/>
      <c r="G11" s="98"/>
      <c r="H11" s="98"/>
      <c r="I11" s="98"/>
      <c r="J11" s="98">
        <f>C11*D11</f>
        <v>360000</v>
      </c>
      <c r="K11" s="98"/>
      <c r="L11" s="98"/>
      <c r="M11" s="97"/>
      <c r="N11" s="98">
        <f>J11</f>
        <v>360000</v>
      </c>
      <c r="O11" s="97"/>
    </row>
    <row r="12" spans="1:15" ht="25" customHeight="1" x14ac:dyDescent="0.35">
      <c r="B12" s="96" t="s">
        <v>701</v>
      </c>
      <c r="C12" s="97">
        <v>100</v>
      </c>
      <c r="D12" s="98">
        <v>4300</v>
      </c>
      <c r="E12" s="98"/>
      <c r="F12" s="99"/>
      <c r="G12" s="98"/>
      <c r="H12" s="98"/>
      <c r="I12" s="98"/>
      <c r="J12" s="98">
        <f>C12*D12</f>
        <v>430000</v>
      </c>
      <c r="K12" s="98"/>
      <c r="L12" s="98"/>
      <c r="M12" s="97"/>
      <c r="N12" s="98">
        <f>J12</f>
        <v>430000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1508</v>
      </c>
      <c r="C20" s="97">
        <v>2</v>
      </c>
      <c r="D20" s="98">
        <v>10000</v>
      </c>
      <c r="E20" s="98"/>
      <c r="F20" s="98"/>
      <c r="G20" s="97"/>
      <c r="H20" s="97"/>
      <c r="I20" s="97"/>
      <c r="J20" s="99">
        <f>C20*D20</f>
        <v>20000</v>
      </c>
      <c r="K20" s="97"/>
      <c r="L20" s="97"/>
      <c r="M20" s="97"/>
      <c r="N20" s="98">
        <f>J20</f>
        <v>20000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 t="s">
        <v>1511</v>
      </c>
      <c r="C26" s="97">
        <v>2</v>
      </c>
      <c r="D26" s="98">
        <v>15000</v>
      </c>
      <c r="E26" s="97"/>
      <c r="F26" s="98"/>
      <c r="G26" s="97"/>
      <c r="H26" s="97"/>
      <c r="I26" s="97"/>
      <c r="J26" s="99">
        <f>C26*D26</f>
        <v>30000</v>
      </c>
      <c r="K26" s="97"/>
      <c r="L26" s="97"/>
      <c r="M26" s="97"/>
      <c r="N26" s="100">
        <f>J26</f>
        <v>30000</v>
      </c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840000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BE4F-D599-45AF-B716-A41DF41E0C94}">
  <sheetPr>
    <tabColor rgb="FF92D050"/>
    <pageSetUpPr fitToPage="1"/>
  </sheetPr>
  <dimension ref="A1:O41"/>
  <sheetViews>
    <sheetView showGridLines="0" topLeftCell="A12" zoomScale="80" zoomScaleNormal="80" workbookViewId="0">
      <selection activeCell="L22" sqref="L2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120</v>
      </c>
      <c r="D11" s="98">
        <v>1500</v>
      </c>
      <c r="E11" s="98"/>
      <c r="F11" s="97"/>
      <c r="G11" s="98"/>
      <c r="H11" s="98">
        <f>C11*D11</f>
        <v>180000</v>
      </c>
      <c r="I11" s="98"/>
      <c r="J11" s="98"/>
      <c r="K11" s="98"/>
      <c r="L11" s="98"/>
      <c r="M11" s="97" t="s">
        <v>1512</v>
      </c>
      <c r="N11" s="98">
        <f>H11</f>
        <v>180000</v>
      </c>
      <c r="O11" s="97"/>
    </row>
    <row r="12" spans="1:15" ht="25" customHeight="1" x14ac:dyDescent="0.35">
      <c r="B12" s="96" t="s">
        <v>701</v>
      </c>
      <c r="C12" s="97">
        <v>25</v>
      </c>
      <c r="D12" s="98">
        <v>4300</v>
      </c>
      <c r="E12" s="98"/>
      <c r="F12" s="99"/>
      <c r="G12" s="98"/>
      <c r="H12" s="98">
        <f>C12*D12</f>
        <v>107500</v>
      </c>
      <c r="I12" s="98"/>
      <c r="J12" s="98"/>
      <c r="K12" s="98"/>
      <c r="L12" s="98"/>
      <c r="M12" s="97" t="s">
        <v>1512</v>
      </c>
      <c r="N12" s="98">
        <f>H12</f>
        <v>107500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 t="s">
        <v>700</v>
      </c>
      <c r="C14" s="97">
        <v>50</v>
      </c>
      <c r="D14" s="98">
        <v>1500</v>
      </c>
      <c r="E14" s="97"/>
      <c r="F14" s="98"/>
      <c r="G14" s="97"/>
      <c r="H14" s="98">
        <f>C14*D14</f>
        <v>75000</v>
      </c>
      <c r="I14" s="97"/>
      <c r="J14" s="97"/>
      <c r="K14" s="97"/>
      <c r="L14" s="97"/>
      <c r="M14" s="97"/>
      <c r="N14" s="98">
        <f t="shared" ref="N13:N15" si="0">H14</f>
        <v>75000</v>
      </c>
      <c r="O14" s="97"/>
    </row>
    <row r="15" spans="1:15" ht="25" customHeight="1" x14ac:dyDescent="0.35">
      <c r="B15" s="96" t="s">
        <v>701</v>
      </c>
      <c r="C15" s="97">
        <v>10</v>
      </c>
      <c r="D15" s="98">
        <v>4300</v>
      </c>
      <c r="E15" s="98"/>
      <c r="F15" s="99"/>
      <c r="G15" s="98"/>
      <c r="H15" s="98">
        <f>C15*D15</f>
        <v>43000</v>
      </c>
      <c r="I15" s="98"/>
      <c r="J15" s="98"/>
      <c r="K15" s="98"/>
      <c r="L15" s="98"/>
      <c r="M15" s="97"/>
      <c r="N15" s="98">
        <f t="shared" si="0"/>
        <v>43000</v>
      </c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1508</v>
      </c>
      <c r="C20" s="97">
        <v>1</v>
      </c>
      <c r="D20" s="98">
        <v>7000</v>
      </c>
      <c r="E20" s="98"/>
      <c r="F20" s="98"/>
      <c r="G20" s="97"/>
      <c r="H20" s="98">
        <f>C20*D20</f>
        <v>7000</v>
      </c>
      <c r="I20" s="97"/>
      <c r="J20" s="97"/>
      <c r="K20" s="97"/>
      <c r="L20" s="97"/>
      <c r="M20" s="97" t="s">
        <v>1513</v>
      </c>
      <c r="N20" s="98">
        <f t="shared" ref="N20:N22" si="1">H20</f>
        <v>7000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 t="s">
        <v>1508</v>
      </c>
      <c r="C22" s="97">
        <v>1</v>
      </c>
      <c r="D22" s="98">
        <v>5000</v>
      </c>
      <c r="E22" s="98"/>
      <c r="F22" s="98"/>
      <c r="G22" s="97"/>
      <c r="H22" s="98">
        <f>C22*D22</f>
        <v>5000</v>
      </c>
      <c r="I22" s="97"/>
      <c r="J22" s="97"/>
      <c r="K22" s="97"/>
      <c r="L22" s="97"/>
      <c r="M22" s="97"/>
      <c r="N22" s="98">
        <f t="shared" si="1"/>
        <v>5000</v>
      </c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417500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56D5-947E-4A40-913B-06366AE45079}">
  <sheetPr>
    <tabColor rgb="FF92D050"/>
    <pageSetUpPr fitToPage="1"/>
  </sheetPr>
  <dimension ref="A1:O41"/>
  <sheetViews>
    <sheetView showGridLines="0" topLeftCell="A28" zoomScale="80" zoomScaleNormal="80" workbookViewId="0">
      <selection activeCell="N21" sqref="N2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150</v>
      </c>
      <c r="D11" s="98">
        <v>1500</v>
      </c>
      <c r="E11" s="98"/>
      <c r="F11" s="97"/>
      <c r="G11" s="98"/>
      <c r="H11" s="98"/>
      <c r="I11" s="98">
        <f>C11*D11</f>
        <v>225000</v>
      </c>
      <c r="J11" s="98"/>
      <c r="K11" s="98"/>
      <c r="L11" s="98"/>
      <c r="M11" s="97"/>
      <c r="N11" s="98">
        <f>I11</f>
        <v>225000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1508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450000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8" zoomScale="80" zoomScaleNormal="80" workbookViewId="0">
      <selection activeCell="B37" sqref="B3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8" t="s">
        <v>132</v>
      </c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F449-628E-4A37-A375-770828AACAA5}">
  <sheetPr>
    <tabColor rgb="FF0070C0"/>
    <pageSetUpPr fitToPage="1"/>
  </sheetPr>
  <dimension ref="A1:O18"/>
  <sheetViews>
    <sheetView zoomScale="80" zoomScaleNormal="80" workbookViewId="0">
      <selection activeCell="B10" sqref="B10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</f>
        <v>3266000</v>
      </c>
      <c r="E5" s="83">
        <f t="shared" ref="E5:F5" si="0">E6</f>
        <v>3980500</v>
      </c>
      <c r="F5" s="83">
        <f t="shared" si="0"/>
        <v>2870000</v>
      </c>
    </row>
    <row r="6" spans="1:15" x14ac:dyDescent="0.35">
      <c r="B6" t="s">
        <v>1381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ht="15" thickBot="1" x14ac:dyDescent="0.4">
      <c r="B7" s="60" t="s">
        <v>249</v>
      </c>
      <c r="C7" s="61" t="s">
        <v>283</v>
      </c>
      <c r="D7" s="64">
        <f>SUM(D8:D11)</f>
        <v>2532000</v>
      </c>
      <c r="E7" s="64">
        <f>SUM(E8:E11)</f>
        <v>3149000</v>
      </c>
      <c r="F7" s="64">
        <f>SUM(F8:F11)</f>
        <v>2050000</v>
      </c>
    </row>
    <row r="8" spans="1:15" x14ac:dyDescent="0.35">
      <c r="B8" t="s">
        <v>250</v>
      </c>
      <c r="C8" t="s">
        <v>284</v>
      </c>
      <c r="D8" s="79">
        <f>Model!I94</f>
        <v>1850000</v>
      </c>
      <c r="E8" s="79">
        <f>Model!J94</f>
        <v>2110000</v>
      </c>
      <c r="F8" s="79">
        <f>Model!K94</f>
        <v>1393000</v>
      </c>
    </row>
    <row r="9" spans="1:15" x14ac:dyDescent="0.35">
      <c r="B9" t="s">
        <v>251</v>
      </c>
      <c r="C9" t="s">
        <v>252</v>
      </c>
      <c r="D9" s="79">
        <f>Model!I74</f>
        <v>72000</v>
      </c>
      <c r="E9" s="79">
        <f>Model!J74</f>
        <v>59000</v>
      </c>
      <c r="F9" s="79">
        <f>Model!K74</f>
        <v>77000</v>
      </c>
    </row>
    <row r="10" spans="1:15" x14ac:dyDescent="0.35">
      <c r="B10" t="s">
        <v>253</v>
      </c>
      <c r="C10" t="s">
        <v>254</v>
      </c>
      <c r="D10" s="79">
        <f>Model!I62</f>
        <v>600000</v>
      </c>
      <c r="E10" s="79">
        <f>Model!J62</f>
        <v>930000</v>
      </c>
      <c r="F10" s="79">
        <f>Model!K62</f>
        <v>580000</v>
      </c>
    </row>
    <row r="11" spans="1:15" x14ac:dyDescent="0.35">
      <c r="B11" t="s">
        <v>255</v>
      </c>
      <c r="C11" t="s">
        <v>256</v>
      </c>
      <c r="D11" s="79">
        <f>Model!I68</f>
        <v>10000</v>
      </c>
      <c r="E11" s="79">
        <f>Model!J68</f>
        <v>50000</v>
      </c>
      <c r="F11" s="79">
        <f>Model!K68</f>
        <v>0</v>
      </c>
    </row>
    <row r="12" spans="1:15" ht="15" thickBot="1" x14ac:dyDescent="0.4">
      <c r="B12" s="60" t="s">
        <v>1382</v>
      </c>
      <c r="C12" s="61" t="s">
        <v>281</v>
      </c>
      <c r="D12" s="64">
        <f>SUM(D13:D17)</f>
        <v>1217600</v>
      </c>
      <c r="E12" s="64">
        <f>SUM(E13:E17)</f>
        <v>707000</v>
      </c>
      <c r="F12" s="64">
        <f>SUM(F13:F17)</f>
        <v>472800</v>
      </c>
    </row>
    <row r="13" spans="1:15" x14ac:dyDescent="0.35">
      <c r="B13" t="s">
        <v>258</v>
      </c>
      <c r="C13" t="s">
        <v>259</v>
      </c>
      <c r="D13" s="79">
        <f>Model!I130</f>
        <v>811000</v>
      </c>
      <c r="E13" s="79">
        <f>Model!J130</f>
        <v>490000</v>
      </c>
      <c r="F13" s="79">
        <f>Model!K130</f>
        <v>272500</v>
      </c>
    </row>
    <row r="14" spans="1:15" x14ac:dyDescent="0.35">
      <c r="B14" t="s">
        <v>260</v>
      </c>
      <c r="C14" t="s">
        <v>261</v>
      </c>
      <c r="D14" s="79">
        <f>Model!I169</f>
        <v>42100</v>
      </c>
      <c r="E14" s="79">
        <f>Model!J169</f>
        <v>49500</v>
      </c>
      <c r="F14" s="79">
        <f>Model!K169</f>
        <v>20300</v>
      </c>
    </row>
    <row r="15" spans="1:15" x14ac:dyDescent="0.35">
      <c r="B15" t="s">
        <v>262</v>
      </c>
      <c r="C15" t="s">
        <v>263</v>
      </c>
      <c r="D15" s="79">
        <f>Model!I149</f>
        <v>38000</v>
      </c>
      <c r="E15" s="79">
        <f>Model!J149</f>
        <v>103500</v>
      </c>
      <c r="F15" s="79">
        <f>Model!K149</f>
        <v>75000</v>
      </c>
    </row>
    <row r="16" spans="1:15" x14ac:dyDescent="0.35">
      <c r="B16" t="s">
        <v>264</v>
      </c>
      <c r="C16" t="s">
        <v>265</v>
      </c>
      <c r="D16" s="79">
        <f>Model!I176</f>
        <v>85000</v>
      </c>
      <c r="E16" s="79">
        <f>Model!J176</f>
        <v>0</v>
      </c>
      <c r="F16" s="79">
        <f>Model!K176</f>
        <v>0</v>
      </c>
    </row>
    <row r="17" spans="2:6" x14ac:dyDescent="0.35">
      <c r="B17" t="s">
        <v>268</v>
      </c>
      <c r="C17" t="s">
        <v>269</v>
      </c>
      <c r="D17" s="79">
        <f>SUM(Model!I65,Model!I71,Model!I153)</f>
        <v>241500</v>
      </c>
      <c r="E17" s="79">
        <f>SUM(Model!J65,Model!J71,Model!J153)</f>
        <v>64000</v>
      </c>
      <c r="F17" s="79">
        <f>SUM(Model!K65,Model!K71,Model!K153)</f>
        <v>105000</v>
      </c>
    </row>
    <row r="18" spans="2:6" x14ac:dyDescent="0.35">
      <c r="B18" s="78" t="s">
        <v>286</v>
      </c>
      <c r="C18" s="85" t="s">
        <v>318</v>
      </c>
      <c r="D18" s="103">
        <f>(D5-D7-D12)</f>
        <v>-483600</v>
      </c>
      <c r="E18" s="107">
        <f t="shared" ref="E18:F18" si="1">(E5-E7-E12)</f>
        <v>124500</v>
      </c>
      <c r="F18" s="107">
        <f t="shared" si="1"/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7" zoomScale="80" zoomScaleNormal="80" workbookViewId="0">
      <selection activeCell="B27" sqref="B27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9" t="s">
        <v>94</v>
      </c>
      <c r="D5" s="150"/>
      <c r="E5" s="150"/>
      <c r="F5" s="151"/>
      <c r="G5" s="3">
        <f>D5*F5</f>
        <v>0</v>
      </c>
      <c r="H5" s="3"/>
      <c r="I5" s="3"/>
      <c r="J5" s="6"/>
      <c r="K5" s="149" t="s">
        <v>123</v>
      </c>
      <c r="L5" s="150"/>
      <c r="M5" s="150"/>
      <c r="N5" s="151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9" t="s">
        <v>112</v>
      </c>
      <c r="D13" s="150"/>
      <c r="E13" s="150"/>
      <c r="F13" s="151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9" t="s">
        <v>105</v>
      </c>
      <c r="D17" s="150"/>
      <c r="E17" s="150"/>
      <c r="F17" s="151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9" t="s">
        <v>114</v>
      </c>
      <c r="D5" s="150"/>
      <c r="E5" s="150"/>
      <c r="F5" s="151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21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9BB-7B06-4F47-9561-4AC777B24500}">
  <sheetPr>
    <tabColor rgb="FFFFFF00"/>
  </sheetPr>
  <dimension ref="A1:AA193"/>
  <sheetViews>
    <sheetView topLeftCell="A184" workbookViewId="0">
      <selection activeCell="C194" sqref="C194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</sheetData>
  <autoFilter ref="A1:AA193" xr:uid="{189D4F6E-2EE4-4FE8-B42D-B0461BD88D4F}"/>
  <hyperlinks>
    <hyperlink ref="Q2" r:id="rId1" xr:uid="{DDBDD817-09AD-44A5-AC62-7A16F85D444B}"/>
    <hyperlink ref="Q3" r:id="rId2" xr:uid="{8BFFB9B9-794E-494F-8186-4B65E6EE0DDB}"/>
    <hyperlink ref="Q4" r:id="rId3" xr:uid="{C660B3D0-FD8B-4A85-B655-FBAD5EAC52FD}"/>
    <hyperlink ref="Q5" r:id="rId4" xr:uid="{2C9D3A4D-33BA-4D94-BAF9-0E9A297FE952}"/>
    <hyperlink ref="Q6" r:id="rId5" xr:uid="{28305C28-1490-44BF-AED7-C62A7C088498}"/>
    <hyperlink ref="Q7" r:id="rId6" xr:uid="{9939A82F-65EB-4EF2-AD00-38BEEBEB4BBE}"/>
    <hyperlink ref="Q8" r:id="rId7" xr:uid="{4C038162-B34E-4379-92F7-58E166184574}"/>
    <hyperlink ref="Q9" r:id="rId8" xr:uid="{F5455926-378F-41EC-8FA5-F31BA953D822}"/>
    <hyperlink ref="Q10" r:id="rId9" xr:uid="{C8E09E82-3F2D-4D3F-97F1-E2A83E911E66}"/>
    <hyperlink ref="Q11" r:id="rId10" xr:uid="{DF325AB6-5FF5-4A99-A2E5-82F57CC7FAFE}"/>
    <hyperlink ref="Q12" r:id="rId11" xr:uid="{D830F4FE-A49B-44CC-9116-647B68715930}"/>
    <hyperlink ref="Q13" r:id="rId12" xr:uid="{E93AFED6-1809-408D-A314-FDD9E4ABB201}"/>
    <hyperlink ref="Q14" r:id="rId13" xr:uid="{D68110A1-55B8-4315-AEA5-B388B34A5557}"/>
    <hyperlink ref="Q15" r:id="rId14" xr:uid="{A9AD2F69-8A5E-40C2-AB86-8FFFC8FABFEA}"/>
    <hyperlink ref="Q16" r:id="rId15" xr:uid="{D1A62581-22C7-4A6C-ADC6-EA29D6993C23}"/>
    <hyperlink ref="Q17" r:id="rId16" xr:uid="{02F92907-2FF7-43F9-A7DC-297FDAC6CCE7}"/>
    <hyperlink ref="Q18" r:id="rId17" xr:uid="{8E003C9A-BEFC-45EE-ABFD-89A8619E80BC}"/>
    <hyperlink ref="Q19" r:id="rId18" xr:uid="{38E47BFB-8148-470B-9020-D56E8AC9CD82}"/>
    <hyperlink ref="Q20" r:id="rId19" xr:uid="{29F345CE-8C5B-42DB-9B9E-F365119148AB}"/>
    <hyperlink ref="Q21" r:id="rId20" xr:uid="{32F9A6C8-AAEF-47FF-8D16-E760BC0CF221}"/>
    <hyperlink ref="Q22" r:id="rId21" xr:uid="{FADC127D-991D-47B6-92B8-795047DFF7A6}"/>
    <hyperlink ref="Q23" r:id="rId22" xr:uid="{1BABA814-B8BF-408D-87B7-57FE83532201}"/>
    <hyperlink ref="Q24" r:id="rId23" xr:uid="{A54F1B57-3F91-4EC5-98DE-E11954F290B7}"/>
    <hyperlink ref="Q25" r:id="rId24" xr:uid="{C353A405-1268-48EB-9BCC-F7F823974D7A}"/>
    <hyperlink ref="Q26" r:id="rId25" xr:uid="{FB90285B-6567-4959-AD0B-06FE2F5FFD6A}"/>
    <hyperlink ref="Q27" r:id="rId26" xr:uid="{5BBCEEA6-4705-46A1-B40C-E3ECCFBDE814}"/>
    <hyperlink ref="Q28" r:id="rId27" xr:uid="{A7E6377F-02D9-4318-8E2E-923067945F10}"/>
    <hyperlink ref="Q29" r:id="rId28" xr:uid="{CAB60BE5-A3AB-47BA-B2A2-012B8874A35D}"/>
    <hyperlink ref="Q30" r:id="rId29" xr:uid="{32064BB6-013A-4F5D-BEA1-DE941AE4ED70}"/>
    <hyperlink ref="Q31" r:id="rId30" xr:uid="{F22A2E6F-3D1B-429D-9E51-DC10369EACAD}"/>
    <hyperlink ref="Q32" r:id="rId31" xr:uid="{E948A938-A154-4C19-887A-7B26F64367FC}"/>
    <hyperlink ref="Q33" r:id="rId32" xr:uid="{5E4D1BDD-3CBB-40C2-A7F8-A1A19B3A88BF}"/>
    <hyperlink ref="Q34" r:id="rId33" xr:uid="{ABCB6D7F-A225-4BAB-ADA1-4F06A70A97B4}"/>
    <hyperlink ref="Q35" r:id="rId34" xr:uid="{BC67007C-8A1B-41F8-8218-70F5B9470359}"/>
    <hyperlink ref="Q36" r:id="rId35" xr:uid="{DECA06C2-60A8-4D5D-A8CA-CD036320D933}"/>
    <hyperlink ref="Q37" r:id="rId36" xr:uid="{362C0B6C-650C-4CF3-9BB9-C2193EC9A6E5}"/>
    <hyperlink ref="Q38" r:id="rId37" xr:uid="{7F991DE4-BF77-4C7E-86F7-6D69EA81BF2D}"/>
    <hyperlink ref="Q39" r:id="rId38" xr:uid="{EA6F5984-663D-4875-B4F4-6250F0177D80}"/>
    <hyperlink ref="Q40" r:id="rId39" xr:uid="{3C4FA6CD-96E1-47C4-8FB5-6039851290BF}"/>
    <hyperlink ref="Q41" r:id="rId40" xr:uid="{6D82BAF5-1F91-442B-9E8C-C68FE3C07D44}"/>
    <hyperlink ref="Q42" r:id="rId41" xr:uid="{76B45EF0-129C-49F2-B8F3-548621F4F2B0}"/>
    <hyperlink ref="Q43" r:id="rId42" xr:uid="{0AE45787-77E0-4EBE-81FA-7F19C1149EB4}"/>
    <hyperlink ref="Q44" r:id="rId43" xr:uid="{65206128-2B0C-4167-B3C7-473CC76BAFFB}"/>
    <hyperlink ref="Q45" r:id="rId44" xr:uid="{945FEC44-4E2C-4674-A2D4-B5CA94C9F5A1}"/>
    <hyperlink ref="Q46" r:id="rId45" xr:uid="{9937D6C0-FC7D-4D02-AD66-D98821745AA7}"/>
    <hyperlink ref="Q47" r:id="rId46" xr:uid="{B685901A-9CAE-436B-9229-F6137B735F7B}"/>
    <hyperlink ref="Q48" r:id="rId47" xr:uid="{B2A2BEB3-7B74-45EB-9C36-EF5698E7E68C}"/>
    <hyperlink ref="Q49" r:id="rId48" xr:uid="{8A684D48-8813-4BCA-9D0E-9C8EBBFEF9AF}"/>
    <hyperlink ref="Q50" r:id="rId49" xr:uid="{44C7A5B2-C8DE-479B-8F51-D1D513623823}"/>
    <hyperlink ref="Q51" r:id="rId50" xr:uid="{9574DD12-CDB7-49BB-95F8-0C18E1B898C2}"/>
    <hyperlink ref="Q52" r:id="rId51" xr:uid="{57A8B4E5-1E0F-4BAE-842F-31147F5164E5}"/>
    <hyperlink ref="Q53" r:id="rId52" xr:uid="{F0FC7A3A-77A4-4A07-A6C6-640C88D696E8}"/>
    <hyperlink ref="Q54" r:id="rId53" xr:uid="{EE52EB7A-C087-4AD9-A269-921479EC5AF1}"/>
    <hyperlink ref="Q55" r:id="rId54" xr:uid="{998CD868-0C0A-4F52-96EF-60CCB213CCC5}"/>
    <hyperlink ref="Q56" r:id="rId55" xr:uid="{3B2F3076-FA59-45E8-AA19-8F7DE2512401}"/>
    <hyperlink ref="Q57" r:id="rId56" xr:uid="{8735C072-68DB-4080-8B6A-C38B388820D7}"/>
    <hyperlink ref="Q58" r:id="rId57" xr:uid="{1965EC27-4459-474D-8864-2618F1996691}"/>
    <hyperlink ref="Q59" r:id="rId58" xr:uid="{485A3C34-580A-4440-9536-7E5C771BFFB9}"/>
    <hyperlink ref="Q60" r:id="rId59" xr:uid="{9EAD455E-2D7A-4522-9A7A-A9D8C51F7E7F}"/>
    <hyperlink ref="Q61" r:id="rId60" xr:uid="{6A2D6900-50B8-4535-A407-85EA92865EED}"/>
    <hyperlink ref="Q62" r:id="rId61" xr:uid="{0A37CB21-4AE1-47D4-9EE0-44AA8D7B9302}"/>
    <hyperlink ref="Q63" r:id="rId62" xr:uid="{CB5FD7C9-1EA1-4B3B-9025-B9E5FD11D18F}"/>
    <hyperlink ref="Q64" r:id="rId63" xr:uid="{F9438CDC-92D8-4650-AB58-9BBB23546C59}"/>
    <hyperlink ref="Q65" r:id="rId64" xr:uid="{ADAF8BD2-DDB6-4C56-B204-F5926528E937}"/>
    <hyperlink ref="Q66" r:id="rId65" xr:uid="{6B8FF715-54C4-48D0-973A-CE3A6613E0DC}"/>
    <hyperlink ref="Q67" r:id="rId66" xr:uid="{DCB08B22-8C0C-458D-99A7-50C1DD275E4B}"/>
    <hyperlink ref="Q68" r:id="rId67" xr:uid="{C7696BB1-6CE8-4C1B-8B14-485F5122BD43}"/>
    <hyperlink ref="Q69" r:id="rId68" xr:uid="{23EB2FB7-53C9-4BCA-A840-8C021079297B}"/>
    <hyperlink ref="Q70" r:id="rId69" xr:uid="{38D59CA1-1C2D-455E-9448-0C761ED4445C}"/>
    <hyperlink ref="Q71" r:id="rId70" xr:uid="{3C9B36A6-0A47-452B-BDBD-7A71731450DC}"/>
    <hyperlink ref="Q72" r:id="rId71" xr:uid="{C5DCE1CF-FAB9-4B86-B436-E2C4F22872CF}"/>
    <hyperlink ref="Q73" r:id="rId72" xr:uid="{CEBCB51F-2712-4202-8531-FCEA28754F22}"/>
    <hyperlink ref="Q74" r:id="rId73" xr:uid="{AE72E19B-85F0-4821-AB5B-2857F5855603}"/>
    <hyperlink ref="Q75" r:id="rId74" xr:uid="{42E3B369-435B-43B7-B196-9490C3F6FE02}"/>
    <hyperlink ref="Q76" r:id="rId75" xr:uid="{439A193E-4584-4596-8A6F-B7F7DC42B77B}"/>
    <hyperlink ref="Q77" r:id="rId76" xr:uid="{052AE97B-4F8C-4B3A-9244-36582F979561}"/>
    <hyperlink ref="Q78" r:id="rId77" xr:uid="{AB28EB67-3F15-4743-A920-86D0E3257BC3}"/>
    <hyperlink ref="Q79" r:id="rId78" xr:uid="{C1B61CA6-A0F7-4803-8850-E29AE1C9DBD0}"/>
    <hyperlink ref="Q80" r:id="rId79" xr:uid="{698EEED3-1153-405C-8635-AA6BF9356183}"/>
    <hyperlink ref="Q81" r:id="rId80" xr:uid="{483CD4B0-13FE-4E62-A9E6-EB2BD1112764}"/>
    <hyperlink ref="Q82" r:id="rId81" xr:uid="{7A79452C-B654-4369-9FAE-D992FDF0DFAC}"/>
    <hyperlink ref="Q83" r:id="rId82" xr:uid="{62BCA9AC-0522-469F-A0BD-B5997A995744}"/>
    <hyperlink ref="Q84" r:id="rId83" xr:uid="{4BD9E9C9-E563-498D-9A6E-5530582E07BE}"/>
    <hyperlink ref="Q85" r:id="rId84" xr:uid="{FDB9F8BC-E310-4B5B-9255-2F97C3742AC4}"/>
    <hyperlink ref="Q86" r:id="rId85" xr:uid="{704A0BDF-1FD3-4EE3-B75C-E2E8E34849A0}"/>
    <hyperlink ref="Q87" r:id="rId86" xr:uid="{7AA5A3C5-D1A1-45F6-8715-970DE18C0B1D}"/>
    <hyperlink ref="Q88" r:id="rId87" xr:uid="{A5214ECB-28C2-4806-BECC-DBD90642093A}"/>
    <hyperlink ref="Q89" r:id="rId88" xr:uid="{E6D77DBE-61B0-4EA7-BE13-6499D2CF7B4F}"/>
    <hyperlink ref="Q90" r:id="rId89" xr:uid="{1D243558-806A-4CC8-AA40-A1ECDF6D1EC8}"/>
    <hyperlink ref="Q91" r:id="rId90" xr:uid="{B742C8C2-C96B-48AD-895D-E4A441DDA182}"/>
    <hyperlink ref="Q92" r:id="rId91" xr:uid="{4630667D-66C3-4785-BC7D-930A728178D8}"/>
    <hyperlink ref="Q93" r:id="rId92" xr:uid="{A598299D-8425-417C-9CE1-D97C872C4159}"/>
    <hyperlink ref="Q94" r:id="rId93" xr:uid="{CF19C46C-ABC2-456B-9C85-2610E6E17708}"/>
    <hyperlink ref="Q95" r:id="rId94" xr:uid="{93AE2E16-0AD4-46E7-A6C1-933F9811A124}"/>
    <hyperlink ref="Q96" r:id="rId95" xr:uid="{4CCC00F1-0371-43ED-881F-9C850F836FC0}"/>
    <hyperlink ref="Q97" r:id="rId96" xr:uid="{57F6C394-7ED8-451A-B073-70DBC6D60BA8}"/>
    <hyperlink ref="Q98" r:id="rId97" xr:uid="{C0BD985B-50E9-473B-AA27-2AE0EE99CFC2}"/>
    <hyperlink ref="Q99" r:id="rId98" xr:uid="{8101AEA6-DBCE-4C0D-9758-4C5A36053B8A}"/>
    <hyperlink ref="Q100" r:id="rId99" xr:uid="{074EB351-48E5-42E2-ADA1-8F2EC7D61D7F}"/>
    <hyperlink ref="Q101" r:id="rId100" xr:uid="{A663DA27-048F-4BB2-A271-0FFEE3400FC9}"/>
    <hyperlink ref="Q102" r:id="rId101" xr:uid="{11ECC3EF-B92A-4D9A-99B0-F1138BA4B923}"/>
    <hyperlink ref="Q103" r:id="rId102" xr:uid="{B12A356F-CECA-45DB-8F0C-CD727309DDE4}"/>
    <hyperlink ref="Q104" r:id="rId103" xr:uid="{56603916-7509-4342-86EA-B6D70C041A76}"/>
    <hyperlink ref="Q105" r:id="rId104" xr:uid="{88A25465-DFA4-4561-B956-12A9A711B378}"/>
    <hyperlink ref="Q106" r:id="rId105" xr:uid="{DD8AC448-06D7-4E40-9317-4FB89F2FBEC7}"/>
    <hyperlink ref="Q107" r:id="rId106" xr:uid="{274EA8A4-64C5-41C8-BBDA-A99F95CB9895}"/>
    <hyperlink ref="Q108" r:id="rId107" xr:uid="{536C1C4A-B96A-4112-AB3C-F073C5B44EED}"/>
    <hyperlink ref="Q109" r:id="rId108" xr:uid="{805CFE00-85B9-4538-92B7-5F33D5215EF7}"/>
    <hyperlink ref="Q110" r:id="rId109" xr:uid="{C801D7F1-E664-4318-91B8-085EF23971AC}"/>
    <hyperlink ref="Q111" r:id="rId110" xr:uid="{96CDDD58-9F62-4A60-9800-023701091820}"/>
    <hyperlink ref="Q112" r:id="rId111" xr:uid="{02D8AB87-E03A-469A-98B2-4C00DC0759DA}"/>
    <hyperlink ref="Q113" r:id="rId112" xr:uid="{E8594333-4042-4BFD-B851-C4A7CE3ADF62}"/>
    <hyperlink ref="Q114" r:id="rId113" xr:uid="{BDC7BD4B-EC7B-4BA2-8C35-E85B70D678B7}"/>
    <hyperlink ref="Q115" r:id="rId114" xr:uid="{FBB39281-6801-4B74-9A4A-0C4E7D50804C}"/>
    <hyperlink ref="Q116" r:id="rId115" xr:uid="{9C0904B7-E94E-440D-814F-131500C2F360}"/>
    <hyperlink ref="Q117" r:id="rId116" xr:uid="{D1611A6F-05E2-466E-B979-7452056D6A7D}"/>
    <hyperlink ref="Q118" r:id="rId117" xr:uid="{FA348A66-89A6-4607-B5B2-C4D1A26681CE}"/>
    <hyperlink ref="Q119" r:id="rId118" xr:uid="{BBBBED34-606E-4337-BCCF-F4E48EF27760}"/>
    <hyperlink ref="Q120" r:id="rId119" xr:uid="{0DD9A956-2EB6-4628-813A-9AF78FAD4AB9}"/>
    <hyperlink ref="Q121" r:id="rId120" xr:uid="{D7A63AB7-06F6-4D08-A045-2F10B7119841}"/>
    <hyperlink ref="Q122" r:id="rId121" xr:uid="{CD4DDD7C-913D-4176-8C33-691EF71CA390}"/>
    <hyperlink ref="Q123" r:id="rId122" xr:uid="{C2EA173B-C02F-4769-A5A3-706619922952}"/>
    <hyperlink ref="Q124" r:id="rId123" xr:uid="{A409C3C7-D2A4-4C7E-95E3-2172F1F807A6}"/>
    <hyperlink ref="Q125" r:id="rId124" xr:uid="{E5FD1863-58D8-462C-AEAE-117B166E2F04}"/>
    <hyperlink ref="Q126" r:id="rId125" xr:uid="{05E835BA-7CB0-4CA4-A52A-1850389FE82E}"/>
    <hyperlink ref="Q127" r:id="rId126" xr:uid="{57CEED9D-97D9-41E9-B1A8-253CE44EDE08}"/>
    <hyperlink ref="Q128" r:id="rId127" xr:uid="{55FF6177-2EE3-4069-A911-5C98626F5200}"/>
    <hyperlink ref="Q129" r:id="rId128" xr:uid="{20F55F9C-88C2-495A-81AC-E752171377E8}"/>
    <hyperlink ref="Q130" r:id="rId129" xr:uid="{1B6831DE-5BF4-43A8-8D5E-F1BCF123A5D3}"/>
    <hyperlink ref="Q131" r:id="rId130" xr:uid="{8956A44E-3613-4B80-A007-84A7B1306354}"/>
    <hyperlink ref="Q132" r:id="rId131" xr:uid="{8E0FEB1B-E927-4516-AB50-9FA8FD2A4BCF}"/>
    <hyperlink ref="Q133" r:id="rId132" xr:uid="{7A882CDA-AC19-4F26-8FD6-7486DD488541}"/>
    <hyperlink ref="Q134" r:id="rId133" xr:uid="{25A2DDA7-63C5-4412-A556-9FAE168EDA3A}"/>
    <hyperlink ref="Q135" r:id="rId134" xr:uid="{C7CAE095-4AE7-4925-B317-B31B78D7821A}"/>
    <hyperlink ref="Q136" r:id="rId135" xr:uid="{564621D4-720F-4A06-A7A8-64BF92DAB28C}"/>
    <hyperlink ref="Q137" r:id="rId136" xr:uid="{69F9F9CC-B276-42FE-AF5B-C682A6D5899C}"/>
    <hyperlink ref="Q138" r:id="rId137" xr:uid="{F11B8F19-4ED1-4F4D-9E99-E624C1AA48FB}"/>
    <hyperlink ref="Q139" r:id="rId138" xr:uid="{91162EAF-4D92-480B-AD78-04AADCE2B3DD}"/>
    <hyperlink ref="Q140" r:id="rId139" xr:uid="{D310F4F5-99F1-4BEA-B32C-490EC953D2DC}"/>
    <hyperlink ref="Q141" r:id="rId140" xr:uid="{4E7C95A9-830F-4F43-A245-119EB52CAB5D}"/>
    <hyperlink ref="Q142" r:id="rId141" xr:uid="{89F99C62-60CD-4A5A-B78A-E238C4B80B8B}"/>
    <hyperlink ref="Q143" r:id="rId142" xr:uid="{00DFC41E-8851-4A53-8B36-9A20D329F8E9}"/>
    <hyperlink ref="Q144" r:id="rId143" xr:uid="{55E131DF-9248-4F38-A37C-C6FDE8A6CEF7}"/>
    <hyperlink ref="Q145" r:id="rId144" xr:uid="{E642A4D5-D96B-47E3-B0F3-277DF5119405}"/>
    <hyperlink ref="Q146" r:id="rId145" xr:uid="{D59B81C7-D612-4D5D-922A-72DDE495204F}"/>
    <hyperlink ref="Q147" r:id="rId146" xr:uid="{CAA89DF7-E208-4F58-83FD-D533AA6B7DFD}"/>
    <hyperlink ref="Q148" r:id="rId147" xr:uid="{5BDFF588-C011-4AC1-9BCC-516BDA0A70D3}"/>
    <hyperlink ref="Q149" r:id="rId148" xr:uid="{AA250E7B-ED77-4BE8-B680-4EF3BEEFD6F4}"/>
    <hyperlink ref="Q150" r:id="rId149" xr:uid="{7D0E20E4-09E0-449D-B5F8-CDB2B2AC7CAB}"/>
    <hyperlink ref="Q151" r:id="rId150" xr:uid="{2C8A05F6-1C70-4CEA-A5B8-83F2F6D73FCD}"/>
    <hyperlink ref="Q152" r:id="rId151" xr:uid="{44EF13BF-7261-40D0-898D-CAABC21A037D}"/>
    <hyperlink ref="Q153" r:id="rId152" xr:uid="{E63CE6EC-00A7-48A6-AF9E-25AD0DDABF4B}"/>
    <hyperlink ref="Q154" r:id="rId153" xr:uid="{A89A9397-112A-426E-92DB-41D52E7D4815}"/>
    <hyperlink ref="Q155" r:id="rId154" xr:uid="{87F763D2-1E91-48DD-8076-489EBF8FD387}"/>
    <hyperlink ref="Q156" r:id="rId155" xr:uid="{56B1E613-C687-4CF8-BF52-7A7B15C7E5C4}"/>
    <hyperlink ref="Q157" r:id="rId156" xr:uid="{2D1E3731-3522-4D2E-894A-3F58A1BD060B}"/>
    <hyperlink ref="Q158" r:id="rId157" xr:uid="{EB505CC0-3CCE-4DA5-AD9B-71FB1571D9A5}"/>
    <hyperlink ref="Q159" r:id="rId158" xr:uid="{79BFB101-A52A-43C5-B34A-F2465A1457A0}"/>
    <hyperlink ref="Q160" r:id="rId159" xr:uid="{2E6AEBA4-F297-45BB-874B-5230B4B3F165}"/>
    <hyperlink ref="Q161" r:id="rId160" xr:uid="{B5011ABF-DCF1-47C7-B7AF-F2D2C91F2111}"/>
    <hyperlink ref="Q162" r:id="rId161" xr:uid="{F9579B04-378B-4A62-BA91-7CE777FB3A84}"/>
    <hyperlink ref="Q163" r:id="rId162" xr:uid="{C8095697-A87D-4667-BC92-C9416E6C6527}"/>
    <hyperlink ref="Q164" r:id="rId163" xr:uid="{CCFFB07A-B884-47BC-B196-37ADB7E534E2}"/>
    <hyperlink ref="Q165" r:id="rId164" xr:uid="{74756D9B-0ADA-4503-B091-C659E1AD5365}"/>
    <hyperlink ref="Q166" r:id="rId165" xr:uid="{CEFB5B8A-A151-4484-89BC-6730440955AD}"/>
    <hyperlink ref="Q167" r:id="rId166" xr:uid="{99936953-5BB4-44EC-8A4C-3DFD6537057F}"/>
    <hyperlink ref="Q168" r:id="rId167" xr:uid="{49D0587F-2900-4E90-9CDA-9732C3D0A5A2}"/>
    <hyperlink ref="Q169" r:id="rId168" xr:uid="{8C5883F6-C446-4888-89FB-E044A327E920}"/>
    <hyperlink ref="Q170" r:id="rId169" xr:uid="{1239C536-F9E9-4B6E-BD30-AABF0355401D}"/>
    <hyperlink ref="Q171" r:id="rId170" xr:uid="{D5B51347-6536-48DF-B23E-520307C51947}"/>
    <hyperlink ref="Q172" r:id="rId171" xr:uid="{DB4EA3BE-09B6-4CD7-A0ED-DEC47B529E75}"/>
    <hyperlink ref="Q173" r:id="rId172" xr:uid="{DC4B8D07-EB60-473A-B13A-780E9D7C27A8}"/>
    <hyperlink ref="Q174" r:id="rId173" xr:uid="{9D1019AE-BAAE-42B7-AFD3-22AA078CE8F9}"/>
    <hyperlink ref="Q175" r:id="rId174" xr:uid="{1CFFDE94-5B33-48EB-B25E-7228786588F3}"/>
    <hyperlink ref="Q176" r:id="rId175" xr:uid="{E83F8028-946C-4085-9C3E-2042CCC0AB18}"/>
    <hyperlink ref="Q177" r:id="rId176" xr:uid="{C6BA8006-B4F2-4DB5-9C4B-9A0937252188}"/>
    <hyperlink ref="Q178" r:id="rId177" xr:uid="{6DB53768-1262-4863-B3EA-3C8AB8BF126F}"/>
    <hyperlink ref="Q179" r:id="rId178" xr:uid="{D6FAD90E-5C21-4E09-9058-1EDE552D66C7}"/>
    <hyperlink ref="Q180" r:id="rId179" xr:uid="{C4260E2F-3FFC-4214-8B71-B1BCA2658216}"/>
    <hyperlink ref="Q181" r:id="rId180" xr:uid="{3F3B395C-D945-4AB4-B6DB-A6489A80708E}"/>
    <hyperlink ref="Q182" r:id="rId181" xr:uid="{693DDA80-0946-4802-9D4A-63C57C9A81A9}"/>
    <hyperlink ref="Q183" r:id="rId182" xr:uid="{BF0F4EDE-322B-401B-AC39-8810C5064B09}"/>
    <hyperlink ref="Q184" r:id="rId183" xr:uid="{931F6043-B5F3-40F7-B36D-06FB44FC27DE}"/>
    <hyperlink ref="Q185" r:id="rId184" xr:uid="{B9B31BCF-F8D0-441D-8D0B-95F15A07E8C9}"/>
    <hyperlink ref="Q186" r:id="rId185" xr:uid="{F9CB1342-A271-40F7-9D90-16105566EE7C}"/>
    <hyperlink ref="Q187" r:id="rId186" xr:uid="{72BED814-954D-4A32-8D00-571541F5C227}"/>
    <hyperlink ref="Q188" r:id="rId187" xr:uid="{C801069D-9D50-4F3F-AE4F-8682F1EF03AC}"/>
    <hyperlink ref="Q189" r:id="rId188" xr:uid="{3906C997-3628-458D-BD27-45569CEFEC00}"/>
    <hyperlink ref="Q190" r:id="rId189" xr:uid="{B13C4A5B-D139-4A73-9671-9348C3DA6697}"/>
    <hyperlink ref="Q191" r:id="rId190" xr:uid="{F83262B4-A30B-4CEC-8098-ADA319704EA3}"/>
    <hyperlink ref="Q192" r:id="rId191" xr:uid="{02F71947-E97A-4539-B743-294141BBA09B}"/>
    <hyperlink ref="Q193" r:id="rId192" xr:uid="{506EB416-C3CB-42B4-A118-8349ACD891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E0A0-FC8C-4E76-9AA4-4B45BECB6717}">
  <sheetPr>
    <tabColor rgb="FFFFFF00"/>
  </sheetPr>
  <dimension ref="A1:AA229"/>
  <sheetViews>
    <sheetView topLeftCell="L214" workbookViewId="0">
      <selection activeCell="K220" sqref="K220"/>
    </sheetView>
  </sheetViews>
  <sheetFormatPr defaultRowHeight="14.5" x14ac:dyDescent="0.35"/>
  <cols>
    <col min="3" max="3" width="17.6328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  <row r="194" spans="1:27" x14ac:dyDescent="0.35">
      <c r="A194" s="115">
        <v>45739.785663298608</v>
      </c>
      <c r="B194" s="115">
        <v>45739.786398055563</v>
      </c>
      <c r="C194" s="115">
        <v>45739</v>
      </c>
      <c r="D194" t="s">
        <v>597</v>
      </c>
      <c r="E194" t="s">
        <v>244</v>
      </c>
      <c r="I194" t="s">
        <v>245</v>
      </c>
      <c r="J194" t="s">
        <v>790</v>
      </c>
      <c r="K194">
        <v>60</v>
      </c>
      <c r="L194">
        <v>13000</v>
      </c>
      <c r="M194">
        <v>780000</v>
      </c>
      <c r="N194" t="s">
        <v>1385</v>
      </c>
      <c r="O194" t="s">
        <v>1319</v>
      </c>
      <c r="P194" t="s">
        <v>1386</v>
      </c>
      <c r="Q194" s="116" t="s">
        <v>1387</v>
      </c>
      <c r="R194">
        <v>455338495</v>
      </c>
      <c r="S194" t="s">
        <v>1388</v>
      </c>
      <c r="T194" s="115">
        <v>45739.661527777767</v>
      </c>
      <c r="W194" t="s">
        <v>537</v>
      </c>
      <c r="X194" t="s">
        <v>538</v>
      </c>
      <c r="Y194" t="s">
        <v>539</v>
      </c>
      <c r="AA194">
        <v>193</v>
      </c>
    </row>
    <row r="195" spans="1:27" x14ac:dyDescent="0.35">
      <c r="A195" s="115">
        <v>45739.786672546303</v>
      </c>
      <c r="B195" s="115">
        <v>45739.787368958343</v>
      </c>
      <c r="C195" s="117">
        <v>45739</v>
      </c>
      <c r="D195" t="s">
        <v>597</v>
      </c>
      <c r="E195" t="s">
        <v>244</v>
      </c>
      <c r="I195" t="s">
        <v>245</v>
      </c>
      <c r="J195" t="s">
        <v>790</v>
      </c>
      <c r="K195">
        <v>7</v>
      </c>
      <c r="L195">
        <v>13000</v>
      </c>
      <c r="M195">
        <v>91000</v>
      </c>
      <c r="N195" t="s">
        <v>1212</v>
      </c>
      <c r="O195" t="s">
        <v>1352</v>
      </c>
      <c r="P195" t="s">
        <v>1389</v>
      </c>
      <c r="Q195" s="116" t="s">
        <v>1390</v>
      </c>
      <c r="R195">
        <v>455338841</v>
      </c>
      <c r="S195" t="s">
        <v>1391</v>
      </c>
      <c r="T195" s="115">
        <v>45739.662453703713</v>
      </c>
      <c r="W195" t="s">
        <v>537</v>
      </c>
      <c r="X195" t="s">
        <v>538</v>
      </c>
      <c r="Y195" t="s">
        <v>539</v>
      </c>
      <c r="AA195">
        <v>194</v>
      </c>
    </row>
    <row r="196" spans="1:27" x14ac:dyDescent="0.35">
      <c r="A196" s="115">
        <v>45739.787534039351</v>
      </c>
      <c r="B196" s="115">
        <v>45739.788215925917</v>
      </c>
      <c r="C196" s="115">
        <v>45739</v>
      </c>
      <c r="D196" t="s">
        <v>597</v>
      </c>
      <c r="E196" t="s">
        <v>244</v>
      </c>
      <c r="I196" t="s">
        <v>245</v>
      </c>
      <c r="J196" t="s">
        <v>790</v>
      </c>
      <c r="K196">
        <v>1</v>
      </c>
      <c r="L196">
        <v>13000</v>
      </c>
      <c r="M196">
        <v>13000</v>
      </c>
      <c r="N196" t="s">
        <v>608</v>
      </c>
      <c r="O196" t="s">
        <v>1280</v>
      </c>
      <c r="P196" t="s">
        <v>1392</v>
      </c>
      <c r="Q196" s="116" t="s">
        <v>1393</v>
      </c>
      <c r="R196">
        <v>455339251</v>
      </c>
      <c r="S196" t="s">
        <v>1394</v>
      </c>
      <c r="T196" s="115">
        <v>45739.663298611107</v>
      </c>
      <c r="W196" t="s">
        <v>537</v>
      </c>
      <c r="X196" t="s">
        <v>538</v>
      </c>
      <c r="Y196" t="s">
        <v>539</v>
      </c>
      <c r="AA196">
        <v>195</v>
      </c>
    </row>
    <row r="197" spans="1:27" x14ac:dyDescent="0.35">
      <c r="A197" s="115">
        <v>45739.788451435183</v>
      </c>
      <c r="B197" s="115">
        <v>45739.791298958327</v>
      </c>
      <c r="C197" s="115">
        <v>45739</v>
      </c>
      <c r="D197" t="s">
        <v>597</v>
      </c>
      <c r="E197" t="s">
        <v>244</v>
      </c>
      <c r="I197" t="s">
        <v>245</v>
      </c>
      <c r="J197" t="s">
        <v>790</v>
      </c>
      <c r="K197">
        <v>1</v>
      </c>
      <c r="L197">
        <v>13000</v>
      </c>
      <c r="M197">
        <v>13000</v>
      </c>
      <c r="N197" t="s">
        <v>608</v>
      </c>
      <c r="O197" t="s">
        <v>765</v>
      </c>
      <c r="P197" t="s">
        <v>1395</v>
      </c>
      <c r="Q197" s="116" t="s">
        <v>1396</v>
      </c>
      <c r="R197">
        <v>455340613</v>
      </c>
      <c r="S197" t="s">
        <v>1397</v>
      </c>
      <c r="T197" s="115">
        <v>45739.666550925933</v>
      </c>
      <c r="W197" t="s">
        <v>537</v>
      </c>
      <c r="X197" t="s">
        <v>538</v>
      </c>
      <c r="Y197" t="s">
        <v>539</v>
      </c>
      <c r="AA197">
        <v>196</v>
      </c>
    </row>
    <row r="198" spans="1:27" x14ac:dyDescent="0.35">
      <c r="A198" s="115">
        <v>45739.791634780093</v>
      </c>
      <c r="B198" s="115">
        <v>45739.792459004631</v>
      </c>
      <c r="C198" s="115">
        <v>45739</v>
      </c>
      <c r="D198" t="s">
        <v>580</v>
      </c>
      <c r="E198" t="s">
        <v>244</v>
      </c>
      <c r="I198" t="s">
        <v>245</v>
      </c>
      <c r="J198" t="s">
        <v>790</v>
      </c>
      <c r="K198">
        <v>20</v>
      </c>
      <c r="L198">
        <v>13500</v>
      </c>
      <c r="M198">
        <v>270000</v>
      </c>
      <c r="N198" t="s">
        <v>1398</v>
      </c>
      <c r="O198" t="s">
        <v>1319</v>
      </c>
      <c r="P198" t="s">
        <v>1399</v>
      </c>
      <c r="Q198" s="116" t="s">
        <v>1400</v>
      </c>
      <c r="R198">
        <v>455340958</v>
      </c>
      <c r="S198" t="s">
        <v>1401</v>
      </c>
      <c r="T198" s="115">
        <v>45739.667592592603</v>
      </c>
      <c r="W198" t="s">
        <v>537</v>
      </c>
      <c r="X198" t="s">
        <v>538</v>
      </c>
      <c r="Y198" t="s">
        <v>539</v>
      </c>
      <c r="AA198">
        <v>197</v>
      </c>
    </row>
    <row r="199" spans="1:27" x14ac:dyDescent="0.35">
      <c r="A199" s="115">
        <v>45739.792748715277</v>
      </c>
      <c r="B199" s="115">
        <v>45739.793460266214</v>
      </c>
      <c r="C199" s="115">
        <v>45739</v>
      </c>
      <c r="D199" t="s">
        <v>580</v>
      </c>
      <c r="E199" t="s">
        <v>244</v>
      </c>
      <c r="I199" t="s">
        <v>245</v>
      </c>
      <c r="J199" t="s">
        <v>790</v>
      </c>
      <c r="K199">
        <v>4</v>
      </c>
      <c r="L199">
        <v>13500</v>
      </c>
      <c r="M199">
        <v>54000</v>
      </c>
      <c r="N199" t="s">
        <v>1402</v>
      </c>
      <c r="O199" t="s">
        <v>1352</v>
      </c>
      <c r="P199" t="s">
        <v>1403</v>
      </c>
      <c r="Q199" s="116" t="s">
        <v>1404</v>
      </c>
      <c r="R199">
        <v>455341338</v>
      </c>
      <c r="S199" t="s">
        <v>1405</v>
      </c>
      <c r="T199" s="115">
        <v>45739.668541666673</v>
      </c>
      <c r="W199" t="s">
        <v>537</v>
      </c>
      <c r="X199" t="s">
        <v>538</v>
      </c>
      <c r="Y199" t="s">
        <v>539</v>
      </c>
      <c r="AA199">
        <v>198</v>
      </c>
    </row>
    <row r="200" spans="1:27" x14ac:dyDescent="0.35">
      <c r="A200" s="115">
        <v>45739.793606921303</v>
      </c>
      <c r="B200" s="115">
        <v>45739.794338425927</v>
      </c>
      <c r="C200" s="115">
        <v>45739</v>
      </c>
      <c r="D200" t="s">
        <v>580</v>
      </c>
      <c r="E200" t="s">
        <v>244</v>
      </c>
      <c r="I200" t="s">
        <v>245</v>
      </c>
      <c r="J200" t="s">
        <v>790</v>
      </c>
      <c r="K200">
        <v>12</v>
      </c>
      <c r="L200">
        <v>13500</v>
      </c>
      <c r="M200">
        <v>162000</v>
      </c>
      <c r="N200" t="s">
        <v>1004</v>
      </c>
      <c r="O200" t="s">
        <v>1042</v>
      </c>
      <c r="P200" t="s">
        <v>1406</v>
      </c>
      <c r="Q200" s="116" t="s">
        <v>1407</v>
      </c>
      <c r="R200">
        <v>455341569</v>
      </c>
      <c r="S200" t="s">
        <v>1408</v>
      </c>
      <c r="T200" s="115">
        <v>45739.669444444437</v>
      </c>
      <c r="W200" t="s">
        <v>537</v>
      </c>
      <c r="X200" t="s">
        <v>538</v>
      </c>
      <c r="Y200" t="s">
        <v>539</v>
      </c>
      <c r="AA200">
        <v>199</v>
      </c>
    </row>
    <row r="201" spans="1:27" x14ac:dyDescent="0.35">
      <c r="A201" s="115">
        <v>45739.794524513891</v>
      </c>
      <c r="B201" s="115">
        <v>45739.795378113427</v>
      </c>
      <c r="C201" s="115">
        <v>45739</v>
      </c>
      <c r="D201" t="s">
        <v>580</v>
      </c>
      <c r="E201" t="s">
        <v>244</v>
      </c>
      <c r="I201" t="s">
        <v>245</v>
      </c>
      <c r="J201" t="s">
        <v>790</v>
      </c>
      <c r="K201">
        <v>1</v>
      </c>
      <c r="L201">
        <v>13500</v>
      </c>
      <c r="M201">
        <v>13500</v>
      </c>
      <c r="N201" t="s">
        <v>1409</v>
      </c>
      <c r="O201" t="s">
        <v>1410</v>
      </c>
      <c r="P201" t="s">
        <v>1411</v>
      </c>
      <c r="Q201" s="116" t="s">
        <v>1412</v>
      </c>
      <c r="R201">
        <v>455341849</v>
      </c>
      <c r="S201" t="s">
        <v>1413</v>
      </c>
      <c r="T201" s="115">
        <v>45739.670474537037</v>
      </c>
      <c r="W201" t="s">
        <v>537</v>
      </c>
      <c r="X201" t="s">
        <v>538</v>
      </c>
      <c r="Y201" t="s">
        <v>539</v>
      </c>
      <c r="AA201">
        <v>200</v>
      </c>
    </row>
    <row r="202" spans="1:27" x14ac:dyDescent="0.35">
      <c r="A202" s="115">
        <v>45739.795573530093</v>
      </c>
      <c r="B202" s="115">
        <v>45739.796258252318</v>
      </c>
      <c r="C202" s="115">
        <v>45739</v>
      </c>
      <c r="D202" t="s">
        <v>580</v>
      </c>
      <c r="E202" t="s">
        <v>244</v>
      </c>
      <c r="I202" t="s">
        <v>245</v>
      </c>
      <c r="J202" t="s">
        <v>790</v>
      </c>
      <c r="K202">
        <v>7</v>
      </c>
      <c r="L202">
        <v>13500</v>
      </c>
      <c r="M202">
        <v>94500</v>
      </c>
      <c r="N202" t="s">
        <v>1292</v>
      </c>
      <c r="O202" t="s">
        <v>1327</v>
      </c>
      <c r="P202" t="s">
        <v>1414</v>
      </c>
      <c r="Q202" s="116" t="s">
        <v>1415</v>
      </c>
      <c r="R202">
        <v>455342144</v>
      </c>
      <c r="S202" t="s">
        <v>1416</v>
      </c>
      <c r="T202" s="115">
        <v>45739.671412037038</v>
      </c>
      <c r="W202" t="s">
        <v>537</v>
      </c>
      <c r="X202" t="s">
        <v>538</v>
      </c>
      <c r="Y202" t="s">
        <v>539</v>
      </c>
      <c r="AA202">
        <v>201</v>
      </c>
    </row>
    <row r="203" spans="1:27" x14ac:dyDescent="0.35">
      <c r="A203" s="115">
        <v>45739.796480798614</v>
      </c>
      <c r="B203" s="115">
        <v>45739.797594814823</v>
      </c>
      <c r="C203" s="115">
        <v>45739</v>
      </c>
      <c r="D203" t="s">
        <v>580</v>
      </c>
      <c r="E203" t="s">
        <v>244</v>
      </c>
      <c r="I203" t="s">
        <v>245</v>
      </c>
      <c r="J203" t="s">
        <v>790</v>
      </c>
      <c r="K203">
        <v>2</v>
      </c>
      <c r="L203">
        <v>13500</v>
      </c>
      <c r="M203">
        <v>27000</v>
      </c>
      <c r="N203" t="s">
        <v>1132</v>
      </c>
      <c r="O203" t="s">
        <v>799</v>
      </c>
      <c r="P203" t="s">
        <v>1417</v>
      </c>
      <c r="Q203" s="116" t="s">
        <v>1418</v>
      </c>
      <c r="R203">
        <v>455342460</v>
      </c>
      <c r="S203" t="s">
        <v>1419</v>
      </c>
      <c r="T203" s="115">
        <v>45739.672696759262</v>
      </c>
      <c r="W203" t="s">
        <v>537</v>
      </c>
      <c r="X203" t="s">
        <v>538</v>
      </c>
      <c r="Y203" t="s">
        <v>539</v>
      </c>
      <c r="AA203">
        <v>202</v>
      </c>
    </row>
    <row r="204" spans="1:27" x14ac:dyDescent="0.35">
      <c r="A204" s="115">
        <v>45739.869939004631</v>
      </c>
      <c r="B204" s="115">
        <v>45739.871168541657</v>
      </c>
      <c r="C204" s="117">
        <v>45736</v>
      </c>
      <c r="D204" t="s">
        <v>1168</v>
      </c>
      <c r="E204" t="s">
        <v>249</v>
      </c>
      <c r="H204" t="s">
        <v>251</v>
      </c>
      <c r="J204" t="s">
        <v>1241</v>
      </c>
      <c r="K204">
        <v>1</v>
      </c>
      <c r="L204">
        <v>12000</v>
      </c>
      <c r="M204">
        <v>12000</v>
      </c>
      <c r="N204" t="s">
        <v>713</v>
      </c>
      <c r="O204" t="s">
        <v>868</v>
      </c>
      <c r="P204" t="s">
        <v>1420</v>
      </c>
      <c r="Q204" s="116" t="s">
        <v>1421</v>
      </c>
      <c r="R204">
        <v>455367839</v>
      </c>
      <c r="S204" t="s">
        <v>1422</v>
      </c>
      <c r="T204" s="115">
        <v>45739.753287037027</v>
      </c>
      <c r="W204" t="s">
        <v>537</v>
      </c>
      <c r="X204" t="s">
        <v>538</v>
      </c>
      <c r="Y204" t="s">
        <v>539</v>
      </c>
      <c r="AA204">
        <v>203</v>
      </c>
    </row>
    <row r="205" spans="1:27" x14ac:dyDescent="0.35">
      <c r="A205" s="115">
        <v>45740.999002708333</v>
      </c>
      <c r="B205" s="115">
        <v>45741.000043321757</v>
      </c>
      <c r="C205" s="115">
        <v>45740</v>
      </c>
      <c r="D205" t="s">
        <v>597</v>
      </c>
      <c r="E205" t="s">
        <v>244</v>
      </c>
      <c r="I205" t="s">
        <v>245</v>
      </c>
      <c r="J205" t="s">
        <v>790</v>
      </c>
      <c r="K205">
        <v>3</v>
      </c>
      <c r="L205">
        <v>13000</v>
      </c>
      <c r="M205">
        <v>39000</v>
      </c>
      <c r="N205" t="s">
        <v>1229</v>
      </c>
      <c r="O205" t="s">
        <v>1042</v>
      </c>
      <c r="P205" t="s">
        <v>1423</v>
      </c>
      <c r="Q205" s="116" t="s">
        <v>1424</v>
      </c>
      <c r="R205">
        <v>455817727</v>
      </c>
      <c r="S205" t="s">
        <v>1425</v>
      </c>
      <c r="T205" s="115">
        <v>45740.875162037039</v>
      </c>
      <c r="W205" t="s">
        <v>537</v>
      </c>
      <c r="X205" t="s">
        <v>538</v>
      </c>
      <c r="Y205" t="s">
        <v>539</v>
      </c>
      <c r="AA205">
        <v>204</v>
      </c>
    </row>
    <row r="206" spans="1:27" x14ac:dyDescent="0.35">
      <c r="A206" s="115">
        <v>45741.000512719897</v>
      </c>
      <c r="B206" s="115">
        <v>45741.0023009375</v>
      </c>
      <c r="C206" s="115">
        <v>45741</v>
      </c>
      <c r="D206" t="s">
        <v>597</v>
      </c>
      <c r="E206" t="s">
        <v>244</v>
      </c>
      <c r="I206" t="s">
        <v>245</v>
      </c>
      <c r="J206" t="s">
        <v>790</v>
      </c>
      <c r="K206">
        <v>1</v>
      </c>
      <c r="L206">
        <v>12000</v>
      </c>
      <c r="M206">
        <v>12000</v>
      </c>
      <c r="N206" t="s">
        <v>713</v>
      </c>
      <c r="O206" t="s">
        <v>1280</v>
      </c>
      <c r="P206" t="s">
        <v>1426</v>
      </c>
      <c r="Q206" s="116" t="s">
        <v>1427</v>
      </c>
      <c r="R206">
        <v>455818402</v>
      </c>
      <c r="S206" t="s">
        <v>1428</v>
      </c>
      <c r="T206" s="115">
        <v>45740.877430555563</v>
      </c>
      <c r="W206" t="s">
        <v>537</v>
      </c>
      <c r="X206" t="s">
        <v>538</v>
      </c>
      <c r="Y206" t="s">
        <v>539</v>
      </c>
      <c r="AA206">
        <v>205</v>
      </c>
    </row>
    <row r="207" spans="1:27" x14ac:dyDescent="0.35">
      <c r="A207" s="115">
        <v>45741.002505011573</v>
      </c>
      <c r="B207" s="115">
        <v>45741.00353021991</v>
      </c>
      <c r="C207" s="115">
        <v>45741</v>
      </c>
      <c r="D207" t="s">
        <v>597</v>
      </c>
      <c r="E207" t="s">
        <v>244</v>
      </c>
      <c r="I207" t="s">
        <v>245</v>
      </c>
      <c r="J207" t="s">
        <v>790</v>
      </c>
      <c r="K207">
        <v>1</v>
      </c>
      <c r="L207">
        <v>13000</v>
      </c>
      <c r="M207">
        <v>13000</v>
      </c>
      <c r="N207" t="s">
        <v>608</v>
      </c>
      <c r="O207" t="s">
        <v>778</v>
      </c>
      <c r="P207" t="s">
        <v>1429</v>
      </c>
      <c r="Q207" s="116" t="s">
        <v>1430</v>
      </c>
      <c r="R207">
        <v>455818698</v>
      </c>
      <c r="S207" t="s">
        <v>1431</v>
      </c>
      <c r="T207" s="115">
        <v>45740.878611111111</v>
      </c>
      <c r="W207" t="s">
        <v>537</v>
      </c>
      <c r="X207" t="s">
        <v>538</v>
      </c>
      <c r="Y207" t="s">
        <v>539</v>
      </c>
      <c r="AA207">
        <v>206</v>
      </c>
    </row>
    <row r="208" spans="1:27" x14ac:dyDescent="0.35">
      <c r="A208" s="115">
        <v>45741.003694143517</v>
      </c>
      <c r="B208" s="115">
        <v>45741.004972754628</v>
      </c>
      <c r="C208" s="115">
        <v>45741</v>
      </c>
      <c r="D208" t="s">
        <v>580</v>
      </c>
      <c r="E208" t="s">
        <v>244</v>
      </c>
      <c r="I208" t="s">
        <v>245</v>
      </c>
      <c r="J208" t="s">
        <v>790</v>
      </c>
      <c r="K208">
        <v>1</v>
      </c>
      <c r="L208">
        <v>13000</v>
      </c>
      <c r="M208">
        <v>13000</v>
      </c>
      <c r="N208" t="s">
        <v>608</v>
      </c>
      <c r="O208" t="s">
        <v>799</v>
      </c>
      <c r="P208" t="s">
        <v>1432</v>
      </c>
      <c r="Q208" s="116" t="s">
        <v>1433</v>
      </c>
      <c r="R208">
        <v>455819252</v>
      </c>
      <c r="S208" t="s">
        <v>1434</v>
      </c>
      <c r="T208" s="115">
        <v>45740.880046296297</v>
      </c>
      <c r="W208" t="s">
        <v>537</v>
      </c>
      <c r="X208" t="s">
        <v>538</v>
      </c>
      <c r="Y208" t="s">
        <v>539</v>
      </c>
      <c r="AA208">
        <v>207</v>
      </c>
    </row>
    <row r="209" spans="1:27" x14ac:dyDescent="0.35">
      <c r="A209" s="115">
        <v>45741.951636840276</v>
      </c>
      <c r="B209" s="115">
        <v>45741.952262384257</v>
      </c>
      <c r="C209" s="115">
        <v>45741</v>
      </c>
      <c r="D209" t="s">
        <v>597</v>
      </c>
      <c r="E209" t="s">
        <v>244</v>
      </c>
      <c r="I209" t="s">
        <v>245</v>
      </c>
      <c r="J209" t="s">
        <v>790</v>
      </c>
      <c r="K209">
        <v>1</v>
      </c>
      <c r="L209">
        <v>12500</v>
      </c>
      <c r="M209">
        <v>12500</v>
      </c>
      <c r="N209" t="s">
        <v>1435</v>
      </c>
      <c r="O209" t="s">
        <v>1280</v>
      </c>
      <c r="P209" t="s">
        <v>1436</v>
      </c>
      <c r="Q209" s="116" t="s">
        <v>1437</v>
      </c>
      <c r="R209">
        <v>456265067</v>
      </c>
      <c r="S209" t="s">
        <v>1438</v>
      </c>
      <c r="T209" s="115">
        <v>45741.828599537039</v>
      </c>
      <c r="W209" t="s">
        <v>537</v>
      </c>
      <c r="X209" t="s">
        <v>538</v>
      </c>
      <c r="Y209" t="s">
        <v>539</v>
      </c>
      <c r="AA209">
        <v>208</v>
      </c>
    </row>
    <row r="210" spans="1:27" x14ac:dyDescent="0.35">
      <c r="A210" s="115">
        <v>45742.568925104169</v>
      </c>
      <c r="B210" s="115">
        <v>45742.569738796286</v>
      </c>
      <c r="C210" s="115">
        <v>45742</v>
      </c>
      <c r="D210" t="s">
        <v>597</v>
      </c>
      <c r="E210" t="s">
        <v>244</v>
      </c>
      <c r="I210" t="s">
        <v>245</v>
      </c>
      <c r="J210" t="s">
        <v>790</v>
      </c>
      <c r="K210">
        <v>1</v>
      </c>
      <c r="L210">
        <v>12500</v>
      </c>
      <c r="M210">
        <v>12500</v>
      </c>
      <c r="N210" t="s">
        <v>1435</v>
      </c>
      <c r="O210" t="s">
        <v>1280</v>
      </c>
      <c r="P210" t="s">
        <v>1439</v>
      </c>
      <c r="Q210" s="116" t="s">
        <v>1440</v>
      </c>
      <c r="R210">
        <v>456498090</v>
      </c>
      <c r="S210" t="s">
        <v>1441</v>
      </c>
      <c r="T210" s="115">
        <v>45742.453321759262</v>
      </c>
      <c r="W210" t="s">
        <v>537</v>
      </c>
      <c r="X210" t="s">
        <v>538</v>
      </c>
      <c r="Y210" t="s">
        <v>539</v>
      </c>
      <c r="AA210">
        <v>209</v>
      </c>
    </row>
    <row r="211" spans="1:27" x14ac:dyDescent="0.35">
      <c r="A211" s="115">
        <v>45742.841854849539</v>
      </c>
      <c r="B211" s="115">
        <v>45742.842528645837</v>
      </c>
      <c r="C211" s="115">
        <v>45742</v>
      </c>
      <c r="D211" t="s">
        <v>597</v>
      </c>
      <c r="E211" t="s">
        <v>244</v>
      </c>
      <c r="I211" t="s">
        <v>245</v>
      </c>
      <c r="J211" t="s">
        <v>790</v>
      </c>
      <c r="K211">
        <v>1</v>
      </c>
      <c r="L211">
        <v>12500</v>
      </c>
      <c r="M211">
        <v>12500</v>
      </c>
      <c r="N211" t="s">
        <v>1435</v>
      </c>
      <c r="O211" t="s">
        <v>799</v>
      </c>
      <c r="P211" t="s">
        <v>1442</v>
      </c>
      <c r="Q211" s="116" t="s">
        <v>1443</v>
      </c>
      <c r="R211">
        <v>456687155</v>
      </c>
      <c r="S211" t="s">
        <v>1444</v>
      </c>
      <c r="T211" s="115">
        <v>45742.717685185176</v>
      </c>
      <c r="W211" t="s">
        <v>537</v>
      </c>
      <c r="X211" t="s">
        <v>538</v>
      </c>
      <c r="Y211" t="s">
        <v>539</v>
      </c>
      <c r="AA211">
        <v>210</v>
      </c>
    </row>
    <row r="212" spans="1:27" x14ac:dyDescent="0.35">
      <c r="A212" s="115">
        <v>45742.842826944441</v>
      </c>
      <c r="B212" s="115">
        <v>45742.843650659721</v>
      </c>
      <c r="C212" s="115">
        <v>45742</v>
      </c>
      <c r="D212" t="s">
        <v>580</v>
      </c>
      <c r="E212" t="s">
        <v>244</v>
      </c>
      <c r="I212" t="s">
        <v>245</v>
      </c>
      <c r="J212" t="s">
        <v>790</v>
      </c>
      <c r="K212">
        <v>1</v>
      </c>
      <c r="L212">
        <v>13500</v>
      </c>
      <c r="M212">
        <v>13500</v>
      </c>
      <c r="N212" t="s">
        <v>1409</v>
      </c>
      <c r="O212" t="s">
        <v>778</v>
      </c>
      <c r="P212" t="s">
        <v>1445</v>
      </c>
      <c r="Q212" s="116" t="s">
        <v>1446</v>
      </c>
      <c r="R212">
        <v>456687974</v>
      </c>
      <c r="S212" t="s">
        <v>1447</v>
      </c>
      <c r="T212" s="115">
        <v>45742.718773148154</v>
      </c>
      <c r="W212" t="s">
        <v>537</v>
      </c>
      <c r="X212" t="s">
        <v>538</v>
      </c>
      <c r="Y212" t="s">
        <v>539</v>
      </c>
      <c r="AA212">
        <v>211</v>
      </c>
    </row>
    <row r="213" spans="1:27" x14ac:dyDescent="0.35">
      <c r="A213" s="115">
        <v>45742.843898819447</v>
      </c>
      <c r="B213" s="115">
        <v>45742.845104560183</v>
      </c>
      <c r="C213" s="115">
        <v>45742</v>
      </c>
      <c r="D213" t="s">
        <v>580</v>
      </c>
      <c r="E213" t="s">
        <v>244</v>
      </c>
      <c r="I213" t="s">
        <v>245</v>
      </c>
      <c r="J213" t="s">
        <v>790</v>
      </c>
      <c r="K213">
        <v>1</v>
      </c>
      <c r="L213">
        <v>13000</v>
      </c>
      <c r="M213">
        <v>13000</v>
      </c>
      <c r="N213" t="s">
        <v>608</v>
      </c>
      <c r="O213" t="s">
        <v>778</v>
      </c>
      <c r="P213" t="s">
        <v>1448</v>
      </c>
      <c r="Q213" s="116" t="s">
        <v>1449</v>
      </c>
      <c r="R213">
        <v>456688866</v>
      </c>
      <c r="S213" t="s">
        <v>1450</v>
      </c>
      <c r="T213" s="115">
        <v>45742.720254629632</v>
      </c>
      <c r="W213" t="s">
        <v>537</v>
      </c>
      <c r="X213" t="s">
        <v>538</v>
      </c>
      <c r="Y213" t="s">
        <v>539</v>
      </c>
      <c r="AA213">
        <v>212</v>
      </c>
    </row>
    <row r="214" spans="1:27" x14ac:dyDescent="0.35">
      <c r="A214" s="115">
        <v>45743.866784976854</v>
      </c>
      <c r="B214" s="115">
        <v>45743.867626585648</v>
      </c>
      <c r="C214" s="115">
        <v>45743</v>
      </c>
      <c r="D214" t="s">
        <v>597</v>
      </c>
      <c r="E214" t="s">
        <v>244</v>
      </c>
      <c r="I214" t="s">
        <v>245</v>
      </c>
      <c r="J214" t="s">
        <v>790</v>
      </c>
      <c r="K214">
        <v>2</v>
      </c>
      <c r="L214">
        <v>10000</v>
      </c>
      <c r="M214">
        <v>20000</v>
      </c>
      <c r="N214" t="s">
        <v>758</v>
      </c>
      <c r="O214" t="s">
        <v>1280</v>
      </c>
      <c r="P214" t="s">
        <v>1451</v>
      </c>
      <c r="Q214" s="116" t="s">
        <v>1452</v>
      </c>
      <c r="R214">
        <v>457131693</v>
      </c>
      <c r="S214" t="s">
        <v>1453</v>
      </c>
      <c r="T214" s="115">
        <v>45743.742719907408</v>
      </c>
      <c r="W214" t="s">
        <v>537</v>
      </c>
      <c r="X214" t="s">
        <v>538</v>
      </c>
      <c r="Y214" t="s">
        <v>539</v>
      </c>
      <c r="AA214">
        <v>213</v>
      </c>
    </row>
    <row r="215" spans="1:27" x14ac:dyDescent="0.35">
      <c r="A215" s="115">
        <v>45743.867819687497</v>
      </c>
      <c r="B215" s="115">
        <v>45743.868601273149</v>
      </c>
      <c r="C215" s="115">
        <v>45743</v>
      </c>
      <c r="D215" t="s">
        <v>597</v>
      </c>
      <c r="E215" t="s">
        <v>244</v>
      </c>
      <c r="I215" t="s">
        <v>245</v>
      </c>
      <c r="J215" t="s">
        <v>790</v>
      </c>
      <c r="K215">
        <v>1</v>
      </c>
      <c r="L215">
        <v>10000</v>
      </c>
      <c r="M215">
        <v>10000</v>
      </c>
      <c r="N215" t="s">
        <v>548</v>
      </c>
      <c r="O215" t="s">
        <v>1454</v>
      </c>
      <c r="P215" t="s">
        <v>1455</v>
      </c>
      <c r="Q215" s="116" t="s">
        <v>1456</v>
      </c>
      <c r="R215">
        <v>457132257</v>
      </c>
      <c r="S215" t="s">
        <v>1457</v>
      </c>
      <c r="T215" s="115">
        <v>45743.743680555563</v>
      </c>
      <c r="W215" t="s">
        <v>537</v>
      </c>
      <c r="X215" t="s">
        <v>538</v>
      </c>
      <c r="Y215" t="s">
        <v>539</v>
      </c>
      <c r="AA215">
        <v>214</v>
      </c>
    </row>
    <row r="216" spans="1:27" x14ac:dyDescent="0.35">
      <c r="A216" s="115">
        <v>45743.869056550917</v>
      </c>
      <c r="B216" s="115">
        <v>45743.86985304398</v>
      </c>
      <c r="C216" s="115">
        <v>45743</v>
      </c>
      <c r="D216" t="s">
        <v>580</v>
      </c>
      <c r="E216" t="s">
        <v>244</v>
      </c>
      <c r="I216" t="s">
        <v>245</v>
      </c>
      <c r="J216" t="s">
        <v>790</v>
      </c>
      <c r="K216">
        <v>1</v>
      </c>
      <c r="L216">
        <v>10000</v>
      </c>
      <c r="M216">
        <v>10000</v>
      </c>
      <c r="N216" t="s">
        <v>548</v>
      </c>
      <c r="O216" t="s">
        <v>765</v>
      </c>
      <c r="P216" t="s">
        <v>1458</v>
      </c>
      <c r="Q216" s="116" t="s">
        <v>1459</v>
      </c>
      <c r="R216">
        <v>457132931</v>
      </c>
      <c r="S216" t="s">
        <v>1460</v>
      </c>
      <c r="T216" s="115">
        <v>45743.74491898148</v>
      </c>
      <c r="W216" t="s">
        <v>537</v>
      </c>
      <c r="X216" t="s">
        <v>538</v>
      </c>
      <c r="Y216" t="s">
        <v>539</v>
      </c>
      <c r="AA216">
        <v>215</v>
      </c>
    </row>
    <row r="217" spans="1:27" x14ac:dyDescent="0.35">
      <c r="A217" s="115">
        <v>45743.882170266203</v>
      </c>
      <c r="B217" s="115">
        <v>45743.883162349543</v>
      </c>
      <c r="C217" s="115">
        <v>45743</v>
      </c>
      <c r="D217" t="s">
        <v>905</v>
      </c>
      <c r="E217" t="s">
        <v>249</v>
      </c>
      <c r="H217" t="s">
        <v>250</v>
      </c>
      <c r="J217" t="s">
        <v>634</v>
      </c>
      <c r="K217">
        <v>280</v>
      </c>
      <c r="L217">
        <v>1450</v>
      </c>
      <c r="M217" s="128">
        <v>406000</v>
      </c>
      <c r="N217" t="s">
        <v>1461</v>
      </c>
      <c r="O217" t="s">
        <v>868</v>
      </c>
      <c r="P217" t="s">
        <v>1462</v>
      </c>
      <c r="Q217" s="116" t="s">
        <v>1463</v>
      </c>
      <c r="R217">
        <v>457139001</v>
      </c>
      <c r="S217" t="s">
        <v>1464</v>
      </c>
      <c r="T217" s="115">
        <v>45743.758356481478</v>
      </c>
      <c r="W217" t="s">
        <v>537</v>
      </c>
      <c r="X217" t="s">
        <v>538</v>
      </c>
      <c r="Y217" t="s">
        <v>539</v>
      </c>
      <c r="AA217">
        <v>216</v>
      </c>
    </row>
    <row r="218" spans="1:27" x14ac:dyDescent="0.35">
      <c r="A218" s="115">
        <v>45743.883578148147</v>
      </c>
      <c r="B218" s="115">
        <v>45743.884621192134</v>
      </c>
      <c r="C218" s="115">
        <v>45743</v>
      </c>
      <c r="D218" t="s">
        <v>905</v>
      </c>
      <c r="E218" t="s">
        <v>249</v>
      </c>
      <c r="H218" t="s">
        <v>250</v>
      </c>
      <c r="J218" t="s">
        <v>571</v>
      </c>
      <c r="K218">
        <v>100</v>
      </c>
      <c r="L218">
        <v>4300</v>
      </c>
      <c r="M218" s="128">
        <v>430000</v>
      </c>
      <c r="N218" t="s">
        <v>1008</v>
      </c>
      <c r="O218" t="s">
        <v>868</v>
      </c>
      <c r="P218" t="s">
        <v>1465</v>
      </c>
      <c r="Q218" s="116" t="s">
        <v>1466</v>
      </c>
      <c r="R218">
        <v>457139530</v>
      </c>
      <c r="S218" t="s">
        <v>1467</v>
      </c>
      <c r="T218" s="115">
        <v>45743.759745370371</v>
      </c>
      <c r="W218" t="s">
        <v>537</v>
      </c>
      <c r="X218" t="s">
        <v>538</v>
      </c>
      <c r="Y218" t="s">
        <v>539</v>
      </c>
      <c r="AA218">
        <v>217</v>
      </c>
    </row>
    <row r="219" spans="1:27" x14ac:dyDescent="0.35">
      <c r="A219" s="115">
        <v>45743.884867615743</v>
      </c>
      <c r="B219" s="115">
        <v>45743.886166574077</v>
      </c>
      <c r="C219" s="115">
        <v>45743</v>
      </c>
      <c r="D219" t="s">
        <v>905</v>
      </c>
      <c r="E219" t="s">
        <v>249</v>
      </c>
      <c r="H219" t="s">
        <v>251</v>
      </c>
      <c r="J219" t="s">
        <v>607</v>
      </c>
      <c r="K219">
        <v>500</v>
      </c>
      <c r="L219">
        <v>20</v>
      </c>
      <c r="M219" s="128">
        <v>10000</v>
      </c>
      <c r="N219" t="s">
        <v>548</v>
      </c>
      <c r="O219" t="s">
        <v>868</v>
      </c>
      <c r="P219" t="s">
        <v>1468</v>
      </c>
      <c r="Q219" s="116" t="s">
        <v>1469</v>
      </c>
      <c r="R219">
        <v>457140189</v>
      </c>
      <c r="S219" t="s">
        <v>1470</v>
      </c>
      <c r="T219" s="115">
        <v>45743.761261574073</v>
      </c>
      <c r="W219" t="s">
        <v>537</v>
      </c>
      <c r="X219" t="s">
        <v>538</v>
      </c>
      <c r="Y219" t="s">
        <v>539</v>
      </c>
      <c r="AA219">
        <v>218</v>
      </c>
    </row>
    <row r="220" spans="1:27" x14ac:dyDescent="0.35">
      <c r="A220" s="115">
        <v>45743.886374675923</v>
      </c>
      <c r="B220" s="115">
        <v>45743.888072696762</v>
      </c>
      <c r="C220" s="115">
        <v>45743</v>
      </c>
      <c r="D220" t="s">
        <v>905</v>
      </c>
      <c r="E220" t="s">
        <v>558</v>
      </c>
      <c r="G220" t="s">
        <v>262</v>
      </c>
      <c r="J220" t="s">
        <v>910</v>
      </c>
      <c r="K220">
        <v>2</v>
      </c>
      <c r="L220">
        <v>6000</v>
      </c>
      <c r="M220" s="128">
        <v>12000</v>
      </c>
      <c r="N220" t="s">
        <v>713</v>
      </c>
      <c r="O220" t="s">
        <v>868</v>
      </c>
      <c r="P220" t="s">
        <v>1471</v>
      </c>
      <c r="Q220" s="116" t="s">
        <v>1472</v>
      </c>
      <c r="R220">
        <v>457140995</v>
      </c>
      <c r="S220" t="s">
        <v>1473</v>
      </c>
      <c r="T220" s="115">
        <v>45743.763171296298</v>
      </c>
      <c r="W220" t="s">
        <v>537</v>
      </c>
      <c r="X220" t="s">
        <v>538</v>
      </c>
      <c r="Y220" t="s">
        <v>539</v>
      </c>
      <c r="AA220">
        <v>219</v>
      </c>
    </row>
    <row r="221" spans="1:27" x14ac:dyDescent="0.35">
      <c r="A221" s="115">
        <v>45747.818566979156</v>
      </c>
      <c r="B221" s="115">
        <v>45747.822009398151</v>
      </c>
      <c r="C221" s="115">
        <v>45747</v>
      </c>
      <c r="D221" t="s">
        <v>1168</v>
      </c>
      <c r="E221" t="s">
        <v>558</v>
      </c>
      <c r="G221" t="s">
        <v>268</v>
      </c>
      <c r="J221" t="s">
        <v>674</v>
      </c>
      <c r="K221">
        <v>1</v>
      </c>
      <c r="L221">
        <v>75000</v>
      </c>
      <c r="M221" s="128">
        <v>75000</v>
      </c>
      <c r="N221" t="s">
        <v>675</v>
      </c>
      <c r="O221" t="s">
        <v>868</v>
      </c>
      <c r="P221" t="s">
        <v>1474</v>
      </c>
      <c r="Q221" s="116" t="s">
        <v>1475</v>
      </c>
      <c r="R221">
        <v>458166894</v>
      </c>
      <c r="S221" t="s">
        <v>1476</v>
      </c>
      <c r="T221" s="115">
        <v>45747.697141203702</v>
      </c>
      <c r="W221" t="s">
        <v>537</v>
      </c>
      <c r="X221" t="s">
        <v>538</v>
      </c>
      <c r="Y221" t="s">
        <v>539</v>
      </c>
      <c r="AA221">
        <v>220</v>
      </c>
    </row>
    <row r="222" spans="1:27" x14ac:dyDescent="0.35">
      <c r="A222" s="115">
        <v>45747.822333020828</v>
      </c>
      <c r="B222" s="115">
        <v>45747.82471054398</v>
      </c>
      <c r="C222" s="115">
        <v>45747</v>
      </c>
      <c r="D222" t="s">
        <v>1168</v>
      </c>
      <c r="E222" t="s">
        <v>558</v>
      </c>
      <c r="G222" t="s">
        <v>268</v>
      </c>
      <c r="J222" t="s">
        <v>1477</v>
      </c>
      <c r="K222">
        <v>5</v>
      </c>
      <c r="L222">
        <v>5000</v>
      </c>
      <c r="M222" s="128">
        <v>25000</v>
      </c>
      <c r="N222" t="s">
        <v>627</v>
      </c>
      <c r="O222" t="s">
        <v>868</v>
      </c>
      <c r="P222" t="s">
        <v>1478</v>
      </c>
      <c r="Q222" s="116" t="s">
        <v>1479</v>
      </c>
      <c r="R222">
        <v>458167670</v>
      </c>
      <c r="S222" t="s">
        <v>1480</v>
      </c>
      <c r="T222" s="115">
        <v>45747.699884259258</v>
      </c>
      <c r="W222" t="s">
        <v>537</v>
      </c>
      <c r="X222" t="s">
        <v>538</v>
      </c>
      <c r="Y222" t="s">
        <v>539</v>
      </c>
      <c r="AA222">
        <v>221</v>
      </c>
    </row>
    <row r="223" spans="1:27" x14ac:dyDescent="0.35">
      <c r="A223" s="115">
        <v>45747.824967395827</v>
      </c>
      <c r="B223" s="115">
        <v>45747.827435844913</v>
      </c>
      <c r="C223" s="115">
        <v>45747</v>
      </c>
      <c r="D223" t="s">
        <v>1168</v>
      </c>
      <c r="E223" t="s">
        <v>558</v>
      </c>
      <c r="G223" t="s">
        <v>262</v>
      </c>
      <c r="J223" t="s">
        <v>1481</v>
      </c>
      <c r="K223">
        <v>1</v>
      </c>
      <c r="L223">
        <v>5000</v>
      </c>
      <c r="M223" s="128">
        <v>5000</v>
      </c>
      <c r="N223" t="s">
        <v>926</v>
      </c>
      <c r="O223" t="s">
        <v>868</v>
      </c>
      <c r="P223" t="s">
        <v>1482</v>
      </c>
      <c r="Q223" s="116" t="s">
        <v>1483</v>
      </c>
      <c r="R223">
        <v>458168601</v>
      </c>
      <c r="S223" t="s">
        <v>1484</v>
      </c>
      <c r="T223" s="115">
        <v>45747.702534722222</v>
      </c>
      <c r="W223" t="s">
        <v>537</v>
      </c>
      <c r="X223" t="s">
        <v>538</v>
      </c>
      <c r="Y223" t="s">
        <v>539</v>
      </c>
      <c r="AA223">
        <v>222</v>
      </c>
    </row>
    <row r="224" spans="1:27" x14ac:dyDescent="0.35">
      <c r="A224" s="115">
        <v>45750.580044421287</v>
      </c>
      <c r="B224" s="115">
        <v>45750.581069444437</v>
      </c>
      <c r="C224" s="115">
        <v>45749</v>
      </c>
      <c r="D224" t="s">
        <v>1168</v>
      </c>
      <c r="E224" t="s">
        <v>249</v>
      </c>
      <c r="H224" t="s">
        <v>250</v>
      </c>
      <c r="J224" t="s">
        <v>571</v>
      </c>
      <c r="K224">
        <v>50</v>
      </c>
      <c r="L224">
        <v>4300</v>
      </c>
      <c r="M224" s="128">
        <v>215000</v>
      </c>
      <c r="N224" t="s">
        <v>572</v>
      </c>
      <c r="O224" t="s">
        <v>868</v>
      </c>
      <c r="P224" t="s">
        <v>1485</v>
      </c>
      <c r="Q224" s="116" t="s">
        <v>1486</v>
      </c>
      <c r="R224">
        <v>459031573</v>
      </c>
      <c r="S224" t="s">
        <v>1487</v>
      </c>
      <c r="T224" s="115">
        <v>45750.456180555557</v>
      </c>
      <c r="W224" t="s">
        <v>537</v>
      </c>
      <c r="X224" t="s">
        <v>538</v>
      </c>
      <c r="Y224" t="s">
        <v>539</v>
      </c>
      <c r="AA224">
        <v>223</v>
      </c>
    </row>
    <row r="225" spans="1:27" x14ac:dyDescent="0.35">
      <c r="A225" s="115">
        <v>45750.581295300923</v>
      </c>
      <c r="B225" s="115">
        <v>45750.58234818287</v>
      </c>
      <c r="C225" s="115">
        <v>45749</v>
      </c>
      <c r="D225" t="s">
        <v>1168</v>
      </c>
      <c r="E225" t="s">
        <v>249</v>
      </c>
      <c r="H225" t="s">
        <v>250</v>
      </c>
      <c r="J225" t="s">
        <v>634</v>
      </c>
      <c r="K225">
        <v>120</v>
      </c>
      <c r="L225">
        <v>1500</v>
      </c>
      <c r="M225" s="128">
        <v>180000</v>
      </c>
      <c r="N225" t="s">
        <v>782</v>
      </c>
      <c r="O225" t="s">
        <v>868</v>
      </c>
      <c r="P225" t="s">
        <v>1488</v>
      </c>
      <c r="Q225" s="116" t="s">
        <v>1489</v>
      </c>
      <c r="R225">
        <v>459032102</v>
      </c>
      <c r="S225" t="s">
        <v>1490</v>
      </c>
      <c r="T225" s="115">
        <v>45750.457430555558</v>
      </c>
      <c r="W225" t="s">
        <v>537</v>
      </c>
      <c r="X225" t="s">
        <v>538</v>
      </c>
      <c r="Y225" t="s">
        <v>539</v>
      </c>
      <c r="AA225">
        <v>224</v>
      </c>
    </row>
    <row r="226" spans="1:27" x14ac:dyDescent="0.35">
      <c r="A226" s="115">
        <v>45750.582522997684</v>
      </c>
      <c r="B226" s="115">
        <v>45750.583915381947</v>
      </c>
      <c r="C226" s="115">
        <v>45749</v>
      </c>
      <c r="D226" t="s">
        <v>1168</v>
      </c>
      <c r="E226" t="s">
        <v>249</v>
      </c>
      <c r="H226" t="s">
        <v>251</v>
      </c>
      <c r="J226" t="s">
        <v>712</v>
      </c>
      <c r="K226">
        <v>500</v>
      </c>
      <c r="L226">
        <v>20</v>
      </c>
      <c r="M226" s="128">
        <v>10000</v>
      </c>
      <c r="N226" t="s">
        <v>548</v>
      </c>
      <c r="O226" t="s">
        <v>868</v>
      </c>
      <c r="P226" t="s">
        <v>1491</v>
      </c>
      <c r="Q226" s="116" t="s">
        <v>1492</v>
      </c>
      <c r="R226">
        <v>459032876</v>
      </c>
      <c r="S226" t="s">
        <v>1493</v>
      </c>
      <c r="T226" s="115">
        <v>45750.459016203713</v>
      </c>
      <c r="W226" t="s">
        <v>537</v>
      </c>
      <c r="X226" t="s">
        <v>538</v>
      </c>
      <c r="Y226" t="s">
        <v>539</v>
      </c>
      <c r="AA226">
        <v>225</v>
      </c>
    </row>
    <row r="227" spans="1:27" x14ac:dyDescent="0.35">
      <c r="A227" s="115">
        <v>45750.58412136574</v>
      </c>
      <c r="B227" s="115">
        <v>45750.585450324077</v>
      </c>
      <c r="C227" s="115">
        <v>45749</v>
      </c>
      <c r="D227" t="s">
        <v>1168</v>
      </c>
      <c r="E227" t="s">
        <v>558</v>
      </c>
      <c r="G227" t="s">
        <v>262</v>
      </c>
      <c r="J227" t="s">
        <v>910</v>
      </c>
      <c r="K227">
        <v>1</v>
      </c>
      <c r="L227">
        <v>8000</v>
      </c>
      <c r="M227" s="128">
        <v>8000</v>
      </c>
      <c r="N227" t="s">
        <v>726</v>
      </c>
      <c r="O227" t="s">
        <v>868</v>
      </c>
      <c r="P227" t="s">
        <v>1494</v>
      </c>
      <c r="Q227" s="116" t="s">
        <v>1495</v>
      </c>
      <c r="R227">
        <v>459034093</v>
      </c>
      <c r="S227" t="s">
        <v>1496</v>
      </c>
      <c r="T227" s="115">
        <v>45750.460555555554</v>
      </c>
      <c r="W227" t="s">
        <v>537</v>
      </c>
      <c r="X227" t="s">
        <v>538</v>
      </c>
      <c r="Y227" t="s">
        <v>539</v>
      </c>
      <c r="AA227">
        <v>226</v>
      </c>
    </row>
    <row r="228" spans="1:27" x14ac:dyDescent="0.35">
      <c r="A228" s="115">
        <v>45750.643294780093</v>
      </c>
      <c r="B228" s="115">
        <v>45750.644496458342</v>
      </c>
      <c r="C228" s="115">
        <v>45749</v>
      </c>
      <c r="D228" t="s">
        <v>1168</v>
      </c>
      <c r="E228" t="s">
        <v>558</v>
      </c>
      <c r="G228" t="s">
        <v>268</v>
      </c>
      <c r="J228" t="s">
        <v>651</v>
      </c>
      <c r="K228">
        <v>5</v>
      </c>
      <c r="L228">
        <v>5000</v>
      </c>
      <c r="M228" s="128">
        <v>25000</v>
      </c>
      <c r="N228" t="s">
        <v>627</v>
      </c>
      <c r="O228" t="s">
        <v>868</v>
      </c>
      <c r="P228" t="s">
        <v>1497</v>
      </c>
      <c r="Q228" s="116" t="s">
        <v>1498</v>
      </c>
      <c r="R228">
        <v>459068894</v>
      </c>
      <c r="S228" t="s">
        <v>1499</v>
      </c>
      <c r="T228" s="115">
        <v>45750.519606481481</v>
      </c>
      <c r="W228" t="s">
        <v>537</v>
      </c>
      <c r="X228" t="s">
        <v>538</v>
      </c>
      <c r="Y228" t="s">
        <v>539</v>
      </c>
      <c r="AA228">
        <v>227</v>
      </c>
    </row>
    <row r="229" spans="1:27" x14ac:dyDescent="0.35">
      <c r="A229" s="115">
        <v>45750.644769641207</v>
      </c>
      <c r="B229" s="115">
        <v>45750.645765995367</v>
      </c>
      <c r="C229" s="115">
        <v>45749</v>
      </c>
      <c r="D229" t="s">
        <v>1168</v>
      </c>
      <c r="E229" t="s">
        <v>558</v>
      </c>
      <c r="G229" t="s">
        <v>262</v>
      </c>
      <c r="J229" t="s">
        <v>655</v>
      </c>
      <c r="K229">
        <v>1</v>
      </c>
      <c r="L229">
        <v>8000</v>
      </c>
      <c r="M229" s="128">
        <v>8000</v>
      </c>
      <c r="N229" t="s">
        <v>726</v>
      </c>
      <c r="O229" t="s">
        <v>868</v>
      </c>
      <c r="P229" t="s">
        <v>1500</v>
      </c>
      <c r="Q229" s="116" t="s">
        <v>1501</v>
      </c>
      <c r="R229">
        <v>459069539</v>
      </c>
      <c r="S229" t="s">
        <v>1502</v>
      </c>
      <c r="T229" s="115">
        <v>45750.520902777767</v>
      </c>
      <c r="W229" t="s">
        <v>537</v>
      </c>
      <c r="X229" t="s">
        <v>538</v>
      </c>
      <c r="Y229" t="s">
        <v>539</v>
      </c>
      <c r="AA229">
        <v>228</v>
      </c>
    </row>
  </sheetData>
  <autoFilter ref="A1:AA193" xr:uid="{189D4F6E-2EE4-4FE8-B42D-B0461BD88D4F}"/>
  <hyperlinks>
    <hyperlink ref="Q2" r:id="rId1" xr:uid="{75747438-6273-4171-8B76-2D1BED956131}"/>
    <hyperlink ref="Q3" r:id="rId2" xr:uid="{F56C0D40-3EC2-4910-86C6-BAE832ACDCFA}"/>
    <hyperlink ref="Q4" r:id="rId3" xr:uid="{64F1A17B-6892-4396-8842-157E3C9206FF}"/>
    <hyperlink ref="Q5" r:id="rId4" xr:uid="{FC37A1E9-6F8F-432E-9A18-24FF2172CC27}"/>
    <hyperlink ref="Q6" r:id="rId5" xr:uid="{C4C4A1FC-B0C2-4D84-B85E-B61117388A7C}"/>
    <hyperlink ref="Q7" r:id="rId6" xr:uid="{EA069066-1BDE-49B5-8436-DA1A23B5858A}"/>
    <hyperlink ref="Q8" r:id="rId7" xr:uid="{0E5F5194-BA22-4DEA-ACFD-A654F47F6430}"/>
    <hyperlink ref="Q9" r:id="rId8" xr:uid="{A351B626-0506-448F-996C-9B2301C4B8FC}"/>
    <hyperlink ref="Q10" r:id="rId9" xr:uid="{F2F84C36-2214-4275-9F4A-C000C49F5C51}"/>
    <hyperlink ref="Q11" r:id="rId10" xr:uid="{A1396379-9A3D-4A4D-BEFC-64C8E54CC6C5}"/>
    <hyperlink ref="Q12" r:id="rId11" xr:uid="{5370B3C3-C3D2-4A7F-B4C6-32BDF9457CD6}"/>
    <hyperlink ref="Q13" r:id="rId12" xr:uid="{A5DF9FA1-E387-4DA8-99C8-906936C10541}"/>
    <hyperlink ref="Q14" r:id="rId13" xr:uid="{08D495C1-5EF1-42F3-B397-CF4A7AABEA9D}"/>
    <hyperlink ref="Q15" r:id="rId14" xr:uid="{BB099661-AD48-41D3-B610-6AA7F3DB0A38}"/>
    <hyperlink ref="Q16" r:id="rId15" xr:uid="{0E8DFD93-24EF-4F96-84C1-B2A66164CD25}"/>
    <hyperlink ref="Q17" r:id="rId16" xr:uid="{818EAA46-A1D1-4A59-AD65-D7561990774C}"/>
    <hyperlink ref="Q18" r:id="rId17" xr:uid="{ABAC3ECB-22B6-42D1-B9D6-F33ECF2A377F}"/>
    <hyperlink ref="Q19" r:id="rId18" xr:uid="{54DF70F2-8A91-473A-84D7-2E27345C4B1B}"/>
    <hyperlink ref="Q20" r:id="rId19" xr:uid="{2C08BC18-FDAB-4626-92C0-D9E904539A52}"/>
    <hyperlink ref="Q21" r:id="rId20" xr:uid="{9CC11064-6443-4242-A79B-CA0AF47EAACD}"/>
    <hyperlink ref="Q22" r:id="rId21" xr:uid="{A581177C-38EA-468B-96C6-7AE8768AA6F1}"/>
    <hyperlink ref="Q23" r:id="rId22" xr:uid="{B1E1ACCB-9D64-4DED-8FDA-E4E9A5DDF4AC}"/>
    <hyperlink ref="Q24" r:id="rId23" xr:uid="{94C7ADD0-EC15-4D5B-8F74-0C39D38C6DD0}"/>
    <hyperlink ref="Q25" r:id="rId24" xr:uid="{DC400295-6561-4961-B693-6BC86625591B}"/>
    <hyperlink ref="Q26" r:id="rId25" xr:uid="{9A7D8004-7DAC-4298-B8EC-D8C90386CFB2}"/>
    <hyperlink ref="Q27" r:id="rId26" xr:uid="{C18290D8-6BC6-43DA-85AA-26DC32A3B138}"/>
    <hyperlink ref="Q28" r:id="rId27" xr:uid="{B1F81CE0-501C-4699-BBD9-C42D716E33FD}"/>
    <hyperlink ref="Q29" r:id="rId28" xr:uid="{CC49CCE1-0B3E-46A3-ACA1-B83A860BDA0D}"/>
    <hyperlink ref="Q30" r:id="rId29" xr:uid="{DCB7C6D5-190B-469F-938B-5182AC7CABF4}"/>
    <hyperlink ref="Q31" r:id="rId30" xr:uid="{D49C02CA-1527-4B8E-8513-921553296BD3}"/>
    <hyperlink ref="Q32" r:id="rId31" xr:uid="{9FD76C4C-4F6F-498E-8F0B-712AF921D9C2}"/>
    <hyperlink ref="Q33" r:id="rId32" xr:uid="{B15ABC97-91ED-4ED0-ACDA-0A339F6801E4}"/>
    <hyperlink ref="Q34" r:id="rId33" xr:uid="{7CF94205-5E5F-41C9-B0F1-DB194110282C}"/>
    <hyperlink ref="Q35" r:id="rId34" xr:uid="{F8208966-C422-4004-A1D5-6D8CBAECB7ED}"/>
    <hyperlink ref="Q36" r:id="rId35" xr:uid="{C22D4FE8-5E7F-428F-A34D-98EB0124B6D0}"/>
    <hyperlink ref="Q37" r:id="rId36" xr:uid="{AACAC25D-5FF3-4E70-B9AD-071F2D69584B}"/>
    <hyperlink ref="Q38" r:id="rId37" xr:uid="{45913AB8-0242-44E7-B40E-09E40EAE1687}"/>
    <hyperlink ref="Q39" r:id="rId38" xr:uid="{5DC4063C-DAE1-47EE-A24D-F3B45810D132}"/>
    <hyperlink ref="Q40" r:id="rId39" xr:uid="{66A9AE5F-D4D3-4A81-844A-D358B0BEB6DE}"/>
    <hyperlink ref="Q41" r:id="rId40" xr:uid="{28A53AED-8E62-4191-B26F-4DAF61DACAE2}"/>
    <hyperlink ref="Q42" r:id="rId41" xr:uid="{E494B941-3E81-4219-8B05-DB935A20FFF7}"/>
    <hyperlink ref="Q43" r:id="rId42" xr:uid="{3AD4C373-2B6B-4D3A-9E5A-4BBF9E4507BF}"/>
    <hyperlink ref="Q44" r:id="rId43" xr:uid="{D9FC01A5-AE56-4138-AC45-DE257E8BAF8B}"/>
    <hyperlink ref="Q45" r:id="rId44" xr:uid="{4FEB3622-599F-41E5-A6C8-3D11E0E7AF7E}"/>
    <hyperlink ref="Q46" r:id="rId45" xr:uid="{B47A628F-74AB-46BD-8909-2090F5DF3007}"/>
    <hyperlink ref="Q47" r:id="rId46" xr:uid="{5B67AF4B-92AC-44DE-87A0-18C88BE6ABD2}"/>
    <hyperlink ref="Q48" r:id="rId47" xr:uid="{28E65F43-E889-47EA-BB48-E191A2D5906D}"/>
    <hyperlink ref="Q49" r:id="rId48" xr:uid="{34F6B6D0-D60B-48CF-829B-15C64EEA14D2}"/>
    <hyperlink ref="Q50" r:id="rId49" xr:uid="{097BD3E6-4D43-4519-81C6-4CC572CDEB2A}"/>
    <hyperlink ref="Q51" r:id="rId50" xr:uid="{A9356929-8C70-4A08-A533-63EE7938D62A}"/>
    <hyperlink ref="Q52" r:id="rId51" xr:uid="{5474C265-F037-4291-BADF-5410A6F19487}"/>
    <hyperlink ref="Q53" r:id="rId52" xr:uid="{CA661E2E-8F99-47EA-9F42-85DE1ACBAA67}"/>
    <hyperlink ref="Q54" r:id="rId53" xr:uid="{72B7C1D2-4438-4118-953A-52AB33269654}"/>
    <hyperlink ref="Q55" r:id="rId54" xr:uid="{23E53B70-D747-4C05-B19B-D609F88833E8}"/>
    <hyperlink ref="Q56" r:id="rId55" xr:uid="{9F99D119-0A9E-4775-81F3-3955C7A81643}"/>
    <hyperlink ref="Q57" r:id="rId56" xr:uid="{03C49769-C379-48CD-B0FB-4F42A9113311}"/>
    <hyperlink ref="Q58" r:id="rId57" xr:uid="{A429C96D-3EA9-4D22-BB31-875FF75016B0}"/>
    <hyperlink ref="Q59" r:id="rId58" xr:uid="{4A980F76-1073-418F-835C-3B32AE7B382E}"/>
    <hyperlink ref="Q60" r:id="rId59" xr:uid="{042BBCC2-190D-4773-86B4-F64D5D8E9CF7}"/>
    <hyperlink ref="Q61" r:id="rId60" xr:uid="{FAC5365A-7D8C-4610-8B2C-D652F170A634}"/>
    <hyperlink ref="Q62" r:id="rId61" xr:uid="{21137191-E696-4360-ABCA-2B926A131BDF}"/>
    <hyperlink ref="Q63" r:id="rId62" xr:uid="{A6A90281-0C39-4DF9-8082-741A146F3401}"/>
    <hyperlink ref="Q64" r:id="rId63" xr:uid="{37D6A4A3-BC17-4629-A8A6-3EFF2E0EAB5B}"/>
    <hyperlink ref="Q65" r:id="rId64" xr:uid="{4E17C5A2-8A0A-4A96-B3D4-49C7951E4B72}"/>
    <hyperlink ref="Q66" r:id="rId65" xr:uid="{03A4F221-D9D5-4909-B2C4-E598EB2C0FEE}"/>
    <hyperlink ref="Q67" r:id="rId66" xr:uid="{564BE687-EF08-4544-B7D0-93CA8859769D}"/>
    <hyperlink ref="Q68" r:id="rId67" xr:uid="{28BDFD64-CB20-49BA-8DAF-BCF30A6F2ADD}"/>
    <hyperlink ref="Q69" r:id="rId68" xr:uid="{6797D0AD-BD5A-4689-BF74-70AFAC94CE13}"/>
    <hyperlink ref="Q70" r:id="rId69" xr:uid="{9D0E237A-5FB9-423F-8010-ACBD1190AA66}"/>
    <hyperlink ref="Q71" r:id="rId70" xr:uid="{2AA9379F-C995-432E-9D69-F4E6559936C5}"/>
    <hyperlink ref="Q72" r:id="rId71" xr:uid="{4D47F8EE-B0E5-42F1-AED9-0473DCA0CA41}"/>
    <hyperlink ref="Q73" r:id="rId72" xr:uid="{B8A4B048-E3C2-4EEE-B123-795D87DBE9CC}"/>
    <hyperlink ref="Q74" r:id="rId73" xr:uid="{230749BA-1434-4CBD-A282-531AF5CD097B}"/>
    <hyperlink ref="Q75" r:id="rId74" xr:uid="{6D7CE149-1778-476B-BDCE-CDCA65DF15BB}"/>
    <hyperlink ref="Q76" r:id="rId75" xr:uid="{D773827C-3FB7-40B1-A12B-13C6C0F1E2F1}"/>
    <hyperlink ref="Q77" r:id="rId76" xr:uid="{3589B7DB-1BDE-4164-872B-66CE94EB630A}"/>
    <hyperlink ref="Q78" r:id="rId77" xr:uid="{79E69A83-7457-4252-AA7A-CCD9B93B1A04}"/>
    <hyperlink ref="Q79" r:id="rId78" xr:uid="{E0123864-5A67-4CA7-B299-FD37424A69B6}"/>
    <hyperlink ref="Q80" r:id="rId79" xr:uid="{BE9BB536-5F59-4B30-8FDD-EE3753B71ECA}"/>
    <hyperlink ref="Q81" r:id="rId80" xr:uid="{45A59A56-BB47-4F56-BE93-DA6FE5831C7F}"/>
    <hyperlink ref="Q82" r:id="rId81" xr:uid="{6AAB0B25-45DE-4DFC-A47C-59D30833DBE7}"/>
    <hyperlink ref="Q83" r:id="rId82" xr:uid="{A289FDD7-15AB-49BD-9A7F-5976F148CFD2}"/>
    <hyperlink ref="Q84" r:id="rId83" xr:uid="{9A894065-05A4-4220-B0FD-D0F402C67B28}"/>
    <hyperlink ref="Q85" r:id="rId84" xr:uid="{AE3A4527-91E7-4CF8-9655-CE763807DA35}"/>
    <hyperlink ref="Q86" r:id="rId85" xr:uid="{C832D45C-6D7C-4218-80B4-3511D848D4A8}"/>
    <hyperlink ref="Q87" r:id="rId86" xr:uid="{73FAC662-5F89-4272-8A7E-5B47CFB2F888}"/>
    <hyperlink ref="Q88" r:id="rId87" xr:uid="{ECB11DEB-E0D7-48D1-ADE5-5EFCFBD9E20D}"/>
    <hyperlink ref="Q89" r:id="rId88" xr:uid="{9290A6C9-6A3F-454A-A657-E1017616E2E1}"/>
    <hyperlink ref="Q90" r:id="rId89" xr:uid="{3AC0DCFF-A7F4-4CA4-B8D9-45EA1C785CCF}"/>
    <hyperlink ref="Q91" r:id="rId90" xr:uid="{F95CBBFC-BCEA-49FF-ADA5-F9C851752BFF}"/>
    <hyperlink ref="Q92" r:id="rId91" xr:uid="{0B7610B5-F518-471F-9B36-011B32478FEB}"/>
    <hyperlink ref="Q93" r:id="rId92" xr:uid="{113F6A79-6F7D-4A11-9BC5-AEE62C24E2CD}"/>
    <hyperlink ref="Q94" r:id="rId93" xr:uid="{5422AE0B-8211-4938-A1F7-FB07CEE03ECC}"/>
    <hyperlink ref="Q95" r:id="rId94" xr:uid="{E9352275-6E65-4381-B56B-BB011A341E51}"/>
    <hyperlink ref="Q96" r:id="rId95" xr:uid="{8AE32063-FC35-4E07-97CE-3E6ADE71A55B}"/>
    <hyperlink ref="Q97" r:id="rId96" xr:uid="{15022800-B1D0-44B4-B838-4A16A80DBAA3}"/>
    <hyperlink ref="Q98" r:id="rId97" xr:uid="{F39B717D-2ACB-4FB3-B4C6-1C97122A10DC}"/>
    <hyperlink ref="Q99" r:id="rId98" xr:uid="{2CD768CE-7795-4E47-AB7F-CF7B75F6CBCC}"/>
    <hyperlink ref="Q100" r:id="rId99" xr:uid="{450C0752-1C2F-41B9-A180-54816F86FB91}"/>
    <hyperlink ref="Q101" r:id="rId100" xr:uid="{761A7B17-D865-46FF-A2BA-70DDB79CD5C6}"/>
    <hyperlink ref="Q102" r:id="rId101" xr:uid="{04E61D02-FFC2-4544-B551-AB12F7293F1D}"/>
    <hyperlink ref="Q103" r:id="rId102" xr:uid="{3CE85ADA-FBCE-4C3D-8CB2-01623A608244}"/>
    <hyperlink ref="Q104" r:id="rId103" xr:uid="{9971AE95-9476-4C3C-A339-88E6149D5016}"/>
    <hyperlink ref="Q105" r:id="rId104" xr:uid="{E4296543-EC0E-4277-9A34-DB0547975E03}"/>
    <hyperlink ref="Q106" r:id="rId105" xr:uid="{0B76C939-48DB-4D50-92CB-D767DDA272B9}"/>
    <hyperlink ref="Q107" r:id="rId106" xr:uid="{68D1686F-B796-491F-ADB9-10B1097CD474}"/>
    <hyperlink ref="Q108" r:id="rId107" xr:uid="{74B237FA-F3C1-4E23-AD65-1DA882C0BCA5}"/>
    <hyperlink ref="Q109" r:id="rId108" xr:uid="{C0A8CFE5-5388-401E-B1A0-CCBE69AE9864}"/>
    <hyperlink ref="Q110" r:id="rId109" xr:uid="{E07437A3-9A3B-4627-90FE-7A0EEE3A2C26}"/>
    <hyperlink ref="Q111" r:id="rId110" xr:uid="{70EC0379-2283-488F-8C7F-E42BB142BE18}"/>
    <hyperlink ref="Q112" r:id="rId111" xr:uid="{F717619E-DFBE-48F3-9E32-84A4686BF766}"/>
    <hyperlink ref="Q113" r:id="rId112" xr:uid="{78F4F489-83DB-4F5A-8D08-6747FCAAEBB0}"/>
    <hyperlink ref="Q114" r:id="rId113" xr:uid="{80B11935-E4B2-4C6E-AE3F-0B8A5623677D}"/>
    <hyperlink ref="Q115" r:id="rId114" xr:uid="{9D9D27D5-9F7D-4465-BA91-5E777866185E}"/>
    <hyperlink ref="Q116" r:id="rId115" xr:uid="{CCE8099C-11A2-43B3-8886-497801506B90}"/>
    <hyperlink ref="Q117" r:id="rId116" xr:uid="{94519881-136A-436B-AC11-2C6E45AB750E}"/>
    <hyperlink ref="Q118" r:id="rId117" xr:uid="{2777B155-69CB-4750-A074-FD752161E594}"/>
    <hyperlink ref="Q119" r:id="rId118" xr:uid="{02598C54-5757-45F4-B051-BBB4AC592BEE}"/>
    <hyperlink ref="Q120" r:id="rId119" xr:uid="{86FF3DB2-1AE4-414E-8614-E524C60893E8}"/>
    <hyperlink ref="Q121" r:id="rId120" xr:uid="{6ACA985F-199F-4277-9668-AF7FE21570BE}"/>
    <hyperlink ref="Q122" r:id="rId121" xr:uid="{1D2AD2CF-2572-4C18-84C0-FEE7428EB25B}"/>
    <hyperlink ref="Q123" r:id="rId122" xr:uid="{4E1F197A-53B2-4895-968B-B9FA953F67B0}"/>
    <hyperlink ref="Q124" r:id="rId123" xr:uid="{AE0C5158-195A-45BC-AEA1-C67A21F0E646}"/>
    <hyperlink ref="Q125" r:id="rId124" xr:uid="{834DA386-0EA1-4421-A8CC-DCD75D797B58}"/>
    <hyperlink ref="Q126" r:id="rId125" xr:uid="{F68A6353-F3B1-4D73-8925-CD8DCF880777}"/>
    <hyperlink ref="Q127" r:id="rId126" xr:uid="{C3652FBD-D584-4A22-9A70-58365076B9CF}"/>
    <hyperlink ref="Q128" r:id="rId127" xr:uid="{DCEA199F-07BC-454E-A66B-D780FF4D3A12}"/>
    <hyperlink ref="Q129" r:id="rId128" xr:uid="{8880159D-1D71-4138-85FE-BC135AFAF108}"/>
    <hyperlink ref="Q130" r:id="rId129" xr:uid="{9467AC55-A386-4F1C-B971-B96217189958}"/>
    <hyperlink ref="Q131" r:id="rId130" xr:uid="{54D47BEA-2D2B-44F4-888F-68144772BF7F}"/>
    <hyperlink ref="Q132" r:id="rId131" xr:uid="{127F10BC-7CF6-4239-A362-D25E5875FB1C}"/>
    <hyperlink ref="Q133" r:id="rId132" xr:uid="{0F29D5C3-6113-41C4-AF05-B624663B047A}"/>
    <hyperlink ref="Q134" r:id="rId133" xr:uid="{67417315-263C-4D5F-BCA0-580E3F6DF8E4}"/>
    <hyperlink ref="Q135" r:id="rId134" xr:uid="{2E380813-7B48-48C6-BBD9-BCF18C9C7F02}"/>
    <hyperlink ref="Q136" r:id="rId135" xr:uid="{62362DF7-7A6C-43A6-8170-24BFEC26AF96}"/>
    <hyperlink ref="Q137" r:id="rId136" xr:uid="{4080C67E-78FF-4427-BAD3-A411B8F4BA6D}"/>
    <hyperlink ref="Q138" r:id="rId137" xr:uid="{A0743B4F-2164-4045-9423-1325DD66BC7F}"/>
    <hyperlink ref="Q139" r:id="rId138" xr:uid="{26933BD7-738A-4BD0-B6C0-13013BA2F361}"/>
    <hyperlink ref="Q140" r:id="rId139" xr:uid="{2FD069E4-94A1-4E40-9423-95BE46CC8AC6}"/>
    <hyperlink ref="Q141" r:id="rId140" xr:uid="{5830C74C-A8C8-4829-9C15-FAF5764A72C9}"/>
    <hyperlink ref="Q142" r:id="rId141" xr:uid="{4EC9356E-5CD2-4542-9267-1ABC2301ACD1}"/>
    <hyperlink ref="Q143" r:id="rId142" xr:uid="{6543B2CF-50A2-4DB0-B9E7-38DC5CC7A793}"/>
    <hyperlink ref="Q144" r:id="rId143" xr:uid="{CB437107-7DCB-4D33-82C1-9FCC275F8589}"/>
    <hyperlink ref="Q145" r:id="rId144" xr:uid="{B7865937-E701-4467-B86E-3E5471042D61}"/>
    <hyperlink ref="Q146" r:id="rId145" xr:uid="{25836A97-0C81-4379-A638-F6F1798DDE5B}"/>
    <hyperlink ref="Q147" r:id="rId146" xr:uid="{373313AC-E689-433D-9845-81741D871F9D}"/>
    <hyperlink ref="Q148" r:id="rId147" xr:uid="{7683C8BA-AB20-46C5-AEE3-CF97425EE92D}"/>
    <hyperlink ref="Q149" r:id="rId148" xr:uid="{150A1551-F171-428C-A75A-0738F264BE22}"/>
    <hyperlink ref="Q150" r:id="rId149" xr:uid="{D14D0308-0166-44C7-A2F1-BC8A085086B7}"/>
    <hyperlink ref="Q151" r:id="rId150" xr:uid="{C7BA6146-E8DB-4B6F-BFFC-3E09B2AA03C6}"/>
    <hyperlink ref="Q152" r:id="rId151" xr:uid="{B5F9671B-9CA9-4150-8633-C1D550D708D4}"/>
    <hyperlink ref="Q153" r:id="rId152" xr:uid="{2DB0A8DE-7FC9-4D50-8C6E-3392B0159F2D}"/>
    <hyperlink ref="Q154" r:id="rId153" xr:uid="{A68F115D-44EB-43B0-8CDA-94BAED129EE7}"/>
    <hyperlink ref="Q155" r:id="rId154" xr:uid="{FB7BF035-93E3-48F9-B0C0-63FBF941AA58}"/>
    <hyperlink ref="Q156" r:id="rId155" xr:uid="{1F4E5298-0813-4A8C-AE93-E3182F75A9F0}"/>
    <hyperlink ref="Q157" r:id="rId156" xr:uid="{695CA3F7-4885-4AB0-95D3-91D9CE451DE1}"/>
    <hyperlink ref="Q158" r:id="rId157" xr:uid="{287D92F0-1125-4991-9568-005A0B908A48}"/>
    <hyperlink ref="Q159" r:id="rId158" xr:uid="{AA93136A-5FBC-4D5F-8F92-2836D25F2620}"/>
    <hyperlink ref="Q160" r:id="rId159" xr:uid="{F7EC00C2-9063-41D0-86D0-B3E7FA6F47D7}"/>
    <hyperlink ref="Q161" r:id="rId160" xr:uid="{2BFB0598-8A00-41DF-9119-370CC9E8610A}"/>
    <hyperlink ref="Q162" r:id="rId161" xr:uid="{EBC3533A-8CC4-4E77-AFC1-FBAC9242CB09}"/>
    <hyperlink ref="Q163" r:id="rId162" xr:uid="{93A2716E-AC5B-4B27-A4B8-263E6B53E42B}"/>
    <hyperlink ref="Q164" r:id="rId163" xr:uid="{AFF292CA-8036-465F-9677-D46E36A97D3E}"/>
    <hyperlink ref="Q165" r:id="rId164" xr:uid="{FA09CA0B-50CD-420E-8C34-B6340301B9FB}"/>
    <hyperlink ref="Q166" r:id="rId165" xr:uid="{CBC0736C-EACE-4207-94A4-FF3398850D21}"/>
    <hyperlink ref="Q167" r:id="rId166" xr:uid="{FA9462BA-6528-449F-BC9C-6E9177A048B1}"/>
    <hyperlink ref="Q168" r:id="rId167" xr:uid="{2014E125-CDA0-4000-8810-6EB1D6A69D94}"/>
    <hyperlink ref="Q169" r:id="rId168" xr:uid="{51F03DBF-566A-4660-8643-F74F7D196ADA}"/>
    <hyperlink ref="Q170" r:id="rId169" xr:uid="{1954BD1C-D34F-43F0-959C-6C9B17D0B11C}"/>
    <hyperlink ref="Q171" r:id="rId170" xr:uid="{2E292B15-0964-4D2B-806E-67F4AD43CDD3}"/>
    <hyperlink ref="Q172" r:id="rId171" xr:uid="{7A0ECA56-34A3-4D98-86A7-AC142B26A6EB}"/>
    <hyperlink ref="Q173" r:id="rId172" xr:uid="{C2CFC566-B2B4-4758-B34A-76087B40A358}"/>
    <hyperlink ref="Q174" r:id="rId173" xr:uid="{7BA6B356-054B-416D-B73E-8266D34C3E08}"/>
    <hyperlink ref="Q175" r:id="rId174" xr:uid="{4B0AEDCD-7930-4DF0-B9B0-95A03F615832}"/>
    <hyperlink ref="Q176" r:id="rId175" xr:uid="{6C362F2D-5E1A-4CE0-8C4E-4DDAAD197087}"/>
    <hyperlink ref="Q177" r:id="rId176" xr:uid="{CD34AAE0-FCD1-4D21-AAA9-6CE9AABED7D5}"/>
    <hyperlink ref="Q178" r:id="rId177" xr:uid="{2890A038-8A05-4B5B-A4A9-C812FF9843E5}"/>
    <hyperlink ref="Q179" r:id="rId178" xr:uid="{08F08D6C-C141-496C-83AF-D40CDBDA28AB}"/>
    <hyperlink ref="Q180" r:id="rId179" xr:uid="{FA9456F2-2141-4096-95F4-467613590EB3}"/>
    <hyperlink ref="Q181" r:id="rId180" xr:uid="{3CACE3F2-8E74-4BDE-9C77-1E467E46CF06}"/>
    <hyperlink ref="Q182" r:id="rId181" xr:uid="{6E331276-F529-4280-A9A0-DC35E6D5F6CA}"/>
    <hyperlink ref="Q183" r:id="rId182" xr:uid="{3BB288F7-7114-47DC-B6BF-2C10C406850A}"/>
    <hyperlink ref="Q184" r:id="rId183" xr:uid="{5F3A3B8A-C9FB-4D95-9FFB-EE305F55DEE1}"/>
    <hyperlink ref="Q185" r:id="rId184" xr:uid="{C20EA35F-7871-4674-B850-A6140394A4C1}"/>
    <hyperlink ref="Q186" r:id="rId185" xr:uid="{AECA36CC-161E-4C4E-BDAD-A9C18D0A29FE}"/>
    <hyperlink ref="Q187" r:id="rId186" xr:uid="{BAD54753-E5FD-4AFF-B8AD-066D0258FAAF}"/>
    <hyperlink ref="Q188" r:id="rId187" xr:uid="{027AFBB8-936B-44B2-A843-4C80B9EA87F8}"/>
    <hyperlink ref="Q189" r:id="rId188" xr:uid="{A218A9AF-805B-48DD-9E84-EB0BF1CBFC87}"/>
    <hyperlink ref="Q190" r:id="rId189" xr:uid="{D9797F27-0B9C-4CA2-BA3D-A0C9AAA5FCB3}"/>
    <hyperlink ref="Q191" r:id="rId190" xr:uid="{AEA343E3-56EC-45DA-AFB1-1DD0F88FA546}"/>
    <hyperlink ref="Q192" r:id="rId191" xr:uid="{08DC9CC3-3EAB-4195-9B86-CFC6CEB8F584}"/>
    <hyperlink ref="Q193" r:id="rId192" xr:uid="{64E9B396-5447-4E74-B5A3-335A3DF0D20C}"/>
    <hyperlink ref="Q194" r:id="rId193" xr:uid="{30FF67B1-C22E-48F3-86F8-D47D3F3A1854}"/>
    <hyperlink ref="Q195" r:id="rId194" xr:uid="{0E856705-F08E-4C9A-A7F3-E5103C066964}"/>
    <hyperlink ref="Q196" r:id="rId195" xr:uid="{A41908B5-1EE3-4DAF-8588-BE11EDFCB386}"/>
    <hyperlink ref="Q197" r:id="rId196" xr:uid="{418EB2D1-6772-4CEA-B9D7-C54DB4C1DDBE}"/>
    <hyperlink ref="Q198" r:id="rId197" xr:uid="{09460A2F-4193-4FC2-8256-520518780038}"/>
    <hyperlink ref="Q199" r:id="rId198" xr:uid="{48F55016-3FEA-4571-B722-AA80A5C7A108}"/>
    <hyperlink ref="Q200" r:id="rId199" xr:uid="{3CAA4A96-1BDB-4AD2-9FB1-698C109B247C}"/>
    <hyperlink ref="Q201" r:id="rId200" xr:uid="{F9F5D49E-CA5B-47B9-B366-807CC382FDD8}"/>
    <hyperlink ref="Q202" r:id="rId201" xr:uid="{53BC27F0-40F3-46F9-B679-DF12B7069D54}"/>
    <hyperlink ref="Q203" r:id="rId202" xr:uid="{51F4E3FF-CE04-4D3C-8798-2B521ADC82E1}"/>
    <hyperlink ref="Q204" r:id="rId203" xr:uid="{65A16893-8066-4F07-800D-3B7B6E2F0023}"/>
    <hyperlink ref="Q205" r:id="rId204" xr:uid="{B5890A64-7DC3-4CB5-8631-B325DD70064A}"/>
    <hyperlink ref="Q206" r:id="rId205" xr:uid="{C390EEB8-B101-4388-B9E5-94002D05E53B}"/>
    <hyperlink ref="Q207" r:id="rId206" xr:uid="{B95F6348-5263-454C-A8B2-17C5D3FBCBD7}"/>
    <hyperlink ref="Q208" r:id="rId207" xr:uid="{28B15BE3-172D-456F-856A-455A62642F6F}"/>
    <hyperlink ref="Q209" r:id="rId208" xr:uid="{79E4B2D8-F6B5-4F7B-938C-33DA7EB696E7}"/>
    <hyperlink ref="Q210" r:id="rId209" xr:uid="{0DBFF1B0-81D3-41C4-8094-D2C55AF53DB7}"/>
    <hyperlink ref="Q211" r:id="rId210" xr:uid="{B7AD9463-C633-43B0-800F-D954B652EF48}"/>
    <hyperlink ref="Q212" r:id="rId211" xr:uid="{BA581415-04F7-4197-8FD9-2415129E7D1A}"/>
    <hyperlink ref="Q213" r:id="rId212" xr:uid="{BAFABE6D-2DA2-490C-9981-D854A3289453}"/>
    <hyperlink ref="Q214" r:id="rId213" xr:uid="{80360E06-8C0E-4309-8467-BDFBCCFA02FA}"/>
    <hyperlink ref="Q215" r:id="rId214" xr:uid="{C17F919E-1921-4132-9A38-301B56E46C25}"/>
    <hyperlink ref="Q216" r:id="rId215" xr:uid="{5AF5E7D4-ADE1-4E6C-9AB3-5EC7D691B251}"/>
    <hyperlink ref="Q217" r:id="rId216" xr:uid="{AFECE536-74AC-4C19-977A-68136BEF7A72}"/>
    <hyperlink ref="Q218" r:id="rId217" xr:uid="{A9C85D73-43A7-4BDE-9D5F-E2A6AFE2C7DD}"/>
    <hyperlink ref="Q219" r:id="rId218" xr:uid="{E621B501-A638-47CE-B747-26BFDF287241}"/>
    <hyperlink ref="Q220" r:id="rId219" xr:uid="{70D903F8-8D79-4215-A092-EF5163DEDC7C}"/>
    <hyperlink ref="Q221" r:id="rId220" xr:uid="{0D63C22F-2B1D-438B-87AA-7507A28D4AFC}"/>
    <hyperlink ref="Q222" r:id="rId221" xr:uid="{D68F8003-AC43-4BC0-8D6A-BB2D5B91B3E7}"/>
    <hyperlink ref="Q223" r:id="rId222" xr:uid="{65DE60D4-79EE-4642-8BB3-75EE0549A3C4}"/>
    <hyperlink ref="Q224" r:id="rId223" xr:uid="{73521F10-8370-4E8B-B41A-1F8C6A2E807C}"/>
    <hyperlink ref="Q225" r:id="rId224" xr:uid="{1FDDA7EF-172B-4F26-8976-4708773B3BC3}"/>
    <hyperlink ref="Q226" r:id="rId225" xr:uid="{23B6849C-2350-48A2-A050-4151393F1CE3}"/>
    <hyperlink ref="Q227" r:id="rId226" xr:uid="{9DA3E16E-BC51-4EF1-9A03-D0E0FC092724}"/>
    <hyperlink ref="Q228" r:id="rId227" xr:uid="{A27F5A0F-8ED1-4B76-831E-A9BADEE0BD45}"/>
    <hyperlink ref="Q229" r:id="rId228" xr:uid="{122607E0-DBA1-45B9-B97F-A4BFBA8F809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6462-D6BB-45AE-8C28-128F2FD45404}">
  <sheetPr>
    <tabColor rgb="FFFFFF00"/>
  </sheetPr>
  <dimension ref="A1:AA229"/>
  <sheetViews>
    <sheetView tabSelected="1" topLeftCell="L214" workbookViewId="0">
      <selection activeCell="M229" sqref="M229"/>
    </sheetView>
  </sheetViews>
  <sheetFormatPr defaultRowHeight="14.5" x14ac:dyDescent="0.35"/>
  <cols>
    <col min="3" max="3" width="17.6328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  <row r="194" spans="1:27" x14ac:dyDescent="0.35">
      <c r="A194" s="115">
        <v>45739.785663298608</v>
      </c>
      <c r="B194" s="115">
        <v>45739.786398055563</v>
      </c>
      <c r="C194" s="115">
        <v>45739</v>
      </c>
      <c r="D194" t="s">
        <v>597</v>
      </c>
      <c r="E194" t="s">
        <v>244</v>
      </c>
      <c r="I194" t="s">
        <v>245</v>
      </c>
      <c r="J194" t="s">
        <v>790</v>
      </c>
      <c r="K194">
        <v>60</v>
      </c>
      <c r="L194">
        <v>13000</v>
      </c>
      <c r="M194">
        <v>780000</v>
      </c>
      <c r="N194" t="s">
        <v>1385</v>
      </c>
      <c r="O194" t="s">
        <v>1319</v>
      </c>
      <c r="P194" t="s">
        <v>1386</v>
      </c>
      <c r="Q194" s="116" t="s">
        <v>1387</v>
      </c>
      <c r="R194">
        <v>455338495</v>
      </c>
      <c r="S194" t="s">
        <v>1388</v>
      </c>
      <c r="T194" s="115">
        <v>45739.661527777767</v>
      </c>
      <c r="W194" t="s">
        <v>537</v>
      </c>
      <c r="X194" t="s">
        <v>538</v>
      </c>
      <c r="Y194" t="s">
        <v>539</v>
      </c>
      <c r="AA194">
        <v>193</v>
      </c>
    </row>
    <row r="195" spans="1:27" x14ac:dyDescent="0.35">
      <c r="A195" s="115">
        <v>45739.786672546303</v>
      </c>
      <c r="B195" s="115">
        <v>45739.787368958343</v>
      </c>
      <c r="C195" s="117">
        <v>45739</v>
      </c>
      <c r="D195" t="s">
        <v>597</v>
      </c>
      <c r="E195" t="s">
        <v>244</v>
      </c>
      <c r="I195" t="s">
        <v>245</v>
      </c>
      <c r="J195" t="s">
        <v>790</v>
      </c>
      <c r="K195">
        <v>7</v>
      </c>
      <c r="L195">
        <v>13000</v>
      </c>
      <c r="M195">
        <v>91000</v>
      </c>
      <c r="N195" t="s">
        <v>1212</v>
      </c>
      <c r="O195" t="s">
        <v>1352</v>
      </c>
      <c r="P195" t="s">
        <v>1389</v>
      </c>
      <c r="Q195" s="116" t="s">
        <v>1390</v>
      </c>
      <c r="R195">
        <v>455338841</v>
      </c>
      <c r="S195" t="s">
        <v>1391</v>
      </c>
      <c r="T195" s="115">
        <v>45739.662453703713</v>
      </c>
      <c r="W195" t="s">
        <v>537</v>
      </c>
      <c r="X195" t="s">
        <v>538</v>
      </c>
      <c r="Y195" t="s">
        <v>539</v>
      </c>
      <c r="AA195">
        <v>194</v>
      </c>
    </row>
    <row r="196" spans="1:27" x14ac:dyDescent="0.35">
      <c r="A196" s="115">
        <v>45739.787534039351</v>
      </c>
      <c r="B196" s="115">
        <v>45739.788215925917</v>
      </c>
      <c r="C196" s="115">
        <v>45739</v>
      </c>
      <c r="D196" t="s">
        <v>597</v>
      </c>
      <c r="E196" t="s">
        <v>244</v>
      </c>
      <c r="I196" t="s">
        <v>245</v>
      </c>
      <c r="J196" t="s">
        <v>790</v>
      </c>
      <c r="K196">
        <v>1</v>
      </c>
      <c r="L196">
        <v>13000</v>
      </c>
      <c r="M196">
        <v>13000</v>
      </c>
      <c r="N196" t="s">
        <v>608</v>
      </c>
      <c r="O196" t="s">
        <v>1280</v>
      </c>
      <c r="P196" t="s">
        <v>1392</v>
      </c>
      <c r="Q196" s="116" t="s">
        <v>1393</v>
      </c>
      <c r="R196">
        <v>455339251</v>
      </c>
      <c r="S196" t="s">
        <v>1394</v>
      </c>
      <c r="T196" s="115">
        <v>45739.663298611107</v>
      </c>
      <c r="W196" t="s">
        <v>537</v>
      </c>
      <c r="X196" t="s">
        <v>538</v>
      </c>
      <c r="Y196" t="s">
        <v>539</v>
      </c>
      <c r="AA196">
        <v>195</v>
      </c>
    </row>
    <row r="197" spans="1:27" x14ac:dyDescent="0.35">
      <c r="A197" s="115">
        <v>45739.788451435183</v>
      </c>
      <c r="B197" s="115">
        <v>45739.791298958327</v>
      </c>
      <c r="C197" s="115">
        <v>45739</v>
      </c>
      <c r="D197" t="s">
        <v>597</v>
      </c>
      <c r="E197" t="s">
        <v>244</v>
      </c>
      <c r="I197" t="s">
        <v>245</v>
      </c>
      <c r="J197" t="s">
        <v>790</v>
      </c>
      <c r="K197">
        <v>1</v>
      </c>
      <c r="L197">
        <v>13000</v>
      </c>
      <c r="M197">
        <v>13000</v>
      </c>
      <c r="N197" t="s">
        <v>608</v>
      </c>
      <c r="O197" t="s">
        <v>765</v>
      </c>
      <c r="P197" t="s">
        <v>1395</v>
      </c>
      <c r="Q197" s="116" t="s">
        <v>1396</v>
      </c>
      <c r="R197">
        <v>455340613</v>
      </c>
      <c r="S197" t="s">
        <v>1397</v>
      </c>
      <c r="T197" s="115">
        <v>45739.666550925933</v>
      </c>
      <c r="W197" t="s">
        <v>537</v>
      </c>
      <c r="X197" t="s">
        <v>538</v>
      </c>
      <c r="Y197" t="s">
        <v>539</v>
      </c>
      <c r="AA197">
        <v>196</v>
      </c>
    </row>
    <row r="198" spans="1:27" x14ac:dyDescent="0.35">
      <c r="A198" s="115">
        <v>45739.791634780093</v>
      </c>
      <c r="B198" s="115">
        <v>45739.792459004631</v>
      </c>
      <c r="C198" s="115">
        <v>45739</v>
      </c>
      <c r="D198" t="s">
        <v>580</v>
      </c>
      <c r="E198" t="s">
        <v>244</v>
      </c>
      <c r="I198" t="s">
        <v>245</v>
      </c>
      <c r="J198" t="s">
        <v>790</v>
      </c>
      <c r="K198">
        <v>20</v>
      </c>
      <c r="L198">
        <v>13500</v>
      </c>
      <c r="M198">
        <v>270000</v>
      </c>
      <c r="N198" t="s">
        <v>1398</v>
      </c>
      <c r="O198" t="s">
        <v>1319</v>
      </c>
      <c r="P198" t="s">
        <v>1399</v>
      </c>
      <c r="Q198" s="116" t="s">
        <v>1400</v>
      </c>
      <c r="R198">
        <v>455340958</v>
      </c>
      <c r="S198" t="s">
        <v>1401</v>
      </c>
      <c r="T198" s="115">
        <v>45739.667592592603</v>
      </c>
      <c r="W198" t="s">
        <v>537</v>
      </c>
      <c r="X198" t="s">
        <v>538</v>
      </c>
      <c r="Y198" t="s">
        <v>539</v>
      </c>
      <c r="AA198">
        <v>197</v>
      </c>
    </row>
    <row r="199" spans="1:27" x14ac:dyDescent="0.35">
      <c r="A199" s="115">
        <v>45739.792748715277</v>
      </c>
      <c r="B199" s="115">
        <v>45739.793460266214</v>
      </c>
      <c r="C199" s="115">
        <v>45739</v>
      </c>
      <c r="D199" t="s">
        <v>580</v>
      </c>
      <c r="E199" t="s">
        <v>244</v>
      </c>
      <c r="I199" t="s">
        <v>245</v>
      </c>
      <c r="J199" t="s">
        <v>790</v>
      </c>
      <c r="K199">
        <v>4</v>
      </c>
      <c r="L199">
        <v>13500</v>
      </c>
      <c r="M199">
        <v>54000</v>
      </c>
      <c r="N199" t="s">
        <v>1402</v>
      </c>
      <c r="O199" t="s">
        <v>1352</v>
      </c>
      <c r="P199" t="s">
        <v>1403</v>
      </c>
      <c r="Q199" s="116" t="s">
        <v>1404</v>
      </c>
      <c r="R199">
        <v>455341338</v>
      </c>
      <c r="S199" t="s">
        <v>1405</v>
      </c>
      <c r="T199" s="115">
        <v>45739.668541666673</v>
      </c>
      <c r="W199" t="s">
        <v>537</v>
      </c>
      <c r="X199" t="s">
        <v>538</v>
      </c>
      <c r="Y199" t="s">
        <v>539</v>
      </c>
      <c r="AA199">
        <v>198</v>
      </c>
    </row>
    <row r="200" spans="1:27" x14ac:dyDescent="0.35">
      <c r="A200" s="115">
        <v>45739.793606921303</v>
      </c>
      <c r="B200" s="115">
        <v>45739.794338425927</v>
      </c>
      <c r="C200" s="115">
        <v>45739</v>
      </c>
      <c r="D200" t="s">
        <v>580</v>
      </c>
      <c r="E200" t="s">
        <v>244</v>
      </c>
      <c r="I200" t="s">
        <v>245</v>
      </c>
      <c r="J200" t="s">
        <v>790</v>
      </c>
      <c r="K200">
        <v>12</v>
      </c>
      <c r="L200">
        <v>13500</v>
      </c>
      <c r="M200">
        <v>162000</v>
      </c>
      <c r="N200" t="s">
        <v>1004</v>
      </c>
      <c r="O200" t="s">
        <v>1042</v>
      </c>
      <c r="P200" t="s">
        <v>1406</v>
      </c>
      <c r="Q200" s="116" t="s">
        <v>1407</v>
      </c>
      <c r="R200">
        <v>455341569</v>
      </c>
      <c r="S200" t="s">
        <v>1408</v>
      </c>
      <c r="T200" s="115">
        <v>45739.669444444437</v>
      </c>
      <c r="W200" t="s">
        <v>537</v>
      </c>
      <c r="X200" t="s">
        <v>538</v>
      </c>
      <c r="Y200" t="s">
        <v>539</v>
      </c>
      <c r="AA200">
        <v>199</v>
      </c>
    </row>
    <row r="201" spans="1:27" x14ac:dyDescent="0.35">
      <c r="A201" s="115">
        <v>45739.794524513891</v>
      </c>
      <c r="B201" s="115">
        <v>45739.795378113427</v>
      </c>
      <c r="C201" s="115">
        <v>45739</v>
      </c>
      <c r="D201" t="s">
        <v>580</v>
      </c>
      <c r="E201" t="s">
        <v>244</v>
      </c>
      <c r="I201" t="s">
        <v>245</v>
      </c>
      <c r="J201" t="s">
        <v>790</v>
      </c>
      <c r="K201">
        <v>1</v>
      </c>
      <c r="L201">
        <v>13500</v>
      </c>
      <c r="M201">
        <v>13500</v>
      </c>
      <c r="N201" t="s">
        <v>1409</v>
      </c>
      <c r="O201" t="s">
        <v>1410</v>
      </c>
      <c r="P201" t="s">
        <v>1411</v>
      </c>
      <c r="Q201" s="116" t="s">
        <v>1412</v>
      </c>
      <c r="R201">
        <v>455341849</v>
      </c>
      <c r="S201" t="s">
        <v>1413</v>
      </c>
      <c r="T201" s="115">
        <v>45739.670474537037</v>
      </c>
      <c r="W201" t="s">
        <v>537</v>
      </c>
      <c r="X201" t="s">
        <v>538</v>
      </c>
      <c r="Y201" t="s">
        <v>539</v>
      </c>
      <c r="AA201">
        <v>200</v>
      </c>
    </row>
    <row r="202" spans="1:27" x14ac:dyDescent="0.35">
      <c r="A202" s="115">
        <v>45739.795573530093</v>
      </c>
      <c r="B202" s="115">
        <v>45739.796258252318</v>
      </c>
      <c r="C202" s="115">
        <v>45739</v>
      </c>
      <c r="D202" t="s">
        <v>580</v>
      </c>
      <c r="E202" t="s">
        <v>244</v>
      </c>
      <c r="I202" t="s">
        <v>245</v>
      </c>
      <c r="J202" t="s">
        <v>790</v>
      </c>
      <c r="K202">
        <v>7</v>
      </c>
      <c r="L202">
        <v>13500</v>
      </c>
      <c r="M202">
        <v>94500</v>
      </c>
      <c r="N202" t="s">
        <v>1292</v>
      </c>
      <c r="O202" t="s">
        <v>1327</v>
      </c>
      <c r="P202" t="s">
        <v>1414</v>
      </c>
      <c r="Q202" s="116" t="s">
        <v>1415</v>
      </c>
      <c r="R202">
        <v>455342144</v>
      </c>
      <c r="S202" t="s">
        <v>1416</v>
      </c>
      <c r="T202" s="115">
        <v>45739.671412037038</v>
      </c>
      <c r="W202" t="s">
        <v>537</v>
      </c>
      <c r="X202" t="s">
        <v>538</v>
      </c>
      <c r="Y202" t="s">
        <v>539</v>
      </c>
      <c r="AA202">
        <v>201</v>
      </c>
    </row>
    <row r="203" spans="1:27" x14ac:dyDescent="0.35">
      <c r="A203" s="115">
        <v>45739.796480798614</v>
      </c>
      <c r="B203" s="115">
        <v>45739.797594814823</v>
      </c>
      <c r="C203" s="115">
        <v>45739</v>
      </c>
      <c r="D203" t="s">
        <v>580</v>
      </c>
      <c r="E203" t="s">
        <v>244</v>
      </c>
      <c r="I203" t="s">
        <v>245</v>
      </c>
      <c r="J203" t="s">
        <v>790</v>
      </c>
      <c r="K203">
        <v>2</v>
      </c>
      <c r="L203">
        <v>13500</v>
      </c>
      <c r="M203">
        <v>27000</v>
      </c>
      <c r="N203" t="s">
        <v>1132</v>
      </c>
      <c r="O203" t="s">
        <v>799</v>
      </c>
      <c r="P203" t="s">
        <v>1417</v>
      </c>
      <c r="Q203" s="116" t="s">
        <v>1418</v>
      </c>
      <c r="R203">
        <v>455342460</v>
      </c>
      <c r="S203" t="s">
        <v>1419</v>
      </c>
      <c r="T203" s="115">
        <v>45739.672696759262</v>
      </c>
      <c r="W203" t="s">
        <v>537</v>
      </c>
      <c r="X203" t="s">
        <v>538</v>
      </c>
      <c r="Y203" t="s">
        <v>539</v>
      </c>
      <c r="AA203">
        <v>202</v>
      </c>
    </row>
    <row r="204" spans="1:27" x14ac:dyDescent="0.35">
      <c r="A204" s="115">
        <v>45739.869939004631</v>
      </c>
      <c r="B204" s="115">
        <v>45739.871168541657</v>
      </c>
      <c r="C204" s="117">
        <v>45736</v>
      </c>
      <c r="D204" t="s">
        <v>1168</v>
      </c>
      <c r="E204" t="s">
        <v>249</v>
      </c>
      <c r="H204" t="s">
        <v>251</v>
      </c>
      <c r="J204" t="s">
        <v>1241</v>
      </c>
      <c r="K204">
        <v>1</v>
      </c>
      <c r="L204">
        <v>12000</v>
      </c>
      <c r="M204">
        <v>12000</v>
      </c>
      <c r="N204" t="s">
        <v>713</v>
      </c>
      <c r="O204" t="s">
        <v>868</v>
      </c>
      <c r="P204" t="s">
        <v>1420</v>
      </c>
      <c r="Q204" s="116" t="s">
        <v>1421</v>
      </c>
      <c r="R204">
        <v>455367839</v>
      </c>
      <c r="S204" t="s">
        <v>1422</v>
      </c>
      <c r="T204" s="115">
        <v>45739.753287037027</v>
      </c>
      <c r="W204" t="s">
        <v>537</v>
      </c>
      <c r="X204" t="s">
        <v>538</v>
      </c>
      <c r="Y204" t="s">
        <v>539</v>
      </c>
      <c r="AA204">
        <v>203</v>
      </c>
    </row>
    <row r="205" spans="1:27" x14ac:dyDescent="0.35">
      <c r="A205" s="115">
        <v>45740.999002708333</v>
      </c>
      <c r="B205" s="115">
        <v>45741.000043321757</v>
      </c>
      <c r="C205" s="115">
        <v>45740</v>
      </c>
      <c r="D205" t="s">
        <v>597</v>
      </c>
      <c r="E205" t="s">
        <v>244</v>
      </c>
      <c r="I205" t="s">
        <v>245</v>
      </c>
      <c r="J205" t="s">
        <v>790</v>
      </c>
      <c r="K205">
        <v>3</v>
      </c>
      <c r="L205">
        <v>13000</v>
      </c>
      <c r="M205">
        <v>39000</v>
      </c>
      <c r="N205" t="s">
        <v>1229</v>
      </c>
      <c r="O205" t="s">
        <v>1042</v>
      </c>
      <c r="P205" t="s">
        <v>1423</v>
      </c>
      <c r="Q205" s="116" t="s">
        <v>1424</v>
      </c>
      <c r="R205">
        <v>455817727</v>
      </c>
      <c r="S205" t="s">
        <v>1425</v>
      </c>
      <c r="T205" s="115">
        <v>45740.875162037039</v>
      </c>
      <c r="W205" t="s">
        <v>537</v>
      </c>
      <c r="X205" t="s">
        <v>538</v>
      </c>
      <c r="Y205" t="s">
        <v>539</v>
      </c>
      <c r="AA205">
        <v>204</v>
      </c>
    </row>
    <row r="206" spans="1:27" x14ac:dyDescent="0.35">
      <c r="A206" s="115">
        <v>45741.000512719897</v>
      </c>
      <c r="B206" s="115">
        <v>45741.0023009375</v>
      </c>
      <c r="C206" s="115">
        <v>45741</v>
      </c>
      <c r="D206" t="s">
        <v>597</v>
      </c>
      <c r="E206" t="s">
        <v>244</v>
      </c>
      <c r="I206" t="s">
        <v>245</v>
      </c>
      <c r="J206" t="s">
        <v>790</v>
      </c>
      <c r="K206">
        <v>1</v>
      </c>
      <c r="L206">
        <v>12000</v>
      </c>
      <c r="M206">
        <v>12000</v>
      </c>
      <c r="N206" t="s">
        <v>713</v>
      </c>
      <c r="O206" t="s">
        <v>1280</v>
      </c>
      <c r="P206" t="s">
        <v>1426</v>
      </c>
      <c r="Q206" s="116" t="s">
        <v>1427</v>
      </c>
      <c r="R206">
        <v>455818402</v>
      </c>
      <c r="S206" t="s">
        <v>1428</v>
      </c>
      <c r="T206" s="115">
        <v>45740.877430555563</v>
      </c>
      <c r="W206" t="s">
        <v>537</v>
      </c>
      <c r="X206" t="s">
        <v>538</v>
      </c>
      <c r="Y206" t="s">
        <v>539</v>
      </c>
      <c r="AA206">
        <v>205</v>
      </c>
    </row>
    <row r="207" spans="1:27" x14ac:dyDescent="0.35">
      <c r="A207" s="115">
        <v>45741.002505011573</v>
      </c>
      <c r="B207" s="115">
        <v>45741.00353021991</v>
      </c>
      <c r="C207" s="115">
        <v>45741</v>
      </c>
      <c r="D207" t="s">
        <v>597</v>
      </c>
      <c r="E207" t="s">
        <v>244</v>
      </c>
      <c r="I207" t="s">
        <v>245</v>
      </c>
      <c r="J207" t="s">
        <v>790</v>
      </c>
      <c r="K207">
        <v>1</v>
      </c>
      <c r="L207">
        <v>13000</v>
      </c>
      <c r="M207">
        <v>13000</v>
      </c>
      <c r="N207" t="s">
        <v>608</v>
      </c>
      <c r="O207" t="s">
        <v>778</v>
      </c>
      <c r="P207" t="s">
        <v>1429</v>
      </c>
      <c r="Q207" s="116" t="s">
        <v>1430</v>
      </c>
      <c r="R207">
        <v>455818698</v>
      </c>
      <c r="S207" t="s">
        <v>1431</v>
      </c>
      <c r="T207" s="115">
        <v>45740.878611111111</v>
      </c>
      <c r="W207" t="s">
        <v>537</v>
      </c>
      <c r="X207" t="s">
        <v>538</v>
      </c>
      <c r="Y207" t="s">
        <v>539</v>
      </c>
      <c r="AA207">
        <v>206</v>
      </c>
    </row>
    <row r="208" spans="1:27" x14ac:dyDescent="0.35">
      <c r="A208" s="115">
        <v>45741.003694143517</v>
      </c>
      <c r="B208" s="115">
        <v>45741.004972754628</v>
      </c>
      <c r="C208" s="115">
        <v>45741</v>
      </c>
      <c r="D208" t="s">
        <v>580</v>
      </c>
      <c r="E208" t="s">
        <v>244</v>
      </c>
      <c r="I208" t="s">
        <v>245</v>
      </c>
      <c r="J208" t="s">
        <v>790</v>
      </c>
      <c r="K208">
        <v>1</v>
      </c>
      <c r="L208">
        <v>13000</v>
      </c>
      <c r="M208">
        <v>13000</v>
      </c>
      <c r="N208" t="s">
        <v>608</v>
      </c>
      <c r="O208" t="s">
        <v>799</v>
      </c>
      <c r="P208" t="s">
        <v>1432</v>
      </c>
      <c r="Q208" s="116" t="s">
        <v>1433</v>
      </c>
      <c r="R208">
        <v>455819252</v>
      </c>
      <c r="S208" t="s">
        <v>1434</v>
      </c>
      <c r="T208" s="115">
        <v>45740.880046296297</v>
      </c>
      <c r="W208" t="s">
        <v>537</v>
      </c>
      <c r="X208" t="s">
        <v>538</v>
      </c>
      <c r="Y208" t="s">
        <v>539</v>
      </c>
      <c r="AA208">
        <v>207</v>
      </c>
    </row>
    <row r="209" spans="1:27" x14ac:dyDescent="0.35">
      <c r="A209" s="115">
        <v>45741.951636840276</v>
      </c>
      <c r="B209" s="115">
        <v>45741.952262384257</v>
      </c>
      <c r="C209" s="115">
        <v>45741</v>
      </c>
      <c r="D209" t="s">
        <v>597</v>
      </c>
      <c r="E209" t="s">
        <v>244</v>
      </c>
      <c r="I209" t="s">
        <v>245</v>
      </c>
      <c r="J209" t="s">
        <v>790</v>
      </c>
      <c r="K209">
        <v>1</v>
      </c>
      <c r="L209">
        <v>12500</v>
      </c>
      <c r="M209">
        <v>12500</v>
      </c>
      <c r="N209" t="s">
        <v>1435</v>
      </c>
      <c r="O209" t="s">
        <v>1280</v>
      </c>
      <c r="P209" t="s">
        <v>1436</v>
      </c>
      <c r="Q209" s="116" t="s">
        <v>1437</v>
      </c>
      <c r="R209">
        <v>456265067</v>
      </c>
      <c r="S209" t="s">
        <v>1438</v>
      </c>
      <c r="T209" s="115">
        <v>45741.828599537039</v>
      </c>
      <c r="W209" t="s">
        <v>537</v>
      </c>
      <c r="X209" t="s">
        <v>538</v>
      </c>
      <c r="Y209" t="s">
        <v>539</v>
      </c>
      <c r="AA209">
        <v>208</v>
      </c>
    </row>
    <row r="210" spans="1:27" x14ac:dyDescent="0.35">
      <c r="A210" s="115">
        <v>45742.568925104169</v>
      </c>
      <c r="B210" s="115">
        <v>45742.569738796286</v>
      </c>
      <c r="C210" s="115">
        <v>45742</v>
      </c>
      <c r="D210" t="s">
        <v>597</v>
      </c>
      <c r="E210" t="s">
        <v>244</v>
      </c>
      <c r="I210" t="s">
        <v>245</v>
      </c>
      <c r="J210" t="s">
        <v>790</v>
      </c>
      <c r="K210">
        <v>1</v>
      </c>
      <c r="L210">
        <v>12500</v>
      </c>
      <c r="M210">
        <v>12500</v>
      </c>
      <c r="N210" t="s">
        <v>1435</v>
      </c>
      <c r="O210" t="s">
        <v>1280</v>
      </c>
      <c r="P210" t="s">
        <v>1439</v>
      </c>
      <c r="Q210" s="116" t="s">
        <v>1440</v>
      </c>
      <c r="R210">
        <v>456498090</v>
      </c>
      <c r="S210" t="s">
        <v>1441</v>
      </c>
      <c r="T210" s="115">
        <v>45742.453321759262</v>
      </c>
      <c r="W210" t="s">
        <v>537</v>
      </c>
      <c r="X210" t="s">
        <v>538</v>
      </c>
      <c r="Y210" t="s">
        <v>539</v>
      </c>
      <c r="AA210">
        <v>209</v>
      </c>
    </row>
    <row r="211" spans="1:27" x14ac:dyDescent="0.35">
      <c r="A211" s="115">
        <v>45742.841854849539</v>
      </c>
      <c r="B211" s="115">
        <v>45742.842528645837</v>
      </c>
      <c r="C211" s="115">
        <v>45742</v>
      </c>
      <c r="D211" t="s">
        <v>597</v>
      </c>
      <c r="E211" t="s">
        <v>244</v>
      </c>
      <c r="I211" t="s">
        <v>245</v>
      </c>
      <c r="J211" t="s">
        <v>790</v>
      </c>
      <c r="K211">
        <v>1</v>
      </c>
      <c r="L211">
        <v>12500</v>
      </c>
      <c r="M211">
        <v>12500</v>
      </c>
      <c r="N211" t="s">
        <v>1435</v>
      </c>
      <c r="O211" t="s">
        <v>799</v>
      </c>
      <c r="P211" t="s">
        <v>1442</v>
      </c>
      <c r="Q211" s="116" t="s">
        <v>1443</v>
      </c>
      <c r="R211">
        <v>456687155</v>
      </c>
      <c r="S211" t="s">
        <v>1444</v>
      </c>
      <c r="T211" s="115">
        <v>45742.717685185176</v>
      </c>
      <c r="W211" t="s">
        <v>537</v>
      </c>
      <c r="X211" t="s">
        <v>538</v>
      </c>
      <c r="Y211" t="s">
        <v>539</v>
      </c>
      <c r="AA211">
        <v>210</v>
      </c>
    </row>
    <row r="212" spans="1:27" x14ac:dyDescent="0.35">
      <c r="A212" s="115">
        <v>45742.842826944441</v>
      </c>
      <c r="B212" s="115">
        <v>45742.843650659721</v>
      </c>
      <c r="C212" s="115">
        <v>45742</v>
      </c>
      <c r="D212" t="s">
        <v>580</v>
      </c>
      <c r="E212" t="s">
        <v>244</v>
      </c>
      <c r="I212" t="s">
        <v>245</v>
      </c>
      <c r="J212" t="s">
        <v>790</v>
      </c>
      <c r="K212">
        <v>1</v>
      </c>
      <c r="L212">
        <v>13500</v>
      </c>
      <c r="M212">
        <v>13500</v>
      </c>
      <c r="N212" t="s">
        <v>1409</v>
      </c>
      <c r="O212" t="s">
        <v>778</v>
      </c>
      <c r="P212" t="s">
        <v>1445</v>
      </c>
      <c r="Q212" s="116" t="s">
        <v>1446</v>
      </c>
      <c r="R212">
        <v>456687974</v>
      </c>
      <c r="S212" t="s">
        <v>1447</v>
      </c>
      <c r="T212" s="115">
        <v>45742.718773148154</v>
      </c>
      <c r="W212" t="s">
        <v>537</v>
      </c>
      <c r="X212" t="s">
        <v>538</v>
      </c>
      <c r="Y212" t="s">
        <v>539</v>
      </c>
      <c r="AA212">
        <v>211</v>
      </c>
    </row>
    <row r="213" spans="1:27" x14ac:dyDescent="0.35">
      <c r="A213" s="115">
        <v>45742.843898819447</v>
      </c>
      <c r="B213" s="115">
        <v>45742.845104560183</v>
      </c>
      <c r="C213" s="115">
        <v>45742</v>
      </c>
      <c r="D213" t="s">
        <v>580</v>
      </c>
      <c r="E213" t="s">
        <v>244</v>
      </c>
      <c r="I213" t="s">
        <v>245</v>
      </c>
      <c r="J213" t="s">
        <v>790</v>
      </c>
      <c r="K213">
        <v>1</v>
      </c>
      <c r="L213">
        <v>13000</v>
      </c>
      <c r="M213">
        <v>13000</v>
      </c>
      <c r="N213" t="s">
        <v>608</v>
      </c>
      <c r="O213" t="s">
        <v>778</v>
      </c>
      <c r="P213" t="s">
        <v>1448</v>
      </c>
      <c r="Q213" s="116" t="s">
        <v>1449</v>
      </c>
      <c r="R213">
        <v>456688866</v>
      </c>
      <c r="S213" t="s">
        <v>1450</v>
      </c>
      <c r="T213" s="115">
        <v>45742.720254629632</v>
      </c>
      <c r="W213" t="s">
        <v>537</v>
      </c>
      <c r="X213" t="s">
        <v>538</v>
      </c>
      <c r="Y213" t="s">
        <v>539</v>
      </c>
      <c r="AA213">
        <v>212</v>
      </c>
    </row>
    <row r="214" spans="1:27" x14ac:dyDescent="0.35">
      <c r="A214" s="115">
        <v>45743.866784976854</v>
      </c>
      <c r="B214" s="115">
        <v>45743.867626585648</v>
      </c>
      <c r="C214" s="115">
        <v>45743</v>
      </c>
      <c r="D214" t="s">
        <v>597</v>
      </c>
      <c r="E214" t="s">
        <v>244</v>
      </c>
      <c r="I214" t="s">
        <v>245</v>
      </c>
      <c r="J214" t="s">
        <v>790</v>
      </c>
      <c r="K214">
        <v>2</v>
      </c>
      <c r="L214">
        <v>10000</v>
      </c>
      <c r="M214">
        <v>20000</v>
      </c>
      <c r="N214" t="s">
        <v>758</v>
      </c>
      <c r="O214" t="s">
        <v>1280</v>
      </c>
      <c r="P214" t="s">
        <v>1451</v>
      </c>
      <c r="Q214" s="116" t="s">
        <v>1452</v>
      </c>
      <c r="R214">
        <v>457131693</v>
      </c>
      <c r="S214" t="s">
        <v>1453</v>
      </c>
      <c r="T214" s="115">
        <v>45743.742719907408</v>
      </c>
      <c r="W214" t="s">
        <v>537</v>
      </c>
      <c r="X214" t="s">
        <v>538</v>
      </c>
      <c r="Y214" t="s">
        <v>539</v>
      </c>
      <c r="AA214">
        <v>213</v>
      </c>
    </row>
    <row r="215" spans="1:27" x14ac:dyDescent="0.35">
      <c r="A215" s="115">
        <v>45743.867819687497</v>
      </c>
      <c r="B215" s="115">
        <v>45743.868601273149</v>
      </c>
      <c r="C215" s="115">
        <v>45743</v>
      </c>
      <c r="D215" t="s">
        <v>597</v>
      </c>
      <c r="E215" t="s">
        <v>244</v>
      </c>
      <c r="I215" t="s">
        <v>245</v>
      </c>
      <c r="J215" t="s">
        <v>790</v>
      </c>
      <c r="K215">
        <v>1</v>
      </c>
      <c r="L215">
        <v>10000</v>
      </c>
      <c r="M215">
        <v>10000</v>
      </c>
      <c r="N215" t="s">
        <v>548</v>
      </c>
      <c r="O215" t="s">
        <v>1454</v>
      </c>
      <c r="P215" t="s">
        <v>1455</v>
      </c>
      <c r="Q215" s="116" t="s">
        <v>1456</v>
      </c>
      <c r="R215">
        <v>457132257</v>
      </c>
      <c r="S215" t="s">
        <v>1457</v>
      </c>
      <c r="T215" s="115">
        <v>45743.743680555563</v>
      </c>
      <c r="W215" t="s">
        <v>537</v>
      </c>
      <c r="X215" t="s">
        <v>538</v>
      </c>
      <c r="Y215" t="s">
        <v>539</v>
      </c>
      <c r="AA215">
        <v>214</v>
      </c>
    </row>
    <row r="216" spans="1:27" x14ac:dyDescent="0.35">
      <c r="A216" s="115">
        <v>45743.869056550917</v>
      </c>
      <c r="B216" s="115">
        <v>45743.86985304398</v>
      </c>
      <c r="C216" s="115">
        <v>45743</v>
      </c>
      <c r="D216" t="s">
        <v>580</v>
      </c>
      <c r="E216" t="s">
        <v>244</v>
      </c>
      <c r="I216" t="s">
        <v>245</v>
      </c>
      <c r="J216" t="s">
        <v>790</v>
      </c>
      <c r="K216">
        <v>1</v>
      </c>
      <c r="L216">
        <v>10000</v>
      </c>
      <c r="M216">
        <v>10000</v>
      </c>
      <c r="N216" t="s">
        <v>548</v>
      </c>
      <c r="O216" t="s">
        <v>765</v>
      </c>
      <c r="P216" t="s">
        <v>1458</v>
      </c>
      <c r="Q216" s="116" t="s">
        <v>1459</v>
      </c>
      <c r="R216">
        <v>457132931</v>
      </c>
      <c r="S216" t="s">
        <v>1460</v>
      </c>
      <c r="T216" s="115">
        <v>45743.74491898148</v>
      </c>
      <c r="W216" t="s">
        <v>537</v>
      </c>
      <c r="X216" t="s">
        <v>538</v>
      </c>
      <c r="Y216" t="s">
        <v>539</v>
      </c>
      <c r="AA216">
        <v>215</v>
      </c>
    </row>
    <row r="217" spans="1:27" x14ac:dyDescent="0.35">
      <c r="A217" s="115">
        <v>45743.882170266203</v>
      </c>
      <c r="B217" s="115">
        <v>45743.883162349543</v>
      </c>
      <c r="C217" s="115">
        <v>45743</v>
      </c>
      <c r="D217" t="s">
        <v>905</v>
      </c>
      <c r="E217" t="s">
        <v>249</v>
      </c>
      <c r="H217" t="s">
        <v>250</v>
      </c>
      <c r="J217" t="s">
        <v>634</v>
      </c>
      <c r="K217">
        <v>280</v>
      </c>
      <c r="L217">
        <v>1450</v>
      </c>
      <c r="M217" s="152">
        <v>406000</v>
      </c>
      <c r="N217" t="s">
        <v>1461</v>
      </c>
      <c r="O217" t="s">
        <v>868</v>
      </c>
      <c r="P217" t="s">
        <v>1462</v>
      </c>
      <c r="Q217" s="116" t="s">
        <v>1463</v>
      </c>
      <c r="R217">
        <v>457139001</v>
      </c>
      <c r="S217" t="s">
        <v>1464</v>
      </c>
      <c r="T217" s="115">
        <v>45743.758356481478</v>
      </c>
      <c r="W217" t="s">
        <v>537</v>
      </c>
      <c r="X217" t="s">
        <v>538</v>
      </c>
      <c r="Y217" t="s">
        <v>539</v>
      </c>
      <c r="AA217">
        <v>216</v>
      </c>
    </row>
    <row r="218" spans="1:27" x14ac:dyDescent="0.35">
      <c r="A218" s="115">
        <v>45743.883578148147</v>
      </c>
      <c r="B218" s="115">
        <v>45743.884621192134</v>
      </c>
      <c r="C218" s="115">
        <v>45743</v>
      </c>
      <c r="D218" t="s">
        <v>905</v>
      </c>
      <c r="E218" t="s">
        <v>249</v>
      </c>
      <c r="H218" t="s">
        <v>250</v>
      </c>
      <c r="J218" t="s">
        <v>571</v>
      </c>
      <c r="K218">
        <v>100</v>
      </c>
      <c r="L218">
        <v>4300</v>
      </c>
      <c r="M218" s="152">
        <v>430000</v>
      </c>
      <c r="N218" t="s">
        <v>1008</v>
      </c>
      <c r="O218" t="s">
        <v>868</v>
      </c>
      <c r="P218" t="s">
        <v>1465</v>
      </c>
      <c r="Q218" s="116" t="s">
        <v>1466</v>
      </c>
      <c r="R218">
        <v>457139530</v>
      </c>
      <c r="S218" t="s">
        <v>1467</v>
      </c>
      <c r="T218" s="115">
        <v>45743.759745370371</v>
      </c>
      <c r="W218" t="s">
        <v>537</v>
      </c>
      <c r="X218" t="s">
        <v>538</v>
      </c>
      <c r="Y218" t="s">
        <v>539</v>
      </c>
      <c r="AA218">
        <v>217</v>
      </c>
    </row>
    <row r="219" spans="1:27" x14ac:dyDescent="0.35">
      <c r="A219" s="115">
        <v>45743.884867615743</v>
      </c>
      <c r="B219" s="115">
        <v>45743.886166574077</v>
      </c>
      <c r="C219" s="115">
        <v>45743</v>
      </c>
      <c r="D219" t="s">
        <v>905</v>
      </c>
      <c r="E219" t="s">
        <v>249</v>
      </c>
      <c r="H219" t="s">
        <v>251</v>
      </c>
      <c r="J219" t="s">
        <v>607</v>
      </c>
      <c r="K219">
        <v>500</v>
      </c>
      <c r="L219">
        <v>20</v>
      </c>
      <c r="M219" s="152">
        <v>10000</v>
      </c>
      <c r="N219" t="s">
        <v>548</v>
      </c>
      <c r="O219" t="s">
        <v>868</v>
      </c>
      <c r="P219" t="s">
        <v>1468</v>
      </c>
      <c r="Q219" s="116" t="s">
        <v>1469</v>
      </c>
      <c r="R219">
        <v>457140189</v>
      </c>
      <c r="S219" t="s">
        <v>1470</v>
      </c>
      <c r="T219" s="115">
        <v>45743.761261574073</v>
      </c>
      <c r="W219" t="s">
        <v>537</v>
      </c>
      <c r="X219" t="s">
        <v>538</v>
      </c>
      <c r="Y219" t="s">
        <v>539</v>
      </c>
      <c r="AA219">
        <v>218</v>
      </c>
    </row>
    <row r="220" spans="1:27" x14ac:dyDescent="0.35">
      <c r="A220" s="115">
        <v>45743.886374675923</v>
      </c>
      <c r="B220" s="115">
        <v>45743.888072696762</v>
      </c>
      <c r="C220" s="115">
        <v>45743</v>
      </c>
      <c r="D220" t="s">
        <v>905</v>
      </c>
      <c r="E220" t="s">
        <v>558</v>
      </c>
      <c r="G220" t="s">
        <v>262</v>
      </c>
      <c r="J220" t="s">
        <v>910</v>
      </c>
      <c r="K220">
        <v>2</v>
      </c>
      <c r="L220">
        <v>6000</v>
      </c>
      <c r="M220" s="152">
        <v>12000</v>
      </c>
      <c r="N220" t="s">
        <v>713</v>
      </c>
      <c r="O220" t="s">
        <v>868</v>
      </c>
      <c r="P220" t="s">
        <v>1471</v>
      </c>
      <c r="Q220" s="116" t="s">
        <v>1472</v>
      </c>
      <c r="R220">
        <v>457140995</v>
      </c>
      <c r="S220" t="s">
        <v>1473</v>
      </c>
      <c r="T220" s="115">
        <v>45743.763171296298</v>
      </c>
      <c r="W220" t="s">
        <v>537</v>
      </c>
      <c r="X220" t="s">
        <v>538</v>
      </c>
      <c r="Y220" t="s">
        <v>539</v>
      </c>
      <c r="AA220">
        <v>219</v>
      </c>
    </row>
    <row r="221" spans="1:27" x14ac:dyDescent="0.35">
      <c r="A221" s="115">
        <v>45747.818566979156</v>
      </c>
      <c r="B221" s="115">
        <v>45747.822009398151</v>
      </c>
      <c r="C221" s="115">
        <v>45747</v>
      </c>
      <c r="D221" t="s">
        <v>1168</v>
      </c>
      <c r="E221" t="s">
        <v>558</v>
      </c>
      <c r="G221" t="s">
        <v>268</v>
      </c>
      <c r="J221" t="s">
        <v>674</v>
      </c>
      <c r="K221">
        <v>1</v>
      </c>
      <c r="L221">
        <v>75000</v>
      </c>
      <c r="M221" s="152">
        <v>75000</v>
      </c>
      <c r="N221" t="s">
        <v>675</v>
      </c>
      <c r="O221" t="s">
        <v>868</v>
      </c>
      <c r="P221" t="s">
        <v>1474</v>
      </c>
      <c r="Q221" s="116" t="s">
        <v>1475</v>
      </c>
      <c r="R221">
        <v>458166894</v>
      </c>
      <c r="S221" t="s">
        <v>1476</v>
      </c>
      <c r="T221" s="115">
        <v>45747.697141203702</v>
      </c>
      <c r="W221" t="s">
        <v>537</v>
      </c>
      <c r="X221" t="s">
        <v>538</v>
      </c>
      <c r="Y221" t="s">
        <v>539</v>
      </c>
      <c r="AA221">
        <v>220</v>
      </c>
    </row>
    <row r="222" spans="1:27" x14ac:dyDescent="0.35">
      <c r="A222" s="115">
        <v>45747.822333020828</v>
      </c>
      <c r="B222" s="115">
        <v>45747.82471054398</v>
      </c>
      <c r="C222" s="115">
        <v>45747</v>
      </c>
      <c r="D222" t="s">
        <v>1168</v>
      </c>
      <c r="E222" t="s">
        <v>558</v>
      </c>
      <c r="G222" t="s">
        <v>268</v>
      </c>
      <c r="J222" t="s">
        <v>1477</v>
      </c>
      <c r="K222">
        <v>5</v>
      </c>
      <c r="L222">
        <v>5000</v>
      </c>
      <c r="M222" s="152">
        <v>25000</v>
      </c>
      <c r="N222" t="s">
        <v>627</v>
      </c>
      <c r="O222" t="s">
        <v>868</v>
      </c>
      <c r="P222" t="s">
        <v>1478</v>
      </c>
      <c r="Q222" s="116" t="s">
        <v>1479</v>
      </c>
      <c r="R222">
        <v>458167670</v>
      </c>
      <c r="S222" t="s">
        <v>1480</v>
      </c>
      <c r="T222" s="115">
        <v>45747.699884259258</v>
      </c>
      <c r="W222" t="s">
        <v>537</v>
      </c>
      <c r="X222" t="s">
        <v>538</v>
      </c>
      <c r="Y222" t="s">
        <v>539</v>
      </c>
      <c r="AA222">
        <v>221</v>
      </c>
    </row>
    <row r="223" spans="1:27" x14ac:dyDescent="0.35">
      <c r="A223" s="115">
        <v>45747.824967395827</v>
      </c>
      <c r="B223" s="115">
        <v>45747.827435844913</v>
      </c>
      <c r="C223" s="115">
        <v>45747</v>
      </c>
      <c r="D223" t="s">
        <v>1168</v>
      </c>
      <c r="E223" t="s">
        <v>558</v>
      </c>
      <c r="G223" t="s">
        <v>262</v>
      </c>
      <c r="J223" t="s">
        <v>1481</v>
      </c>
      <c r="K223">
        <v>1</v>
      </c>
      <c r="L223">
        <v>5000</v>
      </c>
      <c r="M223" s="152">
        <v>5000</v>
      </c>
      <c r="N223" t="s">
        <v>926</v>
      </c>
      <c r="O223" t="s">
        <v>868</v>
      </c>
      <c r="P223" t="s">
        <v>1482</v>
      </c>
      <c r="Q223" s="116" t="s">
        <v>1483</v>
      </c>
      <c r="R223">
        <v>458168601</v>
      </c>
      <c r="S223" t="s">
        <v>1484</v>
      </c>
      <c r="T223" s="115">
        <v>45747.702534722222</v>
      </c>
      <c r="W223" t="s">
        <v>537</v>
      </c>
      <c r="X223" t="s">
        <v>538</v>
      </c>
      <c r="Y223" t="s">
        <v>539</v>
      </c>
      <c r="AA223">
        <v>222</v>
      </c>
    </row>
    <row r="224" spans="1:27" x14ac:dyDescent="0.35">
      <c r="A224" s="115">
        <v>45750.580044421287</v>
      </c>
      <c r="B224" s="115">
        <v>45750.581069444437</v>
      </c>
      <c r="C224" s="115">
        <v>45749</v>
      </c>
      <c r="D224" t="s">
        <v>1168</v>
      </c>
      <c r="E224" t="s">
        <v>249</v>
      </c>
      <c r="H224" t="s">
        <v>250</v>
      </c>
      <c r="J224" t="s">
        <v>571</v>
      </c>
      <c r="K224">
        <v>50</v>
      </c>
      <c r="L224">
        <v>4300</v>
      </c>
      <c r="M224" s="152">
        <v>215000</v>
      </c>
      <c r="N224" t="s">
        <v>572</v>
      </c>
      <c r="O224" t="s">
        <v>868</v>
      </c>
      <c r="P224" t="s">
        <v>1485</v>
      </c>
      <c r="Q224" s="116" t="s">
        <v>1486</v>
      </c>
      <c r="R224">
        <v>459031573</v>
      </c>
      <c r="S224" t="s">
        <v>1487</v>
      </c>
      <c r="T224" s="115">
        <v>45750.456180555557</v>
      </c>
      <c r="W224" t="s">
        <v>537</v>
      </c>
      <c r="X224" t="s">
        <v>538</v>
      </c>
      <c r="Y224" t="s">
        <v>539</v>
      </c>
      <c r="AA224">
        <v>223</v>
      </c>
    </row>
    <row r="225" spans="1:27" x14ac:dyDescent="0.35">
      <c r="A225" s="115">
        <v>45750.581295300923</v>
      </c>
      <c r="B225" s="115">
        <v>45750.58234818287</v>
      </c>
      <c r="C225" s="115">
        <v>45749</v>
      </c>
      <c r="D225" t="s">
        <v>1168</v>
      </c>
      <c r="E225" t="s">
        <v>249</v>
      </c>
      <c r="H225" t="s">
        <v>250</v>
      </c>
      <c r="J225" t="s">
        <v>634</v>
      </c>
      <c r="K225">
        <v>120</v>
      </c>
      <c r="L225">
        <v>1500</v>
      </c>
      <c r="M225" s="152">
        <v>180000</v>
      </c>
      <c r="N225" t="s">
        <v>782</v>
      </c>
      <c r="O225" t="s">
        <v>868</v>
      </c>
      <c r="P225" t="s">
        <v>1488</v>
      </c>
      <c r="Q225" s="116" t="s">
        <v>1489</v>
      </c>
      <c r="R225">
        <v>459032102</v>
      </c>
      <c r="S225" t="s">
        <v>1490</v>
      </c>
      <c r="T225" s="115">
        <v>45750.457430555558</v>
      </c>
      <c r="W225" t="s">
        <v>537</v>
      </c>
      <c r="X225" t="s">
        <v>538</v>
      </c>
      <c r="Y225" t="s">
        <v>539</v>
      </c>
      <c r="AA225">
        <v>224</v>
      </c>
    </row>
    <row r="226" spans="1:27" x14ac:dyDescent="0.35">
      <c r="A226" s="115">
        <v>45750.582522997684</v>
      </c>
      <c r="B226" s="115">
        <v>45750.583915381947</v>
      </c>
      <c r="C226" s="115">
        <v>45749</v>
      </c>
      <c r="D226" t="s">
        <v>1168</v>
      </c>
      <c r="E226" t="s">
        <v>249</v>
      </c>
      <c r="H226" t="s">
        <v>251</v>
      </c>
      <c r="J226" t="s">
        <v>712</v>
      </c>
      <c r="K226">
        <v>500</v>
      </c>
      <c r="L226">
        <v>20</v>
      </c>
      <c r="M226" s="152">
        <v>10000</v>
      </c>
      <c r="N226" t="s">
        <v>548</v>
      </c>
      <c r="O226" t="s">
        <v>868</v>
      </c>
      <c r="P226" t="s">
        <v>1491</v>
      </c>
      <c r="Q226" s="116" t="s">
        <v>1492</v>
      </c>
      <c r="R226">
        <v>459032876</v>
      </c>
      <c r="S226" t="s">
        <v>1493</v>
      </c>
      <c r="T226" s="115">
        <v>45750.459016203713</v>
      </c>
      <c r="W226" t="s">
        <v>537</v>
      </c>
      <c r="X226" t="s">
        <v>538</v>
      </c>
      <c r="Y226" t="s">
        <v>539</v>
      </c>
      <c r="AA226">
        <v>225</v>
      </c>
    </row>
    <row r="227" spans="1:27" x14ac:dyDescent="0.35">
      <c r="A227" s="115">
        <v>45750.58412136574</v>
      </c>
      <c r="B227" s="115">
        <v>45750.585450324077</v>
      </c>
      <c r="C227" s="115">
        <v>45749</v>
      </c>
      <c r="D227" t="s">
        <v>1168</v>
      </c>
      <c r="E227" t="s">
        <v>558</v>
      </c>
      <c r="G227" t="s">
        <v>262</v>
      </c>
      <c r="J227" t="s">
        <v>910</v>
      </c>
      <c r="K227">
        <v>1</v>
      </c>
      <c r="L227">
        <v>8000</v>
      </c>
      <c r="M227" s="152">
        <v>8000</v>
      </c>
      <c r="N227" t="s">
        <v>726</v>
      </c>
      <c r="O227" t="s">
        <v>868</v>
      </c>
      <c r="P227" t="s">
        <v>1494</v>
      </c>
      <c r="Q227" s="116" t="s">
        <v>1495</v>
      </c>
      <c r="R227">
        <v>459034093</v>
      </c>
      <c r="S227" t="s">
        <v>1496</v>
      </c>
      <c r="T227" s="115">
        <v>45750.460555555554</v>
      </c>
      <c r="W227" t="s">
        <v>537</v>
      </c>
      <c r="X227" t="s">
        <v>538</v>
      </c>
      <c r="Y227" t="s">
        <v>539</v>
      </c>
      <c r="AA227">
        <v>226</v>
      </c>
    </row>
    <row r="228" spans="1:27" x14ac:dyDescent="0.35">
      <c r="A228" s="115">
        <v>45750.643294780093</v>
      </c>
      <c r="B228" s="115">
        <v>45750.644496458342</v>
      </c>
      <c r="C228" s="115">
        <v>45749</v>
      </c>
      <c r="D228" t="s">
        <v>1168</v>
      </c>
      <c r="E228" t="s">
        <v>558</v>
      </c>
      <c r="G228" t="s">
        <v>268</v>
      </c>
      <c r="J228" t="s">
        <v>651</v>
      </c>
      <c r="K228">
        <v>5</v>
      </c>
      <c r="L228">
        <v>5000</v>
      </c>
      <c r="M228" s="152">
        <v>25000</v>
      </c>
      <c r="N228" t="s">
        <v>627</v>
      </c>
      <c r="O228" t="s">
        <v>868</v>
      </c>
      <c r="P228" t="s">
        <v>1497</v>
      </c>
      <c r="Q228" s="116" t="s">
        <v>1498</v>
      </c>
      <c r="R228">
        <v>459068894</v>
      </c>
      <c r="S228" t="s">
        <v>1499</v>
      </c>
      <c r="T228" s="115">
        <v>45750.519606481481</v>
      </c>
      <c r="W228" t="s">
        <v>537</v>
      </c>
      <c r="X228" t="s">
        <v>538</v>
      </c>
      <c r="Y228" t="s">
        <v>539</v>
      </c>
      <c r="AA228">
        <v>227</v>
      </c>
    </row>
    <row r="229" spans="1:27" x14ac:dyDescent="0.35">
      <c r="A229" s="115">
        <v>45750.644769641207</v>
      </c>
      <c r="B229" s="115">
        <v>45750.645765995367</v>
      </c>
      <c r="C229" s="115">
        <v>45749</v>
      </c>
      <c r="D229" t="s">
        <v>1168</v>
      </c>
      <c r="E229" t="s">
        <v>558</v>
      </c>
      <c r="G229" t="s">
        <v>262</v>
      </c>
      <c r="J229" t="s">
        <v>655</v>
      </c>
      <c r="K229">
        <v>1</v>
      </c>
      <c r="L229">
        <v>8000</v>
      </c>
      <c r="M229" s="152">
        <v>8000</v>
      </c>
      <c r="N229" t="s">
        <v>726</v>
      </c>
      <c r="O229" t="s">
        <v>868</v>
      </c>
      <c r="P229" t="s">
        <v>1500</v>
      </c>
      <c r="Q229" s="116" t="s">
        <v>1501</v>
      </c>
      <c r="R229">
        <v>459069539</v>
      </c>
      <c r="S229" t="s">
        <v>1502</v>
      </c>
      <c r="T229" s="115">
        <v>45750.520902777767</v>
      </c>
      <c r="W229" t="s">
        <v>537</v>
      </c>
      <c r="X229" t="s">
        <v>538</v>
      </c>
      <c r="Y229" t="s">
        <v>539</v>
      </c>
      <c r="AA229">
        <v>228</v>
      </c>
    </row>
  </sheetData>
  <autoFilter ref="A1:AA193" xr:uid="{189D4F6E-2EE4-4FE8-B42D-B0461BD88D4F}"/>
  <hyperlinks>
    <hyperlink ref="Q2" r:id="rId1" xr:uid="{717EBB66-D38D-4BF3-8840-2A0165B0FA57}"/>
    <hyperlink ref="Q3" r:id="rId2" xr:uid="{F4658D9D-74D2-418C-B3C2-A05DB8D459A3}"/>
    <hyperlink ref="Q4" r:id="rId3" xr:uid="{901E4C70-E09E-45E7-BCAA-2999C414A524}"/>
    <hyperlink ref="Q5" r:id="rId4" xr:uid="{563BC94E-0FB0-4D01-9768-BC9B7A513D98}"/>
    <hyperlink ref="Q6" r:id="rId5" xr:uid="{FA770583-93CC-4D73-9831-742ACCC1CAEF}"/>
    <hyperlink ref="Q7" r:id="rId6" xr:uid="{2BA4BFDC-3AFC-4B16-9940-AEC84D7F8D0D}"/>
    <hyperlink ref="Q8" r:id="rId7" xr:uid="{2F445546-8FB0-439F-A033-356127746A7B}"/>
    <hyperlink ref="Q9" r:id="rId8" xr:uid="{3420F342-1920-4E5A-AEC2-EA93902929C3}"/>
    <hyperlink ref="Q10" r:id="rId9" xr:uid="{AF815133-4FE5-4723-BF81-F2EBF9626EBC}"/>
    <hyperlink ref="Q11" r:id="rId10" xr:uid="{4DA50C69-5EB7-429D-B1B8-75B2926B49CF}"/>
    <hyperlink ref="Q12" r:id="rId11" xr:uid="{2D7C820D-FE9D-47CA-94D3-A040D3F0AEB0}"/>
    <hyperlink ref="Q13" r:id="rId12" xr:uid="{B05C9F5D-AAD2-491C-A3BC-3550C4570C84}"/>
    <hyperlink ref="Q14" r:id="rId13" xr:uid="{416D02D3-6AC8-4ADB-B48E-A53DC499FEF8}"/>
    <hyperlink ref="Q15" r:id="rId14" xr:uid="{46C29298-A539-46EE-9F21-EF0983D89D0B}"/>
    <hyperlink ref="Q16" r:id="rId15" xr:uid="{DB719CA3-1C43-47FE-A9E7-51DBD95891F3}"/>
    <hyperlink ref="Q17" r:id="rId16" xr:uid="{DA7C1CB0-3452-4991-9C2A-68A8AAE2E5AB}"/>
    <hyperlink ref="Q18" r:id="rId17" xr:uid="{FC789C2F-A98B-4C2B-A872-22BC5A7F0AEA}"/>
    <hyperlink ref="Q19" r:id="rId18" xr:uid="{4905861F-7A68-40C8-A636-37A32DEFB2E4}"/>
    <hyperlink ref="Q20" r:id="rId19" xr:uid="{08562106-8016-4B72-927F-F2773A20FC75}"/>
    <hyperlink ref="Q21" r:id="rId20" xr:uid="{0D111375-DF2F-43C3-899E-122D2AD2A1CE}"/>
    <hyperlink ref="Q22" r:id="rId21" xr:uid="{A9383B54-FB33-4881-A0E5-ADC3A5A6F3B9}"/>
    <hyperlink ref="Q23" r:id="rId22" xr:uid="{435498BD-6B73-44AF-80A0-019F040B547D}"/>
    <hyperlink ref="Q24" r:id="rId23" xr:uid="{463A2100-78B7-4BBF-9AB5-8AD320D5DBF9}"/>
    <hyperlink ref="Q25" r:id="rId24" xr:uid="{ADB7C9C7-7471-4A1B-9D29-891BF466A3F6}"/>
    <hyperlink ref="Q26" r:id="rId25" xr:uid="{786E3764-585D-42D4-BAD3-92CEAA7E2492}"/>
    <hyperlink ref="Q27" r:id="rId26" xr:uid="{BAE69CE1-0831-4E13-A468-0FC21F319EE1}"/>
    <hyperlink ref="Q28" r:id="rId27" xr:uid="{1B54CD60-2FC6-473D-B617-C519BFE0BD34}"/>
    <hyperlink ref="Q29" r:id="rId28" xr:uid="{21D6FA1B-8CA9-4A1B-B126-00B7E0222F95}"/>
    <hyperlink ref="Q30" r:id="rId29" xr:uid="{E180AA02-97AD-47D7-BC86-B119227CB217}"/>
    <hyperlink ref="Q31" r:id="rId30" xr:uid="{6C4E45BE-BFC6-40D8-AF3C-EA81C6CB56A3}"/>
    <hyperlink ref="Q32" r:id="rId31" xr:uid="{18DC7913-E540-4BBF-9115-BEB8DB585F27}"/>
    <hyperlink ref="Q33" r:id="rId32" xr:uid="{B009A28A-A2B0-4BEB-8902-2C9F3D91A439}"/>
    <hyperlink ref="Q34" r:id="rId33" xr:uid="{39C305DF-FF77-4912-AE0C-AB5628F27A79}"/>
    <hyperlink ref="Q35" r:id="rId34" xr:uid="{97925482-4EF5-4CEF-AD41-E744FB96194A}"/>
    <hyperlink ref="Q36" r:id="rId35" xr:uid="{1E52A6CB-03DE-48D2-B4F0-5C3BFA4578FE}"/>
    <hyperlink ref="Q37" r:id="rId36" xr:uid="{25E3B5FB-AF4C-42C2-818A-20896D22A823}"/>
    <hyperlink ref="Q38" r:id="rId37" xr:uid="{34B42C1C-1D58-41C2-B5B6-EBCC191D5922}"/>
    <hyperlink ref="Q39" r:id="rId38" xr:uid="{6BB5B3AA-6744-4436-9254-14C8B2F1265A}"/>
    <hyperlink ref="Q40" r:id="rId39" xr:uid="{D549931C-D2E5-45DB-A05F-0D73ACB5F6C3}"/>
    <hyperlink ref="Q41" r:id="rId40" xr:uid="{332A883E-4AAA-4785-92EA-B7CBB4DE72FF}"/>
    <hyperlink ref="Q42" r:id="rId41" xr:uid="{7C151C75-DFA7-4F61-9276-8007E1D8A329}"/>
    <hyperlink ref="Q43" r:id="rId42" xr:uid="{A67D3908-0CDF-42DA-9D82-FB9A03B1A943}"/>
    <hyperlink ref="Q44" r:id="rId43" xr:uid="{39D18F34-84D5-4C90-A934-552D60A91439}"/>
    <hyperlink ref="Q45" r:id="rId44" xr:uid="{3077FCEF-8957-4453-800F-4901E371A697}"/>
    <hyperlink ref="Q46" r:id="rId45" xr:uid="{02B467D9-AE36-4A23-B64F-2575845910F6}"/>
    <hyperlink ref="Q47" r:id="rId46" xr:uid="{F5B7303A-B79D-4F52-B2F9-E8B328C6C031}"/>
    <hyperlink ref="Q48" r:id="rId47" xr:uid="{2CE1974B-396B-48D3-947C-056C41B750E7}"/>
    <hyperlink ref="Q49" r:id="rId48" xr:uid="{F49DC6CE-F917-4EC2-9393-C841D855EC0E}"/>
    <hyperlink ref="Q50" r:id="rId49" xr:uid="{A512221A-E74E-4D41-B0B6-1D22D8FFA14B}"/>
    <hyperlink ref="Q51" r:id="rId50" xr:uid="{96501EF7-C6CD-4D82-96A2-309DC851DA08}"/>
    <hyperlink ref="Q52" r:id="rId51" xr:uid="{2212CD78-73BA-48B9-A611-1841DCE20A66}"/>
    <hyperlink ref="Q53" r:id="rId52" xr:uid="{63750B8F-032A-4116-B8A1-3E6F88BA4FB4}"/>
    <hyperlink ref="Q54" r:id="rId53" xr:uid="{67807965-E428-4E3B-B134-D92AEF5081CB}"/>
    <hyperlink ref="Q55" r:id="rId54" xr:uid="{835A02E4-EC93-42FC-90E2-D46B46513024}"/>
    <hyperlink ref="Q56" r:id="rId55" xr:uid="{1F9C2200-589C-43F7-9B16-7C4DE4AF0765}"/>
    <hyperlink ref="Q57" r:id="rId56" xr:uid="{7794930E-7983-4347-8243-A4DF079D8687}"/>
    <hyperlink ref="Q58" r:id="rId57" xr:uid="{D1761710-E22C-4148-9DA4-95DCE12B4490}"/>
    <hyperlink ref="Q59" r:id="rId58" xr:uid="{A7BFABA1-EA41-4779-8F81-F6451EF5DAF3}"/>
    <hyperlink ref="Q60" r:id="rId59" xr:uid="{F058D3A9-FB96-433B-80B9-AD685D3C1E19}"/>
    <hyperlink ref="Q61" r:id="rId60" xr:uid="{B3837994-DB7A-470B-9BF7-53A78A716048}"/>
    <hyperlink ref="Q62" r:id="rId61" xr:uid="{555D8CD3-31C5-43BE-B0B7-82144D80F5FE}"/>
    <hyperlink ref="Q63" r:id="rId62" xr:uid="{5D891CD5-C4C7-42D7-A018-85D92F25EF84}"/>
    <hyperlink ref="Q64" r:id="rId63" xr:uid="{5B17BCED-7870-4E56-A12B-DAFCD73DAF85}"/>
    <hyperlink ref="Q65" r:id="rId64" xr:uid="{6E4CBF9B-BC0B-4686-A37F-5E67E8A059E8}"/>
    <hyperlink ref="Q66" r:id="rId65" xr:uid="{964759A0-9043-4CF0-842E-4DDBCCFA14DD}"/>
    <hyperlink ref="Q67" r:id="rId66" xr:uid="{48094740-491F-4B23-B076-4B6834F3DB85}"/>
    <hyperlink ref="Q68" r:id="rId67" xr:uid="{31ED9C9D-2D32-4AE6-8A85-B80EA35EB54A}"/>
    <hyperlink ref="Q69" r:id="rId68" xr:uid="{9E713F2E-0733-4E0E-AA3F-31D2AB47C540}"/>
    <hyperlink ref="Q70" r:id="rId69" xr:uid="{4516D4ED-E547-4E06-A017-6014CE483ED9}"/>
    <hyperlink ref="Q71" r:id="rId70" xr:uid="{9D142FE8-FE77-43D3-B8C7-335AE84D4A3A}"/>
    <hyperlink ref="Q72" r:id="rId71" xr:uid="{E3CDF5FC-776F-46BC-B1C5-9C18E8671996}"/>
    <hyperlink ref="Q73" r:id="rId72" xr:uid="{908F4851-0DAC-4462-9306-A0EA7BE3BD89}"/>
    <hyperlink ref="Q74" r:id="rId73" xr:uid="{C8DB2F9D-3A04-4B14-BB1F-484D07E77839}"/>
    <hyperlink ref="Q75" r:id="rId74" xr:uid="{6EF943DA-A151-410E-98DC-B472C5FD0E07}"/>
    <hyperlink ref="Q76" r:id="rId75" xr:uid="{C3C264EA-9348-4308-AC26-5ED911C48165}"/>
    <hyperlink ref="Q77" r:id="rId76" xr:uid="{9D9ABB99-F7BB-490A-82DF-82DEBD98C82D}"/>
    <hyperlink ref="Q78" r:id="rId77" xr:uid="{315ECCA6-6255-458A-B112-BD286530F9FE}"/>
    <hyperlink ref="Q79" r:id="rId78" xr:uid="{3CB64422-13E6-4367-921C-AF7B852C5D13}"/>
    <hyperlink ref="Q80" r:id="rId79" xr:uid="{5904C7D8-82CB-41FF-905D-870B1E39F251}"/>
    <hyperlink ref="Q81" r:id="rId80" xr:uid="{F9C926EA-7BD1-41FF-A630-07DF2F723001}"/>
    <hyperlink ref="Q82" r:id="rId81" xr:uid="{D1BF4323-BC64-47CE-A918-ECF75D367AEF}"/>
    <hyperlink ref="Q83" r:id="rId82" xr:uid="{DC03F3A1-12BD-4FDE-AB0B-E4CBF7F7A428}"/>
    <hyperlink ref="Q84" r:id="rId83" xr:uid="{548E8D39-EF49-4916-ABD2-2693A319A1B2}"/>
    <hyperlink ref="Q85" r:id="rId84" xr:uid="{73797A2D-5E3E-4D8F-86B9-67B47145F998}"/>
    <hyperlink ref="Q86" r:id="rId85" xr:uid="{FF8BA5DE-3779-47EB-8828-C3C66794DFC6}"/>
    <hyperlink ref="Q87" r:id="rId86" xr:uid="{94AA947C-AA3B-4DA3-9C20-EA95E9595B72}"/>
    <hyperlink ref="Q88" r:id="rId87" xr:uid="{5596F9D5-5528-4FA7-8C36-FFE1FC02F1A5}"/>
    <hyperlink ref="Q89" r:id="rId88" xr:uid="{E0E30566-5EF4-44E6-9B8D-4892040A228E}"/>
    <hyperlink ref="Q90" r:id="rId89" xr:uid="{7C229C7E-B862-4EE6-AE45-85521E437724}"/>
    <hyperlink ref="Q91" r:id="rId90" xr:uid="{C76C5333-BD8C-4F20-ADB1-1EE9F5B5F7B8}"/>
    <hyperlink ref="Q92" r:id="rId91" xr:uid="{7FDD6649-9C1E-4A00-8725-4EFAB593E89F}"/>
    <hyperlink ref="Q93" r:id="rId92" xr:uid="{DD98E94A-761F-4CA2-89D5-DC66C01CF599}"/>
    <hyperlink ref="Q94" r:id="rId93" xr:uid="{8312632D-C8A6-46B3-A480-71D27AC8914B}"/>
    <hyperlink ref="Q95" r:id="rId94" xr:uid="{435EE554-4F27-4CC5-85A5-66DEC722FC09}"/>
    <hyperlink ref="Q96" r:id="rId95" xr:uid="{FCD017F9-9D15-4A0C-9A21-464D8684E4D8}"/>
    <hyperlink ref="Q97" r:id="rId96" xr:uid="{9A2BDF82-690E-47BA-8DB3-8B2EFFCFF4AD}"/>
    <hyperlink ref="Q98" r:id="rId97" xr:uid="{6103A285-1C42-485D-A66F-6A9063E1537D}"/>
    <hyperlink ref="Q99" r:id="rId98" xr:uid="{01558D35-B4F7-4042-B9E1-E926A5E59965}"/>
    <hyperlink ref="Q100" r:id="rId99" xr:uid="{84EB46D2-DFFE-44CA-88A7-2877521D6156}"/>
    <hyperlink ref="Q101" r:id="rId100" xr:uid="{BFEA16CA-E4DF-4623-B202-68809DF8118B}"/>
    <hyperlink ref="Q102" r:id="rId101" xr:uid="{76134AF4-BC13-45D2-87F6-96651E62D3B9}"/>
    <hyperlink ref="Q103" r:id="rId102" xr:uid="{19F7EE80-F5D1-4BF5-B4C7-0D9C5B6BCEE5}"/>
    <hyperlink ref="Q104" r:id="rId103" xr:uid="{702DF34F-5F6B-409D-8CEC-212BFBA341A0}"/>
    <hyperlink ref="Q105" r:id="rId104" xr:uid="{BCBC20C0-AACB-4642-8D94-766E6609AE76}"/>
    <hyperlink ref="Q106" r:id="rId105" xr:uid="{D8299BCD-6FF2-4D53-85B5-853BCDF672CC}"/>
    <hyperlink ref="Q107" r:id="rId106" xr:uid="{CF2E631A-F445-4BAE-ACF3-28BCE2391AFB}"/>
    <hyperlink ref="Q108" r:id="rId107" xr:uid="{D06F440B-62A9-444B-AA27-1C210487C706}"/>
    <hyperlink ref="Q109" r:id="rId108" xr:uid="{C97C3BA4-102F-4218-8A45-AA51D5000F2E}"/>
    <hyperlink ref="Q110" r:id="rId109" xr:uid="{78D0FFDD-0B5E-48F4-BE6C-07C21B866FD7}"/>
    <hyperlink ref="Q111" r:id="rId110" xr:uid="{79B55CA5-33C4-4EF3-9BDA-E015717E7D99}"/>
    <hyperlink ref="Q112" r:id="rId111" xr:uid="{9F88BE03-85E8-4372-B891-739154C932C2}"/>
    <hyperlink ref="Q113" r:id="rId112" xr:uid="{678B66B6-F724-4E10-8DA9-9CFB7F72A8D6}"/>
    <hyperlink ref="Q114" r:id="rId113" xr:uid="{5EA3FBF5-7DA2-43D9-A573-1830DA5525B0}"/>
    <hyperlink ref="Q115" r:id="rId114" xr:uid="{5F567569-4B53-4A4C-B577-562897430902}"/>
    <hyperlink ref="Q116" r:id="rId115" xr:uid="{04599C4D-BED3-4BA8-9264-E9BD8BFB2D50}"/>
    <hyperlink ref="Q117" r:id="rId116" xr:uid="{80BCA1A6-1B47-4B9C-8DBD-56D75E6DA398}"/>
    <hyperlink ref="Q118" r:id="rId117" xr:uid="{7E95E43E-E207-40D9-B697-393778F18DB0}"/>
    <hyperlink ref="Q119" r:id="rId118" xr:uid="{09DAC941-8014-4A47-A62D-B5EAFAD9D1E0}"/>
    <hyperlink ref="Q120" r:id="rId119" xr:uid="{67E4FF16-068E-403D-BC69-C7D7C2778699}"/>
    <hyperlink ref="Q121" r:id="rId120" xr:uid="{42E61E3F-35D9-483F-A3C5-16BF02D239AE}"/>
    <hyperlink ref="Q122" r:id="rId121" xr:uid="{F40596A7-3881-43D8-8C48-64749B416A8C}"/>
    <hyperlink ref="Q123" r:id="rId122" xr:uid="{20EC8E41-1E88-45DF-9166-41D0B4BC26B3}"/>
    <hyperlink ref="Q124" r:id="rId123" xr:uid="{394961C3-6160-4114-B6A2-5CC36CADACC9}"/>
    <hyperlink ref="Q125" r:id="rId124" xr:uid="{F3A1843E-582B-4D9D-9E50-871C1D32E5D1}"/>
    <hyperlink ref="Q126" r:id="rId125" xr:uid="{9D55474C-39A0-43A7-95C8-86DF347B2C84}"/>
    <hyperlink ref="Q127" r:id="rId126" xr:uid="{18F4FA17-9AC1-4C13-B723-0DCEB325BBDF}"/>
    <hyperlink ref="Q128" r:id="rId127" xr:uid="{9C5888E3-39A1-4957-939A-36679A6BF586}"/>
    <hyperlink ref="Q129" r:id="rId128" xr:uid="{4AA2C569-77FA-41C4-BB4D-CFC2824B8BE8}"/>
    <hyperlink ref="Q130" r:id="rId129" xr:uid="{733094E3-E56E-4C91-A2FA-AC7FCCC33286}"/>
    <hyperlink ref="Q131" r:id="rId130" xr:uid="{BB676FD4-B090-461A-852D-5571C695FCCC}"/>
    <hyperlink ref="Q132" r:id="rId131" xr:uid="{8FFED7CC-C340-40FE-8C0D-6C21A044AB74}"/>
    <hyperlink ref="Q133" r:id="rId132" xr:uid="{2026B320-D8BE-41E6-954A-39417A72C059}"/>
    <hyperlink ref="Q134" r:id="rId133" xr:uid="{C97D3710-5EE1-4BEF-882E-31C7BBCC447B}"/>
    <hyperlink ref="Q135" r:id="rId134" xr:uid="{20B63687-46BE-4DA5-8548-5E77DA4B67B5}"/>
    <hyperlink ref="Q136" r:id="rId135" xr:uid="{DC951DD2-FFB9-4B43-BE5D-465EAAE78F34}"/>
    <hyperlink ref="Q137" r:id="rId136" xr:uid="{CB596EF5-7A15-4ED8-96CE-702E86B2A715}"/>
    <hyperlink ref="Q138" r:id="rId137" xr:uid="{42D1C740-D7F4-4B3B-BD54-205EE54CDD46}"/>
    <hyperlink ref="Q139" r:id="rId138" xr:uid="{5A3D4F50-46B7-47A6-A8AE-21F64948F30E}"/>
    <hyperlink ref="Q140" r:id="rId139" xr:uid="{0BFD0FDB-206C-46C7-A8C5-841664C71AA3}"/>
    <hyperlink ref="Q141" r:id="rId140" xr:uid="{28C6DC1D-4E1C-4AA2-B718-CD0F2D90BBDE}"/>
    <hyperlink ref="Q142" r:id="rId141" xr:uid="{D2E13543-487F-41B7-8BBF-99594772C696}"/>
    <hyperlink ref="Q143" r:id="rId142" xr:uid="{17B960F3-7371-4F18-8023-66F264391505}"/>
    <hyperlink ref="Q144" r:id="rId143" xr:uid="{76F25BE2-A452-47F2-8A02-D87612CA1C3E}"/>
    <hyperlink ref="Q145" r:id="rId144" xr:uid="{36655B24-81D0-4EF0-8002-6C5A2250D8EC}"/>
    <hyperlink ref="Q146" r:id="rId145" xr:uid="{1C84C31A-EFE9-4FD9-B8BF-64F8521BB6EA}"/>
    <hyperlink ref="Q147" r:id="rId146" xr:uid="{E5C381A9-6C14-488C-8C6B-4624B8D2B4C8}"/>
    <hyperlink ref="Q148" r:id="rId147" xr:uid="{25BE78E0-8931-41FC-9AF9-23BB647CADAC}"/>
    <hyperlink ref="Q149" r:id="rId148" xr:uid="{83CFB8CB-3E22-4062-ABB5-8A961F25F87C}"/>
    <hyperlink ref="Q150" r:id="rId149" xr:uid="{EB934561-4173-4DFF-9C98-673B2E4565EA}"/>
    <hyperlink ref="Q151" r:id="rId150" xr:uid="{0CD367CD-712B-4A15-9124-5D179F64FFF1}"/>
    <hyperlink ref="Q152" r:id="rId151" xr:uid="{2C092FCF-BD9A-4482-8747-3D26908DC048}"/>
    <hyperlink ref="Q153" r:id="rId152" xr:uid="{92E9033B-FD10-4BBF-BA85-877AA3719BAB}"/>
    <hyperlink ref="Q154" r:id="rId153" xr:uid="{3CC6A1E3-AEC3-4D0D-93C6-8B0C4392C51B}"/>
    <hyperlink ref="Q155" r:id="rId154" xr:uid="{383B5661-9013-4DF7-A232-B2E46ED07F67}"/>
    <hyperlink ref="Q156" r:id="rId155" xr:uid="{CD332ED3-5B91-458B-8689-7F96C949C147}"/>
    <hyperlink ref="Q157" r:id="rId156" xr:uid="{717D8C62-7DD1-43DF-888A-45FEABB9DDC7}"/>
    <hyperlink ref="Q158" r:id="rId157" xr:uid="{9688DAAB-3B5C-46B0-B684-FF2EC46E442E}"/>
    <hyperlink ref="Q159" r:id="rId158" xr:uid="{978D5B56-BA7F-4A0D-9FB8-02727D41EB3B}"/>
    <hyperlink ref="Q160" r:id="rId159" xr:uid="{3AE0D842-A648-495B-96D9-427C5BE54943}"/>
    <hyperlink ref="Q161" r:id="rId160" xr:uid="{0B0A6137-E8B6-48C2-BB4F-799161D6FFF7}"/>
    <hyperlink ref="Q162" r:id="rId161" xr:uid="{143A472E-920F-4B2C-8B6D-E6609F428AE5}"/>
    <hyperlink ref="Q163" r:id="rId162" xr:uid="{80741552-B9B9-4650-BEC5-A5992BD95E86}"/>
    <hyperlink ref="Q164" r:id="rId163" xr:uid="{C97ECFBB-6050-4C9E-B05F-8F817FA73C1A}"/>
    <hyperlink ref="Q165" r:id="rId164" xr:uid="{476FC071-EE1E-44BC-BEA2-7410F771ABB3}"/>
    <hyperlink ref="Q166" r:id="rId165" xr:uid="{38E022E1-821B-4068-B3AF-0DD6108A87E6}"/>
    <hyperlink ref="Q167" r:id="rId166" xr:uid="{9D23FE57-7A8E-45DD-B458-79898BAF8BF6}"/>
    <hyperlink ref="Q168" r:id="rId167" xr:uid="{18A2F0A0-B9BC-4224-B4F3-BE86207C1258}"/>
    <hyperlink ref="Q169" r:id="rId168" xr:uid="{D124589B-58DF-47FD-8834-D2B9F7A28A9F}"/>
    <hyperlink ref="Q170" r:id="rId169" xr:uid="{75119573-1C30-46FE-88A9-F44032C8A116}"/>
    <hyperlink ref="Q171" r:id="rId170" xr:uid="{58768B13-6EE1-472E-A405-1C90299DB3AE}"/>
    <hyperlink ref="Q172" r:id="rId171" xr:uid="{965CE5F2-DB35-463D-840C-89F1110F4EAA}"/>
    <hyperlink ref="Q173" r:id="rId172" xr:uid="{F1AA423A-600D-43C3-BE90-55DD950BCBFC}"/>
    <hyperlink ref="Q174" r:id="rId173" xr:uid="{98C73DF5-81EA-41C2-8B87-3C65A82E7FAA}"/>
    <hyperlink ref="Q175" r:id="rId174" xr:uid="{2097E995-5FCE-4545-B8A5-C0DF3970BBC0}"/>
    <hyperlink ref="Q176" r:id="rId175" xr:uid="{E57A0792-C5B7-4454-A4CB-7BF50081416A}"/>
    <hyperlink ref="Q177" r:id="rId176" xr:uid="{E013E5FC-7885-458B-8FF1-E7BAF7334941}"/>
    <hyperlink ref="Q178" r:id="rId177" xr:uid="{6B043D08-4B9D-465F-96C9-BFA52F88FE3C}"/>
    <hyperlink ref="Q179" r:id="rId178" xr:uid="{A1273184-C486-465D-BB0B-19F38032610A}"/>
    <hyperlink ref="Q180" r:id="rId179" xr:uid="{33074B68-17E8-4B55-8B90-6735D432226B}"/>
    <hyperlink ref="Q181" r:id="rId180" xr:uid="{E855BDF7-05CC-4B27-AE65-4897656CA0E6}"/>
    <hyperlink ref="Q182" r:id="rId181" xr:uid="{DA3834B8-85E7-4ABD-A614-ECA3A56A1FD7}"/>
    <hyperlink ref="Q183" r:id="rId182" xr:uid="{BA7E1436-B087-4F8D-9252-5CEA6002FB14}"/>
    <hyperlink ref="Q184" r:id="rId183" xr:uid="{CFA410A6-6C48-4719-93A9-29272BEA96DE}"/>
    <hyperlink ref="Q185" r:id="rId184" xr:uid="{112D2C79-EB1A-4F14-AF5E-5A1629CA75FE}"/>
    <hyperlink ref="Q186" r:id="rId185" xr:uid="{14F91318-F74E-41DE-B7CA-B3F40047863D}"/>
    <hyperlink ref="Q187" r:id="rId186" xr:uid="{1ACEE0A9-5906-40C5-9FF1-7542962CE883}"/>
    <hyperlink ref="Q188" r:id="rId187" xr:uid="{BFDD8457-5FC7-487E-AA6C-B40DB49B4542}"/>
    <hyperlink ref="Q189" r:id="rId188" xr:uid="{91B39EF8-DF63-47CC-93B4-DC892FF3D01B}"/>
    <hyperlink ref="Q190" r:id="rId189" xr:uid="{CB4623DB-63D0-4D3F-89B1-84875D0A0509}"/>
    <hyperlink ref="Q191" r:id="rId190" xr:uid="{AA5CB02E-B95D-4F90-80C0-DBCB29595932}"/>
    <hyperlink ref="Q192" r:id="rId191" xr:uid="{92B7AB5E-32F6-417A-AF02-D7626DF06FF5}"/>
    <hyperlink ref="Q193" r:id="rId192" xr:uid="{B1D97D54-A2B8-481C-8E51-F6B1BEF7B0B7}"/>
    <hyperlink ref="Q194" r:id="rId193" xr:uid="{21D6B61F-4802-4EE4-887B-E992ACB29FA4}"/>
    <hyperlink ref="Q195" r:id="rId194" xr:uid="{60D3F2A6-BD2C-47E0-B493-3D0ADF256BAC}"/>
    <hyperlink ref="Q196" r:id="rId195" xr:uid="{F143B89E-7B26-4ECE-9125-F4A97D3BF183}"/>
    <hyperlink ref="Q197" r:id="rId196" xr:uid="{2518A0B3-5B89-4DCB-87F8-9E2B7007EC64}"/>
    <hyperlink ref="Q198" r:id="rId197" xr:uid="{B9479E4A-EBEE-4100-BCBD-D7CB82B80564}"/>
    <hyperlink ref="Q199" r:id="rId198" xr:uid="{8C102308-0447-422C-BDBB-CBDB392DEA19}"/>
    <hyperlink ref="Q200" r:id="rId199" xr:uid="{3E480911-10F4-41E9-8084-D92EB86737FB}"/>
    <hyperlink ref="Q201" r:id="rId200" xr:uid="{C6A4441F-0C85-4BBC-8EC0-0A9058F1808A}"/>
    <hyperlink ref="Q202" r:id="rId201" xr:uid="{16B5F76E-F53B-4221-B981-7C9AF57CDFC3}"/>
    <hyperlink ref="Q203" r:id="rId202" xr:uid="{8AB6B05A-9618-467F-ACB0-BECD1D3DD8BA}"/>
    <hyperlink ref="Q204" r:id="rId203" xr:uid="{A39A4484-51EA-4932-94D0-AF86954223CB}"/>
    <hyperlink ref="Q205" r:id="rId204" xr:uid="{433279B7-6A47-4A22-AB1C-A13300B64869}"/>
    <hyperlink ref="Q206" r:id="rId205" xr:uid="{9BBCC09C-4A5E-4AFF-8C03-BB582F283F1F}"/>
    <hyperlink ref="Q207" r:id="rId206" xr:uid="{DEEF1774-9FBC-4D60-AF77-8C3E9A7C8AAC}"/>
    <hyperlink ref="Q208" r:id="rId207" xr:uid="{609B3902-804A-4449-BB95-6F5B1B37BF16}"/>
    <hyperlink ref="Q209" r:id="rId208" xr:uid="{1E2204FB-352C-4744-96FC-B38A485B862B}"/>
    <hyperlink ref="Q210" r:id="rId209" xr:uid="{47BC9FA0-C2F8-4934-867A-07E4AF0F0B2B}"/>
    <hyperlink ref="Q211" r:id="rId210" xr:uid="{19206352-7B20-481A-9A4E-3E07F760DD23}"/>
    <hyperlink ref="Q212" r:id="rId211" xr:uid="{6766091D-E71E-4681-8C24-CBEC26D4BDAB}"/>
    <hyperlink ref="Q213" r:id="rId212" xr:uid="{6389E601-1137-4CC6-A48E-5AF081181A34}"/>
    <hyperlink ref="Q214" r:id="rId213" xr:uid="{D64C8F9E-FD91-416C-BE1E-73B893B42763}"/>
    <hyperlink ref="Q215" r:id="rId214" xr:uid="{811238CC-5D2E-4395-A160-CE66635EB4FB}"/>
    <hyperlink ref="Q216" r:id="rId215" xr:uid="{18989302-CC32-4486-BDBB-4D3D988A04C0}"/>
    <hyperlink ref="Q217" r:id="rId216" xr:uid="{DACDBF34-27F7-43A2-B860-F51724F574A3}"/>
    <hyperlink ref="Q218" r:id="rId217" xr:uid="{1925DEE8-83FE-4681-9A2D-F0F7A21E6A7A}"/>
    <hyperlink ref="Q219" r:id="rId218" xr:uid="{D5695843-0962-48A3-8CE8-71F7323D7A01}"/>
    <hyperlink ref="Q220" r:id="rId219" xr:uid="{9381547C-94C7-45D0-B172-A777402E02E7}"/>
    <hyperlink ref="Q221" r:id="rId220" xr:uid="{2EAA9891-FE48-4A40-B3C7-6363E267C141}"/>
    <hyperlink ref="Q222" r:id="rId221" xr:uid="{9064F1C5-2E09-4F0C-B12A-D12602166AA9}"/>
    <hyperlink ref="Q223" r:id="rId222" xr:uid="{16EC3B83-F0EF-4FA1-A3B6-4B8160B3B08F}"/>
    <hyperlink ref="Q224" r:id="rId223" xr:uid="{E2F1A03F-3280-4908-BE72-CC0AF9AE98B1}"/>
    <hyperlink ref="Q225" r:id="rId224" xr:uid="{E24EB7F8-4512-403D-AB7A-13CBA94B1926}"/>
    <hyperlink ref="Q226" r:id="rId225" xr:uid="{17AE2C30-E278-43C1-A03A-FAAC21B3A6A6}"/>
    <hyperlink ref="Q227" r:id="rId226" xr:uid="{1E4C9E51-CB49-4D49-868E-4EFD955647EA}"/>
    <hyperlink ref="Q228" r:id="rId227" xr:uid="{24A40333-BC65-4D7F-870C-0138B8BC64AC}"/>
    <hyperlink ref="Q229" r:id="rId228" xr:uid="{1074AB33-CEFB-447E-BF55-16EEC264ADC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20250131 to 20250213</vt:lpstr>
      <vt:lpstr>20250131 to 20250220</vt:lpstr>
      <vt:lpstr>Pivot as at 20250302</vt:lpstr>
      <vt:lpstr>20250128 to 20250302</vt:lpstr>
      <vt:lpstr>20250128 to 20250312</vt:lpstr>
      <vt:lpstr>20250128 to 20250323</vt:lpstr>
      <vt:lpstr>20250128 to 20250402</vt:lpstr>
      <vt:lpstr>20250128 to 20250427 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Joseph_PR_20M - 27M</vt:lpstr>
      <vt:lpstr>Nico_PR_16M to Sale</vt:lpstr>
      <vt:lpstr>Nico_PR_25Mar to 8Apr</vt:lpstr>
      <vt:lpstr>Joseph_PR_27Mar - 10Apr</vt:lpstr>
      <vt:lpstr>Nico_PR_13Apr to 27Apr</vt:lpstr>
      <vt:lpstr>Joseph_PR_7Apr - 12Apr</vt:lpstr>
      <vt:lpstr>Joseph_PR_12Apr - 17Apr</vt:lpstr>
      <vt:lpstr>Joseph_PR_21Apr - 28Apr</vt:lpstr>
      <vt:lpstr>Joseph_PR_17Apr - 25AprPlus</vt:lpstr>
      <vt:lpstr>Nico_PR_25Apr - 2May</vt:lpstr>
      <vt:lpstr>Template</vt:lpstr>
      <vt:lpstr>&lt;&lt;&lt; Budget Forecasts</vt:lpstr>
      <vt:lpstr>Detailed Financials &gt;&gt;</vt:lpstr>
      <vt:lpstr>Model</vt:lpstr>
      <vt:lpstr>PnL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2025-04-27T14:30:04Z</dcterms:modified>
</cp:coreProperties>
</file>