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E423E269-CA26-46D4-976A-9D18DBFAA2A0}" xr6:coauthVersionLast="47" xr6:coauthVersionMax="47" xr10:uidLastSave="{00000000-0000-0000-0000-000000000000}"/>
  <bookViews>
    <workbookView xWindow="-110" yWindow="-110" windowWidth="19420" windowHeight="10300" firstSheet="4" activeTab="5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20250128 to 20250302" sheetId="22" r:id="rId4"/>
    <sheet name="20250128 to 20250312" sheetId="26" r:id="rId5"/>
    <sheet name="20250128 to 20250323" sheetId="30" r:id="rId6"/>
    <sheet name="&lt;&lt;&lt;Data" sheetId="14" r:id="rId7"/>
    <sheet name="Budget_Forecast_4-18 Jan 2025" sheetId="9" r:id="rId8"/>
    <sheet name="Budget_Forecast 18J - 1F 2025" sheetId="10" r:id="rId9"/>
    <sheet name="Budget_Forecast 6F - 20F 2025" sheetId="13" r:id="rId10"/>
    <sheet name="N_Budget_Forecast 20F - 6M" sheetId="20" r:id="rId11"/>
    <sheet name="J_Budget_Forecast 20F - 6M 2025" sheetId="19" r:id="rId12"/>
    <sheet name="Nico_PR_3M - 15M" sheetId="24" r:id="rId13"/>
    <sheet name="Joseph_PR_3M - 13M" sheetId="25" r:id="rId14"/>
    <sheet name="Jospeh_PR_13M - 23M" sheetId="27" r:id="rId15"/>
    <sheet name="Joseph_PR_20M - 27M" sheetId="29" r:id="rId16"/>
    <sheet name="Nico_PR_16M to Sale" sheetId="28" r:id="rId17"/>
    <sheet name="Template" sheetId="12" r:id="rId18"/>
    <sheet name="&lt;&lt;&lt; Budget Forecasts" sheetId="16" r:id="rId19"/>
    <sheet name="Detailed Financials &gt;&gt;" sheetId="17" r:id="rId20"/>
    <sheet name="Model" sheetId="1" r:id="rId21"/>
    <sheet name="P + L  Income Statement" sheetId="7" r:id="rId22"/>
    <sheet name="Balance Sheet" sheetId="6" r:id="rId23"/>
    <sheet name="Cash Flow Statement" sheetId="8" r:id="rId24"/>
    <sheet name="Chicken House 2 - 300" sheetId="11" r:id="rId25"/>
    <sheet name="Chicken House - 500" sheetId="2" r:id="rId26"/>
    <sheet name="Guard House" sheetId="3" r:id="rId27"/>
    <sheet name="Finishings" sheetId="4" r:id="rId28"/>
    <sheet name="Floor and Stone Work" sheetId="5" r:id="rId29"/>
    <sheet name="Sheet2" sheetId="18" r:id="rId30"/>
  </sheets>
  <definedNames>
    <definedName name="_xlnm._FilterDatabase" localSheetId="3" hidden="1">'20250128 to 20250302'!$A$1:$AA$100</definedName>
    <definedName name="_xlnm._FilterDatabase" localSheetId="4" hidden="1">'20250128 to 20250312'!$A$1:$AA$130</definedName>
    <definedName name="_xlnm._FilterDatabase" localSheetId="5" hidden="1">'20250128 to 20250323'!$A$1:$AA$193</definedName>
  </definedNames>
  <calcPr calcId="191029"/>
  <pivotCaches>
    <pivotCache cacheId="0" r:id="rId3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0" i="28" l="1"/>
  <c r="O40" i="28"/>
  <c r="I28" i="29"/>
  <c r="O28" i="29" s="1"/>
  <c r="P37" i="27"/>
  <c r="P37" i="29"/>
  <c r="P20" i="29"/>
  <c r="P12" i="29"/>
  <c r="P11" i="29"/>
  <c r="P27" i="29"/>
  <c r="P26" i="29"/>
  <c r="O40" i="27"/>
  <c r="P20" i="27"/>
  <c r="P12" i="27"/>
  <c r="P13" i="27"/>
  <c r="O13" i="27"/>
  <c r="O12" i="27"/>
  <c r="P14" i="27"/>
  <c r="P6" i="27"/>
  <c r="P11" i="27"/>
  <c r="P21" i="27"/>
  <c r="P40" i="27" s="1"/>
  <c r="N40" i="29"/>
  <c r="N11" i="29"/>
  <c r="N12" i="29"/>
  <c r="N20" i="29"/>
  <c r="H27" i="29"/>
  <c r="N26" i="29"/>
  <c r="N37" i="29"/>
  <c r="H26" i="29"/>
  <c r="H20" i="29"/>
  <c r="H12" i="29"/>
  <c r="H11" i="29"/>
  <c r="N40" i="28"/>
  <c r="N20" i="28"/>
  <c r="F20" i="28"/>
  <c r="N12" i="28"/>
  <c r="F12" i="28"/>
  <c r="N11" i="28"/>
  <c r="F11" i="28"/>
  <c r="N40" i="27"/>
  <c r="N21" i="27"/>
  <c r="I21" i="27"/>
  <c r="N20" i="27"/>
  <c r="G20" i="27"/>
  <c r="N14" i="27"/>
  <c r="G14" i="27"/>
  <c r="N13" i="27"/>
  <c r="N12" i="27"/>
  <c r="G13" i="27"/>
  <c r="G12" i="27"/>
  <c r="N11" i="27"/>
  <c r="I11" i="27"/>
  <c r="N6" i="27"/>
  <c r="I6" i="27"/>
  <c r="Q43" i="19"/>
  <c r="O20" i="24"/>
  <c r="P20" i="24" s="1"/>
  <c r="O15" i="24"/>
  <c r="P15" i="24" s="1"/>
  <c r="O14" i="24"/>
  <c r="P14" i="24" s="1"/>
  <c r="O12" i="24"/>
  <c r="P12" i="24" s="1"/>
  <c r="O11" i="24"/>
  <c r="O20" i="25"/>
  <c r="P20" i="25" s="1"/>
  <c r="O12" i="25"/>
  <c r="O11" i="25"/>
  <c r="P11" i="25" s="1"/>
  <c r="N20" i="25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P28" i="29" l="1"/>
  <c r="O40" i="29"/>
  <c r="P40" i="29" s="1"/>
  <c r="O40" i="24"/>
  <c r="O40" i="25"/>
  <c r="P12" i="25"/>
  <c r="P40" i="25" s="1"/>
  <c r="P40" i="24"/>
  <c r="N40" i="20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<sst xmlns="http://schemas.openxmlformats.org/spreadsheetml/2006/main" count="7597" uniqueCount="1377">
  <si>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</si>
  <si>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</si>
  <si>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</si>
  <si>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</si>
  <si>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</si>
  <si>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</si>
  <si>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</si>
  <si>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</si>
  <si>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</si>
  <si>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</si>
  <si>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</si>
  <si>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</si>
  <si>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</si>
  <si>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</si>
  <si>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</si>
  <si>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</si>
  <si>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</si>
  <si>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</si>
  <si>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</si>
  <si>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</si>
  <si>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</si>
  <si>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</si>
  <si>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</si>
  <si>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</si>
  <si>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</si>
  <si>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</si>
  <si>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</si>
  <si>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</si>
  <si>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</si>
  <si>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</si>
  <si>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</si>
  <si>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</si>
  <si>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</si>
  <si>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</si>
  <si>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</si>
  <si>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</si>
  <si>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</si>
  <si>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</si>
  <si>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</si>
  <si>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</si>
  <si>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</si>
  <si>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</si>
  <si>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</si>
  <si>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</si>
  <si>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</si>
  <si>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</si>
  <si>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</si>
  <si>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</si>
  <si>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</si>
  <si>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</si>
  <si>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</si>
  <si>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</si>
  <si>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</si>
  <si>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</si>
  <si>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</si>
  <si>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</si>
  <si>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</si>
  <si>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</si>
  <si>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</si>
  <si>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</si>
  <si>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</si>
  <si>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</si>
  <si>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</si>
  <si>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</si>
  <si>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</si>
  <si>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</si>
  <si>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</si>
  <si>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</si>
  <si>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</si>
  <si>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</si>
  <si>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</si>
  <si>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</si>
  <si>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</si>
  <si>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</si>
  <si>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</si>
  <si>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</si>
  <si>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</si>
  <si>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</si>
  <si>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</si>
  <si>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</si>
  <si>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</si>
  <si>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</si>
  <si>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</si>
  <si>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</si>
  <si>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</si>
  <si>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</si>
  <si>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</si>
  <si>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</si>
  <si>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</si>
  <si>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</si>
  <si>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</si>
  <si>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</si>
  <si>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</si>
  <si>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</si>
  <si>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</si>
  <si>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</si>
  <si>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</si>
  <si>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</si>
  <si>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</si>
  <si>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</si>
  <si>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</si>
  <si>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</si>
  <si>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</si>
  <si>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</si>
  <si>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</si>
  <si>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</si>
  <si>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</si>
  <si>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</si>
  <si>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</si>
  <si>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</si>
  <si>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</si>
  <si>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</si>
  <si>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</si>
  <si>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</si>
  <si>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</si>
  <si>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</si>
  <si>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</si>
  <si>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</si>
  <si>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</si>
  <si>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</si>
  <si>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</si>
  <si>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</si>
  <si>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</si>
  <si>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</si>
  <si>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</si>
  <si>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</si>
  <si>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</si>
  <si>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</si>
  <si>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</si>
  <si>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</si>
  <si>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</si>
  <si>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</si>
  <si>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</si>
  <si>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</si>
  <si>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</si>
  <si>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</si>
  <si>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</si>
  <si>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</si>
  <si>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</si>
  <si>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</si>
  <si>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</si>
  <si>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</si>
  <si>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</si>
  <si>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</si>
  <si>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</si>
  <si>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</si>
  <si>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</si>
  <si>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</si>
  <si>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</si>
  <si>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</si>
  <si>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</si>
  <si>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</si>
  <si>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</si>
  <si>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</si>
  <si>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</si>
  <si>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</si>
  <si>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</si>
  <si>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</si>
  <si>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</si>
  <si>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</si>
  <si>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</si>
  <si>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</si>
  <si>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</si>
  <si>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</si>
  <si>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</si>
  <si>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</si>
  <si>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</si>
  <si>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</si>
  <si>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</si>
  <si>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</si>
  <si>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</si>
  <si>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</si>
  <si>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</si>
  <si>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</si>
  <si>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</si>
  <si>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</si>
  <si>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</si>
  <si>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</si>
  <si>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</si>
  <si>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</si>
  <si>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</si>
  <si>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</si>
  <si>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</si>
  <si>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</si>
  <si>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</si>
  <si>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</si>
  <si>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</si>
  <si>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</si>
  <si>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</si>
  <si>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</si>
  <si>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</si>
  <si>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</si>
  <si>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</si>
  <si>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</si>
  <si>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</si>
  <si>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</si>
  <si>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</si>
  <si>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</si>
  <si>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</si>
  <si>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</si>
  <si>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</si>
  <si>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</si>
  <si>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</si>
  <si>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</si>
  <si>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</si>
  <si>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</si>
  <si>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</si>
  <si>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</si>
  <si>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</si>
  <si>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</si>
  <si>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</si>
  <si>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</si>
  <si>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</si>
  <si>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</si>
  <si>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</si>
  <si>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</si>
  <si>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</si>
  <si>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</si>
  <si>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</si>
  <si>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</si>
  <si>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</si>
  <si>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</si>
  <si>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</si>
  <si>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</si>
  <si>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</si>
  <si>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</si>
  <si>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</si>
  <si>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</si>
  <si>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</si>
  <si>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</si>
  <si>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</si>
  <si>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</si>
  <si>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</si>
  <si>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</si>
  <si>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</si>
  <si>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</si>
  <si>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</si>
  <si>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</si>
  <si>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</si>
  <si>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</si>
  <si>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</si>
  <si>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</si>
  <si>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</si>
  <si>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</si>
  <si>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</si>
  <si>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</si>
  <si>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</si>
  <si>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</si>
  <si>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</si>
  <si>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</si>
  <si>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</si>
  <si>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</si>
  <si>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</si>
  <si>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</si>
  <si>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</si>
  <si>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</si>
  <si>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</si>
  <si>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</si>
  <si>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</si>
  <si>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</si>
  <si>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</si>
  <si>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</si>
  <si>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</si>
  <si>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</si>
  <si>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</si>
  <si>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</si>
  <si>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</si>
  <si>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</si>
  <si>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</si>
  <si>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</si>
  <si>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</si>
  <si>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</si>
  <si>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</si>
  <si>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</si>
  <si>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</si>
  <si>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</si>
  <si>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</si>
  <si>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</si>
  <si>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</si>
  <si>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</si>
  <si>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</si>
  <si>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</si>
  <si>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</si>
  <si>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</si>
  <si>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</si>
  <si>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</si>
  <si>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</si>
  <si>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</si>
  <si>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</si>
  <si>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</si>
  <si>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</si>
  <si>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</si>
  <si>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</si>
  <si>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</si>
  <si>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</si>
  <si>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</si>
  <si>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</si>
  <si>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</si>
  <si>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</si>
  <si>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</si>
  <si>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</si>
  <si>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</si>
  <si>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</si>
  <si>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</si>
  <si>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</si>
  <si>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</si>
  <si>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</si>
  <si>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</si>
  <si>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</si>
  <si>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</si>
  <si>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</si>
  <si>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</si>
  <si>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</si>
  <si>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</si>
  <si>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</si>
  <si>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</si>
  <si>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</si>
  <si>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</si>
  <si>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</si>
  <si>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</si>
  <si>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</si>
  <si>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</si>
  <si>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</si>
  <si>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</si>
  <si>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</si>
  <si>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</si>
  <si>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</si>
  <si>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</si>
  <si>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</si>
  <si>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</si>
  <si>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</si>
  <si>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</si>
  <si>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</si>
  <si>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</si>
  <si>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</si>
  <si>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</si>
  <si>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</si>
  <si>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</si>
  <si>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</si>
  <si>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</si>
  <si>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</si>
  <si>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</si>
  <si>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</si>
  <si>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</si>
  <si>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</si>
  <si>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</si>
  <si>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</si>
  <si>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</si>
  <si>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</si>
  <si>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</si>
  <si>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</si>
  <si>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</si>
  <si>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</si>
  <si>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</si>
  <si>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</si>
  <si>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</si>
  <si>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</si>
  <si>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</si>
  <si>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</si>
  <si>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</si>
  <si>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</si>
  <si>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</si>
  <si>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</si>
  <si>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</si>
  <si>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</si>
  <si>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</si>
  <si>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</si>
  <si>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</si>
  <si>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</si>
  <si>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</si>
  <si>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</si>
  <si>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</si>
  <si>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</si>
  <si>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</si>
  <si>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</si>
  <si>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</si>
  <si>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</si>
  <si>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</si>
  <si>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</si>
  <si>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</si>
  <si>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</si>
  <si>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</si>
  <si>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</si>
  <si>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</si>
  <si>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</si>
  <si>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</si>
  <si>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</si>
  <si>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</si>
  <si>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</si>
  <si>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</si>
  <si>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</si>
  <si>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</si>
  <si>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</si>
  <si>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</si>
  <si>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</si>
  <si>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</si>
  <si>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</si>
  <si>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</si>
  <si>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</si>
  <si>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</si>
  <si>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</si>
  <si>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</si>
  <si>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</si>
  <si>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</si>
  <si>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</si>
  <si>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</si>
  <si>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</si>
  <si>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</si>
  <si>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</si>
  <si>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</si>
  <si>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</si>
  <si>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</si>
  <si>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</si>
  <si>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</si>
  <si>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</si>
  <si>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</si>
  <si>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</si>
  <si>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</si>
  <si>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</si>
  <si>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</si>
  <si>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</si>
  <si>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</si>
  <si>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</si>
  <si>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</si>
  <si>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</si>
  <si>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</si>
  <si>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</si>
  <si>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</si>
  <si>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</si>
  <si>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</si>
  <si>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</si>
  <si>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</si>
  <si>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</si>
  <si>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</si>
  <si>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</si>
  <si>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</si>
  <si>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</si>
  <si>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</si>
  <si>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</si>
  <si>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</si>
  <si>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</si>
  <si>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</si>
  <si>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</si>
  <si>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</si>
  <si>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</si>
  <si>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</si>
  <si>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</si>
  <si>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</si>
  <si>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</si>
  <si>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</si>
  <si>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</si>
  <si>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</si>
  <si>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</si>
  <si>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</si>
  <si>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</si>
  <si>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</si>
  <si>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</si>
  <si>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</si>
  <si>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</si>
  <si>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</si>
  <si>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</si>
  <si>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</si>
  <si>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</si>
  <si>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</si>
  <si>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</si>
  <si>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</si>
  <si>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</si>
  <si>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</si>
  <si>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</si>
  <si>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</si>
  <si>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</si>
  <si>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</si>
  <si>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</si>
  <si>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</si>
  <si>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</si>
  <si>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</si>
  <si>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</si>
  <si>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</si>
  <si>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</si>
  <si>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</si>
  <si>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</si>
  <si>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</si>
  <si>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</si>
  <si>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</si>
  <si>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</si>
  <si>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</si>
  <si>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</si>
  <si>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</si>
  <si>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</si>
  <si>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</si>
  <si>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</si>
  <si>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</si>
  <si>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</si>
  <si>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</si>
  <si>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</si>
  <si>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</si>
  <si>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</si>
  <si>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</si>
  <si>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</si>
  <si>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</si>
  <si>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</si>
  <si>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</si>
  <si>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</si>
  <si>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</si>
  <si>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</si>
  <si>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</si>
  <si>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</si>
  <si>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</si>
  <si>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</si>
  <si>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</si>
  <si>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</si>
  <si>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</si>
  <si>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</si>
  <si>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</si>
  <si>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</si>
  <si>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</si>
  <si>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</si>
  <si>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</si>
  <si>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</si>
  <si>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</si>
  <si>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</si>
  <si>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</si>
  <si>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</si>
  <si>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</si>
  <si>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</si>
  <si>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</si>
  <si>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</si>
  <si>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</si>
  <si>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</si>
  <si>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</si>
  <si>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</si>
  <si>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</si>
  <si>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</si>
  <si>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</si>
  <si>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</si>
  <si>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</si>
  <si>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</si>
  <si>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</si>
  <si>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</si>
  <si>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</si>
  <si>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</si>
  <si>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</si>
  <si>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</si>
  <si>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</si>
  <si>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</si>
  <si>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</si>
  <si>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</si>
  <si>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</si>
  <si>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</si>
  <si>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</si>
  <si>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</si>
  <si>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</si>
  <si>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</si>
  <si>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</si>
  <si>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</si>
  <si>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</si>
  <si>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</si>
  <si>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</si>
  <si>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</si>
  <si>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</si>
  <si>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</si>
  <si>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</si>
  <si>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</si>
  <si>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</si>
  <si>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</si>
  <si>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</si>
  <si>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</si>
  <si>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</si>
  <si>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</si>
  <si>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</si>
  <si>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</si>
  <si>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</si>
  <si>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</si>
  <si>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</si>
  <si>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</si>
  <si>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</si>
  <si>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</si>
  <si>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</si>
  <si>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</si>
  <si>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</si>
  <si>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</si>
  <si>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</si>
  <si>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</si>
  <si>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</si>
  <si>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</si>
  <si>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</si>
  <si>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</si>
  <si>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</si>
  <si>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</si>
  <si>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</si>
  <si>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</si>
  <si>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</si>
  <si>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</si>
  <si>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</si>
  <si>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</si>
  <si>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</si>
  <si>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</si>
  <si>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</si>
  <si>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</si>
  <si>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</si>
  <si>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</si>
  <si>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</si>
  <si>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</si>
  <si>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</si>
  <si>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</si>
  <si>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</si>
  <si>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</si>
  <si>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</si>
  <si>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</si>
  <si>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</si>
  <si>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</si>
  <si>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</si>
  <si>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</si>
  <si>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</si>
  <si>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</si>
  <si>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</si>
  <si>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</si>
  <si>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</si>
  <si>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</si>
  <si>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</si>
  <si>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</si>
  <si>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</si>
  <si>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</si>
  <si>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</si>
  <si>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</si>
  <si>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</si>
  <si>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</si>
  <si>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</si>
  <si>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</si>
  <si>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</si>
  <si>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</si>
  <si>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</si>
  <si>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</si>
  <si>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</si>
  <si>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</si>
  <si>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</si>
  <si>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</si>
  <si>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</si>
  <si>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</si>
  <si>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</si>
  <si>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</si>
  <si>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</si>
  <si>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</si>
  <si>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</si>
  <si>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</si>
  <si>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</si>
  <si>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</si>
  <si>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</si>
  <si>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</si>
  <si>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</si>
  <si>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</si>
  <si>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</si>
  <si>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</si>
  <si>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</si>
  <si>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</si>
  <si>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</si>
  <si>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</si>
  <si>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</si>
  <si>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</si>
  <si>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</si>
  <si>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</si>
  <si>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</si>
  <si>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</si>
  <si>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</si>
  <si>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</si>
  <si>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</si>
  <si>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</si>
  <si>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</si>
  <si>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</si>
  <si>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</si>
  <si>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</si>
  <si>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</si>
  <si>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</si>
  <si>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</si>
  <si>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</si>
  <si>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</si>
  <si>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</si>
  <si>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</si>
  <si>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</si>
  <si>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</si>
  <si>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</si>
  <si>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</si>
  <si>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</si>
  <si>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</si>
  <si>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</si>
  <si>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</si>
  <si>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</si>
  <si>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</si>
  <si>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</si>
  <si>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</si>
  <si>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</si>
  <si>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</si>
  <si>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</si>
  <si>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</si>
  <si>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</si>
  <si>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</si>
  <si>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</si>
  <si>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</si>
  <si>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</si>
  <si>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</si>
  <si>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</si>
  <si>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</si>
  <si>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</si>
  <si>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</si>
  <si>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</si>
  <si>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</si>
  <si>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</si>
  <si>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</si>
  <si>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</si>
  <si>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</si>
  <si>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</si>
  <si>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</si>
  <si>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</si>
  <si>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</si>
  <si>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</si>
  <si>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</si>
  <si>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</si>
  <si>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</si>
  <si>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</si>
  <si>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</si>
  <si>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</si>
  <si>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</si>
  <si>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</si>
  <si>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</si>
  <si>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</si>
  <si>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</si>
  <si>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</si>
  <si>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</si>
  <si>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</si>
  <si>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</si>
  <si>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</si>
  <si>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</si>
  <si>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</si>
  <si>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</si>
  <si>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</si>
  <si>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</si>
  <si>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</si>
  <si>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</si>
  <si>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</si>
  <si>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</si>
  <si>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</si>
  <si>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</si>
  <si>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</si>
  <si>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</si>
  <si>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</si>
  <si>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</si>
  <si>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</si>
  <si>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</si>
  <si>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</si>
  <si>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</si>
  <si>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</si>
  <si>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</si>
  <si>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</si>
  <si>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</si>
  <si>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</si>
  <si>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</si>
  <si>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</si>
  <si>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</si>
  <si>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</si>
  <si>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</si>
  <si>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</si>
  <si>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</si>
  <si>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</si>
  <si>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</si>
  <si>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</si>
  <si>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</si>
  <si>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</si>
  <si>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</si>
  <si>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</si>
  <si>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</si>
  <si>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</si>
  <si>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</si>
  <si>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</si>
  <si>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</si>
  <si>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</si>
  <si>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</si>
  <si>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</si>
  <si>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</si>
  <si>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</si>
  <si>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</si>
  <si>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</si>
  <si>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</si>
  <si>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</si>
  <si>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</si>
  <si>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</si>
  <si>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</si>
  <si>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</si>
  <si>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</si>
  <si>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</si>
  <si>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</si>
  <si>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</si>
  <si>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</si>
  <si>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</si>
  <si>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</si>
  <si>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</si>
  <si>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</si>
  <si>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</si>
  <si>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</si>
  <si>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</si>
  <si>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</si>
  <si>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</si>
  <si>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</si>
  <si>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</si>
  <si>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</si>
  <si>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</si>
  <si>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</si>
  <si>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</si>
  <si>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</si>
  <si>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</si>
  <si>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</si>
  <si>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</si>
  <si>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</si>
  <si>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</si>
  <si>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</si>
  <si>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</si>
  <si>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</si>
  <si>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</si>
  <si>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</si>
  <si>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</si>
  <si>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</si>
  <si>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</si>
  <si>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</si>
  <si>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</si>
  <si>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</si>
  <si>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</si>
  <si>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</si>
  <si>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</si>
  <si>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</si>
  <si>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</si>
  <si>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</si>
  <si>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</si>
  <si>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</si>
  <si>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</si>
  <si>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</si>
  <si>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</si>
  <si>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</si>
  <si>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</si>
  <si>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</si>
  <si>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</si>
  <si>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</si>
  <si>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</si>
  <si>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</si>
  <si>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</si>
  <si>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</si>
  <si>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</si>
  <si>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</si>
  <si>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</si>
  <si>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</si>
  <si>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</si>
  <si>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</si>
  <si>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</si>
  <si>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</si>
  <si>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</si>
  <si>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</si>
  <si>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</si>
  <si>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</si>
  <si>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</si>
  <si>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</si>
  <si>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</si>
  <si>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</si>
  <si>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</si>
  <si>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</si>
  <si>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</si>
  <si>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</si>
  <si>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</si>
  <si>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</si>
  <si>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</si>
  <si>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</si>
  <si>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</si>
  <si>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</si>
  <si>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</si>
  <si>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</si>
  <si>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</si>
  <si>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</si>
  <si>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</si>
  <si>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</si>
  <si>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</si>
  <si>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</si>
  <si>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</si>
  <si>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</si>
  <si>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</si>
  <si>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</si>
  <si>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</si>
  <si>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</si>
  <si>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</si>
  <si>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</si>
  <si>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</si>
  <si>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</si>
  <si>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</si>
  <si>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</si>
  <si>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</si>
  <si>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</si>
  <si>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</si>
  <si>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</si>
  <si>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</si>
  <si>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</si>
  <si>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</si>
  <si>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</si>
  <si>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</si>
  <si>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</si>
  <si>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</si>
  <si>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</si>
  <si>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</si>
  <si>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</si>
  <si>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</si>
  <si>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</si>
  <si>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</si>
  <si>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</si>
  <si>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</si>
  <si>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</si>
  <si>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</si>
  <si>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</si>
  <si>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</si>
  <si>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</si>
  <si>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</si>
  <si>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</si>
  <si>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</si>
  <si>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</si>
  <si>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</si>
  <si>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</si>
  <si>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</si>
  <si>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</si>
  <si>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</si>
  <si>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</si>
  <si>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</si>
  <si>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</si>
  <si>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</si>
  <si>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</si>
  <si>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</si>
  <si>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</si>
  <si>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</si>
  <si>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</si>
  <si>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</si>
  <si>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</si>
  <si>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</si>
  <si>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</si>
  <si>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</si>
  <si>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</si>
  <si>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</si>
  <si>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</si>
  <si>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</si>
  <si>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</si>
  <si>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</si>
  <si>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</si>
  <si>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</si>
  <si>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</si>
  <si>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</si>
  <si>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</si>
  <si>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</si>
  <si>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</si>
  <si>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</si>
  <si>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</si>
  <si>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</si>
  <si>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</si>
  <si>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</si>
  <si>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</si>
  <si>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</si>
  <si>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</si>
  <si>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</si>
  <si>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</si>
  <si>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</si>
  <si>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</si>
  <si>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</si>
  <si>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</si>
  <si>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</si>
  <si>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</si>
  <si>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</si>
  <si>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</si>
  <si>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</si>
  <si>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</si>
  <si>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</si>
  <si>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</si>
  <si>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</si>
  <si>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</si>
  <si>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</si>
  <si>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</si>
  <si>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</si>
  <si>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</si>
  <si>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</si>
  <si>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</si>
  <si>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</si>
  <si>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</si>
  <si>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</si>
  <si>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</si>
  <si>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</si>
  <si>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</si>
  <si>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</si>
  <si>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</si>
  <si>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</si>
  <si>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</si>
  <si>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</si>
  <si>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</si>
  <si>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</si>
  <si>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</si>
  <si>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</si>
  <si>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</si>
  <si>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</si>
  <si>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</si>
  <si>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</si>
  <si>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</si>
  <si>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</si>
  <si>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</si>
  <si>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</si>
  <si>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</si>
  <si>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</si>
  <si>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</si>
  <si>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</si>
  <si>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</si>
  <si>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</si>
  <si>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</si>
  <si>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</si>
  <si>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</si>
  <si>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</si>
  <si>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</si>
  <si>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</si>
  <si>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</si>
  <si>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</si>
  <si>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</si>
  <si>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</si>
  <si>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</si>
  <si>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</si>
  <si>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</si>
  <si>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</si>
  <si>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</si>
  <si>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</si>
  <si>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</si>
  <si>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</si>
  <si>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</si>
  <si>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</si>
  <si>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</si>
  <si>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</si>
  <si>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</si>
  <si>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</si>
  <si>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</si>
  <si>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</si>
  <si>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</si>
  <si>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</si>
  <si>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</si>
  <si>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</si>
  <si>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</si>
  <si>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</si>
  <si>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</si>
  <si>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</si>
  <si>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</si>
  <si>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</si>
  <si>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</si>
  <si>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</si>
  <si>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</si>
  <si>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</si>
  <si>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</si>
  <si>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</si>
  <si>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</si>
  <si>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</si>
  <si>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</si>
  <si>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</si>
  <si>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</si>
  <si>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</si>
  <si>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</si>
  <si>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</si>
  <si>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</si>
  <si>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</si>
  <si>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</si>
  <si>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</si>
  <si>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</si>
  <si>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</si>
  <si>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</si>
  <si>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</si>
  <si>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</si>
  <si>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</si>
  <si>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</si>
  <si>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</si>
  <si>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</si>
  <si>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</si>
  <si>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</si>
  <si>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</si>
  <si>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</si>
  <si>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</si>
  <si>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</si>
  <si>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</si>
  <si>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</si>
  <si>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</si>
  <si>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</si>
  <si>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</si>
  <si>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</si>
  <si>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</si>
  <si>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</si>
  <si>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</si>
  <si>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</si>
  <si>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</si>
  <si>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</si>
  <si>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</si>
  <si>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</si>
  <si>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</si>
  <si>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</si>
  <si>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</si>
  <si>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</si>
  <si>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</si>
  <si>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</si>
  <si>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</si>
  <si>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</si>
  <si>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</si>
  <si>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</si>
  <si>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</si>
  <si>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</si>
  <si>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</si>
  <si>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</si>
  <si>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</si>
  <si>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</si>
  <si>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</si>
  <si>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</si>
  <si>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</si>
  <si>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</si>
  <si>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</si>
  <si>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</si>
  <si>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</si>
  <si>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</si>
  <si>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>Balance used to buy Cement for borehole works</t>
  </si>
  <si>
    <t>Joseph , 13 - 23 March 2025</t>
  </si>
  <si>
    <t>Kenchick DOC</t>
  </si>
  <si>
    <t>Transport for feeds</t>
  </si>
  <si>
    <t>For picking Batch 8 chicks</t>
  </si>
  <si>
    <t>Nicholas , 16 March to Sale-Time</t>
  </si>
  <si>
    <t xml:space="preserve">Broken Maize </t>
  </si>
  <si>
    <t>To pick up feeds</t>
  </si>
  <si>
    <t>Hendrix Cocentrate</t>
  </si>
  <si>
    <t>Newcastle 1b</t>
  </si>
  <si>
    <t>Enrosol Medicine</t>
  </si>
  <si>
    <t xml:space="preserve">Breaking the maize </t>
  </si>
  <si>
    <t>10200</t>
  </si>
  <si>
    <t>1741795939072.jpg</t>
  </si>
  <si>
    <t>https://kc.kobotoolbox.org/media/original?media_file=mattkuch87%2Fattachments%2F465cf73fec9d4570897ec1ad4b0948db%2F9691e69f-fd6d-45cf-8186-77bd4a27c1b4%2F1741795939072.jpg</t>
  </si>
  <si>
    <t>9691e69f-fd6d-45cf-8186-77bd4a27c1b4</t>
  </si>
  <si>
    <t>27000</t>
  </si>
  <si>
    <t>1741796061951.jpg</t>
  </si>
  <si>
    <t>https://kc.kobotoolbox.org/media/original?media_file=mattkuch87%2Fattachments%2F465cf73fec9d4570897ec1ad4b0948db%2F573ddd16-c31a-4906-9175-93976b9ec09d%2F1741796061951.jpg</t>
  </si>
  <si>
    <t>573ddd16-c31a-4906-9175-93976b9ec09d</t>
  </si>
  <si>
    <t>Plant</t>
  </si>
  <si>
    <t xml:space="preserve">Ventilation </t>
  </si>
  <si>
    <t>403500</t>
  </si>
  <si>
    <t xml:space="preserve">Balance of 36500 from 440000 received </t>
  </si>
  <si>
    <t>1741800228606.jpg</t>
  </si>
  <si>
    <t>https://kc.kobotoolbox.org/media/original?media_file=mattkuch87%2Fattachments%2F465cf73fec9d4570897ec1ad4b0948db%2F660d2643-df7a-463f-80dc-0a384f611aba%2F1741800228606.jpg</t>
  </si>
  <si>
    <t>660d2643-df7a-463f-80dc-0a384f611aba</t>
  </si>
  <si>
    <t xml:space="preserve">Wall fence </t>
  </si>
  <si>
    <t>1219000</t>
  </si>
  <si>
    <t xml:space="preserve">Balance of 181000 from 1400000 received </t>
  </si>
  <si>
    <t>1741800447634.jpg</t>
  </si>
  <si>
    <t>https://kc.kobotoolbox.org/media/original?media_file=mattkuch87%2Fattachments%2F465cf73fec9d4570897ec1ad4b0948db%2F011c4ff6-885b-42a4-9a12-34704a338945%2F1741800447634.jpg</t>
  </si>
  <si>
    <t>011c4ff6-885b-42a4-9a12-34704a338945</t>
  </si>
  <si>
    <t xml:space="preserve">Labor for wall fence </t>
  </si>
  <si>
    <t>470000</t>
  </si>
  <si>
    <t xml:space="preserve">Paid directly to Sam in cash </t>
  </si>
  <si>
    <t>1741804531645.jpg</t>
  </si>
  <si>
    <t>https://kc.kobotoolbox.org/media/original?media_file=mattkuch87%2Fattachments%2F465cf73fec9d4570897ec1ad4b0948db%2F42f8a52b-d069-4151-919e-7701450e8dae%2F1741804531645.jpg</t>
  </si>
  <si>
    <t>42f8a52b-d069-4151-919e-7701450e8dae</t>
  </si>
  <si>
    <t>Labor for ventilation works and iron sheets rain shield</t>
  </si>
  <si>
    <t>120000</t>
  </si>
  <si>
    <t>Paid Sam 120k using the balance from building the wall</t>
  </si>
  <si>
    <t>1741804808352.jpg</t>
  </si>
  <si>
    <t>https://kc.kobotoolbox.org/media/original?media_file=mattkuch87%2Fattachments%2F465cf73fec9d4570897ec1ad4b0948db%2F9028508f-bb16-451f-acf9-008e682be85a%2F1741804808352.jpg</t>
  </si>
  <si>
    <t>9028508f-bb16-451f-acf9-008e682be85a</t>
  </si>
  <si>
    <t>378000</t>
  </si>
  <si>
    <t>1741870756996.jpg</t>
  </si>
  <si>
    <t>https://kc.kobotoolbox.org/media/original?media_file=mattkuch87%2Fattachments%2F465cf73fec9d4570897ec1ad4b0948db%2F487fc386-279f-4f67-a635-82cf9756fa2c%2F1741870756996.jpg</t>
  </si>
  <si>
    <t>487fc386-279f-4f67-a635-82cf9756fa2c</t>
  </si>
  <si>
    <t>1741870863702.jpg</t>
  </si>
  <si>
    <t>https://kc.kobotoolbox.org/media/original?media_file=mattkuch87%2Fattachments%2F465cf73fec9d4570897ec1ad4b0948db%2F0fc2894c-5bc6-45f9-a54d-44215ce904b3%2F1741870863702.jpg</t>
  </si>
  <si>
    <t>0fc2894c-5bc6-45f9-a54d-44215ce904b3</t>
  </si>
  <si>
    <t>Batch 8</t>
  </si>
  <si>
    <t xml:space="preserve">Purchase of day old chicks from ken chicks </t>
  </si>
  <si>
    <t>960000</t>
  </si>
  <si>
    <t>1741871012614.jpg</t>
  </si>
  <si>
    <t>https://kc.kobotoolbox.org/media/original?media_file=mattkuch87%2Fattachments%2F465cf73fec9d4570897ec1ad4b0948db%2F01331666-8f79-4bdd-94c2-5cb74e682095%2F1741871012614.jpg</t>
  </si>
  <si>
    <t>01331666-8f79-4bdd-94c2-5cb74e682095</t>
  </si>
  <si>
    <t>1741871981681.jpg</t>
  </si>
  <si>
    <t>https://kc.kobotoolbox.org/media/original?media_file=mattkuch87%2Fattachments%2F465cf73fec9d4570897ec1ad4b0948db%2Fea102c34-135a-4f10-a280-7d0ad283157e%2F1741871981681.jpg</t>
  </si>
  <si>
    <t>ea102c34-135a-4f10-a280-7d0ad283157e</t>
  </si>
  <si>
    <t>1741876773295.jpg</t>
  </si>
  <si>
    <t>https://kc.kobotoolbox.org/media/original?media_file=mattkuch87%2Fattachments%2F465cf73fec9d4570897ec1ad4b0948db%2Fc059c84a-d5db-4f44-8566-195a519d4ebf%2F1741876773295.jpg</t>
  </si>
  <si>
    <t>c059c84a-d5db-4f44-8566-195a519d4ebf</t>
  </si>
  <si>
    <t>1741974484693.jpg</t>
  </si>
  <si>
    <t>https://kc.kobotoolbox.org/media/original?media_file=mattkuch87%2Fattachments%2F465cf73fec9d4570897ec1ad4b0948db%2F391b3407-e768-417a-918e-f8f8c0fc1aef%2F1741974484693.jpg</t>
  </si>
  <si>
    <t>391b3407-e768-417a-918e-f8f8c0fc1aef</t>
  </si>
  <si>
    <t>196000</t>
  </si>
  <si>
    <t>1742040711043.jpg</t>
  </si>
  <si>
    <t>https://kc.kobotoolbox.org/media/original?media_file=mattkuch87%2Fattachments%2F465cf73fec9d4570897ec1ad4b0948db%2F04972d35-f90e-425a-8bf5-256cc8a1bf7f%2F1742040711043.jpg</t>
  </si>
  <si>
    <t>04972d35-f90e-425a-8bf5-256cc8a1bf7f</t>
  </si>
  <si>
    <t>1742040832388.jpg</t>
  </si>
  <si>
    <t>https://kc.kobotoolbox.org/media/original?media_file=mattkuch87%2Fattachments%2F465cf73fec9d4570897ec1ad4b0948db%2F6985a574-9775-47ab-927b-4bb123fe6310%2F1742040832388.jpg</t>
  </si>
  <si>
    <t>6985a574-9775-47ab-927b-4bb123fe6310</t>
  </si>
  <si>
    <t>1742040959558.jpg</t>
  </si>
  <si>
    <t>https://kc.kobotoolbox.org/media/original?media_file=mattkuch87%2Fattachments%2F465cf73fec9d4570897ec1ad4b0948db%2F0c907252-5ce8-4e47-9ac6-950c0c227863%2F1742040959558.jpg</t>
  </si>
  <si>
    <t>0c907252-5ce8-4e47-9ac6-950c0c227863</t>
  </si>
  <si>
    <t xml:space="preserve">End of month salary for March </t>
  </si>
  <si>
    <t xml:space="preserve">Nico March salary </t>
  </si>
  <si>
    <t>1742142321220.jpg</t>
  </si>
  <si>
    <t>https://kc.kobotoolbox.org/media/original?media_file=mattkuch87%2Fattachments%2F465cf73fec9d4570897ec1ad4b0948db%2Ff66f407b-9384-43b9-bb23-1b86f0fad2eb%2F1742142321220.jpg</t>
  </si>
  <si>
    <t>f66f407b-9384-43b9-bb23-1b86f0fad2eb</t>
  </si>
  <si>
    <t xml:space="preserve">End of month salary </t>
  </si>
  <si>
    <t xml:space="preserve">Joseph salary at end of March </t>
  </si>
  <si>
    <t>1742142474244.jpg</t>
  </si>
  <si>
    <t>https://kc.kobotoolbox.org/media/original?media_file=mattkuch87%2Fattachments%2F465cf73fec9d4570897ec1ad4b0948db%2Fd35dc9a2-3557-4233-be35-2b17d4c0cfc6%2F1742142474244.jpg</t>
  </si>
  <si>
    <t>d35dc9a2-3557-4233-be35-2b17d4c0cfc6</t>
  </si>
  <si>
    <t>1742193545049.jpg</t>
  </si>
  <si>
    <t>https://kc.kobotoolbox.org/media/original?media_file=mattkuch87%2Fattachments%2F465cf73fec9d4570897ec1ad4b0948db%2Fb45c6351-9dd7-40e8-b0e2-2246a77a1b84%2F1742193545049.jpg</t>
  </si>
  <si>
    <t>b45c6351-9dd7-40e8-b0e2-2246a77a1b84</t>
  </si>
  <si>
    <t>1742193750584.jpg</t>
  </si>
  <si>
    <t>https://kc.kobotoolbox.org/media/original?media_file=mattkuch87%2Fattachments%2F465cf73fec9d4570897ec1ad4b0948db%2F33c65bb9-8f8b-4e36-be19-db61a5513a2a%2F1742193750584.jpg</t>
  </si>
  <si>
    <t>33c65bb9-8f8b-4e36-be19-db61a5513a2a</t>
  </si>
  <si>
    <t>1742194068983.jpg</t>
  </si>
  <si>
    <t>https://kc.kobotoolbox.org/media/original?media_file=mattkuch87%2Fattachments%2F465cf73fec9d4570897ec1ad4b0948db%2F6a13aa11-9106-42e7-bf35-edd6c9775412%2F1742194068983.jpg</t>
  </si>
  <si>
    <t>6a13aa11-9106-42e7-bf35-edd6c9775412</t>
  </si>
  <si>
    <t>91000</t>
  </si>
  <si>
    <t>1742194251577.jpg</t>
  </si>
  <si>
    <t>https://kc.kobotoolbox.org/media/original?media_file=mattkuch87%2Fattachments%2F465cf73fec9d4570897ec1ad4b0948db%2F2047b8e7-50fb-4208-8af9-3d80dd59c949%2F1742194251577.jpg</t>
  </si>
  <si>
    <t>2047b8e7-50fb-4208-8af9-3d80dd59c949</t>
  </si>
  <si>
    <t>14000</t>
  </si>
  <si>
    <t>1742202235596.jpg</t>
  </si>
  <si>
    <t>https://kc.kobotoolbox.org/media/original?media_file=mattkuch87%2Fattachments%2F465cf73fec9d4570897ec1ad4b0948db%2F8509ab95-9065-4fdc-926d-625259b4573d%2F1742202235596.jpg</t>
  </si>
  <si>
    <t>8509ab95-9065-4fdc-926d-625259b4573d</t>
  </si>
  <si>
    <t>338000</t>
  </si>
  <si>
    <t>Wasswa</t>
  </si>
  <si>
    <t>1742202350837.jpg</t>
  </si>
  <si>
    <t>https://kc.kobotoolbox.org/media/original?media_file=mattkuch87%2Fattachments%2F465cf73fec9d4570897ec1ad4b0948db%2F94bb5b2b-7b72-4687-982b-f2f6f2760bd7%2F1742202350837.jpg</t>
  </si>
  <si>
    <t>94bb5b2b-7b72-4687-982b-f2f6f2760bd7</t>
  </si>
  <si>
    <t>148500</t>
  </si>
  <si>
    <t>1742207314731.jpg</t>
  </si>
  <si>
    <t>https://kc.kobotoolbox.org/media/original?media_file=mattkuch87%2Fattachments%2F465cf73fec9d4570897ec1ad4b0948db%2Fc7f789c7-8498-4458-b852-376e96de5bd9%2F1742207314731.jpg</t>
  </si>
  <si>
    <t>c7f789c7-8498-4458-b852-376e96de5bd9</t>
  </si>
  <si>
    <t>39000</t>
  </si>
  <si>
    <t>1742212948404.jpg</t>
  </si>
  <si>
    <t>https://kc.kobotoolbox.org/media/original?media_file=mattkuch87%2Fattachments%2F465cf73fec9d4570897ec1ad4b0948db%2F84434901-075e-46b5-b319-b1da093ad4ac%2F1742212948404.jpg</t>
  </si>
  <si>
    <t>84434901-075e-46b5-b319-b1da093ad4ac</t>
  </si>
  <si>
    <t>26000</t>
  </si>
  <si>
    <t>1742224758822.jpg</t>
  </si>
  <si>
    <t>https://kc.kobotoolbox.org/media/original?media_file=mattkuch87%2Fattachments%2F465cf73fec9d4570897ec1ad4b0948db%2F37eb198d-24ca-4e69-993c-82a83824ec6b%2F1742224758822.jpg</t>
  </si>
  <si>
    <t>37eb198d-24ca-4e69-993c-82a83824ec6b</t>
  </si>
  <si>
    <t>260000</t>
  </si>
  <si>
    <t>1742228089199.jpg</t>
  </si>
  <si>
    <t>https://kc.kobotoolbox.org/media/original?media_file=mattkuch87%2Fattachments%2F465cf73fec9d4570897ec1ad4b0948db%2F96f12cbe-3659-40ef-93a4-ccdf5cca695c%2F1742228089199.jpg</t>
  </si>
  <si>
    <t>96f12cbe-3659-40ef-93a4-ccdf5cca695c</t>
  </si>
  <si>
    <t xml:space="preserve">Enrosol medicine </t>
  </si>
  <si>
    <t>1742284302230.jpg</t>
  </si>
  <si>
    <t>https://kc.kobotoolbox.org/media/original?media_file=mattkuch87%2Fattachments%2F465cf73fec9d4570897ec1ad4b0948db%2Fbb1481fb-1373-405b-aa8c-39ac09e054d0%2F1742284302230.jpg</t>
  </si>
  <si>
    <t>bb1481fb-1373-405b-aa8c-39ac09e054d0</t>
  </si>
  <si>
    <t>117000</t>
  </si>
  <si>
    <t>1742288381353.jpg</t>
  </si>
  <si>
    <t>https://kc.kobotoolbox.org/media/original?media_file=mattkuch87%2Fattachments%2F465cf73fec9d4570897ec1ad4b0948db%2Fbc8f5707-6570-43a2-a73c-d8b0780dd318%2F1742288381353.jpg</t>
  </si>
  <si>
    <t>bc8f5707-6570-43a2-a73c-d8b0780dd318</t>
  </si>
  <si>
    <t>650000</t>
  </si>
  <si>
    <t>Suula</t>
  </si>
  <si>
    <t>1742288489240.jpg</t>
  </si>
  <si>
    <t>https://kc.kobotoolbox.org/media/original?media_file=mattkuch87%2Fattachments%2F465cf73fec9d4570897ec1ad4b0948db%2F1c698882-95aa-42e3-a2e8-682e8b7a27a1%2F1742288489240.jpg</t>
  </si>
  <si>
    <t>1c698882-95aa-42e3-a2e8-682e8b7a27a1</t>
  </si>
  <si>
    <t>1742288575896.jpg</t>
  </si>
  <si>
    <t>https://kc.kobotoolbox.org/media/original?media_file=mattkuch87%2Fattachments%2F465cf73fec9d4570897ec1ad4b0948db%2F2b3997a2-4f6d-429f-9319-b24c7cc9da2c%2F1742288575896.jpg</t>
  </si>
  <si>
    <t>2b3997a2-4f6d-429f-9319-b24c7cc9da2c</t>
  </si>
  <si>
    <t>312000</t>
  </si>
  <si>
    <t xml:space="preserve">Wasswa </t>
  </si>
  <si>
    <t>1742288685026.jpg</t>
  </si>
  <si>
    <t>https://kc.kobotoolbox.org/media/original?media_file=mattkuch87%2Fattachments%2F465cf73fec9d4570897ec1ad4b0948db%2F99334d1f-7406-4e9a-bbe0-6516296bd011%2F1742288685026.jpg</t>
  </si>
  <si>
    <t>99334d1f-7406-4e9a-bbe0-6516296bd011</t>
  </si>
  <si>
    <t>189000</t>
  </si>
  <si>
    <t>1742288788537.jpg</t>
  </si>
  <si>
    <t>https://kc.kobotoolbox.org/media/original?media_file=mattkuch87%2Fattachments%2F465cf73fec9d4570897ec1ad4b0948db%2F7d6dd69e-b69d-4515-99f5-caf791d8eba5%2F1742288788537.jpg</t>
  </si>
  <si>
    <t>7d6dd69e-b69d-4515-99f5-caf791d8eba5</t>
  </si>
  <si>
    <t>1742289244530.jpg</t>
  </si>
  <si>
    <t>https://kc.kobotoolbox.org/media/original?media_file=mattkuch87%2Fattachments%2F465cf73fec9d4570897ec1ad4b0948db%2F652c9ee8-e966-441f-b452-681786deac68%2F1742289244530.jpg</t>
  </si>
  <si>
    <t>652c9ee8-e966-441f-b452-681786deac68</t>
  </si>
  <si>
    <t>Rukia</t>
  </si>
  <si>
    <t>1742494820457.jpg</t>
  </si>
  <si>
    <t>https://kc.kobotoolbox.org/media/original?media_file=mattkuch87%2Fattachments%2F465cf73fec9d4570897ec1ad4b0948db%2Fd751869d-4c84-4e22-9e35-6302f15dc421%2F1742494820457.jpg</t>
  </si>
  <si>
    <t>d751869d-4c84-4e22-9e35-6302f15dc421</t>
  </si>
  <si>
    <t>229500</t>
  </si>
  <si>
    <t>1742494910033.jpg</t>
  </si>
  <si>
    <t>https://kc.kobotoolbox.org/media/original?media_file=mattkuch87%2Fattachments%2F465cf73fec9d4570897ec1ad4b0948db%2Fc67d78c6-17ce-423d-8aaf-4c609f5a7547%2F1742494910033.jpg</t>
  </si>
  <si>
    <t>c67d78c6-17ce-423d-8aaf-4c609f5a7547</t>
  </si>
  <si>
    <t>1742495035244.jpg</t>
  </si>
  <si>
    <t>https://kc.kobotoolbox.org/media/original?media_file=mattkuch87%2Fattachments%2F465cf73fec9d4570897ec1ad4b0948db%2F72a93396-a152-4e02-ad01-1f617ee99b99%2F1742495035244.jpg</t>
  </si>
  <si>
    <t>72a93396-a152-4e02-ad01-1f617ee99b99</t>
  </si>
  <si>
    <t xml:space="preserve">Rukia </t>
  </si>
  <si>
    <t>1742495238278.jpg</t>
  </si>
  <si>
    <t>https://kc.kobotoolbox.org/media/original?media_file=mattkuch87%2Fattachments%2F465cf73fec9d4570897ec1ad4b0948db%2F3cec7b30-dd67-4677-84d4-d49e843d982f%2F1742495238278.jpg</t>
  </si>
  <si>
    <t>3cec7b30-dd67-4677-84d4-d49e843d982f</t>
  </si>
  <si>
    <t>1742495738297.jpg</t>
  </si>
  <si>
    <t>https://kc.kobotoolbox.org/media/original?media_file=mattkuch87%2Fattachments%2F465cf73fec9d4570897ec1ad4b0948db%2Ff3488083-1da9-4e06-a4d2-257e5badfdfb%2F1742495738297.jpg</t>
  </si>
  <si>
    <t>f3488083-1da9-4e06-a4d2-257e5badfdfb</t>
  </si>
  <si>
    <t>202500</t>
  </si>
  <si>
    <t>Moses</t>
  </si>
  <si>
    <t>1742495838665.jpg</t>
  </si>
  <si>
    <t>https://kc.kobotoolbox.org/media/original?media_file=mattkuch87%2Fattachments%2F465cf73fec9d4570897ec1ad4b0948db%2F9081df04-322d-4123-9ab4-56d609833d22%2F1742495838665.jpg</t>
  </si>
  <si>
    <t>9081df04-322d-4123-9ab4-56d609833d22</t>
  </si>
  <si>
    <t>94500</t>
  </si>
  <si>
    <t>1742495964092.jpg</t>
  </si>
  <si>
    <t>https://kc.kobotoolbox.org/media/original?media_file=mattkuch87%2Fattachments%2F465cf73fec9d4570897ec1ad4b0948db%2Fe4700644-a080-4674-a555-4e6c0ea77359%2F1742495964092.jpg</t>
  </si>
  <si>
    <t>e4700644-a080-4674-a555-4e6c0ea77359</t>
  </si>
  <si>
    <t>1742496216874.jpg</t>
  </si>
  <si>
    <t>https://kc.kobotoolbox.org/media/original?media_file=mattkuch87%2Fattachments%2F465cf73fec9d4570897ec1ad4b0948db%2Fced52fba-929f-4db6-aff9-692ffe6e314d%2F1742496216874.jpg</t>
  </si>
  <si>
    <t>ced52fba-929f-4db6-aff9-692ffe6e314d</t>
  </si>
  <si>
    <t>1742496330346.jpg</t>
  </si>
  <si>
    <t>https://kc.kobotoolbox.org/media/original?media_file=mattkuch87%2Fattachments%2F465cf73fec9d4570897ec1ad4b0948db%2F134695e3-5dab-44da-aa33-c55e771bf0c5%2F1742496330346.jpg</t>
  </si>
  <si>
    <t>134695e3-5dab-44da-aa33-c55e771bf0c5</t>
  </si>
  <si>
    <t>1742496563276.jpg</t>
  </si>
  <si>
    <t>https://kc.kobotoolbox.org/media/original?media_file=mattkuch87%2Fattachments%2F465cf73fec9d4570897ec1ad4b0948db%2F83a48a07-d687-420e-a2da-cf605ccd106a%2F1742496563276.jpg</t>
  </si>
  <si>
    <t>83a48a07-d687-420e-a2da-cf605ccd106a</t>
  </si>
  <si>
    <t>Transport from the farm to kiwenda and to busiika then back to the farm</t>
  </si>
  <si>
    <t>Money received on mobile</t>
  </si>
  <si>
    <t>1742496720729.jpg</t>
  </si>
  <si>
    <t>https://kc.kobotoolbox.org/media/original?media_file=mattkuch87%2Fattachments%2F465cf73fec9d4570897ec1ad4b0948db%2Fa938a8d2-d0be-423f-8ad6-2a59935b6b49%2F1742496720729.jpg</t>
  </si>
  <si>
    <t>a938a8d2-d0be-423f-8ad6-2a59935b6b49</t>
  </si>
  <si>
    <t>367500</t>
  </si>
  <si>
    <t>1742496922156.jpg</t>
  </si>
  <si>
    <t>https://kc.kobotoolbox.org/media/original?media_file=mattkuch87%2Fattachments%2F465cf73fec9d4570897ec1ad4b0948db%2F36ffefd0-c9e5-4b06-91cd-e1c7c539f6f6%2F1742496922156.jpg</t>
  </si>
  <si>
    <t>36ffefd0-c9e5-4b06-91cd-e1c7c539f6f6</t>
  </si>
  <si>
    <t xml:space="preserve">Transport from the farm to busiika then back to the farm </t>
  </si>
  <si>
    <t>1742497242841.jpg</t>
  </si>
  <si>
    <t>https://kc.kobotoolbox.org/media/original?media_file=mattkuch87%2Fattachments%2F465cf73fec9d4570897ec1ad4b0948db%2Febbc2a06-c4cf-4b0e-8528-7c6d4f4ed9a2%2F1742497242841.jpg</t>
  </si>
  <si>
    <t>ebbc2a06-c4cf-4b0e-8528-7c6d4f4ed9a2</t>
  </si>
  <si>
    <t>910000</t>
  </si>
  <si>
    <t xml:space="preserve">Suula </t>
  </si>
  <si>
    <t>1742572066662.jpg</t>
  </si>
  <si>
    <t>https://kc.kobotoolbox.org/media/original?media_file=mattkuch87%2Fattachments%2F465cf73fec9d4570897ec1ad4b0948db%2F7443f096-2dd0-469f-bc37-ca9f7b783f13%2F1742572066662.jpg</t>
  </si>
  <si>
    <t>7443f096-2dd0-469f-bc37-ca9f7b783f13</t>
  </si>
  <si>
    <t>130000</t>
  </si>
  <si>
    <t>1742572149103.jpg</t>
  </si>
  <si>
    <t>https://kc.kobotoolbox.org/media/original?media_file=mattkuch87%2Fattachments%2F465cf73fec9d4570897ec1ad4b0948db%2Fa8b77c2e-2c2a-4603-95e8-20be5ce64ee7%2F1742572149103.jpg</t>
  </si>
  <si>
    <t>a8b77c2e-2c2a-4603-95e8-20be5ce64ee7</t>
  </si>
  <si>
    <t xml:space="preserve">Seguya </t>
  </si>
  <si>
    <t>1742572255033.jpg</t>
  </si>
  <si>
    <t>https://kc.kobotoolbox.org/media/original?media_file=mattkuch87%2Fattachments%2F465cf73fec9d4570897ec1ad4b0948db%2Faed23ea4-a600-4e78-a048-d5e081fa9e3e%2F1742572255033.jpg</t>
  </si>
  <si>
    <t>aed23ea4-a600-4e78-a048-d5e081fa9e3e</t>
  </si>
  <si>
    <t>1742572330579.jpg</t>
  </si>
  <si>
    <t>https://kc.kobotoolbox.org/media/original?media_file=mattkuch87%2Fattachments%2F465cf73fec9d4570897ec1ad4b0948db%2F249400fb-3173-4804-ab00-27aea1b707f5%2F1742572330579.jpg</t>
  </si>
  <si>
    <t>249400fb-3173-4804-ab00-27aea1b707f5</t>
  </si>
  <si>
    <t>1742572403838.jpg</t>
  </si>
  <si>
    <t>https://kc.kobotoolbox.org/media/original?media_file=mattkuch87%2Fattachments%2F465cf73fec9d4570897ec1ad4b0948db%2F0302862b-b963-48d9-ac2a-075112d0f3ac%2F1742572403838.jpg</t>
  </si>
  <si>
    <t>0302862b-b963-48d9-ac2a-075112d0f3ac</t>
  </si>
  <si>
    <t>1742572487458.jpg</t>
  </si>
  <si>
    <t>https://kc.kobotoolbox.org/media/original?media_file=mattkuch87%2Fattachments%2F465cf73fec9d4570897ec1ad4b0948db%2F9b03f682-5465-4000-8987-4401e9047a6b%2F1742572487458.jpg</t>
  </si>
  <si>
    <t>9b03f682-5465-4000-8987-4401e9047a6b</t>
  </si>
  <si>
    <t>121500</t>
  </si>
  <si>
    <t>1742572570461.jpg</t>
  </si>
  <si>
    <t>https://kc.kobotoolbox.org/media/original?media_file=mattkuch87%2Fattachments%2F465cf73fec9d4570897ec1ad4b0948db%2F76dc4892-9ce7-426d-af2e-d8e09fa4b48f%2F1742572570461.jpg</t>
  </si>
  <si>
    <t>76dc4892-9ce7-426d-af2e-d8e09fa4b48f</t>
  </si>
  <si>
    <t>216000</t>
  </si>
  <si>
    <t>1742668380334.jpg</t>
  </si>
  <si>
    <t>https://kc.kobotoolbox.org/media/original?media_file=mattkuch87%2Fattachments%2F465cf73fec9d4570897ec1ad4b0948db%2F20b91faf-0d45-4a9b-9fe8-a65870e7db96%2F1742668380334.jpg</t>
  </si>
  <si>
    <t>20b91faf-0d45-4a9b-9fe8-a65870e7db96</t>
  </si>
  <si>
    <t>1742668462820.jpg</t>
  </si>
  <si>
    <t>https://kc.kobotoolbox.org/media/original?media_file=mattkuch87%2Fattachments%2F465cf73fec9d4570897ec1ad4b0948db%2F0d4d9a08-400c-44b7-89f5-b154c9f018a9%2F1742668462820.jpg</t>
  </si>
  <si>
    <t>0d4d9a08-400c-44b7-89f5-b154c9f018a9</t>
  </si>
  <si>
    <t>243000</t>
  </si>
  <si>
    <t xml:space="preserve">Hassan </t>
  </si>
  <si>
    <t>1742668560822.jpg</t>
  </si>
  <si>
    <t>https://kc.kobotoolbox.org/media/original?media_file=mattkuch87%2Fattachments%2F465cf73fec9d4570897ec1ad4b0948db%2Fbce1bd6c-5e0d-41b8-b457-6f36444058f2%2F1742668560822.jpg</t>
  </si>
  <si>
    <t>bce1bd6c-5e0d-41b8-b457-6f36444058f2</t>
  </si>
  <si>
    <t>1742668653830.jpg</t>
  </si>
  <si>
    <t>https://kc.kobotoolbox.org/media/original?media_file=mattkuch87%2Fattachments%2F465cf73fec9d4570897ec1ad4b0948db%2F95e85795-052a-444a-a137-e890c973d75a%2F1742668653830.jpg</t>
  </si>
  <si>
    <t>95e85795-052a-444a-a137-e890c973d75a</t>
  </si>
  <si>
    <t>1742668758101.jpg</t>
  </si>
  <si>
    <t>https://kc.kobotoolbox.org/media/original?media_file=mattkuch87%2Fattachments%2F465cf73fec9d4570897ec1ad4b0948db%2F5bb7cb1a-b4a4-4e5b-ab92-e8d489deec29%2F1742668758101.jpg</t>
  </si>
  <si>
    <t>5bb7cb1a-b4a4-4e5b-ab92-e8d489deec29</t>
  </si>
  <si>
    <t>1742668838952.jpg</t>
  </si>
  <si>
    <t>https://kc.kobotoolbox.org/media/original?media_file=mattkuch87%2Fattachments%2F465cf73fec9d4570897ec1ad4b0948db%2F93016b6b-c698-4cc7-9639-edefd4224997%2F1742668838952.jpg</t>
  </si>
  <si>
    <t>93016b6b-c698-4cc7-9639-edefd4224997</t>
  </si>
  <si>
    <t>1742668934195.jpg</t>
  </si>
  <si>
    <t>https://kc.kobotoolbox.org/media/original?media_file=mattkuch87%2Fattachments%2F465cf73fec9d4570897ec1ad4b0948db%2F1f3d752c-b0d9-41f8-8f90-2b8948b06a0e%2F1742668934195.jpg</t>
  </si>
  <si>
    <t>1f3d752c-b0d9-41f8-8f90-2b8948b06a0e</t>
  </si>
  <si>
    <t>1742669008350.jpg</t>
  </si>
  <si>
    <t>https://kc.kobotoolbox.org/media/original?media_file=mattkuch87%2Fattachments%2F465cf73fec9d4570897ec1ad4b0948db%2F35d2a979-8c8d-485c-9dd1-9d6ef0ff9d1a%2F1742669008350.jpg</t>
  </si>
  <si>
    <t>35d2a979-8c8d-485c-9dd1-9d6ef0ff9d1a</t>
  </si>
  <si>
    <t>1742669099429.jpg</t>
  </si>
  <si>
    <t>https://kc.kobotoolbox.org/media/original?media_file=mattkuch87%2Fattachments%2F465cf73fec9d4570897ec1ad4b0948db%2F195abd78-a0fe-445f-a6f7-cea630fc170c%2F1742669099429.jpg</t>
  </si>
  <si>
    <t>195abd78-a0fe-445f-a6f7-cea630fc170c</t>
  </si>
  <si>
    <t>Medicine</t>
  </si>
  <si>
    <t>Included later</t>
  </si>
  <si>
    <t>Price went up to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</si>
</sst>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41" fontId="11" fillId="11" borderId="0" xfId="2" applyFont="1" applyFill="1"/>
    <xf numFmtId="0" fontId="1" fillId="11" borderId="0" xfId="0" applyFont="1" applyFill="1"/>
    <xf numFmtId="0" fontId="22" fillId="0" borderId="0" xfId="3" applyFill="1" applyAlignment="1" applyProtection="1"/>
    <xf numFmtId="0" fontId="0" fillId="0" borderId="0" xfId="0" pivotButton="1"/>
    <xf numFmtId="0" fontId="15" fillId="0" borderId="0" xfId="0" applyFont="1"/>
    <xf numFmtId="0" fontId="0" fillId="11" borderId="0" xfId="0" applyFill="1"/>
    <xf numFmtId="0" fontId="24" fillId="0" borderId="14" xfId="0" applyFont="1" applyBorder="1"/>
    <xf numFmtId="41" fontId="0" fillId="11" borderId="0" xfId="0" applyNumberFormat="1" applyFill="1"/>
    <xf numFmtId="41" fontId="24" fillId="0" borderId="6" xfId="2" applyFont="1" applyBorder="1"/>
    <xf numFmtId="41" fontId="0" fillId="11" borderId="6" xfId="2" applyFont="1" applyFill="1" applyBorder="1"/>
    <xf numFmtId="0" fontId="23" fillId="0" borderId="0" xfId="0" applyFont="1"/>
    <xf numFmtId="0" fontId="25" fillId="2" borderId="0" xfId="0" applyFont="1" applyFill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Fill="1"/>
    <xf numFmtId="0" fontId="0" fillId="12" borderId="0" xfId="0" applyFill="1"/>
    <xf numFmtId="41" fontId="15" fillId="0" borderId="0" xfId="0" applyNumberFormat="1" applyFont="1"/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138" Type="http://schemas.openxmlformats.org/officeDocument/2006/relationships/hyperlink" Target="https://kc.kobotoolbox.org/media/original?media_file=mattkuch87%2Fattachments%2F465cf73fec9d4570897ec1ad4b0948db%2F01331666-8f79-4bdd-94c2-5cb74e682095%2F1741871012614.jpg" TargetMode="External"/><Relationship Id="rId159" Type="http://schemas.openxmlformats.org/officeDocument/2006/relationships/hyperlink" Target="https://kc.kobotoolbox.org/media/original?media_file=mattkuch87%2Fattachments%2F465cf73fec9d4570897ec1ad4b0948db%2F1c698882-95aa-42e3-a2e8-682e8b7a27a1%2F1742288489240.jpg" TargetMode="External"/><Relationship Id="rId170" Type="http://schemas.openxmlformats.org/officeDocument/2006/relationships/hyperlink" Target="https://kc.kobotoolbox.org/media/original?media_file=mattkuch87%2Fattachments%2F465cf73fec9d4570897ec1ad4b0948db%2Fe4700644-a080-4674-a555-4e6c0ea77359%2F1742495964092.jpg" TargetMode="External"/><Relationship Id="rId191" Type="http://schemas.openxmlformats.org/officeDocument/2006/relationships/hyperlink" Target="https://kc.kobotoolbox.org/media/original?media_file=mattkuch87%2Fattachments%2F465cf73fec9d4570897ec1ad4b0948db%2F35d2a979-8c8d-485c-9dd1-9d6ef0ff9d1a%2F1742669008350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149" Type="http://schemas.openxmlformats.org/officeDocument/2006/relationships/hyperlink" Target="https://kc.kobotoolbox.org/media/original?media_file=mattkuch87%2Fattachments%2F465cf73fec9d4570897ec1ad4b0948db%2F6a13aa11-9106-42e7-bf35-edd6c9775412%2F1742194068983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160" Type="http://schemas.openxmlformats.org/officeDocument/2006/relationships/hyperlink" Target="https://kc.kobotoolbox.org/media/original?media_file=mattkuch87%2Fattachments%2F465cf73fec9d4570897ec1ad4b0948db%2F2b3997a2-4f6d-429f-9319-b24c7cc9da2c%2F1742288575896.jpg" TargetMode="External"/><Relationship Id="rId181" Type="http://schemas.openxmlformats.org/officeDocument/2006/relationships/hyperlink" Target="https://kc.kobotoolbox.org/media/original?media_file=mattkuch87%2Fattachments%2F465cf73fec9d4570897ec1ad4b0948db%2F0302862b-b963-48d9-ac2a-075112d0f3ac%2F174257240383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139" Type="http://schemas.openxmlformats.org/officeDocument/2006/relationships/hyperlink" Target="https://kc.kobotoolbox.org/media/original?media_file=mattkuch87%2Fattachments%2F465cf73fec9d4570897ec1ad4b0948db%2Fea102c34-135a-4f10-a280-7d0ad283157e%2F1741871981681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50" Type="http://schemas.openxmlformats.org/officeDocument/2006/relationships/hyperlink" Target="https://kc.kobotoolbox.org/media/original?media_file=mattkuch87%2Fattachments%2F465cf73fec9d4570897ec1ad4b0948db%2F2047b8e7-50fb-4208-8af9-3d80dd59c949%2F1742194251577.jpg" TargetMode="External"/><Relationship Id="rId171" Type="http://schemas.openxmlformats.org/officeDocument/2006/relationships/hyperlink" Target="https://kc.kobotoolbox.org/media/original?media_file=mattkuch87%2Fattachments%2F465cf73fec9d4570897ec1ad4b0948db%2Fced52fba-929f-4db6-aff9-692ffe6e314d%2F1742496216874.jpg" TargetMode="External"/><Relationship Id="rId192" Type="http://schemas.openxmlformats.org/officeDocument/2006/relationships/hyperlink" Target="https://kc.kobotoolbox.org/media/original?media_file=mattkuch87%2Fattachments%2F465cf73fec9d4570897ec1ad4b0948db%2F195abd78-a0fe-445f-a6f7-cea630fc170c%2F174266909942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40" Type="http://schemas.openxmlformats.org/officeDocument/2006/relationships/hyperlink" Target="https://kc.kobotoolbox.org/media/original?media_file=mattkuch87%2Fattachments%2F465cf73fec9d4570897ec1ad4b0948db%2Fc059c84a-d5db-4f44-8566-195a519d4ebf%2F1741876773295.jpg" TargetMode="External"/><Relationship Id="rId161" Type="http://schemas.openxmlformats.org/officeDocument/2006/relationships/hyperlink" Target="https://kc.kobotoolbox.org/media/original?media_file=mattkuch87%2Fattachments%2F465cf73fec9d4570897ec1ad4b0948db%2F99334d1f-7406-4e9a-bbe0-6516296bd011%2F1742288685026.jpg" TargetMode="External"/><Relationship Id="rId182" Type="http://schemas.openxmlformats.org/officeDocument/2006/relationships/hyperlink" Target="https://kc.kobotoolbox.org/media/original?media_file=mattkuch87%2Fattachments%2F465cf73fec9d4570897ec1ad4b0948db%2F9b03f682-5465-4000-8987-4401e9047a6b%2F1742572487458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0" Type="http://schemas.openxmlformats.org/officeDocument/2006/relationships/hyperlink" Target="https://kc.kobotoolbox.org/media/original?media_file=mattkuch87%2Fattachments%2F465cf73fec9d4570897ec1ad4b0948db%2F9691e69f-fd6d-45cf-8186-77bd4a27c1b4%2F1741795939072.jpg" TargetMode="External"/><Relationship Id="rId151" Type="http://schemas.openxmlformats.org/officeDocument/2006/relationships/hyperlink" Target="https://kc.kobotoolbox.org/media/original?media_file=mattkuch87%2Fattachments%2F465cf73fec9d4570897ec1ad4b0948db%2F8509ab95-9065-4fdc-926d-625259b4573d%2F1742202235596.jpg" TargetMode="External"/><Relationship Id="rId172" Type="http://schemas.openxmlformats.org/officeDocument/2006/relationships/hyperlink" Target="https://kc.kobotoolbox.org/media/original?media_file=mattkuch87%2Fattachments%2F465cf73fec9d4570897ec1ad4b0948db%2F134695e3-5dab-44da-aa33-c55e771bf0c5%2F174249633034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141" Type="http://schemas.openxmlformats.org/officeDocument/2006/relationships/hyperlink" Target="https://kc.kobotoolbox.org/media/original?media_file=mattkuch87%2Fattachments%2F465cf73fec9d4570897ec1ad4b0948db%2F391b3407-e768-417a-918e-f8f8c0fc1aef%2F1741974484693.jpg" TargetMode="External"/><Relationship Id="rId146" Type="http://schemas.openxmlformats.org/officeDocument/2006/relationships/hyperlink" Target="https://kc.kobotoolbox.org/media/original?media_file=mattkuch87%2Fattachments%2F465cf73fec9d4570897ec1ad4b0948db%2Fd35dc9a2-3557-4233-be35-2b17d4c0cfc6%2F1742142474244.jpg" TargetMode="External"/><Relationship Id="rId167" Type="http://schemas.openxmlformats.org/officeDocument/2006/relationships/hyperlink" Target="https://kc.kobotoolbox.org/media/original?media_file=mattkuch87%2Fattachments%2F465cf73fec9d4570897ec1ad4b0948db%2F3cec7b30-dd67-4677-84d4-d49e843d982f%2F1742495238278.jpg" TargetMode="External"/><Relationship Id="rId188" Type="http://schemas.openxmlformats.org/officeDocument/2006/relationships/hyperlink" Target="https://kc.kobotoolbox.org/media/original?media_file=mattkuch87%2Fattachments%2F465cf73fec9d4570897ec1ad4b0948db%2F5bb7cb1a-b4a4-4e5b-ab92-e8d489deec29%2F1742668758101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162" Type="http://schemas.openxmlformats.org/officeDocument/2006/relationships/hyperlink" Target="https://kc.kobotoolbox.org/media/original?media_file=mattkuch87%2Fattachments%2F465cf73fec9d4570897ec1ad4b0948db%2F7d6dd69e-b69d-4515-99f5-caf791d8eba5%2F1742288788537.jpg" TargetMode="External"/><Relationship Id="rId183" Type="http://schemas.openxmlformats.org/officeDocument/2006/relationships/hyperlink" Target="https://kc.kobotoolbox.org/media/original?media_file=mattkuch87%2Fattachments%2F465cf73fec9d4570897ec1ad4b0948db%2F76dc4892-9ce7-426d-af2e-d8e09fa4b48f%2F174257257046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131" Type="http://schemas.openxmlformats.org/officeDocument/2006/relationships/hyperlink" Target="https://kc.kobotoolbox.org/media/original?media_file=mattkuch87%2Fattachments%2F465cf73fec9d4570897ec1ad4b0948db%2F573ddd16-c31a-4906-9175-93976b9ec09d%2F1741796061951.jpg" TargetMode="External"/><Relationship Id="rId136" Type="http://schemas.openxmlformats.org/officeDocument/2006/relationships/hyperlink" Target="https://kc.kobotoolbox.org/media/original?media_file=mattkuch87%2Fattachments%2F465cf73fec9d4570897ec1ad4b0948db%2F487fc386-279f-4f67-a635-82cf9756fa2c%2F1741870756996.jpg" TargetMode="External"/><Relationship Id="rId157" Type="http://schemas.openxmlformats.org/officeDocument/2006/relationships/hyperlink" Target="https://kc.kobotoolbox.org/media/original?media_file=mattkuch87%2Fattachments%2F465cf73fec9d4570897ec1ad4b0948db%2Fbb1481fb-1373-405b-aa8c-39ac09e054d0%2F1742284302230.jpg" TargetMode="External"/><Relationship Id="rId178" Type="http://schemas.openxmlformats.org/officeDocument/2006/relationships/hyperlink" Target="https://kc.kobotoolbox.org/media/original?media_file=mattkuch87%2Fattachments%2F465cf73fec9d4570897ec1ad4b0948db%2Fa8b77c2e-2c2a-4603-95e8-20be5ce64ee7%2F174257214910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52" Type="http://schemas.openxmlformats.org/officeDocument/2006/relationships/hyperlink" Target="https://kc.kobotoolbox.org/media/original?media_file=mattkuch87%2Fattachments%2F465cf73fec9d4570897ec1ad4b0948db%2F94bb5b2b-7b72-4687-982b-f2f6f2760bd7%2F1742202350837.jpg" TargetMode="External"/><Relationship Id="rId173" Type="http://schemas.openxmlformats.org/officeDocument/2006/relationships/hyperlink" Target="https://kc.kobotoolbox.org/media/original?media_file=mattkuch87%2Fattachments%2F465cf73fec9d4570897ec1ad4b0948db%2F83a48a07-d687-420e-a2da-cf605ccd106a%2F1742496563276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147" Type="http://schemas.openxmlformats.org/officeDocument/2006/relationships/hyperlink" Target="https://kc.kobotoolbox.org/media/original?media_file=mattkuch87%2Fattachments%2F465cf73fec9d4570897ec1ad4b0948db%2Fb45c6351-9dd7-40e8-b0e2-2246a77a1b84%2F1742193545049.jpg" TargetMode="External"/><Relationship Id="rId168" Type="http://schemas.openxmlformats.org/officeDocument/2006/relationships/hyperlink" Target="https://kc.kobotoolbox.org/media/original?media_file=mattkuch87%2Fattachments%2F465cf73fec9d4570897ec1ad4b0948db%2Ff3488083-1da9-4e06-a4d2-257e5badfdfb%2F174249573829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142" Type="http://schemas.openxmlformats.org/officeDocument/2006/relationships/hyperlink" Target="https://kc.kobotoolbox.org/media/original?media_file=mattkuch87%2Fattachments%2F465cf73fec9d4570897ec1ad4b0948db%2F04972d35-f90e-425a-8bf5-256cc8a1bf7f%2F1742040711043.jpg" TargetMode="External"/><Relationship Id="rId163" Type="http://schemas.openxmlformats.org/officeDocument/2006/relationships/hyperlink" Target="https://kc.kobotoolbox.org/media/original?media_file=mattkuch87%2Fattachments%2F465cf73fec9d4570897ec1ad4b0948db%2F652c9ee8-e966-441f-b452-681786deac68%2F1742289244530.jpg" TargetMode="External"/><Relationship Id="rId184" Type="http://schemas.openxmlformats.org/officeDocument/2006/relationships/hyperlink" Target="https://kc.kobotoolbox.org/media/original?media_file=mattkuch87%2Fattachments%2F465cf73fec9d4570897ec1ad4b0948db%2F20b91faf-0d45-4a9b-9fe8-a65870e7db96%2F1742668380334.jpg" TargetMode="External"/><Relationship Id="rId189" Type="http://schemas.openxmlformats.org/officeDocument/2006/relationships/hyperlink" Target="https://kc.kobotoolbox.org/media/original?media_file=mattkuch87%2Fattachments%2F465cf73fec9d4570897ec1ad4b0948db%2F93016b6b-c698-4cc7-9639-edefd4224997%2F1742668838952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137" Type="http://schemas.openxmlformats.org/officeDocument/2006/relationships/hyperlink" Target="https://kc.kobotoolbox.org/media/original?media_file=mattkuch87%2Fattachments%2F465cf73fec9d4570897ec1ad4b0948db%2F0fc2894c-5bc6-45f9-a54d-44215ce904b3%2F1741870863702.jpg" TargetMode="External"/><Relationship Id="rId158" Type="http://schemas.openxmlformats.org/officeDocument/2006/relationships/hyperlink" Target="https://kc.kobotoolbox.org/media/original?media_file=mattkuch87%2Fattachments%2F465cf73fec9d4570897ec1ad4b0948db%2Fbc8f5707-6570-43a2-a73c-d8b0780dd318%2F1742288381353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32" Type="http://schemas.openxmlformats.org/officeDocument/2006/relationships/hyperlink" Target="https://kc.kobotoolbox.org/media/original?media_file=mattkuch87%2Fattachments%2F465cf73fec9d4570897ec1ad4b0948db%2F660d2643-df7a-463f-80dc-0a384f611aba%2F1741800228606.jpg" TargetMode="External"/><Relationship Id="rId153" Type="http://schemas.openxmlformats.org/officeDocument/2006/relationships/hyperlink" Target="https://kc.kobotoolbox.org/media/original?media_file=mattkuch87%2Fattachments%2F465cf73fec9d4570897ec1ad4b0948db%2Fc7f789c7-8498-4458-b852-376e96de5bd9%2F1742207314731.jpg" TargetMode="External"/><Relationship Id="rId174" Type="http://schemas.openxmlformats.org/officeDocument/2006/relationships/hyperlink" Target="https://kc.kobotoolbox.org/media/original?media_file=mattkuch87%2Fattachments%2F465cf73fec9d4570897ec1ad4b0948db%2Fa938a8d2-d0be-423f-8ad6-2a59935b6b49%2F1742496720729.jpg" TargetMode="External"/><Relationship Id="rId179" Type="http://schemas.openxmlformats.org/officeDocument/2006/relationships/hyperlink" Target="https://kc.kobotoolbox.org/media/original?media_file=mattkuch87%2Fattachments%2F465cf73fec9d4570897ec1ad4b0948db%2Faed23ea4-a600-4e78-a048-d5e081fa9e3e%2F1742572255033.jpg" TargetMode="External"/><Relationship Id="rId190" Type="http://schemas.openxmlformats.org/officeDocument/2006/relationships/hyperlink" Target="https://kc.kobotoolbox.org/media/original?media_file=mattkuch87%2Fattachments%2F465cf73fec9d4570897ec1ad4b0948db%2F1f3d752c-b0d9-41f8-8f90-2b8948b06a0e%2F174266893419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143" Type="http://schemas.openxmlformats.org/officeDocument/2006/relationships/hyperlink" Target="https://kc.kobotoolbox.org/media/original?media_file=mattkuch87%2Fattachments%2F465cf73fec9d4570897ec1ad4b0948db%2F6985a574-9775-47ab-927b-4bb123fe6310%2F1742040832388.jpg" TargetMode="External"/><Relationship Id="rId148" Type="http://schemas.openxmlformats.org/officeDocument/2006/relationships/hyperlink" Target="https://kc.kobotoolbox.org/media/original?media_file=mattkuch87%2Fattachments%2F465cf73fec9d4570897ec1ad4b0948db%2F33c65bb9-8f8b-4e36-be19-db61a5513a2a%2F1742193750584.jpg" TargetMode="External"/><Relationship Id="rId164" Type="http://schemas.openxmlformats.org/officeDocument/2006/relationships/hyperlink" Target="https://kc.kobotoolbox.org/media/original?media_file=mattkuch87%2Fattachments%2F465cf73fec9d4570897ec1ad4b0948db%2Fd751869d-4c84-4e22-9e35-6302f15dc421%2F1742494820457.jpg" TargetMode="External"/><Relationship Id="rId169" Type="http://schemas.openxmlformats.org/officeDocument/2006/relationships/hyperlink" Target="https://kc.kobotoolbox.org/media/original?media_file=mattkuch87%2Fattachments%2F465cf73fec9d4570897ec1ad4b0948db%2F9081df04-322d-4123-9ab4-56d609833d22%2F1742495838665.jpg" TargetMode="External"/><Relationship Id="rId185" Type="http://schemas.openxmlformats.org/officeDocument/2006/relationships/hyperlink" Target="https://kc.kobotoolbox.org/media/original?media_file=mattkuch87%2Fattachments%2F465cf73fec9d4570897ec1ad4b0948db%2F0d4d9a08-400c-44b7-89f5-b154c9f018a9%2F1742668462820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80" Type="http://schemas.openxmlformats.org/officeDocument/2006/relationships/hyperlink" Target="https://kc.kobotoolbox.org/media/original?media_file=mattkuch87%2Fattachments%2F465cf73fec9d4570897ec1ad4b0948db%2F249400fb-3173-4804-ab00-27aea1b707f5%2F1742572330579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33" Type="http://schemas.openxmlformats.org/officeDocument/2006/relationships/hyperlink" Target="https://kc.kobotoolbox.org/media/original?media_file=mattkuch87%2Fattachments%2F465cf73fec9d4570897ec1ad4b0948db%2F011c4ff6-885b-42a4-9a12-34704a338945%2F1741800447634.jpg" TargetMode="External"/><Relationship Id="rId154" Type="http://schemas.openxmlformats.org/officeDocument/2006/relationships/hyperlink" Target="https://kc.kobotoolbox.org/media/original?media_file=mattkuch87%2Fattachments%2F465cf73fec9d4570897ec1ad4b0948db%2F84434901-075e-46b5-b319-b1da093ad4ac%2F1742212948404.jpg" TargetMode="External"/><Relationship Id="rId175" Type="http://schemas.openxmlformats.org/officeDocument/2006/relationships/hyperlink" Target="https://kc.kobotoolbox.org/media/original?media_file=mattkuch87%2Fattachments%2F465cf73fec9d4570897ec1ad4b0948db%2F36ffefd0-c9e5-4b06-91cd-e1c7c539f6f6%2F1742496922156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44" Type="http://schemas.openxmlformats.org/officeDocument/2006/relationships/hyperlink" Target="https://kc.kobotoolbox.org/media/original?media_file=mattkuch87%2Fattachments%2F465cf73fec9d4570897ec1ad4b0948db%2F0c907252-5ce8-4e47-9ac6-950c0c227863%2F1742040959558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165" Type="http://schemas.openxmlformats.org/officeDocument/2006/relationships/hyperlink" Target="https://kc.kobotoolbox.org/media/original?media_file=mattkuch87%2Fattachments%2F465cf73fec9d4570897ec1ad4b0948db%2Fc67d78c6-17ce-423d-8aaf-4c609f5a7547%2F1742494910033.jpg" TargetMode="External"/><Relationship Id="rId186" Type="http://schemas.openxmlformats.org/officeDocument/2006/relationships/hyperlink" Target="https://kc.kobotoolbox.org/media/original?media_file=mattkuch87%2Fattachments%2F465cf73fec9d4570897ec1ad4b0948db%2Fbce1bd6c-5e0d-41b8-b457-6f36444058f2%2F1742668560822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34" Type="http://schemas.openxmlformats.org/officeDocument/2006/relationships/hyperlink" Target="https://kc.kobotoolbox.org/media/original?media_file=mattkuch87%2Fattachments%2F465cf73fec9d4570897ec1ad4b0948db%2F42f8a52b-d069-4151-919e-7701450e8dae%2F1741804531645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155" Type="http://schemas.openxmlformats.org/officeDocument/2006/relationships/hyperlink" Target="https://kc.kobotoolbox.org/media/original?media_file=mattkuch87%2Fattachments%2F465cf73fec9d4570897ec1ad4b0948db%2F37eb198d-24ca-4e69-993c-82a83824ec6b%2F1742224758822.jpg" TargetMode="External"/><Relationship Id="rId176" Type="http://schemas.openxmlformats.org/officeDocument/2006/relationships/hyperlink" Target="https://kc.kobotoolbox.org/media/original?media_file=mattkuch87%2Fattachments%2F465cf73fec9d4570897ec1ad4b0948db%2Febbc2a06-c4cf-4b0e-8528-7c6d4f4ed9a2%2F1742497242841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145" Type="http://schemas.openxmlformats.org/officeDocument/2006/relationships/hyperlink" Target="https://kc.kobotoolbox.org/media/original?media_file=mattkuch87%2Fattachments%2F465cf73fec9d4570897ec1ad4b0948db%2Ff66f407b-9384-43b9-bb23-1b86f0fad2eb%2F1742142321220.jpg" TargetMode="External"/><Relationship Id="rId166" Type="http://schemas.openxmlformats.org/officeDocument/2006/relationships/hyperlink" Target="https://kc.kobotoolbox.org/media/original?media_file=mattkuch87%2Fattachments%2F465cf73fec9d4570897ec1ad4b0948db%2F72a93396-a152-4e02-ad01-1f617ee99b99%2F1742495035244.jpg" TargetMode="External"/><Relationship Id="rId187" Type="http://schemas.openxmlformats.org/officeDocument/2006/relationships/hyperlink" Target="https://kc.kobotoolbox.org/media/original?media_file=mattkuch87%2Fattachments%2F465cf73fec9d4570897ec1ad4b0948db%2F95e85795-052a-444a-a137-e890c973d75a%2F1742668653830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135" Type="http://schemas.openxmlformats.org/officeDocument/2006/relationships/hyperlink" Target="https://kc.kobotoolbox.org/media/original?media_file=mattkuch87%2Fattachments%2F465cf73fec9d4570897ec1ad4b0948db%2F9028508f-bb16-451f-acf9-008e682be85a%2F1741804808352.jpg" TargetMode="External"/><Relationship Id="rId156" Type="http://schemas.openxmlformats.org/officeDocument/2006/relationships/hyperlink" Target="https://kc.kobotoolbox.org/media/original?media_file=mattkuch87%2Fattachments%2F465cf73fec9d4570897ec1ad4b0948db%2F96f12cbe-3659-40ef-93a4-ccdf5cca695c%2F1742228089199.jpg" TargetMode="External"/><Relationship Id="rId177" Type="http://schemas.openxmlformats.org/officeDocument/2006/relationships/hyperlink" Target="https://kc.kobotoolbox.org/media/original?media_file=mattkuch87%2Fattachments%2F465cf73fec9d4570897ec1ad4b0948db%2F7443f096-2dd0-469f-bc37-ca9f7b783f13%2F1742572066662.jp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38">
        <f>C19*D19</f>
        <v>42000</v>
      </c>
      <c r="I19" s="139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38">
        <f>C30*D30</f>
        <v>50000</v>
      </c>
      <c r="H30" s="140"/>
      <c r="I30" s="139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38">
        <f>C32*D32</f>
        <v>40000</v>
      </c>
      <c r="H32" s="140"/>
      <c r="I32" s="139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38">
        <f>C37*D37</f>
        <v>50000</v>
      </c>
      <c r="H37" s="140"/>
      <c r="I37" s="139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topLeftCell="A28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R43"/>
  <sheetViews>
    <sheetView showGridLines="0" topLeftCell="C31" zoomScale="70" zoomScaleNormal="70" workbookViewId="0">
      <selection activeCell="M44" sqref="M4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38">
        <f>C21*D21</f>
        <v>10000</v>
      </c>
      <c r="I21" s="143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8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41">
        <f>C33*D33</f>
        <v>50000</v>
      </c>
      <c r="I33" s="142"/>
      <c r="J33" s="97"/>
      <c r="K33" s="97"/>
      <c r="L33" s="97"/>
      <c r="M33" s="97"/>
      <c r="N33" s="98">
        <f>H33</f>
        <v>50000</v>
      </c>
      <c r="O33" s="97">
        <v>50000</v>
      </c>
    </row>
    <row r="34" spans="2:18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8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8" x14ac:dyDescent="0.35">
      <c r="B36" s="61" t="s">
        <v>696</v>
      </c>
      <c r="N36" s="56"/>
    </row>
    <row r="37" spans="2:18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27" t="s">
        <v>999</v>
      </c>
    </row>
    <row r="38" spans="2:18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8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8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8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8" x14ac:dyDescent="0.35">
      <c r="N42" s="56">
        <v>2344000</v>
      </c>
      <c r="O42" s="79">
        <f>O41</f>
        <v>1867500</v>
      </c>
      <c r="P42" s="79">
        <f>N42-O42</f>
        <v>476500</v>
      </c>
      <c r="Q42" s="127" t="s">
        <v>998</v>
      </c>
    </row>
    <row r="43" spans="2:18" x14ac:dyDescent="0.35">
      <c r="Q43" s="133">
        <f>480500-441000-9000</f>
        <v>30500</v>
      </c>
      <c r="R43" s="127" t="s">
        <v>1116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P41"/>
  <sheetViews>
    <sheetView showGridLines="0" topLeftCell="A27" zoomScale="70" zoomScaleNormal="70" workbookViewId="0">
      <selection activeCell="P11" sqref="P1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E1" t="s">
        <v>1002</v>
      </c>
      <c r="J1" t="s">
        <v>992</v>
      </c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129">
        <f>'20250128 to 20250312'!M107</f>
        <v>182000</v>
      </c>
      <c r="P11" s="79"/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129">
        <f>'20250128 to 20250312'!M108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129"/>
    </row>
    <row r="14" spans="1:16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129">
        <f>'20250128 to 20250312'!M104</f>
        <v>140000</v>
      </c>
      <c r="P14" s="79">
        <f>N14-O14</f>
        <v>0</v>
      </c>
    </row>
    <row r="15" spans="1:16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129">
        <f>'20250128 to 20250312'!M105</f>
        <v>107500</v>
      </c>
      <c r="P15" s="130">
        <f>N15-O15</f>
        <v>21500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129">
        <f>'20250128 to 20250312'!M106</f>
        <v>12000</v>
      </c>
      <c r="P20" s="130">
        <f>N20+N21-O20</f>
        <v>3000</v>
      </c>
    </row>
    <row r="21" spans="2:16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  <c r="O40" s="131">
        <f t="shared" ref="O40:P40" si="0">SUM(O5:O36)</f>
        <v>656500</v>
      </c>
      <c r="P40" s="132">
        <f t="shared" si="0"/>
        <v>24500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P41"/>
  <sheetViews>
    <sheetView showGridLines="0" topLeftCell="A26" zoomScale="70" zoomScaleNormal="70" workbookViewId="0">
      <selection activeCell="O39" sqref="O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J1" t="s">
        <v>993</v>
      </c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129">
        <f>'20250128 to 20250312'!M101</f>
        <v>162000</v>
      </c>
      <c r="P11" s="130">
        <f>N11-O11</f>
        <v>6000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129">
        <f>'20250128 to 20250312'!M102</f>
        <v>430000</v>
      </c>
      <c r="P12" s="79">
        <f>N12+N13-O12</f>
        <v>0</v>
      </c>
    </row>
    <row r="13" spans="1:16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129">
        <f>'20250128 to 20250312'!M103</f>
        <v>8000</v>
      </c>
      <c r="P20" s="130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  <c r="O40" s="131">
        <f>SUM(O5:O36)</f>
        <v>600000</v>
      </c>
      <c r="P40" s="132">
        <f>SUM(P5:P36)</f>
        <v>8000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6296-48C2-40C2-8B7D-843BC000D60C}">
  <sheetPr>
    <tabColor rgb="FF92D050"/>
    <pageSetUpPr fitToPage="1"/>
  </sheetPr>
  <dimension ref="A1:P41"/>
  <sheetViews>
    <sheetView showGridLines="0" topLeftCell="A23" zoomScale="60" zoomScaleNormal="60" workbookViewId="0">
      <selection activeCell="N31" sqref="N3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5" width="10.54296875" bestFit="1" customWidth="1"/>
  </cols>
  <sheetData>
    <row r="1" spans="1:16" ht="15" thickBot="1" x14ac:dyDescent="0.4">
      <c r="A1" s="73" t="s">
        <v>691</v>
      </c>
      <c r="B1" s="73"/>
      <c r="H1" t="s">
        <v>1117</v>
      </c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 t="s">
        <v>1118</v>
      </c>
      <c r="C6" s="97">
        <v>300</v>
      </c>
      <c r="D6" s="98">
        <v>3200</v>
      </c>
      <c r="E6" s="98"/>
      <c r="F6" s="98"/>
      <c r="G6" s="99"/>
      <c r="H6" s="99"/>
      <c r="I6" s="99">
        <f>C6*D6</f>
        <v>960000</v>
      </c>
      <c r="J6" s="99"/>
      <c r="K6" s="99"/>
      <c r="L6" s="99"/>
      <c r="M6" s="97"/>
      <c r="N6" s="98">
        <f>I6</f>
        <v>960000</v>
      </c>
      <c r="O6" s="97">
        <v>960000</v>
      </c>
      <c r="P6" s="79">
        <f>N6-O6</f>
        <v>0</v>
      </c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230</v>
      </c>
      <c r="C11" s="97">
        <v>125</v>
      </c>
      <c r="D11" s="98">
        <v>2940</v>
      </c>
      <c r="E11" s="98"/>
      <c r="F11" s="97"/>
      <c r="G11" s="98"/>
      <c r="H11" s="98"/>
      <c r="I11" s="98">
        <f>C11*D11</f>
        <v>367500</v>
      </c>
      <c r="J11" s="98"/>
      <c r="K11" s="98"/>
      <c r="L11" s="98"/>
      <c r="M11" s="97"/>
      <c r="N11" s="98">
        <f>I11</f>
        <v>367500</v>
      </c>
      <c r="O11" s="97">
        <v>367500</v>
      </c>
      <c r="P11" s="79">
        <f>N11-O11</f>
        <v>0</v>
      </c>
    </row>
    <row r="12" spans="1:16" ht="25" customHeight="1" x14ac:dyDescent="0.35">
      <c r="B12" s="96" t="s">
        <v>700</v>
      </c>
      <c r="C12" s="97">
        <v>130</v>
      </c>
      <c r="D12" s="98">
        <v>1400</v>
      </c>
      <c r="E12" s="98"/>
      <c r="F12" s="99"/>
      <c r="G12" s="98">
        <f>C12*D12</f>
        <v>182000</v>
      </c>
      <c r="H12" s="98"/>
      <c r="I12" s="98"/>
      <c r="J12" s="98"/>
      <c r="K12" s="98"/>
      <c r="L12" s="98"/>
      <c r="M12" s="97"/>
      <c r="N12" s="98">
        <f>G12</f>
        <v>182000</v>
      </c>
      <c r="O12" s="97">
        <f>182000</f>
        <v>182000</v>
      </c>
      <c r="P12" s="79">
        <f t="shared" ref="P12:P13" si="0">N12-O12</f>
        <v>0</v>
      </c>
    </row>
    <row r="13" spans="1:16" ht="25" customHeight="1" x14ac:dyDescent="0.35">
      <c r="B13" s="96" t="s">
        <v>700</v>
      </c>
      <c r="C13" s="97">
        <v>140</v>
      </c>
      <c r="D13" s="98">
        <v>1400</v>
      </c>
      <c r="E13" s="97"/>
      <c r="F13" s="98"/>
      <c r="G13" s="98">
        <f>C13*D13</f>
        <v>196000</v>
      </c>
      <c r="H13" s="97"/>
      <c r="I13" s="97"/>
      <c r="J13" s="97"/>
      <c r="K13" s="97"/>
      <c r="L13" s="97"/>
      <c r="M13" s="97"/>
      <c r="N13" s="98">
        <f>G13</f>
        <v>196000</v>
      </c>
      <c r="O13" s="97">
        <f>196000</f>
        <v>196000</v>
      </c>
      <c r="P13" s="79">
        <f t="shared" si="0"/>
        <v>0</v>
      </c>
    </row>
    <row r="14" spans="1:16" ht="25" customHeight="1" x14ac:dyDescent="0.35">
      <c r="B14" s="96" t="s">
        <v>701</v>
      </c>
      <c r="C14" s="97">
        <v>100</v>
      </c>
      <c r="D14" s="98">
        <v>4300</v>
      </c>
      <c r="E14" s="97"/>
      <c r="F14" s="98"/>
      <c r="G14" s="99">
        <f>C14*D14</f>
        <v>430000</v>
      </c>
      <c r="H14" s="97"/>
      <c r="I14" s="97"/>
      <c r="J14" s="97"/>
      <c r="K14" s="97"/>
      <c r="L14" s="97"/>
      <c r="M14" s="97"/>
      <c r="N14" s="98">
        <f>G14</f>
        <v>430000</v>
      </c>
      <c r="O14" s="97">
        <v>430000</v>
      </c>
      <c r="P14" s="79">
        <f>N14-O14</f>
        <v>0</v>
      </c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2</v>
      </c>
      <c r="D20" s="98">
        <v>8000</v>
      </c>
      <c r="E20" s="98"/>
      <c r="F20" s="98"/>
      <c r="G20" s="99">
        <f>C20*D20</f>
        <v>16000</v>
      </c>
      <c r="H20" s="97"/>
      <c r="I20" s="97"/>
      <c r="J20" s="97"/>
      <c r="K20" s="97"/>
      <c r="L20" s="97"/>
      <c r="M20" s="97"/>
      <c r="N20" s="98">
        <f>G20</f>
        <v>16000</v>
      </c>
      <c r="O20" s="97">
        <v>13000</v>
      </c>
      <c r="P20" s="79">
        <f>N20-O20</f>
        <v>3000</v>
      </c>
    </row>
    <row r="21" spans="2:16" ht="25" customHeight="1" x14ac:dyDescent="0.35">
      <c r="B21" s="96" t="s">
        <v>1120</v>
      </c>
      <c r="C21" s="97">
        <v>1</v>
      </c>
      <c r="D21" s="98">
        <v>10000</v>
      </c>
      <c r="E21" s="98"/>
      <c r="F21" s="98"/>
      <c r="G21" s="97"/>
      <c r="H21" s="97"/>
      <c r="I21" s="99">
        <f>C21*D21</f>
        <v>10000</v>
      </c>
      <c r="J21" s="97"/>
      <c r="K21" s="97"/>
      <c r="L21" s="97"/>
      <c r="M21" s="97"/>
      <c r="N21" s="98">
        <f>I21</f>
        <v>10000</v>
      </c>
      <c r="O21" s="97"/>
      <c r="P21" s="79">
        <f>N21-O21</f>
        <v>10000</v>
      </c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110"/>
      <c r="C26" s="111"/>
      <c r="D26" s="112"/>
      <c r="E26" s="111"/>
      <c r="F26" s="112"/>
      <c r="G26" s="111"/>
      <c r="H26" s="111"/>
      <c r="I26" s="113"/>
      <c r="J26" s="97"/>
      <c r="K26" s="97"/>
      <c r="L26" s="97"/>
      <c r="M26" s="111"/>
      <c r="N26" s="114"/>
      <c r="O26" s="113"/>
      <c r="P26" s="150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33000</v>
      </c>
      <c r="O37" s="97">
        <v>32500</v>
      </c>
      <c r="P37" s="150">
        <f>N37-O37</f>
        <v>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2194500</v>
      </c>
      <c r="O40" s="102">
        <f>SUM(O5:O38)</f>
        <v>2181000</v>
      </c>
      <c r="P40" s="102">
        <f>SUM(P5:P38)</f>
        <v>13500</v>
      </c>
    </row>
    <row r="41" spans="2:16" x14ac:dyDescent="0.35">
      <c r="M41" s="79"/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D2E6-034C-4BFB-AB51-41463D4086D0}">
  <sheetPr>
    <tabColor rgb="FF92D050"/>
    <pageSetUpPr fitToPage="1"/>
  </sheetPr>
  <dimension ref="A1:Q41"/>
  <sheetViews>
    <sheetView showGridLines="0" topLeftCell="B28" zoomScale="80" zoomScaleNormal="80" workbookViewId="0">
      <selection activeCell="N28" sqref="N28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7" ht="15" thickBot="1" x14ac:dyDescent="0.4">
      <c r="A1" s="73" t="s">
        <v>691</v>
      </c>
      <c r="B1" s="73"/>
    </row>
    <row r="2" spans="1:17" ht="15" thickBot="1" x14ac:dyDescent="0.4"/>
    <row r="3" spans="1:17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/>
      <c r="H11" s="98">
        <f>C11*D11</f>
        <v>168000</v>
      </c>
      <c r="I11" s="98"/>
      <c r="J11" s="98"/>
      <c r="K11" s="98"/>
      <c r="L11" s="98"/>
      <c r="M11" s="97"/>
      <c r="N11" s="98">
        <f>H11</f>
        <v>168000</v>
      </c>
      <c r="O11" s="97">
        <v>180000</v>
      </c>
      <c r="P11" s="150">
        <f>N11-O11</f>
        <v>-12000</v>
      </c>
      <c r="Q11" t="s">
        <v>1376</v>
      </c>
    </row>
    <row r="12" spans="1:17" ht="25" customHeight="1" x14ac:dyDescent="0.35">
      <c r="B12" s="96" t="s">
        <v>1124</v>
      </c>
      <c r="C12" s="97">
        <v>50</v>
      </c>
      <c r="D12" s="98">
        <v>4300</v>
      </c>
      <c r="E12" s="98"/>
      <c r="F12" s="99"/>
      <c r="G12" s="98"/>
      <c r="H12" s="98">
        <f>C12*D12</f>
        <v>215000</v>
      </c>
      <c r="I12" s="98"/>
      <c r="J12" s="98"/>
      <c r="K12" s="98"/>
      <c r="L12" s="98"/>
      <c r="M12" s="97"/>
      <c r="N12" s="98">
        <f>H12</f>
        <v>215000</v>
      </c>
      <c r="O12" s="97">
        <v>215000</v>
      </c>
      <c r="P12" s="79">
        <f>N12-O12</f>
        <v>0</v>
      </c>
    </row>
    <row r="13" spans="1:17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7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1119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>
        <v>9000</v>
      </c>
      <c r="P20" s="79">
        <f>N20-O20</f>
        <v>1000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1125</v>
      </c>
      <c r="C26" s="97">
        <v>500</v>
      </c>
      <c r="D26" s="98">
        <v>24</v>
      </c>
      <c r="E26" s="97"/>
      <c r="F26" s="98"/>
      <c r="G26" s="97"/>
      <c r="H26" s="99">
        <f>C26*D26</f>
        <v>12000</v>
      </c>
      <c r="I26" s="97"/>
      <c r="J26" s="97"/>
      <c r="K26" s="97"/>
      <c r="L26" s="97"/>
      <c r="M26" s="97"/>
      <c r="N26" s="100">
        <f>H26</f>
        <v>12000</v>
      </c>
      <c r="O26" s="97">
        <v>10000</v>
      </c>
      <c r="P26" s="79">
        <f>N26-O26</f>
        <v>2000</v>
      </c>
    </row>
    <row r="27" spans="2:16" ht="25" customHeight="1" x14ac:dyDescent="0.35">
      <c r="B27" s="96" t="s">
        <v>1126</v>
      </c>
      <c r="C27" s="97">
        <v>1</v>
      </c>
      <c r="D27" s="98">
        <v>12000</v>
      </c>
      <c r="E27" s="97"/>
      <c r="F27" s="98"/>
      <c r="G27" s="97"/>
      <c r="H27" s="99">
        <f>C27*D27</f>
        <v>12000</v>
      </c>
      <c r="I27" s="97"/>
      <c r="J27" s="97"/>
      <c r="K27" s="97"/>
      <c r="L27" s="97"/>
      <c r="M27" s="97"/>
      <c r="N27" s="100">
        <v>12000</v>
      </c>
      <c r="O27" s="97">
        <v>12000</v>
      </c>
      <c r="P27" s="79">
        <f>N27-O27</f>
        <v>0</v>
      </c>
    </row>
    <row r="28" spans="2:16" ht="25" customHeight="1" x14ac:dyDescent="0.35">
      <c r="B28" s="110" t="s">
        <v>1374</v>
      </c>
      <c r="C28" s="111">
        <v>1</v>
      </c>
      <c r="D28" s="112">
        <v>12000</v>
      </c>
      <c r="E28" s="111"/>
      <c r="F28" s="112"/>
      <c r="G28" s="111"/>
      <c r="H28" s="111"/>
      <c r="I28" s="113">
        <f>C28*D28</f>
        <v>12000</v>
      </c>
      <c r="J28" s="97"/>
      <c r="K28" s="97"/>
      <c r="L28" s="97"/>
      <c r="M28" s="111" t="s">
        <v>1375</v>
      </c>
      <c r="N28" s="114">
        <v>12000</v>
      </c>
      <c r="O28" s="113">
        <f>I28</f>
        <v>12000</v>
      </c>
      <c r="P28" s="150">
        <f>N28-O28</f>
        <v>0</v>
      </c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 t="s">
        <v>331</v>
      </c>
      <c r="C37" s="97">
        <v>1</v>
      </c>
      <c r="D37" s="97">
        <v>9500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9500</v>
      </c>
      <c r="O37" s="97">
        <v>8000</v>
      </c>
      <c r="P37" s="79">
        <f>N37-O37</f>
        <v>1500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SUM(N5:N37)</f>
        <v>438500</v>
      </c>
      <c r="O40" s="102">
        <f>SUM(O5:O37)</f>
        <v>446000</v>
      </c>
      <c r="P40" s="79">
        <f>N40-O40</f>
        <v>-7500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FD8C-D856-4674-9025-E7E8C871CEE8}">
  <sheetPr>
    <tabColor rgb="FF92D050"/>
    <pageSetUpPr fitToPage="1"/>
  </sheetPr>
  <dimension ref="A1:P41"/>
  <sheetViews>
    <sheetView showGridLines="0" topLeftCell="C27" zoomScale="80" zoomScaleNormal="80" workbookViewId="0">
      <selection activeCell="K7" sqref="K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G1" t="s">
        <v>1121</v>
      </c>
    </row>
    <row r="2" spans="1:15" ht="15" thickBot="1" x14ac:dyDescent="0.4"/>
    <row r="3" spans="1:15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1122</v>
      </c>
      <c r="C11" s="97">
        <v>140</v>
      </c>
      <c r="D11" s="98">
        <v>1400</v>
      </c>
      <c r="E11" s="98"/>
      <c r="F11" s="99">
        <f>C11*D11</f>
        <v>196000</v>
      </c>
      <c r="G11" s="98"/>
      <c r="H11" s="98"/>
      <c r="I11" s="98"/>
      <c r="J11" s="98"/>
      <c r="K11" s="98"/>
      <c r="L11" s="98"/>
      <c r="M11" s="97"/>
      <c r="N11" s="98">
        <f>F11</f>
        <v>196000</v>
      </c>
      <c r="O11" s="97">
        <v>196000</v>
      </c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1123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97">
        <v>8000</v>
      </c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9500</v>
      </c>
      <c r="O37" s="97">
        <v>9500</v>
      </c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430500</v>
      </c>
      <c r="O40" s="102">
        <f>SUM(O5:O38)</f>
        <v>428500</v>
      </c>
      <c r="P40" s="79">
        <f>N40-O40</f>
        <v>2000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topLeftCell="A28" zoomScale="80" zoomScaleNormal="80" workbookViewId="0">
      <selection activeCell="B33" sqref="B33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44" t="s">
        <v>132</v>
      </c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23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23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23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23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23">
        <f>(L97*L98)</f>
        <v>280000</v>
      </c>
      <c r="M96" s="124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23">
        <f>L135*L136</f>
        <v>112500</v>
      </c>
      <c r="M134" s="124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23">
        <f>L151*L152</f>
        <v>20000</v>
      </c>
      <c r="M150" s="124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8" zoomScale="80" zoomScaleNormal="80" workbookViewId="0">
      <selection activeCell="C18" sqref="C18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45" t="s">
        <v>94</v>
      </c>
      <c r="D5" s="146"/>
      <c r="E5" s="146"/>
      <c r="F5" s="147"/>
      <c r="G5" s="3">
        <f>D5*F5</f>
        <v>0</v>
      </c>
      <c r="H5" s="3"/>
      <c r="I5" s="3"/>
      <c r="J5" s="6"/>
      <c r="K5" s="145" t="s">
        <v>123</v>
      </c>
      <c r="L5" s="146"/>
      <c r="M5" s="146"/>
      <c r="N5" s="147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45" t="s">
        <v>112</v>
      </c>
      <c r="D13" s="146"/>
      <c r="E13" s="146"/>
      <c r="F13" s="147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45" t="s">
        <v>105</v>
      </c>
      <c r="D17" s="146"/>
      <c r="E17" s="146"/>
      <c r="F17" s="147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45" t="s">
        <v>114</v>
      </c>
      <c r="D5" s="146"/>
      <c r="E5" s="146"/>
      <c r="F5" s="147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26" t="s">
        <v>512</v>
      </c>
      <c r="B1" t="s">
        <v>540</v>
      </c>
    </row>
    <row r="3" spans="1:5" x14ac:dyDescent="0.35">
      <c r="B3" s="126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>
        <v>35000</v>
      </c>
      <c r="C5">
        <v>2369000</v>
      </c>
      <c r="D5">
        <v>485500</v>
      </c>
      <c r="E5">
        <v>2889500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topLeftCell="A72"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4B4A-F435-4C23-8485-E4A123A3D7FA}">
  <sheetPr>
    <tabColor rgb="FFFFFF00"/>
  </sheetPr>
  <dimension ref="A1:AA130"/>
  <sheetViews>
    <sheetView topLeftCell="A121" workbookViewId="0">
      <selection activeCell="J117" sqref="J117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28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28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28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28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28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28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28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2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28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28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28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28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28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28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28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28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28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2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28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28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28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28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28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28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28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28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28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28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28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</sheetData>
  <autoFilter ref="A1:AA130" xr:uid="{189D4F6E-2EE4-4FE8-B42D-B0461BD88D4F}"/>
  <hyperlinks>
    <hyperlink ref="Q2" r:id="rId1" xr:uid="{34D5FFCC-8166-4E97-9511-1B3F5EC56D34}"/>
    <hyperlink ref="Q3" r:id="rId2" xr:uid="{EEDA7C0A-92EA-4717-B193-422F3B8F0D07}"/>
    <hyperlink ref="Q4" r:id="rId3" xr:uid="{CF944206-7C5A-4AC0-92F1-1F25593F1371}"/>
    <hyperlink ref="Q5" r:id="rId4" xr:uid="{91CEC081-57C4-4B8E-86AD-7E19094DEB5F}"/>
    <hyperlink ref="Q6" r:id="rId5" xr:uid="{1188663F-0AE9-4055-BAF9-5441EDE26266}"/>
    <hyperlink ref="Q7" r:id="rId6" xr:uid="{F3A8FEB7-F579-47C1-97B5-9C340B71B5DA}"/>
    <hyperlink ref="Q8" r:id="rId7" xr:uid="{FD6C468F-79D4-4768-B66F-6430E88707E4}"/>
    <hyperlink ref="Q9" r:id="rId8" xr:uid="{3AD46FD3-530E-4C3D-BF52-F02B8F4C2B76}"/>
    <hyperlink ref="Q10" r:id="rId9" xr:uid="{36A76310-F293-4121-B3D4-67601513DCD7}"/>
    <hyperlink ref="Q11" r:id="rId10" xr:uid="{8F64EB4B-6762-4784-AA4A-CBB880E5EC3F}"/>
    <hyperlink ref="Q12" r:id="rId11" xr:uid="{01BE98D3-3F06-4583-8368-AB068BC1D87E}"/>
    <hyperlink ref="Q13" r:id="rId12" xr:uid="{A38BD790-B08D-4389-A99C-56D5B8330575}"/>
    <hyperlink ref="Q14" r:id="rId13" xr:uid="{574F3AF5-AF7E-4813-A38D-3A9AE9331F6E}"/>
    <hyperlink ref="Q15" r:id="rId14" xr:uid="{4B5A2AE7-158E-452E-90A7-164D9720171A}"/>
    <hyperlink ref="Q16" r:id="rId15" xr:uid="{90765093-03A4-4E69-B3B9-6ECCCDAC4392}"/>
    <hyperlink ref="Q17" r:id="rId16" xr:uid="{64089157-5BDA-437F-8716-8BB3704FE835}"/>
    <hyperlink ref="Q18" r:id="rId17" xr:uid="{D7C6F10F-2E09-43F7-95B1-0C28568B0FC3}"/>
    <hyperlink ref="Q19" r:id="rId18" xr:uid="{84C29606-662E-433F-AB6A-7EB884AC1631}"/>
    <hyperlink ref="Q20" r:id="rId19" xr:uid="{B9BF3AB7-B4D8-4769-A071-751A3B44CD33}"/>
    <hyperlink ref="Q21" r:id="rId20" xr:uid="{1AA11C28-284D-45ED-A771-0DAF3CC51958}"/>
    <hyperlink ref="Q22" r:id="rId21" xr:uid="{5D623852-B3FC-4282-A9D9-4EE3228444A7}"/>
    <hyperlink ref="Q23" r:id="rId22" xr:uid="{566466EE-5383-4DBE-8F5A-CBC747E70957}"/>
    <hyperlink ref="Q24" r:id="rId23" xr:uid="{C8ADC2D8-E680-4A89-97BA-6773D61F65E1}"/>
    <hyperlink ref="Q25" r:id="rId24" xr:uid="{E40BBB90-AEDA-446A-8FA1-A7FB2C0E7C22}"/>
    <hyperlink ref="Q26" r:id="rId25" xr:uid="{3A16F8AC-07F4-4B34-AAD0-CB769B33E49B}"/>
    <hyperlink ref="Q27" r:id="rId26" xr:uid="{92D43C02-AB4B-4A9F-AAEB-60E75AD4F48B}"/>
    <hyperlink ref="Q28" r:id="rId27" xr:uid="{3D98C48D-E518-44DC-B814-D3F3292CFDCA}"/>
    <hyperlink ref="Q29" r:id="rId28" xr:uid="{F19D143E-6DBD-46FE-8318-A8014D1B4117}"/>
    <hyperlink ref="Q30" r:id="rId29" xr:uid="{F0A549DE-8986-4340-85C6-36E7CE658D15}"/>
    <hyperlink ref="Q31" r:id="rId30" xr:uid="{E8E34007-9D12-47C5-A2F7-28F3FB6AA26F}"/>
    <hyperlink ref="Q32" r:id="rId31" xr:uid="{8B292529-EEC4-40DC-BC3D-D731E4F8BCB8}"/>
    <hyperlink ref="Q33" r:id="rId32" xr:uid="{CB12C677-AD62-4F9B-BA9C-1101E2CB99B7}"/>
    <hyperlink ref="Q34" r:id="rId33" xr:uid="{D60EA6E3-FE4E-4E5B-8290-968C480DA1A2}"/>
    <hyperlink ref="Q35" r:id="rId34" xr:uid="{631062CD-2C95-45F4-B39B-91A15C40EB91}"/>
    <hyperlink ref="Q36" r:id="rId35" xr:uid="{FF2695CD-C17D-4366-A758-70A8BFB7D779}"/>
    <hyperlink ref="Q37" r:id="rId36" xr:uid="{9FACB8B1-5A65-44E1-AA7D-14978BD32118}"/>
    <hyperlink ref="Q38" r:id="rId37" xr:uid="{656CDAD7-57D4-4D4F-8A76-E54608953982}"/>
    <hyperlink ref="Q39" r:id="rId38" xr:uid="{C0118933-5867-458E-A3DD-4C62FEBB120E}"/>
    <hyperlink ref="Q40" r:id="rId39" xr:uid="{7067B876-D112-460E-845A-5DD7FA306EC5}"/>
    <hyperlink ref="Q41" r:id="rId40" xr:uid="{3299B12B-65B9-404A-BF3B-2CA16AEA7CD8}"/>
    <hyperlink ref="Q42" r:id="rId41" xr:uid="{C413AF9D-E94B-4F6A-B0BE-EA34C2861E41}"/>
    <hyperlink ref="Q43" r:id="rId42" xr:uid="{971AB419-D9B7-4D89-93FE-D71C4095F2E5}"/>
    <hyperlink ref="Q44" r:id="rId43" xr:uid="{486ACC28-953D-4918-8AD7-50EE1F3D2D46}"/>
    <hyperlink ref="Q45" r:id="rId44" xr:uid="{AB350481-608D-4AAB-8C79-40C88091A195}"/>
    <hyperlink ref="Q46" r:id="rId45" xr:uid="{055A8166-1603-4A6B-8A84-1583A79B2E57}"/>
    <hyperlink ref="Q47" r:id="rId46" xr:uid="{DA64EA2C-3A3C-4206-A61B-97179399A332}"/>
    <hyperlink ref="Q48" r:id="rId47" xr:uid="{613125B9-A19D-4DEB-A588-9E51EB9C4BEE}"/>
    <hyperlink ref="Q49" r:id="rId48" xr:uid="{D20BBA00-7880-41F8-937D-58E1501A4A95}"/>
    <hyperlink ref="Q50" r:id="rId49" xr:uid="{49A710A3-DFE3-4006-9453-3DCCB9C1EA22}"/>
    <hyperlink ref="Q51" r:id="rId50" xr:uid="{F8356EB9-5BBA-4FBC-A80F-BCECF5AD7E7B}"/>
    <hyperlink ref="Q52" r:id="rId51" xr:uid="{58767AAC-53C7-4508-9886-2308E0DBDAE6}"/>
    <hyperlink ref="Q53" r:id="rId52" xr:uid="{776F1F60-A4DB-48D3-80E8-EAFD8DFB7707}"/>
    <hyperlink ref="Q54" r:id="rId53" xr:uid="{DFFD098F-7193-4779-998F-D4A16A5F42C7}"/>
    <hyperlink ref="Q55" r:id="rId54" xr:uid="{8B30BD2D-1816-43DF-8BAF-BBC53DC56E11}"/>
    <hyperlink ref="Q56" r:id="rId55" xr:uid="{18C14937-3A50-479E-9561-FF1B0E1A292C}"/>
    <hyperlink ref="Q57" r:id="rId56" xr:uid="{0872435C-DEFC-41FE-AE3F-ADA3F7916F32}"/>
    <hyperlink ref="Q58" r:id="rId57" xr:uid="{E1ECC2D9-2C7A-4995-A117-00676F93421E}"/>
    <hyperlink ref="Q59" r:id="rId58" xr:uid="{072EBF2B-4C9E-4364-844D-2969639C7F3B}"/>
    <hyperlink ref="Q60" r:id="rId59" xr:uid="{ADF472F4-2833-437D-80B7-36DFAABDCAB8}"/>
    <hyperlink ref="Q61" r:id="rId60" xr:uid="{E611A866-25C6-4BF4-85EA-4AD19D87D6FA}"/>
    <hyperlink ref="Q62" r:id="rId61" xr:uid="{35D01931-ABF6-490E-A9F5-E76FC195B801}"/>
    <hyperlink ref="Q63" r:id="rId62" xr:uid="{21C75F9E-0557-4D20-A6A8-FA105940E645}"/>
    <hyperlink ref="Q64" r:id="rId63" xr:uid="{4C77C0CA-AD6B-4FC8-9A5F-C34C1EA7110B}"/>
    <hyperlink ref="Q65" r:id="rId64" xr:uid="{C897E9C1-38F3-4359-ABA3-EBBAFB5AE834}"/>
    <hyperlink ref="Q66" r:id="rId65" xr:uid="{BC6C9607-EEB9-442E-A118-91B45FFB8293}"/>
    <hyperlink ref="Q67" r:id="rId66" xr:uid="{5E5D07F8-1BCD-4895-97B3-DB8F0518372A}"/>
    <hyperlink ref="Q68" r:id="rId67" xr:uid="{B65A2648-4C62-441C-961B-55F17DB5C98D}"/>
    <hyperlink ref="Q69" r:id="rId68" xr:uid="{E3C4A278-9B09-4407-BC90-90D238535BC3}"/>
    <hyperlink ref="Q70" r:id="rId69" xr:uid="{F7322EEF-04A2-4CFC-9D1D-2A37B003FDE5}"/>
    <hyperlink ref="Q71" r:id="rId70" xr:uid="{06E49DE2-0151-4F72-B312-DBAE00266DA2}"/>
    <hyperlink ref="Q72" r:id="rId71" xr:uid="{3B79F9EB-D804-4846-B14C-2BCEEF10A945}"/>
    <hyperlink ref="Q73" r:id="rId72" xr:uid="{1B678CD8-2F2D-41CE-84AB-398A771037C2}"/>
    <hyperlink ref="Q74" r:id="rId73" xr:uid="{3E0847FD-FD69-4954-8C7F-3975CF7343D9}"/>
    <hyperlink ref="Q75" r:id="rId74" xr:uid="{81AE4975-88B0-4092-802D-A6D54D63CE16}"/>
    <hyperlink ref="Q76" r:id="rId75" xr:uid="{9B1D85AE-436F-40EA-BAD8-09F487DF258E}"/>
    <hyperlink ref="Q77" r:id="rId76" xr:uid="{40C26A28-7788-4D75-87CD-3E66728E984A}"/>
    <hyperlink ref="Q78" r:id="rId77" xr:uid="{F54B0C98-CA56-4384-978F-6775135925A3}"/>
    <hyperlink ref="Q79" r:id="rId78" xr:uid="{42C097BF-9D65-415E-A9F3-C1B77386D324}"/>
    <hyperlink ref="Q80" r:id="rId79" xr:uid="{5D4E4EE8-1BB1-48C7-A4F0-E12BCD2C2569}"/>
    <hyperlink ref="Q81" r:id="rId80" xr:uid="{6E8A3966-C2BA-438D-AEF6-5AB222DDF4E6}"/>
    <hyperlink ref="Q82" r:id="rId81" xr:uid="{0C272F08-7C48-4164-836D-B0120C255F82}"/>
    <hyperlink ref="Q83" r:id="rId82" xr:uid="{5241A69C-5DF6-4DAB-A9AC-898D101261EE}"/>
    <hyperlink ref="Q84" r:id="rId83" xr:uid="{D0277A2F-94EC-494A-BD14-BBD2983A803E}"/>
    <hyperlink ref="Q85" r:id="rId84" xr:uid="{362DECE8-6484-4C02-9EB1-DD1EED1955F9}"/>
    <hyperlink ref="Q86" r:id="rId85" xr:uid="{7ECCC62B-770E-4804-B0AE-F5E1211920CF}"/>
    <hyperlink ref="Q87" r:id="rId86" xr:uid="{06975853-70DC-41BC-AC4A-4A4A06A97063}"/>
    <hyperlink ref="Q88" r:id="rId87" xr:uid="{E523894C-D967-4586-92D4-E29543712F74}"/>
    <hyperlink ref="Q89" r:id="rId88" xr:uid="{12F83D40-670A-41BE-8C09-5D45E407E583}"/>
    <hyperlink ref="Q90" r:id="rId89" xr:uid="{EB5780F8-54BE-484B-ADC1-AFC5A38AEF4E}"/>
    <hyperlink ref="Q91" r:id="rId90" xr:uid="{F4361021-D398-4E2C-94D4-C5AECF3E8753}"/>
    <hyperlink ref="Q92" r:id="rId91" xr:uid="{244D9594-BB70-4646-B07A-8FB4BEC9259F}"/>
    <hyperlink ref="Q93" r:id="rId92" xr:uid="{090DD0D4-C0C6-4171-A724-AB8226A7A7D9}"/>
    <hyperlink ref="Q94" r:id="rId93" xr:uid="{57C2E0C9-2727-4E5D-A955-647B96928F07}"/>
    <hyperlink ref="Q95" r:id="rId94" xr:uid="{320E8BF5-6C01-464A-87AA-6D49F5FDE595}"/>
    <hyperlink ref="Q96" r:id="rId95" xr:uid="{5DD03035-FB92-4496-A34C-1FF78E7172EE}"/>
    <hyperlink ref="Q97" r:id="rId96" xr:uid="{924EDC55-D227-4871-894A-ADB54FAA2091}"/>
    <hyperlink ref="Q98" r:id="rId97" xr:uid="{D7DE5499-4A0F-4BA8-A1BD-EA4575579091}"/>
    <hyperlink ref="Q99" r:id="rId98" xr:uid="{4F86BAB8-03AA-40EC-BD2F-15E1DB82E903}"/>
    <hyperlink ref="Q100" r:id="rId99" xr:uid="{046E5CF7-8152-4122-9044-9CAAFBA33ABA}"/>
    <hyperlink ref="Q101" r:id="rId100" xr:uid="{859FE3C4-2FAA-46C8-9E49-FC7D6E68CC93}"/>
    <hyperlink ref="Q102" r:id="rId101" xr:uid="{7A339F4C-52D0-413F-85E0-97D8D43B8A83}"/>
    <hyperlink ref="Q103" r:id="rId102" xr:uid="{B978E082-0C05-4758-8CBF-10207E367FB4}"/>
    <hyperlink ref="Q104" r:id="rId103" xr:uid="{ECCAD779-7BB6-4B41-A5C6-FE1F158BA3B2}"/>
    <hyperlink ref="Q105" r:id="rId104" xr:uid="{38C6D775-B48C-436C-85B4-D7E697A26626}"/>
    <hyperlink ref="Q106" r:id="rId105" xr:uid="{9697FCFB-DF90-46AC-B61E-81954503FA60}"/>
    <hyperlink ref="Q107" r:id="rId106" xr:uid="{AB75F7C2-0044-47D7-9C34-F91F64651C10}"/>
    <hyperlink ref="Q108" r:id="rId107" xr:uid="{E88ACA67-D871-4294-B792-1E9FD44208C7}"/>
    <hyperlink ref="Q109" r:id="rId108" xr:uid="{83B067F1-4A53-4551-A01B-8F65D5B5C8AB}"/>
    <hyperlink ref="Q110" r:id="rId109" xr:uid="{DF2C3C1A-4916-4B82-B378-1C115D04D087}"/>
    <hyperlink ref="Q111" r:id="rId110" xr:uid="{648C15A6-B939-41B9-9884-D99844E1A98A}"/>
    <hyperlink ref="Q112" r:id="rId111" xr:uid="{8A3C597B-6B83-4452-AA6C-848AB95890CF}"/>
    <hyperlink ref="Q113" r:id="rId112" xr:uid="{21FCCCF1-C8CE-480A-8F41-2A5A660DEEBD}"/>
    <hyperlink ref="Q114" r:id="rId113" xr:uid="{2E7496F6-C855-4F5C-A9F6-A13751BB1D47}"/>
    <hyperlink ref="Q115" r:id="rId114" xr:uid="{2DAE7ADF-CBC3-4839-8056-0638400277F5}"/>
    <hyperlink ref="Q116" r:id="rId115" xr:uid="{13E99A6A-2447-4BDD-9537-59FEBB64A987}"/>
    <hyperlink ref="Q117" r:id="rId116" xr:uid="{C491C35C-3B7D-4FF0-BFC5-08B3B8861033}"/>
    <hyperlink ref="Q118" r:id="rId117" xr:uid="{7E529620-436F-4612-A5C3-2671197F7C41}"/>
    <hyperlink ref="Q119" r:id="rId118" xr:uid="{FAF1C217-9E6E-4D4F-81E9-333131E83E19}"/>
    <hyperlink ref="Q120" r:id="rId119" xr:uid="{BFE58058-4990-4A49-8C42-AD361026EDBC}"/>
    <hyperlink ref="Q121" r:id="rId120" xr:uid="{EE68D940-B577-4888-91F3-813750581C62}"/>
    <hyperlink ref="Q122" r:id="rId121" xr:uid="{04B5ED12-A213-49ED-9E43-A37824FCFB37}"/>
    <hyperlink ref="Q123" r:id="rId122" xr:uid="{1702981E-3AF7-4480-9E7F-EB5AD7BD2678}"/>
    <hyperlink ref="Q124" r:id="rId123" xr:uid="{58674755-2152-49E8-B586-E94EBA4F145A}"/>
    <hyperlink ref="Q125" r:id="rId124" xr:uid="{D506EBC8-E3B5-4A3A-A35F-075F3A3ED52D}"/>
    <hyperlink ref="Q126" r:id="rId125" xr:uid="{60993B25-36C4-4BC9-8FD9-2C5810699E1A}"/>
    <hyperlink ref="Q127" r:id="rId126" xr:uid="{FC58BDA1-C41F-4CBF-8BCE-FAF4AD1C504C}"/>
    <hyperlink ref="Q128" r:id="rId127" xr:uid="{E313B736-96E7-4966-9070-119FFB261EE3}"/>
    <hyperlink ref="Q129" r:id="rId128" xr:uid="{E3A45DB2-0CA4-451F-9C38-46B2B620FAE5}"/>
    <hyperlink ref="Q130" r:id="rId129" xr:uid="{140FA648-455B-416A-8613-CB1639F2EF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D9BB-7B06-4F47-9561-4AC777B24500}">
  <sheetPr filterMode="1">
    <tabColor rgb="FFFFFF00"/>
  </sheetPr>
  <dimension ref="A1:AA193"/>
  <sheetViews>
    <sheetView tabSelected="1" workbookViewId="0">
      <selection activeCell="G172" sqref="G172"/>
    </sheetView>
  </sheetViews>
  <sheetFormatPr defaultRowHeight="14.5" x14ac:dyDescent="0.35"/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hidden="1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hidden="1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hidden="1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hidden="1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hidden="1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hidden="1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hidden="1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hidden="1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hidden="1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hidden="1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hidden="1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hidden="1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hidden="1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hidden="1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hidden="1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hidden="1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hidden="1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hidden="1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hidden="1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hidden="1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hidden="1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hidden="1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hidden="1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hidden="1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hidden="1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hidden="1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hidden="1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hidden="1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hidden="1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hidden="1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hidden="1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hidden="1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hidden="1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hidden="1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hidden="1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hidden="1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hidden="1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48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hidden="1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48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hidden="1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48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hidden="1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48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hidden="1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48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hidden="1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48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hidden="1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48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hidden="1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4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hidden="1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48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hidden="1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48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hidden="1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48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hidden="1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48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hidden="1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48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hidden="1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48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48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48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hidden="1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48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hidden="1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4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hidden="1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48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hidden="1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48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hidden="1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48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hidden="1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48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hidden="1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48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hidden="1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48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hidden="1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48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hidden="1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48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hidden="1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48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hidden="1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4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hidden="1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48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hidden="1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48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  <row r="131" spans="1:27" hidden="1" x14ac:dyDescent="0.35">
      <c r="A131" s="115">
        <v>45728.798524305559</v>
      </c>
      <c r="B131" s="115">
        <v>45728.80027028935</v>
      </c>
      <c r="C131" s="115">
        <v>45717</v>
      </c>
      <c r="D131" t="s">
        <v>597</v>
      </c>
      <c r="E131" t="s">
        <v>249</v>
      </c>
      <c r="H131" t="s">
        <v>250</v>
      </c>
      <c r="J131" t="s">
        <v>1127</v>
      </c>
      <c r="K131">
        <v>102</v>
      </c>
      <c r="L131">
        <v>100</v>
      </c>
      <c r="M131" s="149">
        <v>10200</v>
      </c>
      <c r="N131" t="s">
        <v>1128</v>
      </c>
      <c r="O131" t="s">
        <v>868</v>
      </c>
      <c r="P131" t="s">
        <v>1129</v>
      </c>
      <c r="Q131" s="116" t="s">
        <v>1130</v>
      </c>
      <c r="R131">
        <v>451191935</v>
      </c>
      <c r="S131" t="s">
        <v>1131</v>
      </c>
      <c r="T131" s="115">
        <v>45728.675462962958</v>
      </c>
      <c r="W131" t="s">
        <v>537</v>
      </c>
      <c r="X131" t="s">
        <v>538</v>
      </c>
      <c r="Y131" t="s">
        <v>539</v>
      </c>
      <c r="AA131">
        <v>130</v>
      </c>
    </row>
    <row r="132" spans="1:27" hidden="1" x14ac:dyDescent="0.35">
      <c r="A132" s="115">
        <v>45728.800815509261</v>
      </c>
      <c r="B132" s="115">
        <v>45728.801733900473</v>
      </c>
      <c r="C132" s="115">
        <v>45717</v>
      </c>
      <c r="D132" t="s">
        <v>597</v>
      </c>
      <c r="E132" t="s">
        <v>249</v>
      </c>
      <c r="H132" t="s">
        <v>250</v>
      </c>
      <c r="J132" t="s">
        <v>634</v>
      </c>
      <c r="K132">
        <v>20</v>
      </c>
      <c r="L132">
        <v>1350</v>
      </c>
      <c r="M132">
        <v>27000</v>
      </c>
      <c r="N132" t="s">
        <v>1132</v>
      </c>
      <c r="O132" t="s">
        <v>868</v>
      </c>
      <c r="P132" t="s">
        <v>1133</v>
      </c>
      <c r="Q132" s="116" t="s">
        <v>1134</v>
      </c>
      <c r="R132">
        <v>451192809</v>
      </c>
      <c r="S132" t="s">
        <v>1135</v>
      </c>
      <c r="T132" s="115">
        <v>45728.676874999997</v>
      </c>
      <c r="W132" t="s">
        <v>537</v>
      </c>
      <c r="X132" t="s">
        <v>538</v>
      </c>
      <c r="Y132" t="s">
        <v>539</v>
      </c>
      <c r="AA132">
        <v>131</v>
      </c>
    </row>
    <row r="133" spans="1:27" x14ac:dyDescent="0.35">
      <c r="A133" s="115">
        <v>45728.846882638893</v>
      </c>
      <c r="B133" s="115">
        <v>45728.850054317132</v>
      </c>
      <c r="C133" s="115">
        <v>45721</v>
      </c>
      <c r="D133" t="s">
        <v>905</v>
      </c>
      <c r="E133" t="s">
        <v>581</v>
      </c>
      <c r="F133" t="s">
        <v>1136</v>
      </c>
      <c r="J133" t="s">
        <v>1137</v>
      </c>
      <c r="K133">
        <v>1</v>
      </c>
      <c r="L133">
        <v>403500</v>
      </c>
      <c r="M133">
        <v>403500</v>
      </c>
      <c r="N133" t="s">
        <v>1138</v>
      </c>
      <c r="O133" t="s">
        <v>1139</v>
      </c>
      <c r="P133" t="s">
        <v>1140</v>
      </c>
      <c r="Q133" s="116" t="s">
        <v>1141</v>
      </c>
      <c r="R133">
        <v>451221756</v>
      </c>
      <c r="S133" t="s">
        <v>1142</v>
      </c>
      <c r="T133" s="115">
        <v>45728.725856481477</v>
      </c>
      <c r="W133" t="s">
        <v>537</v>
      </c>
      <c r="X133" t="s">
        <v>538</v>
      </c>
      <c r="Y133" t="s">
        <v>539</v>
      </c>
      <c r="AA133">
        <v>132</v>
      </c>
    </row>
    <row r="134" spans="1:27" x14ac:dyDescent="0.35">
      <c r="A134" s="115">
        <v>45728.850983159733</v>
      </c>
      <c r="B134" s="115">
        <v>45728.852460486109</v>
      </c>
      <c r="C134" s="115">
        <v>45718</v>
      </c>
      <c r="D134" t="s">
        <v>905</v>
      </c>
      <c r="E134" t="s">
        <v>581</v>
      </c>
      <c r="F134" t="s">
        <v>1136</v>
      </c>
      <c r="J134" t="s">
        <v>1143</v>
      </c>
      <c r="K134">
        <v>1</v>
      </c>
      <c r="L134">
        <v>1219000</v>
      </c>
      <c r="M134">
        <v>1219000</v>
      </c>
      <c r="N134" t="s">
        <v>1144</v>
      </c>
      <c r="O134" t="s">
        <v>1145</v>
      </c>
      <c r="P134" t="s">
        <v>1146</v>
      </c>
      <c r="Q134" s="116" t="s">
        <v>1147</v>
      </c>
      <c r="R134">
        <v>451222471</v>
      </c>
      <c r="S134" t="s">
        <v>1148</v>
      </c>
      <c r="T134" s="115">
        <v>45728.727581018517</v>
      </c>
      <c r="W134" t="s">
        <v>537</v>
      </c>
      <c r="X134" t="s">
        <v>538</v>
      </c>
      <c r="Y134" t="s">
        <v>539</v>
      </c>
      <c r="AA134">
        <v>133</v>
      </c>
    </row>
    <row r="135" spans="1:27" x14ac:dyDescent="0.35">
      <c r="A135" s="115">
        <v>45728.897664502307</v>
      </c>
      <c r="B135" s="115">
        <v>45728.8997796412</v>
      </c>
      <c r="C135" s="115">
        <v>45718</v>
      </c>
      <c r="D135" t="s">
        <v>905</v>
      </c>
      <c r="E135" t="s">
        <v>581</v>
      </c>
      <c r="F135" t="s">
        <v>1136</v>
      </c>
      <c r="J135" t="s">
        <v>1149</v>
      </c>
      <c r="K135">
        <v>1</v>
      </c>
      <c r="L135">
        <v>470000</v>
      </c>
      <c r="M135">
        <v>470000</v>
      </c>
      <c r="N135" t="s">
        <v>1150</v>
      </c>
      <c r="O135" t="s">
        <v>1151</v>
      </c>
      <c r="P135" t="s">
        <v>1152</v>
      </c>
      <c r="Q135" s="116" t="s">
        <v>1153</v>
      </c>
      <c r="R135">
        <v>451245382</v>
      </c>
      <c r="S135" t="s">
        <v>1154</v>
      </c>
      <c r="T135" s="115">
        <v>45728.77484953704</v>
      </c>
      <c r="W135" t="s">
        <v>537</v>
      </c>
      <c r="X135" t="s">
        <v>538</v>
      </c>
      <c r="Y135" t="s">
        <v>539</v>
      </c>
      <c r="AA135">
        <v>134</v>
      </c>
    </row>
    <row r="136" spans="1:27" x14ac:dyDescent="0.35">
      <c r="A136" s="115">
        <v>45728.900448009263</v>
      </c>
      <c r="B136" s="115">
        <v>45728.902965231478</v>
      </c>
      <c r="C136" s="115">
        <v>45721</v>
      </c>
      <c r="D136" t="s">
        <v>905</v>
      </c>
      <c r="E136" t="s">
        <v>581</v>
      </c>
      <c r="F136" t="s">
        <v>1136</v>
      </c>
      <c r="J136" t="s">
        <v>1155</v>
      </c>
      <c r="K136">
        <v>1</v>
      </c>
      <c r="L136">
        <v>120000</v>
      </c>
      <c r="M136">
        <v>120000</v>
      </c>
      <c r="N136" t="s">
        <v>1156</v>
      </c>
      <c r="O136" t="s">
        <v>1157</v>
      </c>
      <c r="P136" t="s">
        <v>1158</v>
      </c>
      <c r="Q136" s="116" t="s">
        <v>1159</v>
      </c>
      <c r="R136">
        <v>451246869</v>
      </c>
      <c r="S136" t="s">
        <v>1160</v>
      </c>
      <c r="T136" s="115">
        <v>45728.778020833342</v>
      </c>
      <c r="W136" t="s">
        <v>537</v>
      </c>
      <c r="X136" t="s">
        <v>538</v>
      </c>
      <c r="Y136" t="s">
        <v>539</v>
      </c>
      <c r="AA136">
        <v>135</v>
      </c>
    </row>
    <row r="137" spans="1:27" hidden="1" x14ac:dyDescent="0.35">
      <c r="A137" s="115">
        <v>45729.663465844897</v>
      </c>
      <c r="B137" s="115">
        <v>45729.666232268522</v>
      </c>
      <c r="C137" s="115">
        <v>45729</v>
      </c>
      <c r="D137" t="s">
        <v>597</v>
      </c>
      <c r="E137" t="s">
        <v>249</v>
      </c>
      <c r="H137" t="s">
        <v>250</v>
      </c>
      <c r="J137" t="s">
        <v>634</v>
      </c>
      <c r="K137">
        <v>270</v>
      </c>
      <c r="L137">
        <v>1400</v>
      </c>
      <c r="M137">
        <v>378000</v>
      </c>
      <c r="N137" t="s">
        <v>1161</v>
      </c>
      <c r="O137" t="s">
        <v>868</v>
      </c>
      <c r="P137" t="s">
        <v>1162</v>
      </c>
      <c r="Q137" s="116" t="s">
        <v>1163</v>
      </c>
      <c r="R137">
        <v>451541673</v>
      </c>
      <c r="S137" t="s">
        <v>1164</v>
      </c>
      <c r="T137" s="115">
        <v>45729.541400462957</v>
      </c>
      <c r="W137" t="s">
        <v>537</v>
      </c>
      <c r="X137" t="s">
        <v>538</v>
      </c>
      <c r="Y137" t="s">
        <v>539</v>
      </c>
      <c r="AA137">
        <v>136</v>
      </c>
    </row>
    <row r="138" spans="1:27" hidden="1" x14ac:dyDescent="0.35">
      <c r="A138" s="115">
        <v>45729.666598564807</v>
      </c>
      <c r="B138" s="115">
        <v>45729.667450624998</v>
      </c>
      <c r="C138" s="115">
        <v>45729</v>
      </c>
      <c r="D138" t="s">
        <v>597</v>
      </c>
      <c r="E138" t="s">
        <v>249</v>
      </c>
      <c r="H138" t="s">
        <v>250</v>
      </c>
      <c r="J138" t="s">
        <v>571</v>
      </c>
      <c r="K138">
        <v>100</v>
      </c>
      <c r="L138">
        <v>4300</v>
      </c>
      <c r="M138">
        <v>430000</v>
      </c>
      <c r="N138" t="s">
        <v>1008</v>
      </c>
      <c r="O138" t="s">
        <v>868</v>
      </c>
      <c r="P138" t="s">
        <v>1165</v>
      </c>
      <c r="Q138" s="116" t="s">
        <v>1166</v>
      </c>
      <c r="R138">
        <v>451542383</v>
      </c>
      <c r="S138" t="s">
        <v>1167</v>
      </c>
      <c r="T138" s="115">
        <v>45729.542534722219</v>
      </c>
      <c r="W138" t="s">
        <v>537</v>
      </c>
      <c r="X138" t="s">
        <v>538</v>
      </c>
      <c r="Y138" t="s">
        <v>539</v>
      </c>
      <c r="AA138">
        <v>137</v>
      </c>
    </row>
    <row r="139" spans="1:27" hidden="1" x14ac:dyDescent="0.35">
      <c r="A139" s="115">
        <v>45729.667915451391</v>
      </c>
      <c r="B139" s="115">
        <v>45729.669171782407</v>
      </c>
      <c r="C139" s="115">
        <v>45729</v>
      </c>
      <c r="D139" t="s">
        <v>1168</v>
      </c>
      <c r="E139" t="s">
        <v>249</v>
      </c>
      <c r="H139" t="s">
        <v>253</v>
      </c>
      <c r="J139" t="s">
        <v>1169</v>
      </c>
      <c r="K139">
        <v>300</v>
      </c>
      <c r="L139">
        <v>3200</v>
      </c>
      <c r="M139">
        <v>960000</v>
      </c>
      <c r="N139" t="s">
        <v>1170</v>
      </c>
      <c r="O139" t="s">
        <v>868</v>
      </c>
      <c r="P139" t="s">
        <v>1171</v>
      </c>
      <c r="Q139" s="116" t="s">
        <v>1172</v>
      </c>
      <c r="R139">
        <v>451543507</v>
      </c>
      <c r="S139" t="s">
        <v>1173</v>
      </c>
      <c r="T139" s="115">
        <v>45729.544259259259</v>
      </c>
      <c r="W139" t="s">
        <v>537</v>
      </c>
      <c r="X139" t="s">
        <v>538</v>
      </c>
      <c r="Y139" t="s">
        <v>539</v>
      </c>
      <c r="AA139">
        <v>138</v>
      </c>
    </row>
    <row r="140" spans="1:27" hidden="1" x14ac:dyDescent="0.35">
      <c r="A140" s="115">
        <v>45729.679039050927</v>
      </c>
      <c r="B140" s="115">
        <v>45729.680406863423</v>
      </c>
      <c r="C140" s="115">
        <v>45729</v>
      </c>
      <c r="D140" t="s">
        <v>597</v>
      </c>
      <c r="E140" t="s">
        <v>558</v>
      </c>
      <c r="G140" t="s">
        <v>262</v>
      </c>
      <c r="J140" t="s">
        <v>910</v>
      </c>
      <c r="K140">
        <v>1</v>
      </c>
      <c r="L140">
        <v>13000</v>
      </c>
      <c r="M140">
        <v>13000</v>
      </c>
      <c r="N140" t="s">
        <v>608</v>
      </c>
      <c r="O140" t="s">
        <v>868</v>
      </c>
      <c r="P140" t="s">
        <v>1174</v>
      </c>
      <c r="Q140" s="116" t="s">
        <v>1175</v>
      </c>
      <c r="R140">
        <v>451551768</v>
      </c>
      <c r="S140" t="s">
        <v>1176</v>
      </c>
      <c r="T140" s="115">
        <v>45729.555578703701</v>
      </c>
      <c r="W140" t="s">
        <v>537</v>
      </c>
      <c r="X140" t="s">
        <v>538</v>
      </c>
      <c r="Y140" t="s">
        <v>539</v>
      </c>
      <c r="AA140">
        <v>139</v>
      </c>
    </row>
    <row r="141" spans="1:27" hidden="1" x14ac:dyDescent="0.35">
      <c r="A141" s="115">
        <v>45729.734892222223</v>
      </c>
      <c r="B141" s="115">
        <v>45729.735848101853</v>
      </c>
      <c r="C141" s="115">
        <v>45729</v>
      </c>
      <c r="D141" t="s">
        <v>540</v>
      </c>
      <c r="E141" t="s">
        <v>244</v>
      </c>
      <c r="I141" t="s">
        <v>245</v>
      </c>
      <c r="J141" t="s">
        <v>790</v>
      </c>
      <c r="K141">
        <v>11</v>
      </c>
      <c r="L141">
        <v>14000</v>
      </c>
      <c r="M141">
        <v>154000</v>
      </c>
      <c r="N141" t="s">
        <v>566</v>
      </c>
      <c r="O141" t="s">
        <v>1109</v>
      </c>
      <c r="P141" t="s">
        <v>1177</v>
      </c>
      <c r="Q141" s="116" t="s">
        <v>1178</v>
      </c>
      <c r="R141">
        <v>451591915</v>
      </c>
      <c r="S141" t="s">
        <v>1179</v>
      </c>
      <c r="T141" s="115">
        <v>45729.611215277779</v>
      </c>
      <c r="W141" t="s">
        <v>537</v>
      </c>
      <c r="X141" t="s">
        <v>538</v>
      </c>
      <c r="Y141" t="s">
        <v>539</v>
      </c>
      <c r="AA141">
        <v>140</v>
      </c>
    </row>
    <row r="142" spans="1:27" hidden="1" x14ac:dyDescent="0.35">
      <c r="A142" s="115">
        <v>45730.865809143521</v>
      </c>
      <c r="B142" s="115">
        <v>45730.866783530088</v>
      </c>
      <c r="C142" s="115">
        <v>45730</v>
      </c>
      <c r="D142" t="s">
        <v>540</v>
      </c>
      <c r="E142" t="s">
        <v>244</v>
      </c>
      <c r="I142" t="s">
        <v>245</v>
      </c>
      <c r="J142" t="s">
        <v>790</v>
      </c>
      <c r="K142">
        <v>1</v>
      </c>
      <c r="L142">
        <v>15000</v>
      </c>
      <c r="M142">
        <v>15000</v>
      </c>
      <c r="N142" t="s">
        <v>617</v>
      </c>
      <c r="O142" t="s">
        <v>778</v>
      </c>
      <c r="P142" t="s">
        <v>1180</v>
      </c>
      <c r="Q142" s="116" t="s">
        <v>1181</v>
      </c>
      <c r="R142">
        <v>452063377</v>
      </c>
      <c r="S142" t="s">
        <v>1182</v>
      </c>
      <c r="T142" s="115">
        <v>45730.741932870369</v>
      </c>
      <c r="W142" t="s">
        <v>537</v>
      </c>
      <c r="X142" t="s">
        <v>538</v>
      </c>
      <c r="Y142" t="s">
        <v>539</v>
      </c>
      <c r="AA142">
        <v>141</v>
      </c>
    </row>
    <row r="143" spans="1:27" hidden="1" x14ac:dyDescent="0.35">
      <c r="A143" s="115">
        <v>45731.632201631946</v>
      </c>
      <c r="B143" s="115">
        <v>45731.633291342587</v>
      </c>
      <c r="C143" s="115">
        <v>45731</v>
      </c>
      <c r="D143" t="s">
        <v>580</v>
      </c>
      <c r="E143" t="s">
        <v>249</v>
      </c>
      <c r="H143" t="s">
        <v>250</v>
      </c>
      <c r="J143" t="s">
        <v>634</v>
      </c>
      <c r="K143">
        <v>140</v>
      </c>
      <c r="L143">
        <v>1400</v>
      </c>
      <c r="M143">
        <v>196000</v>
      </c>
      <c r="N143" t="s">
        <v>1183</v>
      </c>
      <c r="O143" t="s">
        <v>868</v>
      </c>
      <c r="P143" t="s">
        <v>1184</v>
      </c>
      <c r="Q143" s="116" t="s">
        <v>1185</v>
      </c>
      <c r="R143">
        <v>452282236</v>
      </c>
      <c r="S143" t="s">
        <v>1186</v>
      </c>
      <c r="T143" s="115">
        <v>45731.508831018517</v>
      </c>
      <c r="W143" t="s">
        <v>537</v>
      </c>
      <c r="X143" t="s">
        <v>538</v>
      </c>
      <c r="Y143" t="s">
        <v>539</v>
      </c>
      <c r="AA143">
        <v>142</v>
      </c>
    </row>
    <row r="144" spans="1:27" hidden="1" x14ac:dyDescent="0.35">
      <c r="A144" s="115">
        <v>45731.633938680563</v>
      </c>
      <c r="B144" s="115">
        <v>45731.634673703702</v>
      </c>
      <c r="C144" s="115">
        <v>45731</v>
      </c>
      <c r="D144" t="s">
        <v>580</v>
      </c>
      <c r="E144" t="s">
        <v>249</v>
      </c>
      <c r="H144" t="s">
        <v>250</v>
      </c>
      <c r="J144" t="s">
        <v>571</v>
      </c>
      <c r="K144">
        <v>50</v>
      </c>
      <c r="L144">
        <v>4300</v>
      </c>
      <c r="M144">
        <v>215000</v>
      </c>
      <c r="N144" t="s">
        <v>572</v>
      </c>
      <c r="O144" t="s">
        <v>868</v>
      </c>
      <c r="P144" t="s">
        <v>1187</v>
      </c>
      <c r="Q144" s="116" t="s">
        <v>1188</v>
      </c>
      <c r="R144">
        <v>452282783</v>
      </c>
      <c r="S144" t="s">
        <v>1189</v>
      </c>
      <c r="T144" s="115">
        <v>45731.509988425933</v>
      </c>
      <c r="W144" t="s">
        <v>537</v>
      </c>
      <c r="X144" t="s">
        <v>538</v>
      </c>
      <c r="Y144" t="s">
        <v>539</v>
      </c>
      <c r="AA144">
        <v>143</v>
      </c>
    </row>
    <row r="145" spans="1:27" hidden="1" x14ac:dyDescent="0.35">
      <c r="A145" s="115">
        <v>45731.635084062502</v>
      </c>
      <c r="B145" s="115">
        <v>45731.636151747683</v>
      </c>
      <c r="C145" s="115">
        <v>45731</v>
      </c>
      <c r="D145" t="s">
        <v>580</v>
      </c>
      <c r="E145" t="s">
        <v>558</v>
      </c>
      <c r="G145" t="s">
        <v>262</v>
      </c>
      <c r="J145" t="s">
        <v>949</v>
      </c>
      <c r="K145">
        <v>1</v>
      </c>
      <c r="L145">
        <v>8000</v>
      </c>
      <c r="M145">
        <v>8000</v>
      </c>
      <c r="N145" t="s">
        <v>726</v>
      </c>
      <c r="O145" t="s">
        <v>868</v>
      </c>
      <c r="P145" t="s">
        <v>1190</v>
      </c>
      <c r="Q145" s="116" t="s">
        <v>1191</v>
      </c>
      <c r="R145">
        <v>452285669</v>
      </c>
      <c r="S145" t="s">
        <v>1192</v>
      </c>
      <c r="T145" s="115">
        <v>45731.517743055563</v>
      </c>
      <c r="W145" t="s">
        <v>537</v>
      </c>
      <c r="X145" t="s">
        <v>538</v>
      </c>
      <c r="Y145" t="s">
        <v>539</v>
      </c>
      <c r="AA145">
        <v>144</v>
      </c>
    </row>
    <row r="146" spans="1:27" hidden="1" x14ac:dyDescent="0.35">
      <c r="A146" s="115">
        <v>45732.807541805552</v>
      </c>
      <c r="B146" s="115">
        <v>45732.809359999999</v>
      </c>
      <c r="C146" s="115">
        <v>45747</v>
      </c>
      <c r="D146" t="s">
        <v>580</v>
      </c>
      <c r="E146" t="s">
        <v>558</v>
      </c>
      <c r="G146" t="s">
        <v>258</v>
      </c>
      <c r="J146" t="s">
        <v>1193</v>
      </c>
      <c r="K146">
        <v>1</v>
      </c>
      <c r="L146">
        <v>280000</v>
      </c>
      <c r="M146">
        <v>280000</v>
      </c>
      <c r="N146" t="s">
        <v>660</v>
      </c>
      <c r="O146" t="s">
        <v>1194</v>
      </c>
      <c r="P146" t="s">
        <v>1195</v>
      </c>
      <c r="Q146" s="116" t="s">
        <v>1196</v>
      </c>
      <c r="R146">
        <v>452615760</v>
      </c>
      <c r="S146" t="s">
        <v>1197</v>
      </c>
      <c r="T146" s="115">
        <v>45732.684467592589</v>
      </c>
      <c r="W146" t="s">
        <v>537</v>
      </c>
      <c r="X146" t="s">
        <v>538</v>
      </c>
      <c r="Y146" t="s">
        <v>539</v>
      </c>
      <c r="AA146">
        <v>145</v>
      </c>
    </row>
    <row r="147" spans="1:27" hidden="1" x14ac:dyDescent="0.35">
      <c r="A147" s="115">
        <v>45732.809647349539</v>
      </c>
      <c r="B147" s="115">
        <v>45732.81110003472</v>
      </c>
      <c r="C147" s="115">
        <v>45747</v>
      </c>
      <c r="D147" t="s">
        <v>597</v>
      </c>
      <c r="E147" t="s">
        <v>558</v>
      </c>
      <c r="G147" t="s">
        <v>258</v>
      </c>
      <c r="J147" t="s">
        <v>1198</v>
      </c>
      <c r="K147">
        <v>1</v>
      </c>
      <c r="L147">
        <v>280000</v>
      </c>
      <c r="M147">
        <v>280000</v>
      </c>
      <c r="N147" t="s">
        <v>660</v>
      </c>
      <c r="O147" t="s">
        <v>1199</v>
      </c>
      <c r="P147" t="s">
        <v>1200</v>
      </c>
      <c r="Q147" s="116" t="s">
        <v>1201</v>
      </c>
      <c r="R147">
        <v>452616297</v>
      </c>
      <c r="S147" t="s">
        <v>1202</v>
      </c>
      <c r="T147" s="115">
        <v>45732.68613425926</v>
      </c>
      <c r="W147" t="s">
        <v>537</v>
      </c>
      <c r="X147" t="s">
        <v>538</v>
      </c>
      <c r="Y147" t="s">
        <v>539</v>
      </c>
      <c r="AA147">
        <v>146</v>
      </c>
    </row>
    <row r="148" spans="1:27" hidden="1" x14ac:dyDescent="0.35">
      <c r="A148" s="115">
        <v>45733.401307581022</v>
      </c>
      <c r="B148" s="115">
        <v>45733.40224880787</v>
      </c>
      <c r="C148" s="115">
        <v>45729</v>
      </c>
      <c r="D148" t="s">
        <v>540</v>
      </c>
      <c r="E148" t="s">
        <v>244</v>
      </c>
      <c r="I148" t="s">
        <v>245</v>
      </c>
      <c r="J148" t="s">
        <v>790</v>
      </c>
      <c r="K148">
        <v>1</v>
      </c>
      <c r="L148">
        <v>15000</v>
      </c>
      <c r="M148">
        <v>15000</v>
      </c>
      <c r="N148" t="s">
        <v>617</v>
      </c>
      <c r="O148" t="s">
        <v>778</v>
      </c>
      <c r="P148" t="s">
        <v>1203</v>
      </c>
      <c r="Q148" s="116" t="s">
        <v>1204</v>
      </c>
      <c r="R148">
        <v>452739777</v>
      </c>
      <c r="S148" t="s">
        <v>1205</v>
      </c>
      <c r="T148" s="115">
        <v>45733.277372685188</v>
      </c>
      <c r="W148" t="s">
        <v>537</v>
      </c>
      <c r="X148" t="s">
        <v>538</v>
      </c>
      <c r="Y148" t="s">
        <v>539</v>
      </c>
      <c r="AA148">
        <v>147</v>
      </c>
    </row>
    <row r="149" spans="1:27" hidden="1" x14ac:dyDescent="0.35">
      <c r="A149" s="115">
        <v>45733.402635127313</v>
      </c>
      <c r="B149" s="115">
        <v>45733.404587534722</v>
      </c>
      <c r="C149" s="115">
        <v>45732</v>
      </c>
      <c r="D149" t="s">
        <v>540</v>
      </c>
      <c r="E149" t="s">
        <v>244</v>
      </c>
      <c r="I149" t="s">
        <v>245</v>
      </c>
      <c r="J149" t="s">
        <v>790</v>
      </c>
      <c r="K149">
        <v>2</v>
      </c>
      <c r="L149">
        <v>15000</v>
      </c>
      <c r="M149">
        <v>30000</v>
      </c>
      <c r="N149" t="s">
        <v>828</v>
      </c>
      <c r="O149" t="s">
        <v>778</v>
      </c>
      <c r="P149" t="s">
        <v>1206</v>
      </c>
      <c r="Q149" s="116" t="s">
        <v>1207</v>
      </c>
      <c r="R149">
        <v>452740610</v>
      </c>
      <c r="S149" t="s">
        <v>1208</v>
      </c>
      <c r="T149" s="115">
        <v>45733.279675925929</v>
      </c>
      <c r="W149" t="s">
        <v>537</v>
      </c>
      <c r="X149" t="s">
        <v>538</v>
      </c>
      <c r="Y149" t="s">
        <v>539</v>
      </c>
      <c r="AA149">
        <v>148</v>
      </c>
    </row>
    <row r="150" spans="1:27" hidden="1" x14ac:dyDescent="0.35">
      <c r="A150" s="115">
        <v>45733.406939780092</v>
      </c>
      <c r="B150" s="115">
        <v>45733.408320486109</v>
      </c>
      <c r="C150" s="115">
        <v>45733</v>
      </c>
      <c r="D150" t="s">
        <v>540</v>
      </c>
      <c r="E150" t="s">
        <v>244</v>
      </c>
      <c r="I150" t="s">
        <v>245</v>
      </c>
      <c r="J150" t="s">
        <v>790</v>
      </c>
      <c r="K150">
        <v>3</v>
      </c>
      <c r="L150">
        <v>14000</v>
      </c>
      <c r="M150">
        <v>42000</v>
      </c>
      <c r="N150" t="s">
        <v>584</v>
      </c>
      <c r="O150" t="s">
        <v>1042</v>
      </c>
      <c r="P150" t="s">
        <v>1209</v>
      </c>
      <c r="Q150" s="116" t="s">
        <v>1210</v>
      </c>
      <c r="R150">
        <v>452742268</v>
      </c>
      <c r="S150" t="s">
        <v>1211</v>
      </c>
      <c r="T150" s="115">
        <v>45733.283449074072</v>
      </c>
      <c r="W150" t="s">
        <v>537</v>
      </c>
      <c r="X150" t="s">
        <v>538</v>
      </c>
      <c r="Y150" t="s">
        <v>539</v>
      </c>
      <c r="AA150">
        <v>149</v>
      </c>
    </row>
    <row r="151" spans="1:27" hidden="1" x14ac:dyDescent="0.35">
      <c r="A151" s="115">
        <v>45733.408728425929</v>
      </c>
      <c r="B151" s="115">
        <v>45733.410372210637</v>
      </c>
      <c r="C151" s="115">
        <v>45733</v>
      </c>
      <c r="D151" t="s">
        <v>597</v>
      </c>
      <c r="E151" t="s">
        <v>244</v>
      </c>
      <c r="I151" t="s">
        <v>245</v>
      </c>
      <c r="J151" t="s">
        <v>790</v>
      </c>
      <c r="K151">
        <v>7</v>
      </c>
      <c r="L151">
        <v>13000</v>
      </c>
      <c r="M151">
        <v>91000</v>
      </c>
      <c r="N151" t="s">
        <v>1212</v>
      </c>
      <c r="O151" t="s">
        <v>1042</v>
      </c>
      <c r="P151" t="s">
        <v>1213</v>
      </c>
      <c r="Q151" s="116" t="s">
        <v>1214</v>
      </c>
      <c r="R151">
        <v>452743246</v>
      </c>
      <c r="S151" t="s">
        <v>1215</v>
      </c>
      <c r="T151" s="115">
        <v>45733.285451388889</v>
      </c>
      <c r="W151" t="s">
        <v>537</v>
      </c>
      <c r="X151" t="s">
        <v>538</v>
      </c>
      <c r="Y151" t="s">
        <v>539</v>
      </c>
      <c r="AA151">
        <v>150</v>
      </c>
    </row>
    <row r="152" spans="1:27" hidden="1" x14ac:dyDescent="0.35">
      <c r="A152" s="115">
        <v>45733.501930034719</v>
      </c>
      <c r="B152" s="115">
        <v>45733.502779710638</v>
      </c>
      <c r="C152" s="115">
        <v>45733</v>
      </c>
      <c r="D152" t="s">
        <v>597</v>
      </c>
      <c r="E152" t="s">
        <v>244</v>
      </c>
      <c r="I152" t="s">
        <v>245</v>
      </c>
      <c r="J152" t="s">
        <v>790</v>
      </c>
      <c r="K152">
        <v>1</v>
      </c>
      <c r="L152">
        <v>14000</v>
      </c>
      <c r="M152">
        <v>14000</v>
      </c>
      <c r="N152" t="s">
        <v>1216</v>
      </c>
      <c r="O152" t="s">
        <v>765</v>
      </c>
      <c r="P152" t="s">
        <v>1217</v>
      </c>
      <c r="Q152" s="116" t="s">
        <v>1218</v>
      </c>
      <c r="R152">
        <v>452797538</v>
      </c>
      <c r="S152" t="s">
        <v>1219</v>
      </c>
      <c r="T152" s="115">
        <v>45733.377986111111</v>
      </c>
      <c r="W152" t="s">
        <v>537</v>
      </c>
      <c r="X152" t="s">
        <v>538</v>
      </c>
      <c r="Y152" t="s">
        <v>539</v>
      </c>
      <c r="AA152">
        <v>151</v>
      </c>
    </row>
    <row r="153" spans="1:27" hidden="1" x14ac:dyDescent="0.35">
      <c r="A153" s="115">
        <v>45733.503109513891</v>
      </c>
      <c r="B153" s="115">
        <v>45733.504138425917</v>
      </c>
      <c r="C153" s="115">
        <v>45733</v>
      </c>
      <c r="D153" t="s">
        <v>597</v>
      </c>
      <c r="E153" t="s">
        <v>244</v>
      </c>
      <c r="I153" t="s">
        <v>245</v>
      </c>
      <c r="J153" t="s">
        <v>790</v>
      </c>
      <c r="K153">
        <v>26</v>
      </c>
      <c r="L153">
        <v>13000</v>
      </c>
      <c r="M153">
        <v>338000</v>
      </c>
      <c r="N153" t="s">
        <v>1220</v>
      </c>
      <c r="O153" t="s">
        <v>1221</v>
      </c>
      <c r="P153" t="s">
        <v>1222</v>
      </c>
      <c r="Q153" s="116" t="s">
        <v>1223</v>
      </c>
      <c r="R153">
        <v>452798408</v>
      </c>
      <c r="S153" t="s">
        <v>1224</v>
      </c>
      <c r="T153" s="115">
        <v>45733.379386574074</v>
      </c>
      <c r="W153" t="s">
        <v>537</v>
      </c>
      <c r="X153" t="s">
        <v>538</v>
      </c>
      <c r="Y153" t="s">
        <v>539</v>
      </c>
      <c r="AA153">
        <v>152</v>
      </c>
    </row>
    <row r="154" spans="1:27" hidden="1" x14ac:dyDescent="0.35">
      <c r="A154" s="115">
        <v>45733.560637766197</v>
      </c>
      <c r="B154" s="115">
        <v>45733.561597870372</v>
      </c>
      <c r="C154" s="115">
        <v>45733</v>
      </c>
      <c r="D154" t="s">
        <v>580</v>
      </c>
      <c r="E154" t="s">
        <v>244</v>
      </c>
      <c r="I154" t="s">
        <v>245</v>
      </c>
      <c r="J154" t="s">
        <v>790</v>
      </c>
      <c r="K154">
        <v>11</v>
      </c>
      <c r="L154">
        <v>13500</v>
      </c>
      <c r="M154">
        <v>148500</v>
      </c>
      <c r="N154" t="s">
        <v>1225</v>
      </c>
      <c r="O154" t="s">
        <v>1042</v>
      </c>
      <c r="P154" t="s">
        <v>1226</v>
      </c>
      <c r="Q154" s="116" t="s">
        <v>1227</v>
      </c>
      <c r="R154">
        <v>452838936</v>
      </c>
      <c r="S154" t="s">
        <v>1228</v>
      </c>
      <c r="T154" s="115">
        <v>45733.436863425923</v>
      </c>
      <c r="W154" t="s">
        <v>537</v>
      </c>
      <c r="X154" t="s">
        <v>538</v>
      </c>
      <c r="Y154" t="s">
        <v>539</v>
      </c>
      <c r="AA154">
        <v>153</v>
      </c>
    </row>
    <row r="155" spans="1:27" hidden="1" x14ac:dyDescent="0.35">
      <c r="A155" s="115">
        <v>45733.626051828702</v>
      </c>
      <c r="B155" s="115">
        <v>45733.626778368052</v>
      </c>
      <c r="C155" s="115">
        <v>45733</v>
      </c>
      <c r="D155" t="s">
        <v>597</v>
      </c>
      <c r="E155" t="s">
        <v>244</v>
      </c>
      <c r="I155" t="s">
        <v>245</v>
      </c>
      <c r="J155" t="s">
        <v>790</v>
      </c>
      <c r="K155">
        <v>3</v>
      </c>
      <c r="L155">
        <v>13000</v>
      </c>
      <c r="M155">
        <v>39000</v>
      </c>
      <c r="N155" t="s">
        <v>1229</v>
      </c>
      <c r="O155" t="s">
        <v>765</v>
      </c>
      <c r="P155" t="s">
        <v>1230</v>
      </c>
      <c r="Q155" s="116" t="s">
        <v>1231</v>
      </c>
      <c r="R155">
        <v>452886236</v>
      </c>
      <c r="S155" t="s">
        <v>1232</v>
      </c>
      <c r="T155" s="115">
        <v>45733.501909722218</v>
      </c>
      <c r="W155" t="s">
        <v>537</v>
      </c>
      <c r="X155" t="s">
        <v>538</v>
      </c>
      <c r="Y155" t="s">
        <v>539</v>
      </c>
      <c r="AA155">
        <v>154</v>
      </c>
    </row>
    <row r="156" spans="1:27" hidden="1" x14ac:dyDescent="0.35">
      <c r="A156" s="115">
        <v>45733.762703414352</v>
      </c>
      <c r="B156" s="115">
        <v>45733.763512256941</v>
      </c>
      <c r="C156" s="115">
        <v>45733</v>
      </c>
      <c r="D156" t="s">
        <v>597</v>
      </c>
      <c r="E156" t="s">
        <v>244</v>
      </c>
      <c r="I156" t="s">
        <v>245</v>
      </c>
      <c r="J156" t="s">
        <v>790</v>
      </c>
      <c r="K156">
        <v>2</v>
      </c>
      <c r="L156">
        <v>13000</v>
      </c>
      <c r="M156">
        <v>26000</v>
      </c>
      <c r="N156" t="s">
        <v>1233</v>
      </c>
      <c r="O156" t="s">
        <v>799</v>
      </c>
      <c r="P156" t="s">
        <v>1234</v>
      </c>
      <c r="Q156" s="116" t="s">
        <v>1235</v>
      </c>
      <c r="R156">
        <v>452977630</v>
      </c>
      <c r="S156" t="s">
        <v>1236</v>
      </c>
      <c r="T156" s="115">
        <v>45733.638622685183</v>
      </c>
      <c r="W156" t="s">
        <v>537</v>
      </c>
      <c r="X156" t="s">
        <v>538</v>
      </c>
      <c r="Y156" t="s">
        <v>539</v>
      </c>
      <c r="AA156">
        <v>155</v>
      </c>
    </row>
    <row r="157" spans="1:27" hidden="1" x14ac:dyDescent="0.35">
      <c r="A157" s="115">
        <v>45733.801219502318</v>
      </c>
      <c r="B157" s="115">
        <v>45733.802019050927</v>
      </c>
      <c r="C157" s="115">
        <v>45733</v>
      </c>
      <c r="D157" t="s">
        <v>597</v>
      </c>
      <c r="E157" t="s">
        <v>244</v>
      </c>
      <c r="I157" t="s">
        <v>245</v>
      </c>
      <c r="J157" t="s">
        <v>790</v>
      </c>
      <c r="K157">
        <v>20</v>
      </c>
      <c r="L157">
        <v>13000</v>
      </c>
      <c r="M157">
        <v>260000</v>
      </c>
      <c r="N157" t="s">
        <v>1237</v>
      </c>
      <c r="O157" t="s">
        <v>765</v>
      </c>
      <c r="P157" t="s">
        <v>1238</v>
      </c>
      <c r="Q157" s="116" t="s">
        <v>1239</v>
      </c>
      <c r="R157">
        <v>453000110</v>
      </c>
      <c r="S157" t="s">
        <v>1240</v>
      </c>
      <c r="T157" s="115">
        <v>45733.677164351851</v>
      </c>
      <c r="W157" t="s">
        <v>537</v>
      </c>
      <c r="X157" t="s">
        <v>538</v>
      </c>
      <c r="Y157" t="s">
        <v>539</v>
      </c>
      <c r="AA157">
        <v>156</v>
      </c>
    </row>
    <row r="158" spans="1:27" x14ac:dyDescent="0.35">
      <c r="A158" s="115">
        <v>45734.450114317129</v>
      </c>
      <c r="B158" s="115">
        <v>45734.452645937497</v>
      </c>
      <c r="C158" s="115">
        <v>45726</v>
      </c>
      <c r="D158" t="s">
        <v>905</v>
      </c>
      <c r="E158" t="s">
        <v>249</v>
      </c>
      <c r="H158" t="s">
        <v>251</v>
      </c>
      <c r="J158" t="s">
        <v>1241</v>
      </c>
      <c r="K158">
        <v>1</v>
      </c>
      <c r="L158">
        <v>12000</v>
      </c>
      <c r="M158">
        <v>12000</v>
      </c>
      <c r="N158" t="s">
        <v>713</v>
      </c>
      <c r="O158" t="s">
        <v>868</v>
      </c>
      <c r="P158" t="s">
        <v>1242</v>
      </c>
      <c r="Q158" s="116" t="s">
        <v>1243</v>
      </c>
      <c r="R158">
        <v>453204521</v>
      </c>
      <c r="S158" t="s">
        <v>1244</v>
      </c>
      <c r="T158" s="115">
        <v>45734.327916666669</v>
      </c>
      <c r="W158" t="s">
        <v>537</v>
      </c>
      <c r="X158" t="s">
        <v>538</v>
      </c>
      <c r="Y158" t="s">
        <v>539</v>
      </c>
      <c r="AA158">
        <v>157</v>
      </c>
    </row>
    <row r="159" spans="1:27" hidden="1" x14ac:dyDescent="0.35">
      <c r="A159" s="115">
        <v>45734.499111215278</v>
      </c>
      <c r="B159" s="115">
        <v>45734.499836388888</v>
      </c>
      <c r="C159" s="115">
        <v>45734</v>
      </c>
      <c r="D159" t="s">
        <v>597</v>
      </c>
      <c r="E159" t="s">
        <v>244</v>
      </c>
      <c r="I159" t="s">
        <v>245</v>
      </c>
      <c r="J159" t="s">
        <v>790</v>
      </c>
      <c r="K159">
        <v>9</v>
      </c>
      <c r="L159">
        <v>13000</v>
      </c>
      <c r="M159">
        <v>117000</v>
      </c>
      <c r="N159" t="s">
        <v>1245</v>
      </c>
      <c r="O159" t="s">
        <v>1042</v>
      </c>
      <c r="P159" t="s">
        <v>1246</v>
      </c>
      <c r="Q159" s="116" t="s">
        <v>1247</v>
      </c>
      <c r="R159">
        <v>453236189</v>
      </c>
      <c r="S159" t="s">
        <v>1248</v>
      </c>
      <c r="T159" s="115">
        <v>45734.374942129631</v>
      </c>
      <c r="W159" t="s">
        <v>537</v>
      </c>
      <c r="X159" t="s">
        <v>538</v>
      </c>
      <c r="Y159" t="s">
        <v>539</v>
      </c>
      <c r="AA159">
        <v>158</v>
      </c>
    </row>
    <row r="160" spans="1:27" hidden="1" x14ac:dyDescent="0.35">
      <c r="A160" s="115">
        <v>45734.500063495369</v>
      </c>
      <c r="B160" s="115">
        <v>45734.501094340281</v>
      </c>
      <c r="C160" s="115">
        <v>45734</v>
      </c>
      <c r="D160" t="s">
        <v>597</v>
      </c>
      <c r="E160" t="s">
        <v>244</v>
      </c>
      <c r="I160" t="s">
        <v>245</v>
      </c>
      <c r="J160" t="s">
        <v>790</v>
      </c>
      <c r="K160">
        <v>50</v>
      </c>
      <c r="L160">
        <v>13000</v>
      </c>
      <c r="M160">
        <v>650000</v>
      </c>
      <c r="N160" t="s">
        <v>1249</v>
      </c>
      <c r="O160" t="s">
        <v>1250</v>
      </c>
      <c r="P160" t="s">
        <v>1251</v>
      </c>
      <c r="Q160" s="116" t="s">
        <v>1252</v>
      </c>
      <c r="R160">
        <v>453237183</v>
      </c>
      <c r="S160" t="s">
        <v>1253</v>
      </c>
      <c r="T160" s="115">
        <v>45734.376180555562</v>
      </c>
      <c r="W160" t="s">
        <v>537</v>
      </c>
      <c r="X160" t="s">
        <v>538</v>
      </c>
      <c r="Y160" t="s">
        <v>539</v>
      </c>
      <c r="AA160">
        <v>159</v>
      </c>
    </row>
    <row r="161" spans="1:27" hidden="1" x14ac:dyDescent="0.35">
      <c r="A161" s="115">
        <v>45734.501360960647</v>
      </c>
      <c r="B161" s="115">
        <v>45734.502108275461</v>
      </c>
      <c r="C161" s="115">
        <v>45734</v>
      </c>
      <c r="D161" t="s">
        <v>597</v>
      </c>
      <c r="E161" t="s">
        <v>244</v>
      </c>
      <c r="I161" t="s">
        <v>245</v>
      </c>
      <c r="J161" t="s">
        <v>790</v>
      </c>
      <c r="K161">
        <v>1</v>
      </c>
      <c r="L161">
        <v>14000</v>
      </c>
      <c r="M161">
        <v>14000</v>
      </c>
      <c r="N161" t="s">
        <v>1216</v>
      </c>
      <c r="O161" t="s">
        <v>765</v>
      </c>
      <c r="P161" t="s">
        <v>1254</v>
      </c>
      <c r="Q161" s="116" t="s">
        <v>1255</v>
      </c>
      <c r="R161">
        <v>453238059</v>
      </c>
      <c r="S161" t="s">
        <v>1256</v>
      </c>
      <c r="T161" s="115">
        <v>45734.377210648148</v>
      </c>
      <c r="W161" t="s">
        <v>537</v>
      </c>
      <c r="X161" t="s">
        <v>538</v>
      </c>
      <c r="Y161" t="s">
        <v>539</v>
      </c>
      <c r="AA161">
        <v>160</v>
      </c>
    </row>
    <row r="162" spans="1:27" hidden="1" x14ac:dyDescent="0.35">
      <c r="A162" s="115">
        <v>45734.502348391201</v>
      </c>
      <c r="B162" s="115">
        <v>45734.503435949067</v>
      </c>
      <c r="C162" s="115">
        <v>45734</v>
      </c>
      <c r="D162" t="s">
        <v>597</v>
      </c>
      <c r="E162" t="s">
        <v>244</v>
      </c>
      <c r="I162" t="s">
        <v>245</v>
      </c>
      <c r="J162" t="s">
        <v>790</v>
      </c>
      <c r="K162">
        <v>24</v>
      </c>
      <c r="L162">
        <v>13000</v>
      </c>
      <c r="M162">
        <v>312000</v>
      </c>
      <c r="N162" t="s">
        <v>1257</v>
      </c>
      <c r="O162" t="s">
        <v>1258</v>
      </c>
      <c r="P162" t="s">
        <v>1259</v>
      </c>
      <c r="Q162" s="116" t="s">
        <v>1260</v>
      </c>
      <c r="R162">
        <v>453238782</v>
      </c>
      <c r="S162" t="s">
        <v>1261</v>
      </c>
      <c r="T162" s="115">
        <v>45734.378564814811</v>
      </c>
      <c r="W162" t="s">
        <v>537</v>
      </c>
      <c r="X162" t="s">
        <v>538</v>
      </c>
      <c r="Y162" t="s">
        <v>539</v>
      </c>
      <c r="AA162">
        <v>161</v>
      </c>
    </row>
    <row r="163" spans="1:27" hidden="1" x14ac:dyDescent="0.35">
      <c r="A163" s="115">
        <v>45734.5038375</v>
      </c>
      <c r="B163" s="115">
        <v>45734.504576354157</v>
      </c>
      <c r="C163" s="115">
        <v>45734</v>
      </c>
      <c r="D163" t="s">
        <v>580</v>
      </c>
      <c r="E163" t="s">
        <v>244</v>
      </c>
      <c r="I163" t="s">
        <v>245</v>
      </c>
      <c r="J163" t="s">
        <v>790</v>
      </c>
      <c r="K163">
        <v>14</v>
      </c>
      <c r="L163">
        <v>13500</v>
      </c>
      <c r="M163">
        <v>189000</v>
      </c>
      <c r="N163" t="s">
        <v>1262</v>
      </c>
      <c r="O163" t="s">
        <v>1042</v>
      </c>
      <c r="P163" t="s">
        <v>1263</v>
      </c>
      <c r="Q163" s="116" t="s">
        <v>1264</v>
      </c>
      <c r="R163">
        <v>453239401</v>
      </c>
      <c r="S163" t="s">
        <v>1265</v>
      </c>
      <c r="T163" s="115">
        <v>45734.379652777781</v>
      </c>
      <c r="W163" t="s">
        <v>537</v>
      </c>
      <c r="X163" t="s">
        <v>538</v>
      </c>
      <c r="Y163" t="s">
        <v>539</v>
      </c>
      <c r="AA163">
        <v>162</v>
      </c>
    </row>
    <row r="164" spans="1:27" hidden="1" x14ac:dyDescent="0.35">
      <c r="A164" s="115">
        <v>45734.509095474539</v>
      </c>
      <c r="B164" s="115">
        <v>45734.509847326393</v>
      </c>
      <c r="C164" s="115">
        <v>45734</v>
      </c>
      <c r="D164" t="s">
        <v>597</v>
      </c>
      <c r="E164" t="s">
        <v>244</v>
      </c>
      <c r="I164" t="s">
        <v>245</v>
      </c>
      <c r="J164" t="s">
        <v>790</v>
      </c>
      <c r="K164">
        <v>2</v>
      </c>
      <c r="L164">
        <v>13000</v>
      </c>
      <c r="M164">
        <v>26000</v>
      </c>
      <c r="N164" t="s">
        <v>1233</v>
      </c>
      <c r="O164" t="s">
        <v>799</v>
      </c>
      <c r="P164" t="s">
        <v>1266</v>
      </c>
      <c r="Q164" s="116" t="s">
        <v>1267</v>
      </c>
      <c r="R164">
        <v>453242702</v>
      </c>
      <c r="S164" t="s">
        <v>1268</v>
      </c>
      <c r="T164" s="115">
        <v>45734.384953703702</v>
      </c>
      <c r="W164" t="s">
        <v>537</v>
      </c>
      <c r="X164" t="s">
        <v>538</v>
      </c>
      <c r="Y164" t="s">
        <v>539</v>
      </c>
      <c r="AA164">
        <v>163</v>
      </c>
    </row>
    <row r="165" spans="1:27" hidden="1" x14ac:dyDescent="0.35">
      <c r="A165" s="115">
        <v>45736.887812280103</v>
      </c>
      <c r="B165" s="115">
        <v>45736.889185081018</v>
      </c>
      <c r="C165" s="115">
        <v>45735</v>
      </c>
      <c r="D165" t="s">
        <v>597</v>
      </c>
      <c r="E165" t="s">
        <v>244</v>
      </c>
      <c r="I165" t="s">
        <v>245</v>
      </c>
      <c r="J165" t="s">
        <v>790</v>
      </c>
      <c r="K165">
        <v>1</v>
      </c>
      <c r="L165">
        <v>14000</v>
      </c>
      <c r="M165">
        <v>14000</v>
      </c>
      <c r="N165" t="s">
        <v>1216</v>
      </c>
      <c r="O165" t="s">
        <v>1269</v>
      </c>
      <c r="P165" t="s">
        <v>1270</v>
      </c>
      <c r="Q165" s="116" t="s">
        <v>1271</v>
      </c>
      <c r="R165">
        <v>454383675</v>
      </c>
      <c r="S165" t="s">
        <v>1272</v>
      </c>
      <c r="T165" s="115">
        <v>45736.764305555553</v>
      </c>
      <c r="W165" t="s">
        <v>537</v>
      </c>
      <c r="X165" t="s">
        <v>538</v>
      </c>
      <c r="Y165" t="s">
        <v>539</v>
      </c>
      <c r="AA165">
        <v>164</v>
      </c>
    </row>
    <row r="166" spans="1:27" hidden="1" x14ac:dyDescent="0.35">
      <c r="A166" s="115">
        <v>45736.889443206019</v>
      </c>
      <c r="B166" s="115">
        <v>45736.890372291673</v>
      </c>
      <c r="C166" s="115">
        <v>45735</v>
      </c>
      <c r="D166" t="s">
        <v>580</v>
      </c>
      <c r="E166" t="s">
        <v>244</v>
      </c>
      <c r="I166" t="s">
        <v>245</v>
      </c>
      <c r="J166" t="s">
        <v>790</v>
      </c>
      <c r="K166">
        <v>17</v>
      </c>
      <c r="L166">
        <v>13500</v>
      </c>
      <c r="M166">
        <v>229500</v>
      </c>
      <c r="N166" t="s">
        <v>1273</v>
      </c>
      <c r="O166" t="s">
        <v>1042</v>
      </c>
      <c r="P166" t="s">
        <v>1274</v>
      </c>
      <c r="Q166" s="116" t="s">
        <v>1275</v>
      </c>
      <c r="R166">
        <v>454384247</v>
      </c>
      <c r="S166" t="s">
        <v>1276</v>
      </c>
      <c r="T166" s="115">
        <v>45736.765567129631</v>
      </c>
      <c r="W166" t="s">
        <v>537</v>
      </c>
      <c r="X166" t="s">
        <v>538</v>
      </c>
      <c r="Y166" t="s">
        <v>539</v>
      </c>
      <c r="AA166">
        <v>165</v>
      </c>
    </row>
    <row r="167" spans="1:27" hidden="1" x14ac:dyDescent="0.35">
      <c r="A167" s="115">
        <v>45736.890944432867</v>
      </c>
      <c r="B167" s="115">
        <v>45736.891706249997</v>
      </c>
      <c r="C167" s="115">
        <v>45735</v>
      </c>
      <c r="D167" t="s">
        <v>597</v>
      </c>
      <c r="E167" t="s">
        <v>244</v>
      </c>
      <c r="I167" t="s">
        <v>245</v>
      </c>
      <c r="J167" t="s">
        <v>790</v>
      </c>
      <c r="K167">
        <v>1</v>
      </c>
      <c r="L167">
        <v>13000</v>
      </c>
      <c r="M167">
        <v>13000</v>
      </c>
      <c r="N167" t="s">
        <v>608</v>
      </c>
      <c r="O167" t="s">
        <v>799</v>
      </c>
      <c r="P167" t="s">
        <v>1277</v>
      </c>
      <c r="Q167" s="116" t="s">
        <v>1278</v>
      </c>
      <c r="R167">
        <v>454384822</v>
      </c>
      <c r="S167" t="s">
        <v>1279</v>
      </c>
      <c r="T167" s="115">
        <v>45736.766793981478</v>
      </c>
      <c r="W167" t="s">
        <v>537</v>
      </c>
      <c r="X167" t="s">
        <v>538</v>
      </c>
      <c r="Y167" t="s">
        <v>539</v>
      </c>
      <c r="AA167">
        <v>166</v>
      </c>
    </row>
    <row r="168" spans="1:27" hidden="1" x14ac:dyDescent="0.35">
      <c r="A168" s="115">
        <v>45736.892911180563</v>
      </c>
      <c r="B168" s="115">
        <v>45736.89400414352</v>
      </c>
      <c r="C168" s="115">
        <v>45736</v>
      </c>
      <c r="D168" t="s">
        <v>597</v>
      </c>
      <c r="E168" t="s">
        <v>244</v>
      </c>
      <c r="I168" t="s">
        <v>245</v>
      </c>
      <c r="J168" t="s">
        <v>790</v>
      </c>
      <c r="K168">
        <v>1</v>
      </c>
      <c r="L168">
        <v>14000</v>
      </c>
      <c r="M168">
        <v>14000</v>
      </c>
      <c r="N168" t="s">
        <v>1216</v>
      </c>
      <c r="O168" t="s">
        <v>1280</v>
      </c>
      <c r="P168" t="s">
        <v>1281</v>
      </c>
      <c r="Q168" s="116" t="s">
        <v>1282</v>
      </c>
      <c r="R168">
        <v>454385861</v>
      </c>
      <c r="S168" t="s">
        <v>1283</v>
      </c>
      <c r="T168" s="115">
        <v>45736.769120370373</v>
      </c>
      <c r="W168" t="s">
        <v>537</v>
      </c>
      <c r="X168" t="s">
        <v>538</v>
      </c>
      <c r="Y168" t="s">
        <v>539</v>
      </c>
      <c r="AA168">
        <v>167</v>
      </c>
    </row>
    <row r="169" spans="1:27" hidden="1" x14ac:dyDescent="0.35">
      <c r="A169" s="115">
        <v>45736.898979560188</v>
      </c>
      <c r="B169" s="115">
        <v>45736.899794131947</v>
      </c>
      <c r="C169" s="115">
        <v>45736</v>
      </c>
      <c r="D169" t="s">
        <v>597</v>
      </c>
      <c r="E169" t="s">
        <v>244</v>
      </c>
      <c r="I169" t="s">
        <v>245</v>
      </c>
      <c r="J169" t="s">
        <v>790</v>
      </c>
      <c r="K169">
        <v>5</v>
      </c>
      <c r="L169">
        <v>13000</v>
      </c>
      <c r="M169">
        <v>65000</v>
      </c>
      <c r="N169" t="s">
        <v>560</v>
      </c>
      <c r="O169" t="s">
        <v>1042</v>
      </c>
      <c r="P169" t="s">
        <v>1284</v>
      </c>
      <c r="Q169" s="116" t="s">
        <v>1285</v>
      </c>
      <c r="R169">
        <v>454388728</v>
      </c>
      <c r="S169" t="s">
        <v>1286</v>
      </c>
      <c r="T169" s="115">
        <v>45736.774895833332</v>
      </c>
      <c r="W169" t="s">
        <v>537</v>
      </c>
      <c r="X169" t="s">
        <v>538</v>
      </c>
      <c r="Y169" t="s">
        <v>539</v>
      </c>
      <c r="AA169">
        <v>168</v>
      </c>
    </row>
    <row r="170" spans="1:27" hidden="1" x14ac:dyDescent="0.35">
      <c r="A170" s="115">
        <v>45736.900050960649</v>
      </c>
      <c r="B170" s="115">
        <v>45736.900990937502</v>
      </c>
      <c r="C170" s="115">
        <v>45736</v>
      </c>
      <c r="D170" t="s">
        <v>580</v>
      </c>
      <c r="E170" t="s">
        <v>244</v>
      </c>
      <c r="I170" t="s">
        <v>245</v>
      </c>
      <c r="J170" t="s">
        <v>790</v>
      </c>
      <c r="K170">
        <v>15</v>
      </c>
      <c r="L170">
        <v>13500</v>
      </c>
      <c r="M170">
        <v>202500</v>
      </c>
      <c r="N170" t="s">
        <v>1287</v>
      </c>
      <c r="O170" t="s">
        <v>1288</v>
      </c>
      <c r="P170" t="s">
        <v>1289</v>
      </c>
      <c r="Q170" s="116" t="s">
        <v>1290</v>
      </c>
      <c r="R170">
        <v>454389509</v>
      </c>
      <c r="S170" t="s">
        <v>1291</v>
      </c>
      <c r="T170" s="115">
        <v>45736.776099537034</v>
      </c>
      <c r="W170" t="s">
        <v>537</v>
      </c>
      <c r="X170" t="s">
        <v>538</v>
      </c>
      <c r="Y170" t="s">
        <v>539</v>
      </c>
      <c r="AA170">
        <v>169</v>
      </c>
    </row>
    <row r="171" spans="1:27" hidden="1" x14ac:dyDescent="0.35">
      <c r="A171" s="115">
        <v>45736.901175914347</v>
      </c>
      <c r="B171" s="115">
        <v>45736.902424328713</v>
      </c>
      <c r="C171" s="115">
        <v>45736</v>
      </c>
      <c r="D171" t="s">
        <v>580</v>
      </c>
      <c r="E171" t="s">
        <v>244</v>
      </c>
      <c r="I171" t="s">
        <v>245</v>
      </c>
      <c r="J171" t="s">
        <v>790</v>
      </c>
      <c r="K171">
        <v>7</v>
      </c>
      <c r="L171">
        <v>13500</v>
      </c>
      <c r="M171">
        <v>94500</v>
      </c>
      <c r="N171" t="s">
        <v>1292</v>
      </c>
      <c r="O171" t="s">
        <v>1042</v>
      </c>
      <c r="P171" t="s">
        <v>1293</v>
      </c>
      <c r="Q171" s="116" t="s">
        <v>1294</v>
      </c>
      <c r="R171">
        <v>454390253</v>
      </c>
      <c r="S171" t="s">
        <v>1295</v>
      </c>
      <c r="T171" s="115">
        <v>45736.777592592603</v>
      </c>
      <c r="W171" t="s">
        <v>537</v>
      </c>
      <c r="X171" t="s">
        <v>538</v>
      </c>
      <c r="Y171" t="s">
        <v>539</v>
      </c>
      <c r="AA171">
        <v>170</v>
      </c>
    </row>
    <row r="172" spans="1:27" x14ac:dyDescent="0.35">
      <c r="A172" s="115">
        <v>45736.902908819437</v>
      </c>
      <c r="B172" s="115">
        <v>45736.905345277781</v>
      </c>
      <c r="C172" s="115">
        <v>45736</v>
      </c>
      <c r="D172" t="s">
        <v>905</v>
      </c>
      <c r="E172" t="s">
        <v>249</v>
      </c>
      <c r="H172" t="s">
        <v>250</v>
      </c>
      <c r="J172" t="s">
        <v>634</v>
      </c>
      <c r="K172">
        <v>120</v>
      </c>
      <c r="L172">
        <v>1500</v>
      </c>
      <c r="M172">
        <v>180000</v>
      </c>
      <c r="N172" t="s">
        <v>782</v>
      </c>
      <c r="O172" t="s">
        <v>868</v>
      </c>
      <c r="P172" t="s">
        <v>1296</v>
      </c>
      <c r="Q172" s="116" t="s">
        <v>1297</v>
      </c>
      <c r="R172">
        <v>454391303</v>
      </c>
      <c r="S172" t="s">
        <v>1298</v>
      </c>
      <c r="T172" s="115">
        <v>45736.780451388891</v>
      </c>
      <c r="W172" t="s">
        <v>537</v>
      </c>
      <c r="X172" t="s">
        <v>538</v>
      </c>
      <c r="Y172" t="s">
        <v>539</v>
      </c>
      <c r="AA172">
        <v>171</v>
      </c>
    </row>
    <row r="173" spans="1:27" x14ac:dyDescent="0.35">
      <c r="A173" s="115">
        <v>45736.905567951391</v>
      </c>
      <c r="B173" s="115">
        <v>45736.906680243053</v>
      </c>
      <c r="C173" s="115">
        <v>45736</v>
      </c>
      <c r="D173" t="s">
        <v>905</v>
      </c>
      <c r="E173" t="s">
        <v>249</v>
      </c>
      <c r="H173" t="s">
        <v>250</v>
      </c>
      <c r="J173" t="s">
        <v>571</v>
      </c>
      <c r="K173">
        <v>50</v>
      </c>
      <c r="L173">
        <v>4300</v>
      </c>
      <c r="M173">
        <v>215000</v>
      </c>
      <c r="N173" t="s">
        <v>572</v>
      </c>
      <c r="O173" t="s">
        <v>868</v>
      </c>
      <c r="P173" t="s">
        <v>1299</v>
      </c>
      <c r="Q173" s="116" t="s">
        <v>1300</v>
      </c>
      <c r="R173">
        <v>454391972</v>
      </c>
      <c r="S173" t="s">
        <v>1301</v>
      </c>
      <c r="T173" s="115">
        <v>45736.781817129631</v>
      </c>
      <c r="W173" t="s">
        <v>537</v>
      </c>
      <c r="X173" t="s">
        <v>538</v>
      </c>
      <c r="Y173" t="s">
        <v>539</v>
      </c>
      <c r="AA173">
        <v>172</v>
      </c>
    </row>
    <row r="174" spans="1:27" x14ac:dyDescent="0.35">
      <c r="A174" s="115">
        <v>45736.907046157408</v>
      </c>
      <c r="B174" s="115">
        <v>45736.909361030092</v>
      </c>
      <c r="C174" s="115">
        <v>45736</v>
      </c>
      <c r="D174" t="s">
        <v>905</v>
      </c>
      <c r="E174" t="s">
        <v>249</v>
      </c>
      <c r="H174" t="s">
        <v>251</v>
      </c>
      <c r="J174" t="s">
        <v>712</v>
      </c>
      <c r="K174">
        <v>500</v>
      </c>
      <c r="L174">
        <v>20</v>
      </c>
      <c r="M174">
        <v>10000</v>
      </c>
      <c r="N174" t="s">
        <v>548</v>
      </c>
      <c r="O174" t="s">
        <v>868</v>
      </c>
      <c r="P174" t="s">
        <v>1302</v>
      </c>
      <c r="Q174" s="116" t="s">
        <v>1303</v>
      </c>
      <c r="R174">
        <v>454393266</v>
      </c>
      <c r="S174" t="s">
        <v>1304</v>
      </c>
      <c r="T174" s="115">
        <v>45736.784444444442</v>
      </c>
      <c r="W174" t="s">
        <v>537</v>
      </c>
      <c r="X174" t="s">
        <v>538</v>
      </c>
      <c r="Y174" t="s">
        <v>539</v>
      </c>
      <c r="AA174">
        <v>173</v>
      </c>
    </row>
    <row r="175" spans="1:27" x14ac:dyDescent="0.35">
      <c r="A175" s="115">
        <v>45736.909535208331</v>
      </c>
      <c r="B175" s="115">
        <v>45736.911196909721</v>
      </c>
      <c r="C175" s="115">
        <v>45736</v>
      </c>
      <c r="D175" t="s">
        <v>905</v>
      </c>
      <c r="E175" t="s">
        <v>558</v>
      </c>
      <c r="G175" t="s">
        <v>262</v>
      </c>
      <c r="J175" t="s">
        <v>1305</v>
      </c>
      <c r="K175">
        <v>1</v>
      </c>
      <c r="L175">
        <v>9000</v>
      </c>
      <c r="M175">
        <v>9000</v>
      </c>
      <c r="N175" t="s">
        <v>1057</v>
      </c>
      <c r="O175" t="s">
        <v>1306</v>
      </c>
      <c r="P175" t="s">
        <v>1307</v>
      </c>
      <c r="Q175" s="116" t="s">
        <v>1308</v>
      </c>
      <c r="R175">
        <v>454393997</v>
      </c>
      <c r="S175" t="s">
        <v>1309</v>
      </c>
      <c r="T175" s="115">
        <v>45736.78634259259</v>
      </c>
      <c r="W175" t="s">
        <v>537</v>
      </c>
      <c r="X175" t="s">
        <v>538</v>
      </c>
      <c r="Y175" t="s">
        <v>539</v>
      </c>
      <c r="AA175">
        <v>174</v>
      </c>
    </row>
    <row r="176" spans="1:27" hidden="1" x14ac:dyDescent="0.35">
      <c r="A176" s="115">
        <v>45736.911439074072</v>
      </c>
      <c r="B176" s="115">
        <v>45736.913498958333</v>
      </c>
      <c r="C176" s="115">
        <v>45736</v>
      </c>
      <c r="D176" t="s">
        <v>1168</v>
      </c>
      <c r="E176" t="s">
        <v>249</v>
      </c>
      <c r="H176" t="s">
        <v>250</v>
      </c>
      <c r="J176" t="s">
        <v>665</v>
      </c>
      <c r="K176">
        <v>125</v>
      </c>
      <c r="L176">
        <v>2940</v>
      </c>
      <c r="M176">
        <v>367500</v>
      </c>
      <c r="N176" t="s">
        <v>1310</v>
      </c>
      <c r="O176" t="s">
        <v>868</v>
      </c>
      <c r="P176" t="s">
        <v>1311</v>
      </c>
      <c r="Q176" s="116" t="s">
        <v>1312</v>
      </c>
      <c r="R176">
        <v>454394977</v>
      </c>
      <c r="S176" t="s">
        <v>1313</v>
      </c>
      <c r="T176" s="115">
        <v>45736.788611111107</v>
      </c>
      <c r="W176" t="s">
        <v>537</v>
      </c>
      <c r="X176" t="s">
        <v>538</v>
      </c>
      <c r="Y176" t="s">
        <v>539</v>
      </c>
      <c r="AA176">
        <v>175</v>
      </c>
    </row>
    <row r="177" spans="1:27" hidden="1" x14ac:dyDescent="0.35">
      <c r="A177" s="115">
        <v>45736.913875682869</v>
      </c>
      <c r="B177" s="115">
        <v>45736.917215347217</v>
      </c>
      <c r="C177" s="115">
        <v>45736</v>
      </c>
      <c r="D177" t="s">
        <v>1168</v>
      </c>
      <c r="E177" t="s">
        <v>558</v>
      </c>
      <c r="G177" t="s">
        <v>262</v>
      </c>
      <c r="J177" t="s">
        <v>1314</v>
      </c>
      <c r="K177">
        <v>1</v>
      </c>
      <c r="L177">
        <v>9000</v>
      </c>
      <c r="M177">
        <v>9000</v>
      </c>
      <c r="N177" t="s">
        <v>1057</v>
      </c>
      <c r="O177" t="s">
        <v>868</v>
      </c>
      <c r="P177" t="s">
        <v>1315</v>
      </c>
      <c r="Q177" s="116" t="s">
        <v>1316</v>
      </c>
      <c r="R177">
        <v>454396623</v>
      </c>
      <c r="S177" t="s">
        <v>1317</v>
      </c>
      <c r="T177" s="115">
        <v>45736.792326388888</v>
      </c>
      <c r="W177" t="s">
        <v>537</v>
      </c>
      <c r="X177" t="s">
        <v>538</v>
      </c>
      <c r="Y177" t="s">
        <v>539</v>
      </c>
      <c r="AA177">
        <v>176</v>
      </c>
    </row>
    <row r="178" spans="1:27" hidden="1" x14ac:dyDescent="0.35">
      <c r="A178" s="115">
        <v>45737.779141261577</v>
      </c>
      <c r="B178" s="115">
        <v>45737.783292430548</v>
      </c>
      <c r="C178" s="115">
        <v>45737</v>
      </c>
      <c r="D178" t="s">
        <v>597</v>
      </c>
      <c r="E178" t="s">
        <v>244</v>
      </c>
      <c r="I178" t="s">
        <v>245</v>
      </c>
      <c r="J178" t="s">
        <v>790</v>
      </c>
      <c r="K178">
        <v>70</v>
      </c>
      <c r="L178">
        <v>13000</v>
      </c>
      <c r="M178">
        <v>910000</v>
      </c>
      <c r="N178" t="s">
        <v>1318</v>
      </c>
      <c r="O178" t="s">
        <v>1319</v>
      </c>
      <c r="P178" t="s">
        <v>1320</v>
      </c>
      <c r="Q178" s="116" t="s">
        <v>1321</v>
      </c>
      <c r="R178">
        <v>454744587</v>
      </c>
      <c r="S178" t="s">
        <v>1322</v>
      </c>
      <c r="T178" s="115">
        <v>45737.658425925933</v>
      </c>
      <c r="W178" t="s">
        <v>537</v>
      </c>
      <c r="X178" t="s">
        <v>538</v>
      </c>
      <c r="Y178" t="s">
        <v>539</v>
      </c>
      <c r="AA178">
        <v>177</v>
      </c>
    </row>
    <row r="179" spans="1:27" hidden="1" x14ac:dyDescent="0.35">
      <c r="A179" s="115">
        <v>45737.783521516198</v>
      </c>
      <c r="B179" s="115">
        <v>45737.784192303239</v>
      </c>
      <c r="C179" s="115">
        <v>45737</v>
      </c>
      <c r="D179" t="s">
        <v>597</v>
      </c>
      <c r="E179" t="s">
        <v>244</v>
      </c>
      <c r="I179" t="s">
        <v>245</v>
      </c>
      <c r="J179" t="s">
        <v>790</v>
      </c>
      <c r="K179">
        <v>10</v>
      </c>
      <c r="L179">
        <v>13000</v>
      </c>
      <c r="M179">
        <v>130000</v>
      </c>
      <c r="N179" t="s">
        <v>1323</v>
      </c>
      <c r="O179" t="s">
        <v>1042</v>
      </c>
      <c r="P179" t="s">
        <v>1324</v>
      </c>
      <c r="Q179" s="116" t="s">
        <v>1325</v>
      </c>
      <c r="R179">
        <v>454745039</v>
      </c>
      <c r="S179" t="s">
        <v>1326</v>
      </c>
      <c r="T179" s="115">
        <v>45737.65929398148</v>
      </c>
      <c r="W179" t="s">
        <v>537</v>
      </c>
      <c r="X179" t="s">
        <v>538</v>
      </c>
      <c r="Y179" t="s">
        <v>539</v>
      </c>
      <c r="AA179">
        <v>178</v>
      </c>
    </row>
    <row r="180" spans="1:27" hidden="1" x14ac:dyDescent="0.35">
      <c r="A180" s="115">
        <v>45737.784387106483</v>
      </c>
      <c r="B180" s="115">
        <v>45737.785438009261</v>
      </c>
      <c r="C180" s="115">
        <v>45737</v>
      </c>
      <c r="D180" t="s">
        <v>597</v>
      </c>
      <c r="E180" t="s">
        <v>244</v>
      </c>
      <c r="I180" t="s">
        <v>245</v>
      </c>
      <c r="J180" t="s">
        <v>790</v>
      </c>
      <c r="K180">
        <v>7</v>
      </c>
      <c r="L180">
        <v>13000</v>
      </c>
      <c r="M180">
        <v>91000</v>
      </c>
      <c r="N180" t="s">
        <v>1212</v>
      </c>
      <c r="O180" t="s">
        <v>1327</v>
      </c>
      <c r="P180" t="s">
        <v>1328</v>
      </c>
      <c r="Q180" s="116" t="s">
        <v>1329</v>
      </c>
      <c r="R180">
        <v>454745541</v>
      </c>
      <c r="S180" t="s">
        <v>1330</v>
      </c>
      <c r="T180" s="115">
        <v>45737.660520833328</v>
      </c>
      <c r="W180" t="s">
        <v>537</v>
      </c>
      <c r="X180" t="s">
        <v>538</v>
      </c>
      <c r="Y180" t="s">
        <v>539</v>
      </c>
      <c r="AA180">
        <v>179</v>
      </c>
    </row>
    <row r="181" spans="1:27" hidden="1" x14ac:dyDescent="0.35">
      <c r="A181" s="115">
        <v>45737.785639085647</v>
      </c>
      <c r="B181" s="115">
        <v>45737.78628818287</v>
      </c>
      <c r="C181" s="115">
        <v>45737</v>
      </c>
      <c r="D181" t="s">
        <v>597</v>
      </c>
      <c r="E181" t="s">
        <v>244</v>
      </c>
      <c r="I181" t="s">
        <v>245</v>
      </c>
      <c r="J181" t="s">
        <v>790</v>
      </c>
      <c r="K181">
        <v>1</v>
      </c>
      <c r="L181">
        <v>14000</v>
      </c>
      <c r="M181">
        <v>14000</v>
      </c>
      <c r="N181" t="s">
        <v>1216</v>
      </c>
      <c r="O181" t="s">
        <v>1280</v>
      </c>
      <c r="P181" t="s">
        <v>1331</v>
      </c>
      <c r="Q181" s="116" t="s">
        <v>1332</v>
      </c>
      <c r="R181">
        <v>454745886</v>
      </c>
      <c r="S181" t="s">
        <v>1333</v>
      </c>
      <c r="T181" s="115">
        <v>45737.661377314813</v>
      </c>
      <c r="W181" t="s">
        <v>537</v>
      </c>
      <c r="X181" t="s">
        <v>538</v>
      </c>
      <c r="Y181" t="s">
        <v>539</v>
      </c>
      <c r="AA181">
        <v>180</v>
      </c>
    </row>
    <row r="182" spans="1:27" hidden="1" x14ac:dyDescent="0.35">
      <c r="A182" s="115">
        <v>45737.786438344912</v>
      </c>
      <c r="B182" s="115">
        <v>45737.787136030092</v>
      </c>
      <c r="C182" s="115">
        <v>45737</v>
      </c>
      <c r="D182" t="s">
        <v>580</v>
      </c>
      <c r="E182" t="s">
        <v>244</v>
      </c>
      <c r="I182" t="s">
        <v>245</v>
      </c>
      <c r="J182" t="s">
        <v>790</v>
      </c>
      <c r="K182">
        <v>7</v>
      </c>
      <c r="L182">
        <v>13500</v>
      </c>
      <c r="M182">
        <v>94500</v>
      </c>
      <c r="N182" t="s">
        <v>1292</v>
      </c>
      <c r="O182" t="s">
        <v>1327</v>
      </c>
      <c r="P182" t="s">
        <v>1334</v>
      </c>
      <c r="Q182" s="116" t="s">
        <v>1335</v>
      </c>
      <c r="R182">
        <v>454746405</v>
      </c>
      <c r="S182" t="s">
        <v>1336</v>
      </c>
      <c r="T182" s="115">
        <v>45737.662361111114</v>
      </c>
      <c r="W182" t="s">
        <v>537</v>
      </c>
      <c r="X182" t="s">
        <v>538</v>
      </c>
      <c r="Y182" t="s">
        <v>539</v>
      </c>
      <c r="AA182">
        <v>181</v>
      </c>
    </row>
    <row r="183" spans="1:27" hidden="1" x14ac:dyDescent="0.35">
      <c r="A183" s="115">
        <v>45737.787425497692</v>
      </c>
      <c r="B183" s="115">
        <v>45737.788098472221</v>
      </c>
      <c r="C183" s="115">
        <v>45737</v>
      </c>
      <c r="D183" t="s">
        <v>580</v>
      </c>
      <c r="E183" t="s">
        <v>244</v>
      </c>
      <c r="I183" t="s">
        <v>245</v>
      </c>
      <c r="J183" t="s">
        <v>790</v>
      </c>
      <c r="K183">
        <v>17</v>
      </c>
      <c r="L183">
        <v>13500</v>
      </c>
      <c r="M183">
        <v>229500</v>
      </c>
      <c r="N183" t="s">
        <v>1273</v>
      </c>
      <c r="O183" t="s">
        <v>1042</v>
      </c>
      <c r="P183" t="s">
        <v>1337</v>
      </c>
      <c r="Q183" s="116" t="s">
        <v>1338</v>
      </c>
      <c r="R183">
        <v>454746706</v>
      </c>
      <c r="S183" t="s">
        <v>1339</v>
      </c>
      <c r="T183" s="115">
        <v>45737.663182870368</v>
      </c>
      <c r="W183" t="s">
        <v>537</v>
      </c>
      <c r="X183" t="s">
        <v>538</v>
      </c>
      <c r="Y183" t="s">
        <v>539</v>
      </c>
      <c r="AA183">
        <v>182</v>
      </c>
    </row>
    <row r="184" spans="1:27" hidden="1" x14ac:dyDescent="0.35">
      <c r="A184" s="115">
        <v>45737.788259803237</v>
      </c>
      <c r="B184" s="115">
        <v>45737.789065324083</v>
      </c>
      <c r="C184" s="115">
        <v>45737</v>
      </c>
      <c r="D184" t="s">
        <v>580</v>
      </c>
      <c r="E184" t="s">
        <v>244</v>
      </c>
      <c r="I184" t="s">
        <v>245</v>
      </c>
      <c r="J184" t="s">
        <v>790</v>
      </c>
      <c r="K184">
        <v>9</v>
      </c>
      <c r="L184">
        <v>13500</v>
      </c>
      <c r="M184">
        <v>121500</v>
      </c>
      <c r="N184" t="s">
        <v>1340</v>
      </c>
      <c r="O184" t="s">
        <v>1042</v>
      </c>
      <c r="P184" t="s">
        <v>1341</v>
      </c>
      <c r="Q184" s="116" t="s">
        <v>1342</v>
      </c>
      <c r="R184">
        <v>454747185</v>
      </c>
      <c r="S184" t="s">
        <v>1343</v>
      </c>
      <c r="T184" s="115">
        <v>45737.664155092592</v>
      </c>
      <c r="W184" t="s">
        <v>537</v>
      </c>
      <c r="X184" t="s">
        <v>538</v>
      </c>
      <c r="Y184" t="s">
        <v>539</v>
      </c>
      <c r="AA184">
        <v>183</v>
      </c>
    </row>
    <row r="185" spans="1:27" hidden="1" x14ac:dyDescent="0.35">
      <c r="A185" s="115">
        <v>45738.896448449072</v>
      </c>
      <c r="B185" s="115">
        <v>45738.897967187499</v>
      </c>
      <c r="C185" s="115">
        <v>45738</v>
      </c>
      <c r="D185" t="s">
        <v>580</v>
      </c>
      <c r="E185" t="s">
        <v>244</v>
      </c>
      <c r="I185" t="s">
        <v>245</v>
      </c>
      <c r="J185" t="s">
        <v>790</v>
      </c>
      <c r="K185">
        <v>16</v>
      </c>
      <c r="L185">
        <v>13500</v>
      </c>
      <c r="M185">
        <v>216000</v>
      </c>
      <c r="N185" t="s">
        <v>1344</v>
      </c>
      <c r="O185" t="s">
        <v>1327</v>
      </c>
      <c r="P185" t="s">
        <v>1345</v>
      </c>
      <c r="Q185" s="116" t="s">
        <v>1346</v>
      </c>
      <c r="R185">
        <v>455122294</v>
      </c>
      <c r="S185" t="s">
        <v>1347</v>
      </c>
      <c r="T185" s="115">
        <v>45738.773125</v>
      </c>
      <c r="W185" t="s">
        <v>537</v>
      </c>
      <c r="X185" t="s">
        <v>538</v>
      </c>
      <c r="Y185" t="s">
        <v>539</v>
      </c>
      <c r="AA185">
        <v>184</v>
      </c>
    </row>
    <row r="186" spans="1:27" hidden="1" x14ac:dyDescent="0.35">
      <c r="A186" s="115">
        <v>45738.898222337957</v>
      </c>
      <c r="B186" s="115">
        <v>45738.898920844913</v>
      </c>
      <c r="C186" s="115">
        <v>45738</v>
      </c>
      <c r="D186" t="s">
        <v>597</v>
      </c>
      <c r="E186" t="s">
        <v>244</v>
      </c>
      <c r="I186" t="s">
        <v>245</v>
      </c>
      <c r="J186" t="s">
        <v>790</v>
      </c>
      <c r="K186">
        <v>1</v>
      </c>
      <c r="L186">
        <v>14000</v>
      </c>
      <c r="M186">
        <v>14000</v>
      </c>
      <c r="N186" t="s">
        <v>1216</v>
      </c>
      <c r="O186" t="s">
        <v>765</v>
      </c>
      <c r="P186" t="s">
        <v>1348</v>
      </c>
      <c r="Q186" s="116" t="s">
        <v>1349</v>
      </c>
      <c r="R186">
        <v>455122553</v>
      </c>
      <c r="S186" t="s">
        <v>1350</v>
      </c>
      <c r="T186" s="115">
        <v>45738.77416666667</v>
      </c>
      <c r="W186" t="s">
        <v>537</v>
      </c>
      <c r="X186" t="s">
        <v>538</v>
      </c>
      <c r="Y186" t="s">
        <v>539</v>
      </c>
      <c r="AA186">
        <v>185</v>
      </c>
    </row>
    <row r="187" spans="1:27" hidden="1" x14ac:dyDescent="0.35">
      <c r="A187" s="115">
        <v>45738.899257604156</v>
      </c>
      <c r="B187" s="115">
        <v>45738.900076041667</v>
      </c>
      <c r="C187" s="115">
        <v>45738</v>
      </c>
      <c r="D187" t="s">
        <v>597</v>
      </c>
      <c r="E187" t="s">
        <v>244</v>
      </c>
      <c r="I187" t="s">
        <v>245</v>
      </c>
      <c r="J187" t="s">
        <v>790</v>
      </c>
      <c r="K187">
        <v>18</v>
      </c>
      <c r="L187">
        <v>13500</v>
      </c>
      <c r="M187">
        <v>243000</v>
      </c>
      <c r="N187" t="s">
        <v>1351</v>
      </c>
      <c r="O187" t="s">
        <v>1352</v>
      </c>
      <c r="P187" t="s">
        <v>1353</v>
      </c>
      <c r="Q187" s="116" t="s">
        <v>1354</v>
      </c>
      <c r="R187">
        <v>455122750</v>
      </c>
      <c r="S187" t="s">
        <v>1355</v>
      </c>
      <c r="T187" s="115">
        <v>45738.775196759263</v>
      </c>
      <c r="W187" t="s">
        <v>537</v>
      </c>
      <c r="X187" t="s">
        <v>538</v>
      </c>
      <c r="Y187" t="s">
        <v>539</v>
      </c>
      <c r="AA187">
        <v>186</v>
      </c>
    </row>
    <row r="188" spans="1:27" hidden="1" x14ac:dyDescent="0.35">
      <c r="A188" s="115">
        <v>45738.90027273148</v>
      </c>
      <c r="B188" s="115">
        <v>45738.901128599537</v>
      </c>
      <c r="C188" s="115">
        <v>45738</v>
      </c>
      <c r="D188" t="s">
        <v>580</v>
      </c>
      <c r="E188" t="s">
        <v>244</v>
      </c>
      <c r="I188" t="s">
        <v>245</v>
      </c>
      <c r="J188" t="s">
        <v>790</v>
      </c>
      <c r="K188">
        <v>11</v>
      </c>
      <c r="L188">
        <v>13500</v>
      </c>
      <c r="M188">
        <v>148500</v>
      </c>
      <c r="N188" t="s">
        <v>1225</v>
      </c>
      <c r="O188" t="s">
        <v>1042</v>
      </c>
      <c r="P188" t="s">
        <v>1356</v>
      </c>
      <c r="Q188" s="116" t="s">
        <v>1357</v>
      </c>
      <c r="R188">
        <v>455122955</v>
      </c>
      <c r="S188" t="s">
        <v>1358</v>
      </c>
      <c r="T188" s="115">
        <v>45738.77621527778</v>
      </c>
      <c r="W188" t="s">
        <v>537</v>
      </c>
      <c r="X188" t="s">
        <v>538</v>
      </c>
      <c r="Y188" t="s">
        <v>539</v>
      </c>
      <c r="AA188">
        <v>187</v>
      </c>
    </row>
    <row r="189" spans="1:27" hidden="1" x14ac:dyDescent="0.35">
      <c r="A189" s="115">
        <v>45738.901589490742</v>
      </c>
      <c r="B189" s="115">
        <v>45738.902333217593</v>
      </c>
      <c r="C189" s="115">
        <v>45738</v>
      </c>
      <c r="D189" t="s">
        <v>597</v>
      </c>
      <c r="E189" t="s">
        <v>244</v>
      </c>
      <c r="I189" t="s">
        <v>245</v>
      </c>
      <c r="J189" t="s">
        <v>790</v>
      </c>
      <c r="K189">
        <v>5</v>
      </c>
      <c r="L189">
        <v>13000</v>
      </c>
      <c r="M189">
        <v>65000</v>
      </c>
      <c r="N189" t="s">
        <v>560</v>
      </c>
      <c r="O189" t="s">
        <v>1042</v>
      </c>
      <c r="P189" t="s">
        <v>1359</v>
      </c>
      <c r="Q189" s="116" t="s">
        <v>1360</v>
      </c>
      <c r="R189">
        <v>455123321</v>
      </c>
      <c r="S189" t="s">
        <v>1361</v>
      </c>
      <c r="T189" s="115">
        <v>45738.777442129627</v>
      </c>
      <c r="W189" t="s">
        <v>537</v>
      </c>
      <c r="X189" t="s">
        <v>538</v>
      </c>
      <c r="Y189" t="s">
        <v>539</v>
      </c>
      <c r="AA189">
        <v>188</v>
      </c>
    </row>
    <row r="190" spans="1:27" hidden="1" x14ac:dyDescent="0.35">
      <c r="A190" s="115">
        <v>45738.902543206023</v>
      </c>
      <c r="B190" s="115">
        <v>45738.903268333343</v>
      </c>
      <c r="C190" s="115">
        <v>45738</v>
      </c>
      <c r="D190" t="s">
        <v>580</v>
      </c>
      <c r="E190" t="s">
        <v>244</v>
      </c>
      <c r="I190" t="s">
        <v>245</v>
      </c>
      <c r="J190" t="s">
        <v>790</v>
      </c>
      <c r="K190">
        <v>12</v>
      </c>
      <c r="L190">
        <v>13500</v>
      </c>
      <c r="M190">
        <v>162000</v>
      </c>
      <c r="N190" t="s">
        <v>1004</v>
      </c>
      <c r="O190" t="s">
        <v>1042</v>
      </c>
      <c r="P190" t="s">
        <v>1362</v>
      </c>
      <c r="Q190" s="116" t="s">
        <v>1363</v>
      </c>
      <c r="R190">
        <v>455123563</v>
      </c>
      <c r="S190" t="s">
        <v>1364</v>
      </c>
      <c r="T190" s="115">
        <v>45738.77847222222</v>
      </c>
      <c r="W190" t="s">
        <v>537</v>
      </c>
      <c r="X190" t="s">
        <v>538</v>
      </c>
      <c r="Y190" t="s">
        <v>539</v>
      </c>
      <c r="AA190">
        <v>189</v>
      </c>
    </row>
    <row r="191" spans="1:27" hidden="1" x14ac:dyDescent="0.35">
      <c r="A191" s="115">
        <v>45738.903665428239</v>
      </c>
      <c r="B191" s="115">
        <v>45738.904414259261</v>
      </c>
      <c r="C191" s="115">
        <v>45738</v>
      </c>
      <c r="D191" t="s">
        <v>597</v>
      </c>
      <c r="E191" t="s">
        <v>244</v>
      </c>
      <c r="I191" t="s">
        <v>245</v>
      </c>
      <c r="J191" t="s">
        <v>790</v>
      </c>
      <c r="K191">
        <v>1</v>
      </c>
      <c r="L191">
        <v>14000</v>
      </c>
      <c r="M191">
        <v>14000</v>
      </c>
      <c r="N191" t="s">
        <v>1216</v>
      </c>
      <c r="O191" t="s">
        <v>1280</v>
      </c>
      <c r="P191" t="s">
        <v>1365</v>
      </c>
      <c r="Q191" s="116" t="s">
        <v>1366</v>
      </c>
      <c r="R191">
        <v>455123771</v>
      </c>
      <c r="S191" t="s">
        <v>1367</v>
      </c>
      <c r="T191" s="115">
        <v>45738.77952546296</v>
      </c>
      <c r="W191" t="s">
        <v>537</v>
      </c>
      <c r="X191" t="s">
        <v>538</v>
      </c>
      <c r="Y191" t="s">
        <v>539</v>
      </c>
      <c r="AA191">
        <v>190</v>
      </c>
    </row>
    <row r="192" spans="1:27" hidden="1" x14ac:dyDescent="0.35">
      <c r="A192" s="115">
        <v>45738.904610486112</v>
      </c>
      <c r="B192" s="115">
        <v>45738.905228738433</v>
      </c>
      <c r="C192" s="115">
        <v>45738</v>
      </c>
      <c r="D192" t="s">
        <v>580</v>
      </c>
      <c r="E192" t="s">
        <v>244</v>
      </c>
      <c r="I192" t="s">
        <v>245</v>
      </c>
      <c r="J192" t="s">
        <v>790</v>
      </c>
      <c r="K192">
        <v>2</v>
      </c>
      <c r="L192">
        <v>13500</v>
      </c>
      <c r="M192">
        <v>27000</v>
      </c>
      <c r="N192" t="s">
        <v>1132</v>
      </c>
      <c r="O192" t="s">
        <v>765</v>
      </c>
      <c r="P192" t="s">
        <v>1368</v>
      </c>
      <c r="Q192" s="116" t="s">
        <v>1369</v>
      </c>
      <c r="R192">
        <v>455123962</v>
      </c>
      <c r="S192" t="s">
        <v>1370</v>
      </c>
      <c r="T192" s="115">
        <v>45738.780358796299</v>
      </c>
      <c r="W192" t="s">
        <v>537</v>
      </c>
      <c r="X192" t="s">
        <v>538</v>
      </c>
      <c r="Y192" t="s">
        <v>539</v>
      </c>
      <c r="AA192">
        <v>191</v>
      </c>
    </row>
    <row r="193" spans="1:27" hidden="1" x14ac:dyDescent="0.35">
      <c r="A193" s="115">
        <v>45738.905574305558</v>
      </c>
      <c r="B193" s="115">
        <v>45738.906280671297</v>
      </c>
      <c r="C193" s="115">
        <v>45738</v>
      </c>
      <c r="D193" t="s">
        <v>580</v>
      </c>
      <c r="E193" t="s">
        <v>244</v>
      </c>
      <c r="I193" t="s">
        <v>245</v>
      </c>
      <c r="J193" t="s">
        <v>790</v>
      </c>
      <c r="K193">
        <v>12</v>
      </c>
      <c r="L193">
        <v>13500</v>
      </c>
      <c r="M193">
        <v>162000</v>
      </c>
      <c r="N193" t="s">
        <v>1004</v>
      </c>
      <c r="O193" t="s">
        <v>1042</v>
      </c>
      <c r="P193" t="s">
        <v>1371</v>
      </c>
      <c r="Q193" s="116" t="s">
        <v>1372</v>
      </c>
      <c r="R193">
        <v>455124191</v>
      </c>
      <c r="S193" t="s">
        <v>1373</v>
      </c>
      <c r="T193" s="115">
        <v>45738.781388888892</v>
      </c>
      <c r="W193" t="s">
        <v>537</v>
      </c>
      <c r="X193" t="s">
        <v>538</v>
      </c>
      <c r="Y193" t="s">
        <v>539</v>
      </c>
      <c r="AA193">
        <v>192</v>
      </c>
    </row>
  </sheetData>
  <autoFilter ref="A1:AA193" xr:uid="{189D4F6E-2EE4-4FE8-B42D-B0461BD88D4F}">
    <filterColumn colId="3">
      <filters>
        <filter val="Batch 7"/>
      </filters>
    </filterColumn>
  </autoFilter>
  <hyperlinks>
    <hyperlink ref="Q2" r:id="rId1" xr:uid="{DDBDD817-09AD-44A5-AC62-7A16F85D444B}"/>
    <hyperlink ref="Q3" r:id="rId2" xr:uid="{8BFFB9B9-794E-494F-8186-4B65E6EE0DDB}"/>
    <hyperlink ref="Q4" r:id="rId3" xr:uid="{C660B3D0-FD8B-4A85-B655-FBAD5EAC52FD}"/>
    <hyperlink ref="Q5" r:id="rId4" xr:uid="{2C9D3A4D-33BA-4D94-BAF9-0E9A297FE952}"/>
    <hyperlink ref="Q6" r:id="rId5" xr:uid="{28305C28-1490-44BF-AED7-C62A7C088498}"/>
    <hyperlink ref="Q7" r:id="rId6" xr:uid="{9939A82F-65EB-4EF2-AD00-38BEEBEB4BBE}"/>
    <hyperlink ref="Q8" r:id="rId7" xr:uid="{4C038162-B34E-4379-92F7-58E166184574}"/>
    <hyperlink ref="Q9" r:id="rId8" xr:uid="{F5455926-378F-41EC-8FA5-F31BA953D822}"/>
    <hyperlink ref="Q10" r:id="rId9" xr:uid="{C8E09E82-3F2D-4D3F-97F1-E2A83E911E66}"/>
    <hyperlink ref="Q11" r:id="rId10" xr:uid="{DF325AB6-5FF5-4A99-A2E5-82F57CC7FAFE}"/>
    <hyperlink ref="Q12" r:id="rId11" xr:uid="{D830F4FE-A49B-44CC-9116-647B68715930}"/>
    <hyperlink ref="Q13" r:id="rId12" xr:uid="{E93AFED6-1809-408D-A314-FDD9E4ABB201}"/>
    <hyperlink ref="Q14" r:id="rId13" xr:uid="{D68110A1-55B8-4315-AEA5-B388B34A5557}"/>
    <hyperlink ref="Q15" r:id="rId14" xr:uid="{A9AD2F69-8A5E-40C2-AB86-8FFFC8FABFEA}"/>
    <hyperlink ref="Q16" r:id="rId15" xr:uid="{D1A62581-22C7-4A6C-ADC6-EA29D6993C23}"/>
    <hyperlink ref="Q17" r:id="rId16" xr:uid="{02F92907-2FF7-43F9-A7DC-297FDAC6CCE7}"/>
    <hyperlink ref="Q18" r:id="rId17" xr:uid="{8E003C9A-BEFC-45EE-ABFD-89A8619E80BC}"/>
    <hyperlink ref="Q19" r:id="rId18" xr:uid="{38E47BFB-8148-470B-9020-D56E8AC9CD82}"/>
    <hyperlink ref="Q20" r:id="rId19" xr:uid="{29F345CE-8C5B-42DB-9B9E-F365119148AB}"/>
    <hyperlink ref="Q21" r:id="rId20" xr:uid="{32F9A6C8-AAEF-47FF-8D16-E760BC0CF221}"/>
    <hyperlink ref="Q22" r:id="rId21" xr:uid="{FADC127D-991D-47B6-92B8-795047DFF7A6}"/>
    <hyperlink ref="Q23" r:id="rId22" xr:uid="{1BABA814-B8BF-408D-87B7-57FE83532201}"/>
    <hyperlink ref="Q24" r:id="rId23" xr:uid="{A54F1B57-3F91-4EC5-98DE-E11954F290B7}"/>
    <hyperlink ref="Q25" r:id="rId24" xr:uid="{C353A405-1268-48EB-9BCC-F7F823974D7A}"/>
    <hyperlink ref="Q26" r:id="rId25" xr:uid="{FB90285B-6567-4959-AD0B-06FE2F5FFD6A}"/>
    <hyperlink ref="Q27" r:id="rId26" xr:uid="{5BBCEEA6-4705-46A1-B40C-E3ECCFBDE814}"/>
    <hyperlink ref="Q28" r:id="rId27" xr:uid="{A7E6377F-02D9-4318-8E2E-923067945F10}"/>
    <hyperlink ref="Q29" r:id="rId28" xr:uid="{CAB60BE5-A3AB-47BA-B2A2-012B8874A35D}"/>
    <hyperlink ref="Q30" r:id="rId29" xr:uid="{32064BB6-013A-4F5D-BEA1-DE941AE4ED70}"/>
    <hyperlink ref="Q31" r:id="rId30" xr:uid="{F22A2E6F-3D1B-429D-9E51-DC10369EACAD}"/>
    <hyperlink ref="Q32" r:id="rId31" xr:uid="{E948A938-A154-4C19-887A-7B26F64367FC}"/>
    <hyperlink ref="Q33" r:id="rId32" xr:uid="{5E4D1BDD-3CBB-40C2-A7F8-A1A19B3A88BF}"/>
    <hyperlink ref="Q34" r:id="rId33" xr:uid="{ABCB6D7F-A225-4BAB-ADA1-4F06A70A97B4}"/>
    <hyperlink ref="Q35" r:id="rId34" xr:uid="{BC67007C-8A1B-41F8-8218-70F5B9470359}"/>
    <hyperlink ref="Q36" r:id="rId35" xr:uid="{DECA06C2-60A8-4D5D-A8CA-CD036320D933}"/>
    <hyperlink ref="Q37" r:id="rId36" xr:uid="{362C0B6C-650C-4CF3-9BB9-C2193EC9A6E5}"/>
    <hyperlink ref="Q38" r:id="rId37" xr:uid="{7F991DE4-BF77-4C7E-86F7-6D69EA81BF2D}"/>
    <hyperlink ref="Q39" r:id="rId38" xr:uid="{EA6F5984-663D-4875-B4F4-6250F0177D80}"/>
    <hyperlink ref="Q40" r:id="rId39" xr:uid="{3C4FA6CD-96E1-47C4-8FB5-6039851290BF}"/>
    <hyperlink ref="Q41" r:id="rId40" xr:uid="{6D82BAF5-1F91-442B-9E8C-C68FE3C07D44}"/>
    <hyperlink ref="Q42" r:id="rId41" xr:uid="{76B45EF0-129C-49F2-B8F3-548621F4F2B0}"/>
    <hyperlink ref="Q43" r:id="rId42" xr:uid="{0AE45787-77E0-4EBE-81FA-7F19C1149EB4}"/>
    <hyperlink ref="Q44" r:id="rId43" xr:uid="{65206128-2B0C-4167-B3C7-473CC76BAFFB}"/>
    <hyperlink ref="Q45" r:id="rId44" xr:uid="{945FEC44-4E2C-4674-A2D4-B5CA94C9F5A1}"/>
    <hyperlink ref="Q46" r:id="rId45" xr:uid="{9937D6C0-FC7D-4D02-AD66-D98821745AA7}"/>
    <hyperlink ref="Q47" r:id="rId46" xr:uid="{B685901A-9CAE-436B-9229-F6137B735F7B}"/>
    <hyperlink ref="Q48" r:id="rId47" xr:uid="{B2A2BEB3-7B74-45EB-9C36-EF5698E7E68C}"/>
    <hyperlink ref="Q49" r:id="rId48" xr:uid="{8A684D48-8813-4BCA-9D0E-9C8EBBFEF9AF}"/>
    <hyperlink ref="Q50" r:id="rId49" xr:uid="{44C7A5B2-C8DE-479B-8F51-D1D513623823}"/>
    <hyperlink ref="Q51" r:id="rId50" xr:uid="{9574DD12-CDB7-49BB-95F8-0C18E1B898C2}"/>
    <hyperlink ref="Q52" r:id="rId51" xr:uid="{57A8B4E5-1E0F-4BAE-842F-31147F5164E5}"/>
    <hyperlink ref="Q53" r:id="rId52" xr:uid="{F0FC7A3A-77A4-4A07-A6C6-640C88D696E8}"/>
    <hyperlink ref="Q54" r:id="rId53" xr:uid="{EE52EB7A-C087-4AD9-A269-921479EC5AF1}"/>
    <hyperlink ref="Q55" r:id="rId54" xr:uid="{998CD868-0C0A-4F52-96EF-60CCB213CCC5}"/>
    <hyperlink ref="Q56" r:id="rId55" xr:uid="{3B2F3076-FA59-45E8-AA19-8F7DE2512401}"/>
    <hyperlink ref="Q57" r:id="rId56" xr:uid="{8735C072-68DB-4080-8B6A-C38B388820D7}"/>
    <hyperlink ref="Q58" r:id="rId57" xr:uid="{1965EC27-4459-474D-8864-2618F1996691}"/>
    <hyperlink ref="Q59" r:id="rId58" xr:uid="{485A3C34-580A-4440-9536-7E5C771BFFB9}"/>
    <hyperlink ref="Q60" r:id="rId59" xr:uid="{9EAD455E-2D7A-4522-9A7A-A9D8C51F7E7F}"/>
    <hyperlink ref="Q61" r:id="rId60" xr:uid="{6A2D6900-50B8-4535-A407-85EA92865EED}"/>
    <hyperlink ref="Q62" r:id="rId61" xr:uid="{0A37CB21-4AE1-47D4-9EE0-44AA8D7B9302}"/>
    <hyperlink ref="Q63" r:id="rId62" xr:uid="{CB5FD7C9-1EA1-4B3B-9025-B9E5FD11D18F}"/>
    <hyperlink ref="Q64" r:id="rId63" xr:uid="{F9438CDC-92D8-4650-AB58-9BBB23546C59}"/>
    <hyperlink ref="Q65" r:id="rId64" xr:uid="{ADAF8BD2-DDB6-4C56-B204-F5926528E937}"/>
    <hyperlink ref="Q66" r:id="rId65" xr:uid="{6B8FF715-54C4-48D0-973A-CE3A6613E0DC}"/>
    <hyperlink ref="Q67" r:id="rId66" xr:uid="{DCB08B22-8C0C-458D-99A7-50C1DD275E4B}"/>
    <hyperlink ref="Q68" r:id="rId67" xr:uid="{C7696BB1-6CE8-4C1B-8B14-485F5122BD43}"/>
    <hyperlink ref="Q69" r:id="rId68" xr:uid="{23EB2FB7-53C9-4BCA-A840-8C021079297B}"/>
    <hyperlink ref="Q70" r:id="rId69" xr:uid="{38D59CA1-1C2D-455E-9448-0C761ED4445C}"/>
    <hyperlink ref="Q71" r:id="rId70" xr:uid="{3C9B36A6-0A47-452B-BDBD-7A71731450DC}"/>
    <hyperlink ref="Q72" r:id="rId71" xr:uid="{C5DCE1CF-FAB9-4B86-B436-E2C4F22872CF}"/>
    <hyperlink ref="Q73" r:id="rId72" xr:uid="{CEBCB51F-2712-4202-8531-FCEA28754F22}"/>
    <hyperlink ref="Q74" r:id="rId73" xr:uid="{AE72E19B-85F0-4821-AB5B-2857F5855603}"/>
    <hyperlink ref="Q75" r:id="rId74" xr:uid="{42E3B369-435B-43B7-B196-9490C3F6FE02}"/>
    <hyperlink ref="Q76" r:id="rId75" xr:uid="{439A193E-4584-4596-8A6F-B7F7DC42B77B}"/>
    <hyperlink ref="Q77" r:id="rId76" xr:uid="{052AE97B-4F8C-4B3A-9244-36582F979561}"/>
    <hyperlink ref="Q78" r:id="rId77" xr:uid="{AB28EB67-3F15-4743-A920-86D0E3257BC3}"/>
    <hyperlink ref="Q79" r:id="rId78" xr:uid="{C1B61CA6-A0F7-4803-8850-E29AE1C9DBD0}"/>
    <hyperlink ref="Q80" r:id="rId79" xr:uid="{698EEED3-1153-405C-8635-AA6BF9356183}"/>
    <hyperlink ref="Q81" r:id="rId80" xr:uid="{483CD4B0-13FE-4E62-A9E6-EB2BD1112764}"/>
    <hyperlink ref="Q82" r:id="rId81" xr:uid="{7A79452C-B654-4369-9FAE-D992FDF0DFAC}"/>
    <hyperlink ref="Q83" r:id="rId82" xr:uid="{62BCA9AC-0522-469F-A0BD-B5997A995744}"/>
    <hyperlink ref="Q84" r:id="rId83" xr:uid="{4BD9E9C9-E563-498D-9A6E-5530582E07BE}"/>
    <hyperlink ref="Q85" r:id="rId84" xr:uid="{FDB9F8BC-E310-4B5B-9255-2F97C3742AC4}"/>
    <hyperlink ref="Q86" r:id="rId85" xr:uid="{704A0BDF-1FD3-4EE3-B75C-E2E8E34849A0}"/>
    <hyperlink ref="Q87" r:id="rId86" xr:uid="{7AA5A3C5-D1A1-45F6-8715-970DE18C0B1D}"/>
    <hyperlink ref="Q88" r:id="rId87" xr:uid="{A5214ECB-28C2-4806-BECC-DBD90642093A}"/>
    <hyperlink ref="Q89" r:id="rId88" xr:uid="{E6D77DBE-61B0-4EA7-BE13-6499D2CF7B4F}"/>
    <hyperlink ref="Q90" r:id="rId89" xr:uid="{1D243558-806A-4CC8-AA40-A1ECDF6D1EC8}"/>
    <hyperlink ref="Q91" r:id="rId90" xr:uid="{B742C8C2-C96B-48AD-895D-E4A441DDA182}"/>
    <hyperlink ref="Q92" r:id="rId91" xr:uid="{4630667D-66C3-4785-BC7D-930A728178D8}"/>
    <hyperlink ref="Q93" r:id="rId92" xr:uid="{A598299D-8425-417C-9CE1-D97C872C4159}"/>
    <hyperlink ref="Q94" r:id="rId93" xr:uid="{CF19C46C-ABC2-456B-9C85-2610E6E17708}"/>
    <hyperlink ref="Q95" r:id="rId94" xr:uid="{93AE2E16-0AD4-46E7-A6C1-933F9811A124}"/>
    <hyperlink ref="Q96" r:id="rId95" xr:uid="{4CCC00F1-0371-43ED-881F-9C850F836FC0}"/>
    <hyperlink ref="Q97" r:id="rId96" xr:uid="{57F6C394-7ED8-451A-B073-70DBC6D60BA8}"/>
    <hyperlink ref="Q98" r:id="rId97" xr:uid="{C0BD985B-50E9-473B-AA27-2AE0EE99CFC2}"/>
    <hyperlink ref="Q99" r:id="rId98" xr:uid="{8101AEA6-DBCE-4C0D-9758-4C5A36053B8A}"/>
    <hyperlink ref="Q100" r:id="rId99" xr:uid="{074EB351-48E5-42E2-ADA1-8F2EC7D61D7F}"/>
    <hyperlink ref="Q101" r:id="rId100" xr:uid="{A663DA27-048F-4BB2-A271-0FFEE3400FC9}"/>
    <hyperlink ref="Q102" r:id="rId101" xr:uid="{11ECC3EF-B92A-4D9A-99B0-F1138BA4B923}"/>
    <hyperlink ref="Q103" r:id="rId102" xr:uid="{B12A356F-CECA-45DB-8F0C-CD727309DDE4}"/>
    <hyperlink ref="Q104" r:id="rId103" xr:uid="{56603916-7509-4342-86EA-B6D70C041A76}"/>
    <hyperlink ref="Q105" r:id="rId104" xr:uid="{88A25465-DFA4-4561-B956-12A9A711B378}"/>
    <hyperlink ref="Q106" r:id="rId105" xr:uid="{DD8AC448-06D7-4E40-9317-4FB89F2FBEC7}"/>
    <hyperlink ref="Q107" r:id="rId106" xr:uid="{274EA8A4-64C5-41C8-BBDA-A99F95CB9895}"/>
    <hyperlink ref="Q108" r:id="rId107" xr:uid="{536C1C4A-B96A-4112-AB3C-F073C5B44EED}"/>
    <hyperlink ref="Q109" r:id="rId108" xr:uid="{805CFE00-85B9-4538-92B7-5F33D5215EF7}"/>
    <hyperlink ref="Q110" r:id="rId109" xr:uid="{C801D7F1-E664-4318-91B8-085EF23971AC}"/>
    <hyperlink ref="Q111" r:id="rId110" xr:uid="{96CDDD58-9F62-4A60-9800-023701091820}"/>
    <hyperlink ref="Q112" r:id="rId111" xr:uid="{02D8AB87-E03A-469A-98B2-4C00DC0759DA}"/>
    <hyperlink ref="Q113" r:id="rId112" xr:uid="{E8594333-4042-4BFD-B851-C4A7CE3ADF62}"/>
    <hyperlink ref="Q114" r:id="rId113" xr:uid="{BDC7BD4B-EC7B-4BA2-8C35-E85B70D678B7}"/>
    <hyperlink ref="Q115" r:id="rId114" xr:uid="{FBB39281-6801-4B74-9A4A-0C4E7D50804C}"/>
    <hyperlink ref="Q116" r:id="rId115" xr:uid="{9C0904B7-E94E-440D-814F-131500C2F360}"/>
    <hyperlink ref="Q117" r:id="rId116" xr:uid="{D1611A6F-05E2-466E-B979-7452056D6A7D}"/>
    <hyperlink ref="Q118" r:id="rId117" xr:uid="{FA348A66-89A6-4607-B5B2-C4D1A26681CE}"/>
    <hyperlink ref="Q119" r:id="rId118" xr:uid="{BBBBED34-606E-4337-BCCF-F4E48EF27760}"/>
    <hyperlink ref="Q120" r:id="rId119" xr:uid="{0DD9A956-2EB6-4628-813A-9AF78FAD4AB9}"/>
    <hyperlink ref="Q121" r:id="rId120" xr:uid="{D7A63AB7-06F6-4D08-A045-2F10B7119841}"/>
    <hyperlink ref="Q122" r:id="rId121" xr:uid="{CD4DDD7C-913D-4176-8C33-691EF71CA390}"/>
    <hyperlink ref="Q123" r:id="rId122" xr:uid="{C2EA173B-C02F-4769-A5A3-706619922952}"/>
    <hyperlink ref="Q124" r:id="rId123" xr:uid="{A409C3C7-D2A4-4C7E-95E3-2172F1F807A6}"/>
    <hyperlink ref="Q125" r:id="rId124" xr:uid="{E5FD1863-58D8-462C-AEAE-117B166E2F04}"/>
    <hyperlink ref="Q126" r:id="rId125" xr:uid="{05E835BA-7CB0-4CA4-A52A-1850389FE82E}"/>
    <hyperlink ref="Q127" r:id="rId126" xr:uid="{57CEED9D-97D9-41E9-B1A8-253CE44EDE08}"/>
    <hyperlink ref="Q128" r:id="rId127" xr:uid="{55FF6177-2EE3-4069-A911-5C98626F5200}"/>
    <hyperlink ref="Q129" r:id="rId128" xr:uid="{20F55F9C-88C2-495A-81AC-E752171377E8}"/>
    <hyperlink ref="Q130" r:id="rId129" xr:uid="{1B6831DE-5BF4-43A8-8D5E-F1BCF123A5D3}"/>
    <hyperlink ref="Q131" r:id="rId130" xr:uid="{8956A44E-3613-4B80-A007-84A7B1306354}"/>
    <hyperlink ref="Q132" r:id="rId131" xr:uid="{8E0FEB1B-E927-4516-AB50-9FA8FD2A4BCF}"/>
    <hyperlink ref="Q133" r:id="rId132" xr:uid="{7A882CDA-AC19-4F26-8FD6-7486DD488541}"/>
    <hyperlink ref="Q134" r:id="rId133" xr:uid="{25A2DDA7-63C5-4412-A556-9FAE168EDA3A}"/>
    <hyperlink ref="Q135" r:id="rId134" xr:uid="{C7CAE095-4AE7-4925-B317-B31B78D7821A}"/>
    <hyperlink ref="Q136" r:id="rId135" xr:uid="{564621D4-720F-4A06-A7A8-64BF92DAB28C}"/>
    <hyperlink ref="Q137" r:id="rId136" xr:uid="{69F9F9CC-B276-42FE-AF5B-C682A6D5899C}"/>
    <hyperlink ref="Q138" r:id="rId137" xr:uid="{F11B8F19-4ED1-4F4D-9E99-E624C1AA48FB}"/>
    <hyperlink ref="Q139" r:id="rId138" xr:uid="{91162EAF-4D92-480B-AD78-04AADCE2B3DD}"/>
    <hyperlink ref="Q140" r:id="rId139" xr:uid="{D310F4F5-99F1-4BEA-B32C-490EC953D2DC}"/>
    <hyperlink ref="Q141" r:id="rId140" xr:uid="{4E7C95A9-830F-4F43-A245-119EB52CAB5D}"/>
    <hyperlink ref="Q142" r:id="rId141" xr:uid="{89F99C62-60CD-4A5A-B78A-E238C4B80B8B}"/>
    <hyperlink ref="Q143" r:id="rId142" xr:uid="{00DFC41E-8851-4A53-8B36-9A20D329F8E9}"/>
    <hyperlink ref="Q144" r:id="rId143" xr:uid="{55E131DF-9248-4F38-A37C-C6FDE8A6CEF7}"/>
    <hyperlink ref="Q145" r:id="rId144" xr:uid="{E642A4D5-D96B-47E3-B0F3-277DF5119405}"/>
    <hyperlink ref="Q146" r:id="rId145" xr:uid="{D59B81C7-D612-4D5D-922A-72DDE495204F}"/>
    <hyperlink ref="Q147" r:id="rId146" xr:uid="{CAA89DF7-E208-4F58-83FD-D533AA6B7DFD}"/>
    <hyperlink ref="Q148" r:id="rId147" xr:uid="{5BDFF588-C011-4AC1-9BCC-516BDA0A70D3}"/>
    <hyperlink ref="Q149" r:id="rId148" xr:uid="{AA250E7B-ED77-4BE8-B680-4EF3BEEFD6F4}"/>
    <hyperlink ref="Q150" r:id="rId149" xr:uid="{7D0E20E4-09E0-449D-B5F8-CDB2B2AC7CAB}"/>
    <hyperlink ref="Q151" r:id="rId150" xr:uid="{2C8A05F6-1C70-4CEA-A5B8-83F2F6D73FCD}"/>
    <hyperlink ref="Q152" r:id="rId151" xr:uid="{44EF13BF-7261-40D0-898D-CAABC21A037D}"/>
    <hyperlink ref="Q153" r:id="rId152" xr:uid="{E63CE6EC-00A7-48A6-AF9E-25AD0DDABF4B}"/>
    <hyperlink ref="Q154" r:id="rId153" xr:uid="{A89A9397-112A-426E-92DB-41D52E7D4815}"/>
    <hyperlink ref="Q155" r:id="rId154" xr:uid="{87F763D2-1E91-48DD-8076-489EBF8FD387}"/>
    <hyperlink ref="Q156" r:id="rId155" xr:uid="{56B1E613-C687-4CF8-BF52-7A7B15C7E5C4}"/>
    <hyperlink ref="Q157" r:id="rId156" xr:uid="{2D1E3731-3522-4D2E-894A-3F58A1BD060B}"/>
    <hyperlink ref="Q158" r:id="rId157" xr:uid="{EB505CC0-3CCE-4DA5-AD9B-71FB1571D9A5}"/>
    <hyperlink ref="Q159" r:id="rId158" xr:uid="{79BFB101-A52A-43C5-B34A-F2465A1457A0}"/>
    <hyperlink ref="Q160" r:id="rId159" xr:uid="{2E6AEBA4-F297-45BB-874B-5230B4B3F165}"/>
    <hyperlink ref="Q161" r:id="rId160" xr:uid="{B5011ABF-DCF1-47C7-B7AF-F2D2C91F2111}"/>
    <hyperlink ref="Q162" r:id="rId161" xr:uid="{F9579B04-378B-4A62-BA91-7CE777FB3A84}"/>
    <hyperlink ref="Q163" r:id="rId162" xr:uid="{C8095697-A87D-4667-BC92-C9416E6C6527}"/>
    <hyperlink ref="Q164" r:id="rId163" xr:uid="{CCFFB07A-B884-47BC-B196-37ADB7E534E2}"/>
    <hyperlink ref="Q165" r:id="rId164" xr:uid="{74756D9B-0ADA-4503-B091-C659E1AD5365}"/>
    <hyperlink ref="Q166" r:id="rId165" xr:uid="{CEFB5B8A-A151-4484-89BC-6730440955AD}"/>
    <hyperlink ref="Q167" r:id="rId166" xr:uid="{99936953-5BB4-44EC-8A4C-3DFD6537057F}"/>
    <hyperlink ref="Q168" r:id="rId167" xr:uid="{49D0587F-2900-4E90-9CDA-9732C3D0A5A2}"/>
    <hyperlink ref="Q169" r:id="rId168" xr:uid="{8C5883F6-C446-4888-89FB-E044A327E920}"/>
    <hyperlink ref="Q170" r:id="rId169" xr:uid="{1239C536-F9E9-4B6E-BD30-AABF0355401D}"/>
    <hyperlink ref="Q171" r:id="rId170" xr:uid="{D5B51347-6536-48DF-B23E-520307C51947}"/>
    <hyperlink ref="Q172" r:id="rId171" xr:uid="{DB4EA3BE-09B6-4CD7-A0ED-DEC47B529E75}"/>
    <hyperlink ref="Q173" r:id="rId172" xr:uid="{DC4B8D07-EB60-473A-B13A-780E9D7C27A8}"/>
    <hyperlink ref="Q174" r:id="rId173" xr:uid="{9D1019AE-BAAE-42B7-AFD3-22AA078CE8F9}"/>
    <hyperlink ref="Q175" r:id="rId174" xr:uid="{1CFFDE94-5B33-48EB-B25E-7228786588F3}"/>
    <hyperlink ref="Q176" r:id="rId175" xr:uid="{E83F8028-946C-4085-9C3E-2042CCC0AB18}"/>
    <hyperlink ref="Q177" r:id="rId176" xr:uid="{C6BA8006-B4F2-4DB5-9C4B-9A0937252188}"/>
    <hyperlink ref="Q178" r:id="rId177" xr:uid="{6DB53768-1262-4863-B3EA-3C8AB8BF126F}"/>
    <hyperlink ref="Q179" r:id="rId178" xr:uid="{D6FAD90E-5C21-4E09-9058-1EDE552D66C7}"/>
    <hyperlink ref="Q180" r:id="rId179" xr:uid="{C4260E2F-3FFC-4214-8B71-B1BCA2658216}"/>
    <hyperlink ref="Q181" r:id="rId180" xr:uid="{3F3B395C-D945-4AB4-B6DB-A6489A80708E}"/>
    <hyperlink ref="Q182" r:id="rId181" xr:uid="{693DDA80-0946-4802-9D4A-63C57C9A81A9}"/>
    <hyperlink ref="Q183" r:id="rId182" xr:uid="{BF0F4EDE-322B-401B-AC39-8810C5064B09}"/>
    <hyperlink ref="Q184" r:id="rId183" xr:uid="{931F6043-B5F3-40F7-B36D-06FB44FC27DE}"/>
    <hyperlink ref="Q185" r:id="rId184" xr:uid="{B9B31BCF-F8D0-441D-8D0B-95F15A07E8C9}"/>
    <hyperlink ref="Q186" r:id="rId185" xr:uid="{F9CB1342-A271-40F7-9D90-16105566EE7C}"/>
    <hyperlink ref="Q187" r:id="rId186" xr:uid="{72BED814-954D-4A32-8D00-571541F5C227}"/>
    <hyperlink ref="Q188" r:id="rId187" xr:uid="{C801069D-9D50-4F3F-AE4F-8682F1EF03AC}"/>
    <hyperlink ref="Q189" r:id="rId188" xr:uid="{3906C997-3628-458D-BD27-45569CEFEC00}"/>
    <hyperlink ref="Q190" r:id="rId189" xr:uid="{B13C4A5B-D139-4A73-9671-9348C3DA6697}"/>
    <hyperlink ref="Q191" r:id="rId190" xr:uid="{F83262B4-A30B-4CEC-8098-ADA319704EA3}"/>
    <hyperlink ref="Q192" r:id="rId191" xr:uid="{02F71947-E97A-4539-B743-294141BBA09B}"/>
    <hyperlink ref="Q193" r:id="rId192" xr:uid="{506EB416-C3CB-42B4-A118-8349ACD891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35" t="s">
        <v>225</v>
      </c>
      <c r="F3" s="136"/>
      <c r="G3" s="137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35" t="s">
        <v>225</v>
      </c>
      <c r="F3" s="136"/>
      <c r="G3" s="137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20250131 to 20250213</vt:lpstr>
      <vt:lpstr>20250131 to 20250220</vt:lpstr>
      <vt:lpstr>Pivot as at 20250302</vt:lpstr>
      <vt:lpstr>20250128 to 20250302</vt:lpstr>
      <vt:lpstr>20250128 to 20250312</vt:lpstr>
      <vt:lpstr>20250128 to 20250323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J_Budget_Forecast 20F - 6M 2025</vt:lpstr>
      <vt:lpstr>Nico_PR_3M - 15M</vt:lpstr>
      <vt:lpstr>Joseph_PR_3M - 13M</vt:lpstr>
      <vt:lpstr>Jospeh_PR_13M - 23M</vt:lpstr>
      <vt:lpstr>Joseph_PR_20M - 27M</vt:lpstr>
      <vt:lpstr>Nico_PR_16M to Sale</vt:lpstr>
      <vt:lpstr>Template</vt:lpstr>
      <vt:lpstr>&lt;&lt;&lt; Budget Forecasts</vt:lpstr>
      <vt:lpstr>Detailed Financials &gt;&gt;</vt:lpstr>
      <vt:lpstr>Model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2025-03-23T11:04:18Z</dcterms:modified>
</cp:coreProperties>
</file>