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1E02F6D2-56CB-4614-88FE-DBF4F0814CEF}" xr6:coauthVersionLast="47" xr6:coauthVersionMax="47" xr10:uidLastSave="{00000000-0000-0000-0000-000000000000}"/>
  <bookViews>
    <workbookView xWindow="-110" yWindow="-110" windowWidth="19420" windowHeight="10300" firstSheet="10" activeTab="10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&lt;&lt;&lt;Data" sheetId="14" r:id="rId5"/>
    <sheet name="Budget_Forecast_4-18 Jan 2025" sheetId="9" r:id="rId6"/>
    <sheet name="Budget_Forecast 18J - 1F 2025" sheetId="10" r:id="rId7"/>
    <sheet name="Budget_Forecast 6F - 20F 2025" sheetId="13" r:id="rId8"/>
    <sheet name="N_Budget_Forecast 20F - 6M" sheetId="20" r:id="rId9"/>
    <sheet name="J_Budget_Forecast 20F - 6M 2025" sheetId="19" r:id="rId10"/>
    <sheet name="Nico_PR_3M - 15M" sheetId="24" r:id="rId11"/>
    <sheet name="Joseph_PR_3M - 13M" sheetId="25" r:id="rId12"/>
    <sheet name="20250128 to 20250312" sheetId="26" r:id="rId13"/>
    <sheet name="Template" sheetId="12" r:id="rId14"/>
    <sheet name="&lt;&lt;&lt; Budget Forecasts" sheetId="16" r:id="rId15"/>
    <sheet name="Detailed Financials &gt;&gt;" sheetId="17" r:id="rId16"/>
    <sheet name="Model" sheetId="1" r:id="rId17"/>
    <sheet name="P + L  Income Statement" sheetId="7" r:id="rId18"/>
    <sheet name="Balance Sheet" sheetId="6" r:id="rId19"/>
    <sheet name="Cash Flow Statement" sheetId="8" r:id="rId20"/>
    <sheet name="Chicken House 2 - 300" sheetId="11" r:id="rId21"/>
    <sheet name="Chicken House - 500" sheetId="2" r:id="rId22"/>
    <sheet name="Guard House" sheetId="3" r:id="rId23"/>
    <sheet name="Finishings" sheetId="4" r:id="rId24"/>
    <sheet name="Floor and Stone Work" sheetId="5" r:id="rId25"/>
    <sheet name="Sheet2" sheetId="18" r:id="rId26"/>
  </sheets>
  <definedNames>
    <definedName name="_xlnm._FilterDatabase" localSheetId="3" hidden="1">'20250128 to 20250302'!$A$1:$AA$100</definedName>
    <definedName name="_xlnm._FilterDatabase" localSheetId="12" hidden="1">'20250128 to 20250312'!$A$1:$AA$100</definedName>
  </definedNames>
  <calcPr calcId="191029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24" l="1"/>
  <c r="P40" i="24"/>
  <c r="P20" i="24"/>
  <c r="O20" i="24"/>
  <c r="P15" i="24"/>
  <c r="P14" i="24"/>
  <c r="O15" i="24"/>
  <c r="O14" i="24"/>
  <c r="P12" i="24"/>
  <c r="O12" i="24"/>
  <c r="O11" i="24"/>
  <c r="P40" i="25"/>
  <c r="O40" i="25"/>
  <c r="P20" i="25"/>
  <c r="O20" i="25"/>
  <c r="P12" i="25"/>
  <c r="O12" i="25"/>
  <c r="P11" i="25"/>
  <c r="O11" i="25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N40" i="20" l="1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<sst xmlns="http://schemas.openxmlformats.org/spreadsheetml/2006/main" count="5208" uniqueCount="1117">
  <si>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</si>
  <si>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</si>
  <si>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</si>
  <si>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</si>
  <si>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</si>
  <si>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</si>
  <si>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</si>
  <si>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</si>
  <si>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</si>
  <si>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</si>
  <si>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</si>
  <si>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</si>
  <si>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</si>
  <si>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</si>
  <si>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</si>
  <si>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</si>
  <si>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</si>
  <si>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</si>
  <si>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</si>
  <si>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</si>
  <si>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</si>
  <si>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</si>
  <si>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</si>
  <si>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</si>
  <si>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</si>
  <si>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</si>
  <si>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</si>
  <si>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</si>
  <si>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</si>
  <si>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</si>
  <si>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</si>
  <si>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</si>
  <si>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</si>
  <si>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</si>
  <si>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</si>
  <si>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</si>
  <si>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</si>
  <si>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</si>
  <si>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</si>
  <si>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</si>
  <si>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</si>
  <si>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</si>
  <si>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</si>
  <si>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</si>
  <si>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</si>
  <si>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</si>
  <si>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</si>
  <si>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</si>
  <si>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</si>
  <si>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</si>
  <si>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</si>
  <si>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</si>
  <si>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</si>
  <si>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</si>
  <si>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</si>
  <si>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</si>
  <si>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</si>
  <si>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</si>
  <si>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</si>
  <si>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</si>
  <si>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</si>
  <si>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</si>
  <si>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</si>
  <si>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</si>
  <si>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</si>
  <si>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</si>
  <si>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</si>
  <si>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</si>
  <si>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</si>
  <si>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</si>
  <si>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</si>
  <si>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</si>
  <si>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</si>
  <si>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</si>
  <si>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</si>
  <si>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</si>
  <si>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</si>
  <si>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</si>
  <si>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</si>
  <si>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</si>
  <si>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</si>
  <si>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</si>
  <si>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</si>
  <si>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</si>
  <si>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</si>
  <si>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</si>
  <si>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</si>
  <si>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</si>
  <si>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</si>
  <si>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</si>
  <si>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</si>
  <si>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</si>
  <si>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</si>
  <si>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</si>
  <si>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</si>
  <si>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</si>
  <si>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</si>
  <si>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</si>
  <si>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</si>
  <si>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</si>
  <si>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</si>
  <si>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</si>
  <si>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</si>
  <si>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</si>
  <si>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</si>
  <si>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</si>
  <si>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</si>
  <si>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</si>
  <si>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</si>
  <si>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</si>
  <si>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</si>
  <si>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</si>
  <si>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</si>
  <si>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</si>
  <si>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</si>
  <si>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</si>
  <si>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</si>
  <si>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</si>
  <si>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</si>
  <si>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</si>
  <si>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</si>
  <si>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</si>
  <si>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</si>
  <si>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</si>
  <si>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</si>
  <si>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</si>
  <si>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</si>
  <si>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</si>
  <si>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</si>
  <si>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</si>
  <si>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</si>
  <si>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</si>
  <si>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</si>
  <si>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</si>
  <si>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</si>
  <si>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</si>
  <si>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</si>
  <si>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</si>
  <si>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</si>
  <si>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</si>
  <si>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</si>
  <si>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</si>
  <si>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</si>
  <si>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</si>
  <si>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</si>
  <si>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</si>
  <si>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</si>
  <si>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</si>
  <si>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</si>
  <si>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</si>
  <si>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</si>
  <si>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</si>
  <si>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</si>
  <si>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</si>
  <si>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</si>
  <si>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</si>
  <si>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</si>
  <si>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</si>
  <si>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</si>
  <si>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</si>
  <si>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</si>
  <si>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</si>
  <si>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</si>
  <si>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</si>
  <si>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</si>
  <si>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</si>
  <si>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</si>
  <si>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</si>
  <si>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</si>
  <si>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</si>
  <si>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</si>
  <si>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</si>
  <si>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</si>
  <si>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</si>
  <si>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</si>
  <si>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</si>
  <si>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</si>
  <si>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</si>
  <si>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</si>
  <si>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</si>
  <si>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</si>
  <si>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</si>
  <si>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</si>
  <si>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</si>
  <si>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</si>
  <si>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</si>
  <si>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</si>
  <si>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</si>
  <si>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</si>
  <si>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</si>
  <si>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</si>
  <si>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</si>
  <si>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</si>
  <si>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</si>
  <si>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</si>
  <si>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</si>
  <si>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</si>
  <si>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</si>
  <si>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</si>
  <si>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</si>
  <si>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</si>
  <si>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</si>
  <si>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</si>
  <si>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</si>
  <si>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</si>
  <si>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</si>
  <si>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</si>
  <si>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</si>
  <si>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</si>
  <si>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</si>
  <si>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</si>
  <si>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</si>
  <si>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</si>
  <si>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</si>
  <si>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</si>
  <si>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</si>
  <si>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</si>
  <si>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</si>
  <si>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</si>
  <si>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</si>
  <si>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</si>
  <si>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</si>
  <si>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</si>
  <si>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</si>
  <si>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</si>
  <si>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</si>
  <si>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</si>
  <si>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</si>
  <si>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</si>
  <si>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</si>
  <si>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</si>
  <si>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</si>
  <si>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</si>
  <si>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</si>
  <si>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</si>
  <si>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</si>
  <si>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</si>
  <si>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</si>
  <si>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</si>
  <si>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</si>
  <si>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</si>
  <si>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</si>
  <si>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</si>
  <si>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</si>
  <si>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</si>
  <si>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</si>
  <si>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</si>
  <si>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</si>
  <si>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</si>
  <si>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</si>
  <si>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</si>
  <si>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</si>
  <si>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</si>
  <si>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</si>
  <si>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</si>
  <si>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</si>
  <si>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</si>
  <si>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</si>
  <si>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</si>
  <si>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</si>
  <si>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</si>
  <si>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</si>
  <si>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</si>
  <si>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</si>
  <si>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</si>
  <si>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</si>
  <si>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</si>
  <si>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</si>
  <si>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</si>
  <si>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</si>
  <si>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</si>
  <si>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</si>
  <si>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</si>
  <si>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</si>
  <si>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</si>
  <si>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</si>
  <si>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</si>
  <si>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</si>
  <si>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</si>
  <si>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</si>
  <si>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</si>
  <si>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</si>
  <si>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</si>
  <si>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</si>
  <si>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</si>
  <si>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</si>
  <si>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</si>
  <si>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</si>
  <si>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</si>
  <si>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</si>
  <si>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</si>
  <si>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</si>
  <si>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</si>
  <si>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</si>
  <si>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</si>
  <si>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</si>
  <si>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</si>
  <si>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</si>
  <si>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</si>
  <si>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</si>
  <si>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</si>
  <si>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</si>
  <si>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</si>
  <si>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</si>
  <si>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</si>
  <si>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</si>
  <si>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</si>
  <si>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</si>
  <si>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</si>
  <si>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</si>
  <si>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</si>
  <si>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</si>
  <si>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</si>
  <si>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</si>
  <si>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</si>
  <si>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</si>
  <si>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</si>
  <si>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</si>
  <si>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</si>
  <si>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</si>
  <si>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</si>
  <si>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</si>
  <si>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</si>
  <si>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</si>
  <si>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</si>
  <si>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</si>
  <si>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</si>
  <si>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</si>
  <si>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</si>
  <si>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</si>
  <si>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</si>
  <si>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</si>
  <si>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</si>
  <si>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</si>
  <si>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</si>
  <si>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</si>
  <si>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</si>
  <si>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</si>
  <si>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</si>
  <si>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</si>
  <si>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</si>
  <si>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</si>
  <si>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</si>
  <si>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</si>
  <si>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</si>
  <si>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</si>
  <si>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</si>
  <si>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</si>
  <si>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</si>
  <si>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</si>
  <si>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</si>
  <si>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</si>
  <si>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</si>
  <si>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</si>
  <si>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</si>
  <si>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</si>
  <si>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</si>
  <si>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</si>
  <si>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</si>
  <si>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</si>
  <si>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</si>
  <si>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</si>
  <si>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</si>
  <si>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</si>
  <si>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</si>
  <si>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</si>
  <si>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</si>
  <si>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</si>
  <si>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</si>
  <si>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</si>
  <si>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</si>
  <si>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</si>
  <si>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</si>
  <si>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</si>
  <si>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</si>
  <si>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</si>
  <si>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</si>
  <si>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</si>
  <si>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</si>
  <si>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</si>
  <si>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</si>
  <si>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</si>
  <si>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</si>
  <si>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</si>
  <si>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</si>
  <si>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</si>
  <si>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</si>
  <si>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</si>
  <si>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</si>
  <si>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</si>
  <si>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</si>
  <si>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</si>
  <si>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</si>
  <si>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</si>
  <si>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</si>
  <si>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</si>
  <si>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</si>
  <si>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</si>
  <si>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</si>
  <si>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</si>
  <si>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</si>
  <si>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</si>
  <si>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</si>
  <si>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</si>
  <si>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</si>
  <si>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</si>
  <si>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</si>
  <si>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</si>
  <si>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</si>
  <si>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</si>
  <si>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</si>
  <si>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</si>
  <si>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</si>
  <si>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</si>
  <si>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</si>
  <si>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</si>
  <si>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</si>
  <si>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</si>
  <si>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</si>
  <si>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</si>
  <si>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</si>
  <si>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</si>
  <si>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</si>
  <si>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</si>
  <si>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</si>
  <si>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</si>
  <si>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</si>
  <si>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</si>
  <si>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</si>
  <si>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</si>
  <si>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</si>
  <si>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</si>
  <si>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</si>
  <si>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</si>
  <si>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</si>
  <si>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</si>
  <si>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</si>
  <si>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</si>
  <si>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</si>
  <si>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</si>
  <si>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</si>
  <si>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</si>
  <si>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</si>
  <si>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</si>
  <si>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</si>
  <si>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</si>
  <si>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</si>
  <si>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</si>
  <si>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</si>
  <si>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</si>
  <si>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</si>
  <si>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</si>
  <si>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</si>
  <si>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</si>
  <si>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</si>
  <si>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</si>
  <si>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</si>
  <si>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</si>
  <si>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</si>
  <si>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</si>
  <si>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</si>
  <si>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</si>
  <si>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</si>
  <si>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</si>
  <si>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</si>
  <si>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</si>
  <si>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</si>
  <si>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</si>
  <si>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</si>
  <si>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</si>
  <si>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</si>
  <si>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</si>
  <si>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</si>
  <si>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</si>
  <si>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</si>
  <si>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</si>
  <si>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</si>
  <si>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</si>
  <si>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</si>
  <si>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</si>
  <si>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</si>
  <si>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</si>
  <si>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</si>
  <si>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</si>
  <si>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</si>
  <si>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</si>
  <si>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</si>
  <si>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</si>
  <si>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</si>
  <si>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</si>
  <si>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</si>
  <si>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</si>
  <si>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</si>
  <si>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</si>
  <si>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</si>
  <si>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</si>
  <si>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</si>
  <si>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</si>
  <si>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</si>
  <si>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</si>
  <si>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</si>
  <si>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</si>
  <si>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</si>
  <si>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</si>
  <si>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</si>
  <si>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</si>
  <si>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</si>
  <si>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</si>
  <si>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</si>
  <si>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</si>
  <si>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</si>
  <si>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</si>
  <si>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</si>
  <si>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</si>
  <si>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</si>
  <si>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</si>
  <si>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</si>
  <si>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</si>
  <si>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</si>
  <si>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</si>
  <si>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</si>
  <si>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</si>
  <si>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</si>
  <si>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</si>
  <si>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</si>
  <si>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</si>
  <si>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</si>
  <si>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</si>
  <si>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</si>
  <si>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</si>
  <si>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</si>
  <si>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</si>
  <si>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</si>
  <si>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</si>
  <si>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</si>
  <si>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</si>
  <si>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</si>
  <si>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</si>
  <si>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</si>
  <si>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</si>
  <si>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</si>
  <si>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</si>
  <si>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</si>
  <si>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</si>
  <si>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</si>
  <si>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</si>
  <si>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</si>
  <si>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</si>
  <si>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</si>
  <si>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</si>
  <si>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</si>
  <si>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</si>
  <si>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</si>
  <si>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</si>
  <si>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</si>
  <si>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</si>
  <si>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</si>
  <si>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</si>
  <si>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</si>
  <si>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</si>
  <si>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</si>
  <si>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</si>
  <si>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</si>
  <si>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</si>
  <si>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</si>
  <si>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</si>
  <si>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</si>
  <si>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</si>
  <si>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</si>
  <si>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</si>
  <si>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</si>
  <si>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</si>
  <si>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</si>
  <si>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</si>
  <si>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</si>
  <si>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</si>
  <si>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</si>
  <si>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</si>
  <si>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</si>
  <si>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</si>
  <si>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</si>
  <si>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</si>
  <si>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</si>
  <si>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</si>
  <si>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</si>
  <si>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</si>
  <si>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</si>
  <si>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</si>
  <si>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</si>
  <si>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</si>
  <si>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</si>
  <si>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</si>
  <si>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</si>
  <si>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</si>
  <si>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</si>
  <si>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</si>
  <si>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</si>
  <si>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</si>
  <si>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</si>
  <si>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</si>
  <si>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</si>
  <si>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</si>
  <si>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</si>
  <si>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</si>
  <si>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</si>
  <si>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</si>
  <si>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</si>
  <si>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</si>
  <si>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</si>
  <si>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</si>
  <si>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</si>
  <si>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</si>
  <si>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</si>
  <si>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</si>
  <si>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</si>
  <si>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</si>
  <si>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</si>
  <si>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</si>
  <si>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</si>
  <si>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</si>
  <si>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</si>
  <si>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</si>
  <si>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</si>
  <si>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</si>
  <si>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</si>
  <si>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</si>
  <si>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</si>
  <si>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</si>
  <si>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</si>
  <si>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</si>
  <si>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</si>
  <si>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</si>
  <si>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</si>
  <si>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</si>
  <si>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</si>
  <si>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</si>
  <si>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</si>
  <si>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</si>
  <si>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</si>
  <si>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</si>
  <si>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</si>
  <si>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</si>
  <si>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</si>
  <si>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</si>
  <si>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</si>
  <si>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</si>
  <si>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</si>
  <si>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</si>
  <si>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</si>
  <si>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</si>
  <si>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</si>
  <si>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</si>
  <si>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</si>
  <si>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</si>
  <si>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</si>
  <si>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</si>
  <si>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</si>
  <si>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</si>
  <si>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</si>
  <si>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</si>
  <si>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</si>
  <si>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</si>
  <si>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</si>
  <si>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</si>
  <si>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</si>
  <si>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</si>
  <si>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</si>
  <si>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</si>
  <si>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</si>
  <si>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</si>
  <si>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</si>
  <si>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</si>
  <si>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</si>
  <si>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</si>
  <si>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</si>
  <si>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</si>
  <si>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</si>
  <si>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</si>
  <si>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</si>
  <si>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</si>
  <si>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</si>
  <si>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</si>
  <si>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</si>
  <si>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</si>
  <si>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</si>
  <si>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</si>
  <si>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</si>
  <si>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</si>
  <si>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</si>
  <si>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</si>
  <si>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</si>
  <si>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</si>
  <si>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</si>
  <si>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</si>
  <si>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</si>
  <si>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</si>
  <si>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</si>
  <si>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</si>
  <si>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</si>
  <si>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</si>
  <si>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</si>
  <si>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</si>
  <si>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</si>
  <si>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</si>
  <si>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</si>
  <si>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</si>
  <si>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</si>
  <si>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</si>
  <si>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</si>
  <si>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</si>
  <si>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</si>
  <si>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</si>
  <si>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</si>
  <si>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</si>
  <si>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</si>
  <si>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</si>
  <si>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</si>
  <si>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</si>
  <si>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</si>
  <si>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</si>
  <si>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</si>
  <si>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</si>
  <si>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</si>
  <si>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</si>
  <si>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</si>
  <si>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</si>
  <si>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</si>
  <si>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</si>
  <si>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</si>
  <si>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</si>
  <si>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</si>
  <si>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</si>
  <si>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</si>
  <si>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</si>
  <si>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</si>
  <si>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</si>
  <si>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</si>
  <si>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</si>
  <si>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</si>
  <si>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</si>
  <si>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</si>
  <si>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</si>
  <si>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</si>
  <si>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</si>
  <si>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</si>
  <si>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</si>
  <si>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</si>
  <si>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</si>
  <si>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</si>
  <si>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</si>
  <si>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</si>
  <si>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</si>
  <si>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</si>
  <si>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</si>
  <si>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</si>
  <si>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</si>
  <si>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</si>
  <si>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</si>
  <si>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</si>
  <si>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</si>
  <si>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</si>
  <si>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</si>
  <si>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</si>
  <si>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</si>
  <si>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</si>
  <si>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</si>
  <si>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</si>
  <si>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</si>
  <si>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</si>
  <si>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</si>
  <si>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</si>
  <si>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</si>
  <si>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</si>
  <si>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</si>
  <si>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</si>
  <si>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</si>
  <si>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</si>
  <si>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</si>
  <si>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</si>
  <si>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</si>
  <si>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</si>
  <si>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</si>
  <si>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</si>
  <si>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</si>
  <si>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</si>
  <si>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</si>
  <si>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</si>
  <si>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</si>
  <si>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</si>
  <si>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</si>
  <si>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</si>
  <si>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</si>
  <si>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</si>
  <si>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</si>
  <si>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</si>
  <si>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</si>
  <si>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</si>
  <si>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</si>
  <si>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</si>
  <si>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</si>
  <si>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</si>
  <si>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</si>
  <si>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</si>
  <si>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</si>
  <si>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</si>
  <si>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</si>
  <si>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</si>
  <si>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</si>
  <si>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</si>
  <si>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</si>
  <si>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</si>
  <si>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</si>
  <si>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</si>
  <si>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</si>
  <si>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</si>
  <si>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</si>
  <si>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</si>
  <si>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</si>
  <si>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</si>
  <si>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</si>
  <si>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</si>
  <si>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</si>
  <si>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</si>
  <si>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</si>
  <si>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</si>
  <si>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</si>
  <si>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</si>
  <si>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</si>
  <si>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</si>
  <si>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</si>
  <si>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</si>
  <si>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</si>
  <si>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</si>
  <si>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</si>
  <si>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</si>
  <si>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</si>
  <si>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</si>
  <si>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</si>
  <si>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</si>
  <si>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</si>
  <si>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</si>
  <si>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</si>
  <si>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</si>
  <si>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</si>
  <si>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</si>
  <si>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</si>
  <si>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</si>
  <si>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</si>
  <si>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</si>
  <si>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</si>
  <si>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</si>
  <si>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</si>
  <si>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</si>
  <si>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</si>
  <si>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</si>
  <si>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</si>
  <si>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</si>
  <si>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</si>
  <si>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</si>
  <si>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</si>
  <si>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</si>
  <si>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</si>
  <si>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</si>
  <si>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</si>
  <si>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</si>
  <si>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</si>
  <si>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</si>
  <si>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</si>
  <si>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</si>
  <si>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</si>
  <si>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</si>
  <si>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</si>
  <si>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</si>
  <si>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</si>
  <si>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</si>
  <si>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</si>
  <si>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</si>
  <si>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</si>
  <si>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</si>
  <si>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</si>
  <si>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</si>
  <si>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</si>
  <si>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</si>
  <si>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</si>
  <si>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</si>
  <si>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</si>
  <si>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</si>
  <si>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</si>
  <si>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</si>
  <si>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</si>
  <si>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</si>
  <si>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</si>
  <si>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</si>
  <si>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</si>
  <si>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</si>
  <si>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</si>
  <si>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</si>
  <si>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</si>
  <si>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</si>
  <si>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</si>
  <si>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</si>
  <si>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</si>
  <si>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</si>
  <si>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</si>
  <si>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</si>
  <si>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</si>
  <si>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</si>
  <si>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</si>
  <si>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</si>
  <si>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</si>
  <si>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</si>
  <si>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</si>
  <si>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</si>
  <si>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</si>
  <si>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</si>
  <si>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</si>
  <si>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</si>
  <si>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</si>
  <si>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</si>
  <si>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</si>
  <si>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</si>
  <si>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</si>
  <si>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</si>
  <si>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</si>
  <si>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</si>
  <si>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</si>
  <si>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</si>
  <si>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</si>
  <si>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</si>
  <si>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</si>
  <si>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</si>
  <si>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</si>
  <si>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</si>
  <si>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</si>
  <si>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</si>
  <si>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</si>
  <si>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</si>
  <si>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</si>
  <si>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</si>
  <si>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</si>
  <si>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</si>
  <si>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</si>
  <si>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</si>
  <si>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</si>
  <si>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</si>
  <si>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</si>
  <si>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</si>
  <si>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</si>
  <si>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</si>
  <si>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</si>
  <si>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</si>
  <si>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</si>
  <si>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</si>
  <si>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</si>
  <si>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</si>
  <si>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</si>
  <si>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</si>
  <si>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</si>
  <si>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</si>
  <si>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</si>
  <si>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</si>
  <si>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</si>
  <si>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</si>
  <si>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</si>
  <si>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</si>
  <si>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</si>
  <si>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</si>
  <si>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</si>
  <si>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</si>
  <si>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</si>
  <si>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</si>
  <si>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</si>
  <si>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</si>
  <si>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</si>
  <si>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</si>
  <si>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</si>
  <si>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</si>
  <si>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</si>
  <si>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</si>
  <si>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</si>
  <si>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</si>
  <si>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</si>
  <si>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</si>
  <si>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</si>
  <si>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</si>
  <si>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</si>
  <si>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</si>
  <si>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</si>
  <si>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</si>
  <si>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</si>
  <si>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</si>
  <si>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</si>
  <si>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</si>
  <si>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</si>
  <si>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</si>
  <si>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</si>
  <si>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</si>
  <si>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</si>
  <si>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</si>
  <si>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</si>
  <si>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</si>
  <si>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</si>
  <si>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</si>
  <si>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</si>
  <si>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</si>
  <si>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</si>
  <si>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</si>
  <si>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</si>
  <si>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</si>
  <si>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</si>
  <si>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</si>
  <si>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</si>
  <si>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</si>
  <si>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</si>
  <si>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</si>
  <si>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</si>
  <si>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</si>
  <si>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</si>
  <si>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</si>
  <si>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</si>
  <si>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</si>
  <si>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</si>
  <si>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</si>
  <si>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</si>
  <si>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</si>
  <si>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</si>
  <si>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</si>
  <si>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</si>
  <si>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</si>
  <si>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</si>
  <si>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</si>
  <si>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</si>
  <si>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</si>
  <si>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</si>
  <si>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</si>
  <si>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</si>
  <si>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</si>
  <si>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</si>
  <si>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</si>
  <si>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</si>
  <si>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</si>
  <si>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</si>
  <si>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</si>
  <si>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</si>
  <si>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</si>
  <si>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</si>
  <si>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</si>
  <si>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</si>
  <si>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</si>
  <si>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</si>
  <si>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</si>
  <si>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</si>
  <si>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</si>
  <si>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</si>
  <si>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</si>
  <si>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</si>
  <si>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</si>
  <si>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</si>
  <si>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</si>
  <si>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</si>
  <si>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</si>
  <si>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</si>
  <si>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</si>
  <si>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</si>
  <si>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</si>
  <si>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</si>
  <si>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</si>
  <si>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</si>
  <si>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</si>
  <si>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</si>
  <si>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</si>
  <si>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</si>
  <si>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</si>
  <si>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</si>
  <si>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</si>
  <si>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</si>
  <si>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</si>
  <si>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</si>
  <si>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</si>
  <si>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</si>
  <si>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</si>
  <si>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</si>
  <si>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</si>
  <si>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</si>
  <si>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</si>
  <si>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</si>
  <si>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</si>
  <si>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</si>
  <si>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</si>
  <si>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</si>
  <si>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</si>
  <si>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</si>
  <si>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</si>
  <si>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</si>
  <si>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</si>
  <si>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</si>
  <si>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</si>
  <si>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</si>
  <si>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</si>
  <si>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</si>
  <si>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</si>
  <si>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</si>
  <si>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</si>
  <si>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</si>
  <si>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</si>
  <si>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</si>
  <si>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</si>
  <si>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</si>
  <si>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</si>
  <si>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</si>
  <si>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</si>
  <si>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</si>
  <si>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</si>
  <si>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</si>
  <si>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</si>
  <si>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</si>
  <si>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What about the Maize that came from Pakwach and extra that Dad gave as Maize Brand?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</si>
</sst>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5" fillId="9" borderId="0" xfId="0" applyFont="1" applyFill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Q42"/>
  <sheetViews>
    <sheetView showGridLines="0" topLeftCell="A28" zoomScale="70" zoomScaleNormal="70" workbookViewId="0">
      <selection activeCell="N38" sqref="N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1">
        <f>C21*D21</f>
        <v>10000</v>
      </c>
      <c r="I21" s="136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7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34">
        <f>C33*D33</f>
        <v>50000</v>
      </c>
      <c r="I33" s="135"/>
      <c r="J33" s="97"/>
      <c r="K33" s="97"/>
      <c r="L33" s="97"/>
      <c r="M33" s="97"/>
      <c r="N33" s="98">
        <f>H33</f>
        <v>50000</v>
      </c>
      <c r="O33" s="97">
        <v>50000</v>
      </c>
    </row>
    <row r="34" spans="2:17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7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7" x14ac:dyDescent="0.35">
      <c r="B36" s="61" t="s">
        <v>696</v>
      </c>
      <c r="N36" s="56"/>
    </row>
    <row r="37" spans="2:17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7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7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7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7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7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abSelected="1" topLeftCell="A7" zoomScale="70" zoomScaleNormal="70" workbookViewId="0">
      <selection activeCell="P12" sqref="P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43">
        <f>'20250128 to 20250312'!M107</f>
        <v>182000</v>
      </c>
      <c r="P11" s="79" t="s">
        <v>1116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43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43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43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43">
        <f>'20250128 to 20250312'!M105</f>
        <v>107500</v>
      </c>
      <c r="P15" s="144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43">
        <f>'20250128 to 20250312'!M106</f>
        <v>12000</v>
      </c>
      <c r="P20" s="144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45">
        <f t="shared" ref="O40:P40" si="0">SUM(O5:O36)</f>
        <v>656500</v>
      </c>
      <c r="P40" s="146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P36" sqref="P36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43">
        <f>'20250128 to 20250312'!M101</f>
        <v>162000</v>
      </c>
      <c r="P11" s="144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43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43">
        <f>'20250128 to 20250312'!M103</f>
        <v>8000</v>
      </c>
      <c r="P20" s="144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45">
        <f>SUM(O5:O36)</f>
        <v>600000</v>
      </c>
      <c r="P40" s="146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03" workbookViewId="0">
      <selection activeCell="I79" sqref="I79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 s="141">
        <v>180000</v>
      </c>
      <c r="N65" s="141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 s="141">
        <v>60000</v>
      </c>
      <c r="N66" s="141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 s="141">
        <v>375000</v>
      </c>
      <c r="N67" s="141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 s="141">
        <v>15000</v>
      </c>
      <c r="N68" s="141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 s="141">
        <v>45000</v>
      </c>
      <c r="N69" s="141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 s="141">
        <v>15000</v>
      </c>
      <c r="N70" s="141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 s="141">
        <v>15000</v>
      </c>
      <c r="N71" s="14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 s="141">
        <v>24000</v>
      </c>
      <c r="N72" s="141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47">
        <v>108000</v>
      </c>
      <c r="N73" s="141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47">
        <v>50000</v>
      </c>
      <c r="N74" s="141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 s="141">
        <v>24000</v>
      </c>
      <c r="N75" s="141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41">
        <v>4000</v>
      </c>
      <c r="N76" s="141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 s="141">
        <v>300000</v>
      </c>
      <c r="N77" s="141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 s="141">
        <v>20000</v>
      </c>
      <c r="N78" s="141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41">
        <v>215000</v>
      </c>
      <c r="N79" s="141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41">
        <v>156000</v>
      </c>
      <c r="N80" s="141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41">
        <v>1120000</v>
      </c>
      <c r="N81" s="14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41">
        <v>8000</v>
      </c>
      <c r="N82" s="141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 s="141">
        <v>15000</v>
      </c>
      <c r="N83" s="141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41">
        <v>500</v>
      </c>
      <c r="N84" s="141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41">
        <v>4000</v>
      </c>
      <c r="N85" s="141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 s="141">
        <v>5000</v>
      </c>
      <c r="N86" s="141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 s="141">
        <v>182000</v>
      </c>
      <c r="N87" s="141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 s="141">
        <v>215000</v>
      </c>
      <c r="N88" s="141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 s="141">
        <v>140000</v>
      </c>
      <c r="N89" s="141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 s="141">
        <v>156000</v>
      </c>
      <c r="N90" s="141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 s="141">
        <v>215000</v>
      </c>
      <c r="N91" s="14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 s="141">
        <v>8000</v>
      </c>
      <c r="N92" s="141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 s="141">
        <v>8000</v>
      </c>
      <c r="N93" s="141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41">
        <v>50000</v>
      </c>
      <c r="N94" s="141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41">
        <v>10000</v>
      </c>
      <c r="N95" s="141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42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4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42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42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42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42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42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42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42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42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42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4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42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42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42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42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42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42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42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42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42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4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42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42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42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42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42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42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42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42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0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37" t="s">
        <v>132</v>
      </c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38" t="s">
        <v>94</v>
      </c>
      <c r="D5" s="139"/>
      <c r="E5" s="139"/>
      <c r="F5" s="140"/>
      <c r="G5" s="3">
        <f>D5*F5</f>
        <v>0</v>
      </c>
      <c r="H5" s="3"/>
      <c r="I5" s="3"/>
      <c r="J5" s="6"/>
      <c r="K5" s="138" t="s">
        <v>123</v>
      </c>
      <c r="L5" s="139"/>
      <c r="M5" s="139"/>
      <c r="N5" s="140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38" t="s">
        <v>112</v>
      </c>
      <c r="D13" s="139"/>
      <c r="E13" s="139"/>
      <c r="F13" s="140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38" t="s">
        <v>105</v>
      </c>
      <c r="D17" s="139"/>
      <c r="E17" s="139"/>
      <c r="F17" s="140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38" t="s">
        <v>114</v>
      </c>
      <c r="D5" s="139"/>
      <c r="E5" s="139"/>
      <c r="F5" s="140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28" t="s">
        <v>225</v>
      </c>
      <c r="F3" s="129"/>
      <c r="G3" s="130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28" t="s">
        <v>225</v>
      </c>
      <c r="F3" s="129"/>
      <c r="G3" s="130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1">
        <f>C19*D19</f>
        <v>42000</v>
      </c>
      <c r="I19" s="132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1">
        <f>C30*D30</f>
        <v>50000</v>
      </c>
      <c r="H30" s="133"/>
      <c r="I30" s="132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1">
        <f>C32*D32</f>
        <v>40000</v>
      </c>
      <c r="H32" s="133"/>
      <c r="I32" s="132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1">
        <f>C37*D37</f>
        <v>50000</v>
      </c>
      <c r="H37" s="133"/>
      <c r="I37" s="132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28" t="s">
        <v>225</v>
      </c>
      <c r="F3" s="129"/>
      <c r="G3" s="129"/>
      <c r="H3" s="129"/>
      <c r="I3" s="129"/>
      <c r="J3" s="129"/>
      <c r="K3" s="129"/>
      <c r="L3" s="130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20250131 to 20250213</vt:lpstr>
      <vt:lpstr>20250131 to 20250220</vt:lpstr>
      <vt:lpstr>Pivot as at 20250302</vt:lpstr>
      <vt:lpstr>20250128 to 20250302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20250128 to 20250312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2025-03-12T15:09:47Z</dcterms:modified>
</cp:coreProperties>
</file>