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Davina\Tom Faulkner Dropbox\TF TEAM\SALES\PRICES\Price Lists 2022\"/>
    </mc:Choice>
  </mc:AlternateContent>
  <xr:revisionPtr revIDLastSave="0" documentId="13_ncr:1_{61F102E7-8A7A-4EB6-BB08-1018B3920BA1}" xr6:coauthVersionLast="47" xr6:coauthVersionMax="47" xr10:uidLastSave="{00000000-0000-0000-0000-000000000000}"/>
  <bookViews>
    <workbookView xWindow="28680" yWindow="-120" windowWidth="29040" windowHeight="15840" tabRatio="986" firstSheet="1" activeTab="8" xr2:uid="{00000000-000D-0000-FFFF-FFFF00000000}"/>
  </bookViews>
  <sheets>
    <sheet name="Exchange rate" sheetId="44" state="hidden" r:id="rId1"/>
    <sheet name="UK-R-Dining Tables" sheetId="1" r:id="rId2"/>
    <sheet name="UK-T-Dining Tables" sheetId="110" state="hidden" r:id="rId3"/>
    <sheet name="UK-R-Seating" sheetId="102" r:id="rId4"/>
    <sheet name="UK-T-Seating" sheetId="123" state="hidden" r:id="rId5"/>
    <sheet name="EU-R-Dining Tables" sheetId="111" state="hidden" r:id="rId6"/>
    <sheet name="EU-T-Dining Tables" sheetId="112" state="hidden" r:id="rId7"/>
    <sheet name="UK-R-Console Tables" sheetId="7" r:id="rId8"/>
    <sheet name="UK-R-Coffee Tables" sheetId="4" r:id="rId9"/>
    <sheet name="US-NetT-Dining Tables" sheetId="114" state="hidden" r:id="rId10"/>
    <sheet name="US-NetT-Console Tables" sheetId="177" state="hidden" r:id="rId11"/>
    <sheet name="CA-NetT-Dining Tables" sheetId="152" state="hidden" r:id="rId12"/>
    <sheet name="UAE-R-Dining Tables" sheetId="154" state="hidden" r:id="rId13"/>
    <sheet name="UAE-T-Dining Tables" sheetId="164" state="hidden" r:id="rId14"/>
    <sheet name="US" sheetId="176" state="hidden" r:id="rId15"/>
    <sheet name="UK-T-Coffee Tables" sheetId="115" state="hidden" r:id="rId16"/>
    <sheet name="EU-R-Coffee Tables" sheetId="116" state="hidden" r:id="rId17"/>
    <sheet name="EU-T-Coffee Tables" sheetId="117" state="hidden" r:id="rId18"/>
    <sheet name="US-NetT-Coffee Tables" sheetId="118" state="hidden" r:id="rId19"/>
    <sheet name="CA-NetT-Coffee Tables" sheetId="151" state="hidden" r:id="rId20"/>
    <sheet name="UAE-R-Coffee Tables" sheetId="155" state="hidden" r:id="rId21"/>
    <sheet name="UAE-T-Coffee Tables" sheetId="165" state="hidden" r:id="rId22"/>
    <sheet name="UK-T-Console Tables" sheetId="119" state="hidden" r:id="rId23"/>
    <sheet name="EU-R-Console Tables" sheetId="120" state="hidden" r:id="rId24"/>
    <sheet name="EU-T-Console Tables" sheetId="121" state="hidden" r:id="rId25"/>
    <sheet name="CA-NetT-Console Tables" sheetId="150" state="hidden" r:id="rId26"/>
    <sheet name="UAE-R-Console Tables" sheetId="156" state="hidden" r:id="rId27"/>
    <sheet name="UAE-T-Console Tables" sheetId="166" state="hidden" r:id="rId28"/>
    <sheet name="UK-R-Side Tables" sheetId="6" r:id="rId29"/>
    <sheet name="UK-T-Side Tables" sheetId="131" state="hidden" r:id="rId30"/>
    <sheet name="EU-R-Side Tables" sheetId="132" state="hidden" r:id="rId31"/>
    <sheet name="EU-T-Side Tables" sheetId="133" state="hidden" r:id="rId32"/>
    <sheet name="US-NetT-Side Tables" sheetId="134" state="hidden" r:id="rId33"/>
    <sheet name="CA-NetT-Side Tables" sheetId="149" state="hidden" r:id="rId34"/>
    <sheet name="UAE-R-Side Tables" sheetId="157" state="hidden" r:id="rId35"/>
    <sheet name="UAE-T-Side Tables" sheetId="167" state="hidden" r:id="rId36"/>
    <sheet name="UK-R-Plinths" sheetId="50" r:id="rId37"/>
    <sheet name="UK-T-Plinths" sheetId="51" state="hidden" r:id="rId38"/>
    <sheet name="EU-R-Plinths" sheetId="57" state="hidden" r:id="rId39"/>
    <sheet name="EU-T-Plinths" sheetId="58" state="hidden" r:id="rId40"/>
    <sheet name="US-NetT-Plinths" sheetId="56" state="hidden" r:id="rId41"/>
    <sheet name="UAE-R-Plinths" sheetId="158" state="hidden" r:id="rId42"/>
    <sheet name="UAE-T-Plinths" sheetId="168" state="hidden" r:id="rId43"/>
    <sheet name="CA-NetT-Plinths" sheetId="148" state="hidden" r:id="rId44"/>
    <sheet name="EU-R-Seating" sheetId="124" state="hidden" r:id="rId45"/>
    <sheet name="US-NetT-Seating" sheetId="126" state="hidden" r:id="rId46"/>
    <sheet name="EU-T-Seating" sheetId="125" state="hidden" r:id="rId47"/>
    <sheet name="UAE-R-Seating" sheetId="159" state="hidden" r:id="rId48"/>
    <sheet name="UAE-T-Seating" sheetId="169" state="hidden" r:id="rId49"/>
    <sheet name="CA-NetT-Seating" sheetId="147" state="hidden" r:id="rId50"/>
    <sheet name="UK-R-Desks, Cabinets &amp; Screens" sheetId="62" r:id="rId51"/>
    <sheet name="UK-T-Desks, Cabinets &amp; Screens " sheetId="139" state="hidden" r:id="rId52"/>
    <sheet name="EU-R-Desks, Cabinets &amp; Screens" sheetId="140" state="hidden" r:id="rId53"/>
    <sheet name="EU-T-Desks, Cabinets &amp; Screens" sheetId="141" state="hidden" r:id="rId54"/>
    <sheet name="US-Desks, Cabinets &amp; Screens" sheetId="142" state="hidden" r:id="rId55"/>
    <sheet name="UAE-R-Desks, Cabinets &amp; Screens" sheetId="160" state="hidden" r:id="rId56"/>
    <sheet name="UAE-T-Desks, Cabinets &amp; Screens" sheetId="170" state="hidden" r:id="rId57"/>
    <sheet name="CA-Desks, Cabinets &amp; Screens" sheetId="143" state="hidden" r:id="rId58"/>
    <sheet name="UK-R-Bookshelves" sheetId="15" r:id="rId59"/>
    <sheet name="UK-T-Bookshelves" sheetId="135" state="hidden" r:id="rId60"/>
    <sheet name="EU-R-Bookshelves" sheetId="136" state="hidden" r:id="rId61"/>
    <sheet name="EU-T-Bookshelves" sheetId="137" state="hidden" r:id="rId62"/>
    <sheet name="US-NetT-Bookshelves" sheetId="138" state="hidden" r:id="rId63"/>
    <sheet name="UAE-R-Bookshelves" sheetId="161" state="hidden" r:id="rId64"/>
    <sheet name="UAE-T-Bookshelves" sheetId="171" state="hidden" r:id="rId65"/>
    <sheet name="CA-NetT-Bookshelves" sheetId="144" state="hidden" r:id="rId66"/>
    <sheet name="UK-R-Mirrors" sheetId="9" r:id="rId67"/>
    <sheet name="UK-T-Mirrors" sheetId="127" state="hidden" r:id="rId68"/>
    <sheet name="EU-R-Mirrors" sheetId="129" state="hidden" r:id="rId69"/>
    <sheet name="EU-T-Mirrors" sheetId="128" state="hidden" r:id="rId70"/>
    <sheet name="US-NetT-Mirrors" sheetId="130" state="hidden" r:id="rId71"/>
    <sheet name="UAE-R-Mirrors" sheetId="162" state="hidden" r:id="rId72"/>
    <sheet name="UAE-T-Mirrors" sheetId="172" state="hidden" r:id="rId73"/>
    <sheet name="CA-NetT-Mirrors" sheetId="146" state="hidden" r:id="rId74"/>
    <sheet name="UK-R-Lighting &amp; Accessories" sheetId="14" r:id="rId75"/>
    <sheet name="Euro Trade" sheetId="174" state="hidden" r:id="rId76"/>
    <sheet name="UK-T-Lighting &amp; Accessories " sheetId="106" state="hidden" r:id="rId77"/>
    <sheet name="Euro Retail " sheetId="175" state="hidden" r:id="rId78"/>
    <sheet name="EU-R-Lighting &amp; Accessories" sheetId="107" state="hidden" r:id="rId79"/>
    <sheet name="EU-T-Lighting &amp; Accessories " sheetId="108" state="hidden" r:id="rId80"/>
    <sheet name="Sheet1" sheetId="178" state="hidden" r:id="rId81"/>
    <sheet name="US-NetT-Lighting &amp; Accessories" sheetId="109" state="hidden" r:id="rId82"/>
    <sheet name="UAE-R-Lighting &amp; Accessories" sheetId="163" state="hidden" r:id="rId83"/>
    <sheet name="UAE-T-Lighting &amp; Accessories" sheetId="173" state="hidden" r:id="rId84"/>
    <sheet name="CA-NetT-Lighting &amp; Accessories" sheetId="145" state="hidden" r:id="rId85"/>
  </sheets>
  <externalReferences>
    <externalReference r:id="rId86"/>
    <externalReference r:id="rId87"/>
  </externalReferences>
  <definedNames>
    <definedName name="Eur_per_GBP" localSheetId="0">'Exchange rate'!$C$2</definedName>
    <definedName name="Eur_per_GBP">'[1]Exchange rate'!$C$2</definedName>
    <definedName name="UK_VAT" localSheetId="10">'[2]Exchange rate'!$A$7</definedName>
    <definedName name="UK_VAT">'Exchange rate'!$A$7</definedName>
    <definedName name="UK_vat_rate" localSheetId="0">'Exchange rate'!$A$7</definedName>
    <definedName name="UK_vat_rate">'[1]Exchange rate'!$A$7</definedName>
    <definedName name="USD_per_GBP" localSheetId="63">'Exchange rate'!$B$2</definedName>
    <definedName name="USD_per_GBP" localSheetId="20">'Exchange rate'!$B$2</definedName>
    <definedName name="USD_per_GBP" localSheetId="26">'Exchange rate'!$B$2</definedName>
    <definedName name="USD_per_GBP" localSheetId="55">'Exchange rate'!$B$2</definedName>
    <definedName name="USD_per_GBP" localSheetId="12">'Exchange rate'!$B$2</definedName>
    <definedName name="USD_per_GBP" localSheetId="82">'Exchange rate'!$B$2</definedName>
    <definedName name="USD_per_GBP" localSheetId="71">'Exchange rate'!$B$2</definedName>
    <definedName name="USD_per_GBP" localSheetId="41">'Exchange rate'!$B$2</definedName>
    <definedName name="USD_per_GBP" localSheetId="47">'Exchange rate'!$B$2</definedName>
    <definedName name="USD_per_GBP" localSheetId="34">'Exchange rate'!$B$2</definedName>
    <definedName name="USD_per_GBP" localSheetId="64">'Exchange rate'!$B$2</definedName>
    <definedName name="USD_per_GBP" localSheetId="21">'Exchange rate'!$B$2</definedName>
    <definedName name="USD_per_GBP" localSheetId="27">'Exchange rate'!$B$2</definedName>
    <definedName name="USD_per_GBP" localSheetId="56">'Exchange rate'!$B$2</definedName>
    <definedName name="USD_per_GBP" localSheetId="13">'Exchange rate'!$B$2</definedName>
    <definedName name="USD_per_GBP" localSheetId="83">'Exchange rate'!$B$2</definedName>
    <definedName name="USD_per_GBP" localSheetId="72">'Exchange rate'!$B$2</definedName>
    <definedName name="USD_per_GBP" localSheetId="42">'Exchange rate'!$B$2</definedName>
    <definedName name="USD_per_GBP" localSheetId="48">'Exchange rate'!$B$2</definedName>
    <definedName name="USD_per_GBP" localSheetId="35">'Exchange rate'!$B$2</definedName>
    <definedName name="USD_per_GBP" localSheetId="10">'[2]Exchange rate'!$B$2</definedName>
    <definedName name="USD_per_GBP">'Exchange rate'!$B$2</definedName>
  </definedNames>
  <calcPr calcId="191029"/>
  <fileRecoveryPr autoRecover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01" i="119" l="1"/>
  <c r="H201" i="177"/>
  <c r="I203" i="156"/>
  <c r="H203" i="156"/>
  <c r="H202" i="121"/>
  <c r="G202" i="121"/>
  <c r="H203" i="120"/>
  <c r="G203" i="120"/>
  <c r="H202" i="119"/>
  <c r="I203" i="166" s="1"/>
  <c r="G202" i="119"/>
  <c r="H203" i="166" s="1"/>
  <c r="I201" i="177"/>
  <c r="G201" i="119" l="1"/>
  <c r="G200" i="119"/>
  <c r="H262" i="165"/>
  <c r="H270" i="155"/>
  <c r="H273" i="118"/>
  <c r="H274" i="118"/>
  <c r="G266" i="117"/>
  <c r="G266" i="116"/>
  <c r="G268" i="115"/>
  <c r="I313" i="164"/>
  <c r="I314" i="164"/>
  <c r="I315" i="164"/>
  <c r="I316" i="164"/>
  <c r="H314" i="164"/>
  <c r="H315" i="164"/>
  <c r="H316" i="164"/>
  <c r="H313" i="164"/>
  <c r="I321" i="164"/>
  <c r="I325" i="154"/>
  <c r="I317" i="154"/>
  <c r="I318" i="154"/>
  <c r="I319" i="154"/>
  <c r="I320" i="154"/>
  <c r="H318" i="154"/>
  <c r="H319" i="154"/>
  <c r="H320" i="154"/>
  <c r="H317" i="154"/>
  <c r="I353" i="114"/>
  <c r="I354" i="114"/>
  <c r="I355" i="114"/>
  <c r="I356" i="114"/>
  <c r="H354" i="114"/>
  <c r="H355" i="114"/>
  <c r="H356" i="114"/>
  <c r="H353" i="114"/>
  <c r="I316" i="114"/>
  <c r="I317" i="114"/>
  <c r="I318" i="114"/>
  <c r="I319" i="114"/>
  <c r="I324" i="114"/>
  <c r="H319" i="114"/>
  <c r="H318" i="114"/>
  <c r="H317" i="114"/>
  <c r="H316" i="114"/>
  <c r="H314" i="112"/>
  <c r="H315" i="112"/>
  <c r="H316" i="112"/>
  <c r="H317" i="112"/>
  <c r="G315" i="112"/>
  <c r="G316" i="112"/>
  <c r="G317" i="112"/>
  <c r="H322" i="112"/>
  <c r="G314" i="112"/>
  <c r="H320" i="111"/>
  <c r="H321" i="111"/>
  <c r="H322" i="111"/>
  <c r="H323" i="111"/>
  <c r="G321" i="111"/>
  <c r="G322" i="111"/>
  <c r="G323" i="111"/>
  <c r="H328" i="111"/>
  <c r="G320" i="111"/>
  <c r="H318" i="110"/>
  <c r="H319" i="110"/>
  <c r="H320" i="110"/>
  <c r="H321" i="110"/>
  <c r="G319" i="110"/>
  <c r="G320" i="110"/>
  <c r="G321" i="110"/>
  <c r="G318" i="110"/>
  <c r="G308" i="110"/>
  <c r="H326" i="110"/>
  <c r="G334" i="110"/>
  <c r="G335" i="110"/>
  <c r="G336" i="110"/>
  <c r="G337" i="110"/>
  <c r="H343" i="110"/>
  <c r="H212" i="115" l="1"/>
  <c r="H213" i="115"/>
  <c r="H214" i="115"/>
  <c r="H215" i="115"/>
  <c r="G213" i="115"/>
  <c r="G214" i="115"/>
  <c r="G215" i="115"/>
  <c r="G212" i="115"/>
  <c r="G199" i="115"/>
  <c r="H197" i="115"/>
  <c r="H198" i="115"/>
  <c r="H199" i="115"/>
  <c r="G198" i="115"/>
  <c r="G197" i="115"/>
  <c r="G184" i="115"/>
  <c r="H143" i="115"/>
  <c r="H144" i="115"/>
  <c r="H145" i="115"/>
  <c r="H146" i="115"/>
  <c r="G144" i="115"/>
  <c r="G145" i="115"/>
  <c r="G146" i="115"/>
  <c r="G143" i="115"/>
  <c r="G133" i="115"/>
  <c r="H131" i="115"/>
  <c r="H132" i="115"/>
  <c r="H133" i="115"/>
  <c r="G132" i="115"/>
  <c r="G131" i="115"/>
  <c r="G120" i="115"/>
  <c r="G22" i="115"/>
  <c r="G23" i="115"/>
  <c r="G24" i="115"/>
  <c r="G21" i="115"/>
  <c r="G8" i="115"/>
  <c r="G7" i="115"/>
  <c r="G6" i="115"/>
  <c r="H14" i="115"/>
  <c r="I359" i="155" l="1"/>
  <c r="I352" i="155"/>
  <c r="I353" i="155"/>
  <c r="I354" i="155"/>
  <c r="H353" i="155"/>
  <c r="H354" i="155"/>
  <c r="H352" i="155"/>
  <c r="I370" i="118"/>
  <c r="I363" i="118"/>
  <c r="I364" i="118"/>
  <c r="I365" i="118"/>
  <c r="H364" i="118"/>
  <c r="H365" i="118"/>
  <c r="H363" i="118"/>
  <c r="H354" i="118"/>
  <c r="H349" i="117"/>
  <c r="H342" i="117"/>
  <c r="H343" i="117"/>
  <c r="H344" i="117"/>
  <c r="G343" i="117"/>
  <c r="G344" i="117"/>
  <c r="G342" i="117"/>
  <c r="H362" i="116"/>
  <c r="H355" i="116"/>
  <c r="H356" i="116"/>
  <c r="H357" i="116"/>
  <c r="G356" i="116"/>
  <c r="G357" i="116"/>
  <c r="G355" i="116"/>
  <c r="H360" i="115"/>
  <c r="I351" i="165" s="1"/>
  <c r="H353" i="115"/>
  <c r="I344" i="165" s="1"/>
  <c r="H354" i="115"/>
  <c r="I345" i="165" s="1"/>
  <c r="H355" i="115"/>
  <c r="I346" i="165" s="1"/>
  <c r="G354" i="115"/>
  <c r="H345" i="165" s="1"/>
  <c r="G355" i="115"/>
  <c r="H346" i="165" s="1"/>
  <c r="G353" i="115"/>
  <c r="H344" i="165" s="1"/>
  <c r="H348" i="115"/>
  <c r="I6" i="157"/>
  <c r="I7" i="157"/>
  <c r="I8" i="157"/>
  <c r="I6" i="134"/>
  <c r="I7" i="134"/>
  <c r="I8" i="134"/>
  <c r="H6" i="133"/>
  <c r="H7" i="133"/>
  <c r="H8" i="133"/>
  <c r="H6" i="132"/>
  <c r="H7" i="132"/>
  <c r="H8" i="132"/>
  <c r="H6" i="131"/>
  <c r="I6" i="167" s="1"/>
  <c r="H7" i="131"/>
  <c r="I7" i="167" s="1"/>
  <c r="H8" i="131"/>
  <c r="I8" i="167" s="1"/>
  <c r="J309" i="155"/>
  <c r="J310" i="155"/>
  <c r="J311" i="155"/>
  <c r="J321" i="118"/>
  <c r="J322" i="118"/>
  <c r="J323" i="118"/>
  <c r="I302" i="117"/>
  <c r="I303" i="117"/>
  <c r="I304" i="117"/>
  <c r="I309" i="116"/>
  <c r="I310" i="116"/>
  <c r="I311" i="116"/>
  <c r="I308" i="115"/>
  <c r="J302" i="165" s="1"/>
  <c r="I309" i="115"/>
  <c r="J303" i="165" s="1"/>
  <c r="I310" i="115"/>
  <c r="J304" i="165" s="1"/>
  <c r="H309" i="115"/>
  <c r="H310" i="115"/>
  <c r="I201" i="156"/>
  <c r="I202" i="156"/>
  <c r="H202" i="156"/>
  <c r="H201" i="156"/>
  <c r="H200" i="121"/>
  <c r="H201" i="121"/>
  <c r="G201" i="121"/>
  <c r="G200" i="121"/>
  <c r="H201" i="120"/>
  <c r="H202" i="120"/>
  <c r="G202" i="120"/>
  <c r="G201" i="120"/>
  <c r="I199" i="177"/>
  <c r="I200" i="177"/>
  <c r="H200" i="119"/>
  <c r="I201" i="166" s="1"/>
  <c r="I202" i="166"/>
  <c r="H202" i="166"/>
  <c r="H200" i="177"/>
  <c r="H199" i="177"/>
  <c r="J166" i="156"/>
  <c r="J167" i="156"/>
  <c r="J168" i="156"/>
  <c r="J169" i="156"/>
  <c r="I167" i="121"/>
  <c r="I168" i="121"/>
  <c r="I169" i="121"/>
  <c r="I170" i="121"/>
  <c r="I166" i="120"/>
  <c r="I167" i="120"/>
  <c r="I168" i="120"/>
  <c r="I169" i="120"/>
  <c r="I165" i="119"/>
  <c r="J166" i="166" s="1"/>
  <c r="I166" i="119"/>
  <c r="J167" i="166" s="1"/>
  <c r="I167" i="119"/>
  <c r="J168" i="166" s="1"/>
  <c r="I168" i="119"/>
  <c r="J169" i="166" s="1"/>
  <c r="J166" i="177"/>
  <c r="J167" i="177"/>
  <c r="J168" i="177"/>
  <c r="J169" i="177"/>
  <c r="I151" i="172"/>
  <c r="I151" i="162"/>
  <c r="I151" i="130"/>
  <c r="H151" i="128"/>
  <c r="H151" i="129"/>
  <c r="H151" i="127"/>
  <c r="H137" i="172"/>
  <c r="H137" i="162"/>
  <c r="H137" i="130"/>
  <c r="G137" i="128"/>
  <c r="G137" i="129"/>
  <c r="G137" i="127"/>
  <c r="H91" i="172"/>
  <c r="H91" i="162"/>
  <c r="H91" i="130"/>
  <c r="G91" i="128"/>
  <c r="G91" i="129"/>
  <c r="G91" i="127"/>
  <c r="F28" i="171"/>
  <c r="F7" i="137"/>
  <c r="F7" i="136"/>
  <c r="F7" i="135"/>
  <c r="F7" i="171" s="1"/>
  <c r="F28" i="161"/>
  <c r="F7" i="161"/>
  <c r="F7" i="138"/>
  <c r="F28" i="138"/>
  <c r="F28" i="137"/>
  <c r="F28" i="136"/>
  <c r="F28" i="135"/>
  <c r="H136" i="159" l="1"/>
  <c r="H86" i="159"/>
  <c r="H76" i="159"/>
  <c r="H52" i="159"/>
  <c r="H25" i="159"/>
  <c r="H12" i="159"/>
  <c r="H135" i="125"/>
  <c r="H99" i="125"/>
  <c r="H84" i="125"/>
  <c r="H38" i="125"/>
  <c r="H68" i="125"/>
  <c r="H52" i="125"/>
  <c r="H25" i="125"/>
  <c r="H12" i="125"/>
  <c r="H135" i="126"/>
  <c r="H100" i="126"/>
  <c r="H86" i="126"/>
  <c r="H84" i="126"/>
  <c r="H52" i="126"/>
  <c r="H25" i="126"/>
  <c r="H12" i="126"/>
  <c r="H136" i="124"/>
  <c r="H99" i="124"/>
  <c r="H84" i="124"/>
  <c r="H52" i="124"/>
  <c r="H25" i="124"/>
  <c r="H12" i="124"/>
  <c r="H138" i="123"/>
  <c r="H136" i="169" s="1"/>
  <c r="H102" i="123"/>
  <c r="H100" i="169" s="1"/>
  <c r="H87" i="123"/>
  <c r="H86" i="169" s="1"/>
  <c r="H56" i="123"/>
  <c r="H52" i="169" s="1"/>
  <c r="H25" i="123"/>
  <c r="H25" i="169" s="1"/>
  <c r="H12" i="123"/>
  <c r="H12" i="169" s="1"/>
  <c r="H5" i="123"/>
  <c r="I61" i="157" l="1"/>
  <c r="I73" i="157"/>
  <c r="I96" i="157"/>
  <c r="H56" i="157"/>
  <c r="I96" i="134"/>
  <c r="I73" i="134"/>
  <c r="I59" i="134"/>
  <c r="H54" i="134"/>
  <c r="H99" i="133"/>
  <c r="H73" i="133"/>
  <c r="H61" i="133"/>
  <c r="G67" i="133"/>
  <c r="G55" i="133"/>
  <c r="H96" i="132"/>
  <c r="H73" i="132"/>
  <c r="H61" i="132"/>
  <c r="H47" i="132"/>
  <c r="H98" i="131"/>
  <c r="I97" i="167" s="1"/>
  <c r="H73" i="131"/>
  <c r="I73" i="167" s="1"/>
  <c r="H61" i="131"/>
  <c r="I61" i="167" s="1"/>
  <c r="H47" i="131"/>
  <c r="I201" i="157" l="1"/>
  <c r="I201" i="134"/>
  <c r="H202" i="133"/>
  <c r="H201" i="132"/>
  <c r="H202" i="131"/>
  <c r="I202" i="167" s="1"/>
  <c r="H547" i="112" l="1"/>
  <c r="H532" i="112"/>
  <c r="F209" i="163"/>
  <c r="F191" i="163"/>
  <c r="F201" i="109"/>
  <c r="F181" i="109"/>
  <c r="F219" i="108"/>
  <c r="F201" i="108"/>
  <c r="F210" i="107"/>
  <c r="F192" i="107"/>
  <c r="F205" i="106"/>
  <c r="F199" i="173" s="1"/>
  <c r="F187" i="106"/>
  <c r="F181" i="173" s="1"/>
  <c r="F11" i="106"/>
  <c r="F11" i="173" s="1"/>
  <c r="G43" i="163"/>
  <c r="F43" i="163"/>
  <c r="F48" i="163"/>
  <c r="F37" i="163"/>
  <c r="F48" i="109"/>
  <c r="G43" i="109"/>
  <c r="F43" i="109"/>
  <c r="F37" i="109"/>
  <c r="F48" i="108"/>
  <c r="G43" i="108"/>
  <c r="F43" i="108"/>
  <c r="F37" i="108"/>
  <c r="F48" i="107"/>
  <c r="G43" i="107"/>
  <c r="F43" i="107"/>
  <c r="F37" i="107"/>
  <c r="F48" i="106"/>
  <c r="F48" i="173" s="1"/>
  <c r="G43" i="106"/>
  <c r="G43" i="173" s="1"/>
  <c r="F43" i="106"/>
  <c r="F43" i="173" s="1"/>
  <c r="F37" i="106"/>
  <c r="F37" i="173" s="1"/>
  <c r="F11" i="163"/>
  <c r="G6" i="163"/>
  <c r="F6" i="163"/>
  <c r="F18" i="163"/>
  <c r="F11" i="108"/>
  <c r="F6" i="108"/>
  <c r="F11" i="109"/>
  <c r="G6" i="109"/>
  <c r="F6" i="109"/>
  <c r="F18" i="109"/>
  <c r="G6" i="108"/>
  <c r="F18" i="108"/>
  <c r="F11" i="107"/>
  <c r="F6" i="107"/>
  <c r="F6" i="106"/>
  <c r="F6" i="173" s="1"/>
  <c r="G6" i="107"/>
  <c r="F18" i="107"/>
  <c r="F23" i="107"/>
  <c r="F30" i="107"/>
  <c r="G6" i="106"/>
  <c r="G6" i="173" s="1"/>
  <c r="F18" i="106"/>
  <c r="F18" i="173" s="1"/>
  <c r="I86" i="177"/>
  <c r="J86" i="177"/>
  <c r="I87" i="177"/>
  <c r="J87" i="177"/>
  <c r="I88" i="177"/>
  <c r="J88" i="177"/>
  <c r="H87" i="177"/>
  <c r="H88" i="177"/>
  <c r="H86" i="120"/>
  <c r="I86" i="120"/>
  <c r="H87" i="120"/>
  <c r="I87" i="120"/>
  <c r="H88" i="120"/>
  <c r="I88" i="120"/>
  <c r="H86" i="121"/>
  <c r="I86" i="121"/>
  <c r="H87" i="121"/>
  <c r="I87" i="121"/>
  <c r="H88" i="121"/>
  <c r="I88" i="121"/>
  <c r="I86" i="156"/>
  <c r="J86" i="156"/>
  <c r="I87" i="156"/>
  <c r="J87" i="156"/>
  <c r="I88" i="156"/>
  <c r="J88" i="156"/>
  <c r="J87" i="166"/>
  <c r="J88" i="166"/>
  <c r="J86" i="166"/>
  <c r="I69" i="156"/>
  <c r="J69" i="156"/>
  <c r="I70" i="156"/>
  <c r="J70" i="156"/>
  <c r="I71" i="156"/>
  <c r="J71" i="156"/>
  <c r="H69" i="121"/>
  <c r="I69" i="121"/>
  <c r="H70" i="121"/>
  <c r="I70" i="121"/>
  <c r="H71" i="121"/>
  <c r="I71" i="121"/>
  <c r="H69" i="120"/>
  <c r="I69" i="120"/>
  <c r="H70" i="120"/>
  <c r="I70" i="120"/>
  <c r="H71" i="120"/>
  <c r="I71" i="120"/>
  <c r="H69" i="119"/>
  <c r="I69" i="166" s="1"/>
  <c r="I69" i="119"/>
  <c r="J69" i="166" s="1"/>
  <c r="H70" i="119"/>
  <c r="I70" i="166" s="1"/>
  <c r="I70" i="119"/>
  <c r="J70" i="166" s="1"/>
  <c r="H71" i="119"/>
  <c r="I71" i="166" s="1"/>
  <c r="I71" i="119"/>
  <c r="J71" i="166" s="1"/>
  <c r="I69" i="177"/>
  <c r="J69" i="177"/>
  <c r="I70" i="177"/>
  <c r="J70" i="177"/>
  <c r="I71" i="177"/>
  <c r="J71" i="177"/>
  <c r="I22" i="156"/>
  <c r="I23" i="156"/>
  <c r="H22" i="121"/>
  <c r="H23" i="121"/>
  <c r="H22" i="120"/>
  <c r="H23" i="120"/>
  <c r="H22" i="119"/>
  <c r="I22" i="166" s="1"/>
  <c r="H23" i="119"/>
  <c r="I23" i="166" s="1"/>
  <c r="I22" i="177"/>
  <c r="I23" i="177"/>
  <c r="I170" i="155"/>
  <c r="I171" i="155"/>
  <c r="I172" i="155"/>
  <c r="H171" i="155"/>
  <c r="H172" i="155"/>
  <c r="I169" i="118"/>
  <c r="I170" i="118"/>
  <c r="I171" i="118"/>
  <c r="H170" i="118"/>
  <c r="H171" i="118"/>
  <c r="H170" i="117"/>
  <c r="H171" i="117"/>
  <c r="H172" i="117"/>
  <c r="G171" i="117"/>
  <c r="G172" i="117"/>
  <c r="H170" i="116"/>
  <c r="H171" i="116"/>
  <c r="H172" i="116"/>
  <c r="G171" i="116"/>
  <c r="G172" i="116"/>
  <c r="H169" i="115"/>
  <c r="I169" i="165" s="1"/>
  <c r="H170" i="115"/>
  <c r="I170" i="165" s="1"/>
  <c r="H171" i="115"/>
  <c r="I171" i="165" s="1"/>
  <c r="G170" i="115"/>
  <c r="H170" i="165" s="1"/>
  <c r="G171" i="115"/>
  <c r="H171" i="165" s="1"/>
  <c r="I539" i="154" l="1"/>
  <c r="I523" i="154"/>
  <c r="I510" i="154"/>
  <c r="I442" i="154"/>
  <c r="I426" i="154"/>
  <c r="I414" i="154"/>
  <c r="I402" i="154"/>
  <c r="I389" i="154"/>
  <c r="I376" i="154"/>
  <c r="H372" i="154"/>
  <c r="H370" i="154"/>
  <c r="H371" i="154"/>
  <c r="H369" i="154"/>
  <c r="I570" i="114"/>
  <c r="I542" i="114"/>
  <c r="I529" i="114"/>
  <c r="I457" i="114"/>
  <c r="I443" i="114"/>
  <c r="I429" i="114"/>
  <c r="I408" i="114"/>
  <c r="I391" i="114"/>
  <c r="I377" i="114"/>
  <c r="H373" i="114"/>
  <c r="H530" i="112"/>
  <c r="H516" i="112"/>
  <c r="H445" i="112"/>
  <c r="H430" i="112"/>
  <c r="H419" i="112"/>
  <c r="H406" i="112"/>
  <c r="H392" i="112"/>
  <c r="H377" i="112"/>
  <c r="G373" i="112"/>
  <c r="H545" i="111"/>
  <c r="H529" i="111"/>
  <c r="H517" i="111"/>
  <c r="H455" i="111"/>
  <c r="H434" i="111"/>
  <c r="H420" i="111"/>
  <c r="H408" i="111"/>
  <c r="H395" i="111"/>
  <c r="H381" i="111"/>
  <c r="G377" i="111"/>
  <c r="H543" i="110"/>
  <c r="I523" i="164" s="1"/>
  <c r="H529" i="110"/>
  <c r="I508" i="164" s="1"/>
  <c r="H516" i="110"/>
  <c r="I494" i="164" s="1"/>
  <c r="H448" i="110"/>
  <c r="I432" i="164" s="1"/>
  <c r="H432" i="110"/>
  <c r="I419" i="164" s="1"/>
  <c r="H419" i="110"/>
  <c r="I405" i="164" s="1"/>
  <c r="H406" i="110"/>
  <c r="I392" i="164" s="1"/>
  <c r="H393" i="110"/>
  <c r="I379" i="164" s="1"/>
  <c r="H379" i="110"/>
  <c r="I366" i="164" s="1"/>
  <c r="G375" i="110"/>
  <c r="H362" i="164" s="1"/>
  <c r="H134" i="110" l="1"/>
  <c r="H126" i="154" l="1"/>
  <c r="H111" i="154"/>
  <c r="H132" i="114"/>
  <c r="H116" i="114"/>
  <c r="G110" i="112"/>
  <c r="G126" i="112"/>
  <c r="G129" i="111"/>
  <c r="G113" i="111"/>
  <c r="G129" i="110"/>
  <c r="H127" i="164" s="1"/>
  <c r="G113" i="110"/>
  <c r="H111" i="164" s="1"/>
  <c r="H92" i="154"/>
  <c r="H97" i="114"/>
  <c r="G91" i="112"/>
  <c r="G94" i="111"/>
  <c r="G94" i="110"/>
  <c r="H92" i="164" s="1"/>
  <c r="H76" i="154"/>
  <c r="H76" i="114"/>
  <c r="G76" i="112"/>
  <c r="G77" i="111"/>
  <c r="G77" i="110"/>
  <c r="H76" i="164" s="1"/>
  <c r="H38" i="154"/>
  <c r="I38" i="154"/>
  <c r="J38" i="154"/>
  <c r="H40" i="114"/>
  <c r="I40" i="114"/>
  <c r="J40" i="114"/>
  <c r="G38" i="112"/>
  <c r="H38" i="112"/>
  <c r="I38" i="112"/>
  <c r="G40" i="111"/>
  <c r="H40" i="111"/>
  <c r="I40" i="111"/>
  <c r="G37" i="110"/>
  <c r="H37" i="164" s="1"/>
  <c r="H37" i="110"/>
  <c r="I37" i="164" s="1"/>
  <c r="I37" i="110"/>
  <c r="J37" i="164" s="1"/>
  <c r="H23" i="154"/>
  <c r="I23" i="154"/>
  <c r="J23" i="154"/>
  <c r="H25" i="114"/>
  <c r="I25" i="114"/>
  <c r="J25" i="114"/>
  <c r="G24" i="112"/>
  <c r="H24" i="112"/>
  <c r="I24" i="112"/>
  <c r="G25" i="111"/>
  <c r="H25" i="111"/>
  <c r="I25" i="111"/>
  <c r="G23" i="110"/>
  <c r="H23" i="164" s="1"/>
  <c r="H23" i="110"/>
  <c r="I23" i="164" s="1"/>
  <c r="I23" i="110"/>
  <c r="J23" i="164" s="1"/>
  <c r="I517" i="154"/>
  <c r="I518" i="154"/>
  <c r="I519" i="154"/>
  <c r="I536" i="114"/>
  <c r="I537" i="114"/>
  <c r="I538" i="114"/>
  <c r="H524" i="112"/>
  <c r="H525" i="112"/>
  <c r="H526" i="112"/>
  <c r="H523" i="111"/>
  <c r="H524" i="111"/>
  <c r="H525" i="111"/>
  <c r="H523" i="110"/>
  <c r="I499" i="164" s="1"/>
  <c r="H524" i="110"/>
  <c r="I500" i="164" s="1"/>
  <c r="H525" i="110"/>
  <c r="I501" i="164" s="1"/>
  <c r="H55" i="154"/>
  <c r="H59" i="114"/>
  <c r="G55" i="112"/>
  <c r="G58" i="111"/>
  <c r="G54" i="110"/>
  <c r="H54" i="164" s="1"/>
  <c r="I503" i="154"/>
  <c r="J503" i="154"/>
  <c r="I504" i="154"/>
  <c r="J504" i="154"/>
  <c r="I505" i="154"/>
  <c r="J505" i="154"/>
  <c r="I506" i="154"/>
  <c r="J506" i="154"/>
  <c r="H506" i="154"/>
  <c r="I522" i="114"/>
  <c r="J522" i="114"/>
  <c r="I523" i="114"/>
  <c r="J523" i="114"/>
  <c r="I524" i="114"/>
  <c r="J524" i="114"/>
  <c r="I525" i="114"/>
  <c r="J525" i="114"/>
  <c r="H525" i="114"/>
  <c r="H509" i="112"/>
  <c r="I509" i="112"/>
  <c r="H510" i="112"/>
  <c r="I510" i="112"/>
  <c r="H511" i="112"/>
  <c r="I511" i="112"/>
  <c r="H512" i="112"/>
  <c r="I512" i="112"/>
  <c r="G512" i="112"/>
  <c r="H510" i="111"/>
  <c r="I510" i="111"/>
  <c r="H511" i="111"/>
  <c r="I511" i="111"/>
  <c r="H512" i="111"/>
  <c r="I512" i="111"/>
  <c r="H513" i="111"/>
  <c r="I513" i="111"/>
  <c r="G513" i="111"/>
  <c r="H509" i="110"/>
  <c r="I484" i="164" s="1"/>
  <c r="I509" i="110"/>
  <c r="J484" i="164" s="1"/>
  <c r="H510" i="110"/>
  <c r="I485" i="164" s="1"/>
  <c r="I510" i="110"/>
  <c r="J485" i="164" s="1"/>
  <c r="H511" i="110"/>
  <c r="I486" i="164" s="1"/>
  <c r="I511" i="110"/>
  <c r="J486" i="164" s="1"/>
  <c r="H512" i="110"/>
  <c r="I487" i="164" s="1"/>
  <c r="I512" i="110"/>
  <c r="J487" i="164" s="1"/>
  <c r="G512" i="110"/>
  <c r="H487" i="164" s="1"/>
  <c r="I487" i="154" l="1"/>
  <c r="J487" i="154"/>
  <c r="I488" i="154"/>
  <c r="J488" i="154"/>
  <c r="I489" i="154"/>
  <c r="J489" i="154"/>
  <c r="I490" i="154"/>
  <c r="J490" i="154"/>
  <c r="H488" i="154"/>
  <c r="H489" i="154"/>
  <c r="H490" i="154"/>
  <c r="H487" i="154"/>
  <c r="H468" i="154"/>
  <c r="I507" i="114"/>
  <c r="J507" i="114"/>
  <c r="I508" i="114"/>
  <c r="J508" i="114"/>
  <c r="I509" i="114"/>
  <c r="J509" i="114"/>
  <c r="I510" i="114"/>
  <c r="J510" i="114"/>
  <c r="H508" i="114"/>
  <c r="H509" i="114"/>
  <c r="H510" i="114"/>
  <c r="H507" i="114"/>
  <c r="H493" i="112"/>
  <c r="I493" i="112"/>
  <c r="H494" i="112"/>
  <c r="I494" i="112"/>
  <c r="H495" i="112"/>
  <c r="I495" i="112"/>
  <c r="H496" i="112"/>
  <c r="I496" i="112"/>
  <c r="G494" i="112"/>
  <c r="G495" i="112"/>
  <c r="G496" i="112"/>
  <c r="G493" i="112"/>
  <c r="H479" i="112"/>
  <c r="H495" i="111"/>
  <c r="I495" i="111"/>
  <c r="H496" i="111"/>
  <c r="I496" i="111"/>
  <c r="H497" i="111"/>
  <c r="I497" i="111"/>
  <c r="H498" i="111"/>
  <c r="I498" i="111"/>
  <c r="G496" i="111"/>
  <c r="G497" i="111"/>
  <c r="G498" i="111"/>
  <c r="G495" i="111"/>
  <c r="H487" i="111"/>
  <c r="H493" i="110"/>
  <c r="I469" i="164" s="1"/>
  <c r="I493" i="110"/>
  <c r="J469" i="164" s="1"/>
  <c r="H494" i="110"/>
  <c r="I470" i="164" s="1"/>
  <c r="I494" i="110"/>
  <c r="J470" i="164" s="1"/>
  <c r="H495" i="110"/>
  <c r="I471" i="164" s="1"/>
  <c r="I495" i="110"/>
  <c r="J471" i="164" s="1"/>
  <c r="H496" i="110"/>
  <c r="I472" i="164" s="1"/>
  <c r="I496" i="110"/>
  <c r="J472" i="164" s="1"/>
  <c r="G494" i="110"/>
  <c r="H470" i="164" s="1"/>
  <c r="G495" i="110"/>
  <c r="H471" i="164" s="1"/>
  <c r="G496" i="110"/>
  <c r="H472" i="164" s="1"/>
  <c r="G493" i="110"/>
  <c r="H469" i="164" s="1"/>
  <c r="J466" i="154" l="1"/>
  <c r="J467" i="154"/>
  <c r="J468" i="154"/>
  <c r="J465" i="154"/>
  <c r="J493" i="114"/>
  <c r="J494" i="114"/>
  <c r="J495" i="114"/>
  <c r="J492" i="114"/>
  <c r="I470" i="112"/>
  <c r="I471" i="112"/>
  <c r="I472" i="112"/>
  <c r="I469" i="112"/>
  <c r="I478" i="111"/>
  <c r="I479" i="111"/>
  <c r="I480" i="111"/>
  <c r="I477" i="111"/>
  <c r="I476" i="110"/>
  <c r="J456" i="164" s="1"/>
  <c r="I477" i="110"/>
  <c r="J457" i="164" s="1"/>
  <c r="I478" i="110"/>
  <c r="J458" i="164" s="1"/>
  <c r="I475" i="110"/>
  <c r="J455" i="164" s="1"/>
  <c r="I452" i="154"/>
  <c r="J452" i="154"/>
  <c r="I451" i="154"/>
  <c r="J451" i="154"/>
  <c r="I450" i="154"/>
  <c r="J450" i="154"/>
  <c r="I449" i="154"/>
  <c r="J449" i="154"/>
  <c r="H450" i="154"/>
  <c r="H451" i="154"/>
  <c r="H452" i="154"/>
  <c r="H449" i="154"/>
  <c r="H438" i="154"/>
  <c r="I446" i="152"/>
  <c r="J446" i="152"/>
  <c r="I445" i="152"/>
  <c r="J445" i="152"/>
  <c r="I444" i="152"/>
  <c r="J444" i="152"/>
  <c r="I443" i="152"/>
  <c r="J443" i="152"/>
  <c r="H444" i="152"/>
  <c r="H445" i="152"/>
  <c r="H446" i="152"/>
  <c r="H443" i="152"/>
  <c r="I467" i="114"/>
  <c r="J467" i="114"/>
  <c r="I466" i="114"/>
  <c r="J466" i="114"/>
  <c r="I465" i="114"/>
  <c r="J465" i="114"/>
  <c r="I464" i="114"/>
  <c r="J464" i="114"/>
  <c r="H465" i="114"/>
  <c r="H466" i="114"/>
  <c r="H467" i="114"/>
  <c r="H464" i="114"/>
  <c r="H453" i="114"/>
  <c r="H455" i="112"/>
  <c r="I455" i="112"/>
  <c r="H454" i="112"/>
  <c r="I454" i="112"/>
  <c r="H453" i="112"/>
  <c r="I453" i="112"/>
  <c r="H452" i="112"/>
  <c r="I452" i="112"/>
  <c r="G453" i="112"/>
  <c r="G454" i="112"/>
  <c r="G455" i="112"/>
  <c r="G452" i="112"/>
  <c r="G441" i="112"/>
  <c r="H465" i="111"/>
  <c r="I465" i="111"/>
  <c r="H464" i="111"/>
  <c r="I464" i="111"/>
  <c r="H463" i="111"/>
  <c r="I463" i="111"/>
  <c r="H462" i="111"/>
  <c r="I462" i="111"/>
  <c r="G463" i="111"/>
  <c r="G464" i="111"/>
  <c r="G465" i="111"/>
  <c r="G462" i="111"/>
  <c r="H463" i="110"/>
  <c r="I442" i="164" s="1"/>
  <c r="I463" i="110"/>
  <c r="J442" i="164" s="1"/>
  <c r="H462" i="110"/>
  <c r="I441" i="164" s="1"/>
  <c r="I462" i="110"/>
  <c r="J441" i="164" s="1"/>
  <c r="H461" i="110"/>
  <c r="I440" i="164" s="1"/>
  <c r="I461" i="110"/>
  <c r="J440" i="164" s="1"/>
  <c r="H460" i="110"/>
  <c r="I439" i="164" s="1"/>
  <c r="I460" i="110"/>
  <c r="J439" i="164" s="1"/>
  <c r="G461" i="110"/>
  <c r="H440" i="164" s="1"/>
  <c r="G462" i="110"/>
  <c r="H441" i="164" s="1"/>
  <c r="G463" i="110"/>
  <c r="H442" i="164" s="1"/>
  <c r="G460" i="110"/>
  <c r="H439" i="164" s="1"/>
  <c r="G441" i="110"/>
  <c r="H357" i="154"/>
  <c r="H356" i="154"/>
  <c r="G356" i="154"/>
  <c r="H355" i="154"/>
  <c r="H354" i="154"/>
  <c r="I365" i="154"/>
  <c r="I363" i="154"/>
  <c r="G355" i="154"/>
  <c r="G357" i="154"/>
  <c r="G354" i="154"/>
  <c r="I342" i="154"/>
  <c r="I364" i="114"/>
  <c r="I362" i="114"/>
  <c r="I339" i="114"/>
  <c r="H364" i="112"/>
  <c r="H362" i="112"/>
  <c r="H356" i="112"/>
  <c r="H355" i="112"/>
  <c r="H354" i="112"/>
  <c r="H353" i="112"/>
  <c r="G354" i="112"/>
  <c r="G355" i="112"/>
  <c r="G356" i="112"/>
  <c r="G353" i="112"/>
  <c r="H339" i="112"/>
  <c r="H369" i="111"/>
  <c r="H367" i="111"/>
  <c r="H361" i="111"/>
  <c r="H360" i="111"/>
  <c r="H359" i="111"/>
  <c r="H358" i="111"/>
  <c r="G359" i="111"/>
  <c r="G360" i="111"/>
  <c r="G361" i="111"/>
  <c r="G358" i="111"/>
  <c r="H343" i="111"/>
  <c r="H367" i="110"/>
  <c r="I354" i="164" s="1"/>
  <c r="H365" i="110"/>
  <c r="I352" i="164" s="1"/>
  <c r="H357" i="110"/>
  <c r="H344" i="164" s="1"/>
  <c r="H358" i="110"/>
  <c r="H345" i="164" s="1"/>
  <c r="H359" i="110"/>
  <c r="H346" i="164" s="1"/>
  <c r="G357" i="110"/>
  <c r="G344" i="164" s="1"/>
  <c r="G358" i="110"/>
  <c r="G345" i="164" s="1"/>
  <c r="G359" i="110"/>
  <c r="G346" i="164" s="1"/>
  <c r="G356" i="110"/>
  <c r="G343" i="164" s="1"/>
  <c r="H356" i="110"/>
  <c r="H343" i="164" s="1"/>
  <c r="H345" i="110"/>
  <c r="I337" i="164" s="1"/>
  <c r="I287" i="154"/>
  <c r="I284" i="154"/>
  <c r="H287" i="154"/>
  <c r="H284" i="154"/>
  <c r="I285" i="114"/>
  <c r="I282" i="114"/>
  <c r="H285" i="114"/>
  <c r="H282" i="114"/>
  <c r="H286" i="112"/>
  <c r="H283" i="112"/>
  <c r="G286" i="112"/>
  <c r="G283" i="112"/>
  <c r="H290" i="111"/>
  <c r="H287" i="111"/>
  <c r="G290" i="111"/>
  <c r="G287" i="111"/>
  <c r="H290" i="110"/>
  <c r="I285" i="164" s="1"/>
  <c r="H287" i="110"/>
  <c r="I282" i="164" s="1"/>
  <c r="G290" i="110"/>
  <c r="H285" i="164" s="1"/>
  <c r="G287" i="110"/>
  <c r="H282" i="164" s="1"/>
  <c r="H270" i="154"/>
  <c r="H267" i="154"/>
  <c r="H267" i="114"/>
  <c r="H264" i="114"/>
  <c r="G268" i="112"/>
  <c r="G265" i="112"/>
  <c r="G271" i="111"/>
  <c r="G268" i="111"/>
  <c r="G271" i="110"/>
  <c r="H267" i="164" s="1"/>
  <c r="G268" i="110"/>
  <c r="H264" i="164" s="1"/>
  <c r="H254" i="110"/>
  <c r="H254" i="111"/>
  <c r="H252" i="112"/>
  <c r="I252" i="154"/>
  <c r="I251" i="114"/>
  <c r="I217" i="154"/>
  <c r="I216" i="114"/>
  <c r="H216" i="112"/>
  <c r="H219" i="111"/>
  <c r="H219" i="110"/>
  <c r="I216" i="164" s="1"/>
  <c r="I180" i="154"/>
  <c r="H180" i="154"/>
  <c r="I180" i="114"/>
  <c r="H180" i="114"/>
  <c r="H181" i="112"/>
  <c r="G181" i="112"/>
  <c r="H181" i="111"/>
  <c r="G181" i="111"/>
  <c r="H173" i="112"/>
  <c r="H171" i="112"/>
  <c r="G181" i="110"/>
  <c r="H180" i="164" s="1"/>
  <c r="H181" i="110"/>
  <c r="I180" i="164" s="1"/>
  <c r="I171" i="154" l="1"/>
  <c r="I169" i="154"/>
  <c r="I164" i="154"/>
  <c r="I163" i="154"/>
  <c r="I162" i="154"/>
  <c r="I161" i="154"/>
  <c r="H162" i="154"/>
  <c r="H163" i="154"/>
  <c r="H164" i="154"/>
  <c r="H161" i="154"/>
  <c r="H177" i="154"/>
  <c r="I177" i="154"/>
  <c r="H178" i="154"/>
  <c r="I178" i="154"/>
  <c r="H179" i="154"/>
  <c r="I179" i="154"/>
  <c r="I185" i="154"/>
  <c r="H145" i="154"/>
  <c r="H146" i="154"/>
  <c r="H147" i="154"/>
  <c r="H144" i="154"/>
  <c r="I165" i="114"/>
  <c r="I164" i="114"/>
  <c r="I163" i="114"/>
  <c r="I162" i="114"/>
  <c r="I172" i="114"/>
  <c r="I170" i="114"/>
  <c r="H163" i="114"/>
  <c r="H164" i="114"/>
  <c r="H165" i="114"/>
  <c r="H162" i="114"/>
  <c r="H145" i="114"/>
  <c r="H165" i="112"/>
  <c r="H164" i="112"/>
  <c r="H163" i="112"/>
  <c r="H162" i="112"/>
  <c r="G163" i="111"/>
  <c r="H163" i="111"/>
  <c r="H164" i="111"/>
  <c r="H165" i="111"/>
  <c r="H166" i="111"/>
  <c r="G164" i="111"/>
  <c r="G165" i="111"/>
  <c r="G166" i="111"/>
  <c r="G162" i="112"/>
  <c r="G144" i="112"/>
  <c r="G146" i="111"/>
  <c r="G165" i="112"/>
  <c r="G164" i="112"/>
  <c r="G163" i="112"/>
  <c r="H173" i="111"/>
  <c r="H171" i="111"/>
  <c r="H173" i="110"/>
  <c r="I172" i="164" s="1"/>
  <c r="H171" i="110"/>
  <c r="I170" i="164" s="1"/>
  <c r="H165" i="110"/>
  <c r="I165" i="164" s="1"/>
  <c r="H164" i="110"/>
  <c r="I164" i="164" s="1"/>
  <c r="H163" i="110"/>
  <c r="I163" i="164" s="1"/>
  <c r="H162" i="110"/>
  <c r="I162" i="164" s="1"/>
  <c r="G163" i="110"/>
  <c r="H163" i="164" s="1"/>
  <c r="G164" i="110"/>
  <c r="H164" i="164" s="1"/>
  <c r="G165" i="110"/>
  <c r="H165" i="164" s="1"/>
  <c r="G162" i="110"/>
  <c r="H162" i="164" s="1"/>
  <c r="G147" i="110"/>
  <c r="H146" i="164" s="1"/>
  <c r="G148" i="110"/>
  <c r="H147" i="164" s="1"/>
  <c r="G149" i="110"/>
  <c r="H148" i="164" s="1"/>
  <c r="G146" i="110"/>
  <c r="H145" i="164" s="1"/>
  <c r="G126" i="110"/>
  <c r="H124" i="164" s="1"/>
  <c r="I134" i="154"/>
  <c r="I131" i="154"/>
  <c r="H124" i="154"/>
  <c r="H125" i="154"/>
  <c r="H123" i="154"/>
  <c r="I140" i="114"/>
  <c r="I137" i="114"/>
  <c r="H131" i="114"/>
  <c r="H130" i="114"/>
  <c r="H129" i="114"/>
  <c r="H134" i="112"/>
  <c r="H131" i="112"/>
  <c r="G125" i="112"/>
  <c r="G124" i="112"/>
  <c r="G123" i="112"/>
  <c r="H137" i="111"/>
  <c r="H134" i="111"/>
  <c r="G128" i="111"/>
  <c r="G127" i="111"/>
  <c r="G126" i="111"/>
  <c r="H137" i="110"/>
  <c r="I135" i="164" s="1"/>
  <c r="I132" i="164"/>
  <c r="G128" i="110"/>
  <c r="H126" i="164" s="1"/>
  <c r="G127" i="110"/>
  <c r="H125" i="164" s="1"/>
  <c r="H54" i="154"/>
  <c r="H58" i="114"/>
  <c r="G54" i="112"/>
  <c r="G57" i="111"/>
  <c r="G53" i="110"/>
  <c r="H53" i="164" s="1"/>
  <c r="I37" i="154"/>
  <c r="J37" i="154"/>
  <c r="I36" i="154"/>
  <c r="J36" i="154"/>
  <c r="I35" i="154"/>
  <c r="J35" i="154"/>
  <c r="I39" i="114"/>
  <c r="J39" i="114"/>
  <c r="I38" i="114"/>
  <c r="J38" i="114"/>
  <c r="I37" i="114"/>
  <c r="J37" i="114"/>
  <c r="H37" i="112"/>
  <c r="I37" i="112"/>
  <c r="H36" i="112"/>
  <c r="I36" i="112"/>
  <c r="H35" i="112"/>
  <c r="I35" i="112"/>
  <c r="H39" i="111"/>
  <c r="I39" i="111"/>
  <c r="H38" i="111"/>
  <c r="I38" i="111"/>
  <c r="H37" i="111"/>
  <c r="I37" i="111"/>
  <c r="H36" i="110"/>
  <c r="I36" i="164" s="1"/>
  <c r="I36" i="110"/>
  <c r="J36" i="164" s="1"/>
  <c r="H35" i="110"/>
  <c r="I35" i="164" s="1"/>
  <c r="I35" i="110"/>
  <c r="J35" i="164" s="1"/>
  <c r="H34" i="110"/>
  <c r="I34" i="164" s="1"/>
  <c r="I34" i="110"/>
  <c r="J34" i="164" s="1"/>
  <c r="H35" i="154"/>
  <c r="H37" i="114"/>
  <c r="G35" i="112"/>
  <c r="G37" i="111"/>
  <c r="G34" i="110"/>
  <c r="H34" i="164" s="1"/>
  <c r="I9" i="154" l="1"/>
  <c r="I8" i="154"/>
  <c r="I7" i="154"/>
  <c r="I6" i="154"/>
  <c r="I9" i="114"/>
  <c r="I8" i="114"/>
  <c r="I7" i="114"/>
  <c r="I6" i="114"/>
  <c r="H9" i="112"/>
  <c r="H8" i="112"/>
  <c r="H7" i="112"/>
  <c r="H6" i="112"/>
  <c r="H9" i="111"/>
  <c r="H8" i="111"/>
  <c r="H7" i="111"/>
  <c r="H6" i="111"/>
  <c r="H9" i="110"/>
  <c r="I9" i="164" s="1"/>
  <c r="H8" i="110"/>
  <c r="I8" i="164" s="1"/>
  <c r="H7" i="110"/>
  <c r="I7" i="164" s="1"/>
  <c r="H6" i="110"/>
  <c r="I6" i="164" s="1"/>
  <c r="F121" i="163"/>
  <c r="F110" i="163"/>
  <c r="F116" i="109"/>
  <c r="F105" i="109"/>
  <c r="F139" i="108"/>
  <c r="F157" i="108"/>
  <c r="F138" i="107"/>
  <c r="F121" i="107"/>
  <c r="F120" i="106"/>
  <c r="F114" i="173" s="1"/>
  <c r="F133" i="106"/>
  <c r="F127" i="173" s="1"/>
  <c r="I241" i="177"/>
  <c r="I234" i="177"/>
  <c r="I235" i="177"/>
  <c r="I233" i="177"/>
  <c r="H234" i="177"/>
  <c r="H235" i="177"/>
  <c r="H233" i="177"/>
  <c r="I222" i="177"/>
  <c r="I215" i="177"/>
  <c r="I216" i="177"/>
  <c r="I217" i="177"/>
  <c r="I214" i="177"/>
  <c r="H215" i="177"/>
  <c r="H216" i="177"/>
  <c r="H217" i="177"/>
  <c r="H214" i="177"/>
  <c r="I207" i="177"/>
  <c r="I204" i="177"/>
  <c r="I193" i="177"/>
  <c r="I185" i="177"/>
  <c r="I186" i="177"/>
  <c r="I187" i="177"/>
  <c r="I184" i="177"/>
  <c r="H185" i="177"/>
  <c r="H186" i="177"/>
  <c r="H187" i="177"/>
  <c r="H184" i="177"/>
  <c r="I175" i="177"/>
  <c r="I167" i="177"/>
  <c r="I168" i="177"/>
  <c r="I169" i="177"/>
  <c r="I166" i="177"/>
  <c r="H167" i="177"/>
  <c r="H168" i="177"/>
  <c r="H169" i="177"/>
  <c r="H166" i="177"/>
  <c r="I135" i="177"/>
  <c r="I136" i="177"/>
  <c r="I137" i="177"/>
  <c r="I134" i="177"/>
  <c r="I158" i="177"/>
  <c r="I150" i="177"/>
  <c r="I151" i="177"/>
  <c r="I152" i="177"/>
  <c r="I149" i="177"/>
  <c r="H150" i="177"/>
  <c r="H151" i="177"/>
  <c r="H152" i="177"/>
  <c r="H149" i="177"/>
  <c r="I143" i="177"/>
  <c r="H135" i="177"/>
  <c r="H136" i="177"/>
  <c r="H137" i="177"/>
  <c r="H134" i="177"/>
  <c r="I127" i="177"/>
  <c r="I121" i="177"/>
  <c r="I122" i="177"/>
  <c r="I120" i="177"/>
  <c r="H121" i="177"/>
  <c r="H122" i="177"/>
  <c r="H120" i="177"/>
  <c r="I110" i="177"/>
  <c r="I104" i="177"/>
  <c r="I103" i="177"/>
  <c r="H104" i="177"/>
  <c r="H103" i="177"/>
  <c r="I94" i="177"/>
  <c r="H86" i="177"/>
  <c r="I77" i="177"/>
  <c r="H71" i="177"/>
  <c r="H70" i="177"/>
  <c r="H69" i="177"/>
  <c r="I65" i="177"/>
  <c r="I62" i="177"/>
  <c r="J55" i="177"/>
  <c r="J56" i="177"/>
  <c r="J54" i="177"/>
  <c r="I55" i="177"/>
  <c r="I56" i="177"/>
  <c r="I54" i="177"/>
  <c r="H54" i="177"/>
  <c r="H55" i="177"/>
  <c r="H56" i="177"/>
  <c r="I48" i="177"/>
  <c r="I45" i="177"/>
  <c r="H39" i="177"/>
  <c r="H38" i="177"/>
  <c r="I32" i="177"/>
  <c r="I29" i="177"/>
  <c r="H23" i="177"/>
  <c r="H22" i="177"/>
  <c r="I15" i="177"/>
  <c r="H7" i="177"/>
  <c r="H8" i="177"/>
  <c r="H6" i="177"/>
  <c r="H6" i="114"/>
  <c r="I28" i="154"/>
  <c r="J21" i="154"/>
  <c r="J22" i="154"/>
  <c r="J20" i="154"/>
  <c r="I21" i="154"/>
  <c r="I22" i="154"/>
  <c r="I20" i="154"/>
  <c r="H21" i="154"/>
  <c r="H22" i="154"/>
  <c r="H20" i="154"/>
  <c r="H6" i="154"/>
  <c r="J24" i="152"/>
  <c r="I24" i="152"/>
  <c r="H24" i="152"/>
  <c r="J23" i="152"/>
  <c r="I23" i="152"/>
  <c r="H23" i="152"/>
  <c r="J22" i="152"/>
  <c r="I22" i="152"/>
  <c r="H22" i="152"/>
  <c r="I30" i="114"/>
  <c r="J23" i="114"/>
  <c r="J24" i="114"/>
  <c r="J22" i="114"/>
  <c r="I23" i="114"/>
  <c r="I24" i="114"/>
  <c r="I22" i="114"/>
  <c r="H23" i="114"/>
  <c r="H24" i="114"/>
  <c r="H22" i="114"/>
  <c r="H29" i="112"/>
  <c r="H14" i="112"/>
  <c r="I22" i="112"/>
  <c r="I23" i="112"/>
  <c r="I21" i="112"/>
  <c r="H22" i="112"/>
  <c r="H23" i="112"/>
  <c r="H21" i="112"/>
  <c r="G22" i="112"/>
  <c r="G23" i="112"/>
  <c r="G21" i="112"/>
  <c r="G6" i="112"/>
  <c r="H30" i="111"/>
  <c r="H14" i="111"/>
  <c r="I23" i="111"/>
  <c r="I24" i="111"/>
  <c r="I22" i="111"/>
  <c r="H23" i="111"/>
  <c r="H24" i="111"/>
  <c r="H22" i="111"/>
  <c r="G6" i="111"/>
  <c r="G23" i="111"/>
  <c r="G24" i="111"/>
  <c r="G22" i="111"/>
  <c r="H28" i="110"/>
  <c r="I28" i="164" s="1"/>
  <c r="H14" i="110"/>
  <c r="I21" i="110"/>
  <c r="J21" i="164" s="1"/>
  <c r="I22" i="110"/>
  <c r="J22" i="164" s="1"/>
  <c r="I20" i="110"/>
  <c r="J20" i="164" s="1"/>
  <c r="H21" i="110"/>
  <c r="I21" i="164" s="1"/>
  <c r="H22" i="110"/>
  <c r="I22" i="164" s="1"/>
  <c r="H20" i="110"/>
  <c r="I20" i="164" s="1"/>
  <c r="G21" i="110"/>
  <c r="H21" i="164" s="1"/>
  <c r="G22" i="110"/>
  <c r="H22" i="164" s="1"/>
  <c r="G20" i="110"/>
  <c r="H20" i="164" s="1"/>
  <c r="G6" i="110"/>
  <c r="H6" i="164" s="1"/>
  <c r="I55" i="156"/>
  <c r="I56" i="156"/>
  <c r="I54" i="156"/>
  <c r="H54" i="156"/>
  <c r="H55" i="121"/>
  <c r="H56" i="121"/>
  <c r="H54" i="121"/>
  <c r="G54" i="121"/>
  <c r="H55" i="120"/>
  <c r="H56" i="120"/>
  <c r="H54" i="120"/>
  <c r="G54" i="120"/>
  <c r="H55" i="119"/>
  <c r="I55" i="166" s="1"/>
  <c r="H56" i="119"/>
  <c r="I56" i="166" s="1"/>
  <c r="H54" i="119"/>
  <c r="I54" i="166" s="1"/>
  <c r="G54" i="119"/>
  <c r="H54" i="166" s="1"/>
  <c r="H466" i="154"/>
  <c r="H467" i="154"/>
  <c r="H465" i="154"/>
  <c r="I465" i="154"/>
  <c r="H495" i="114"/>
  <c r="H494" i="114"/>
  <c r="H493" i="114"/>
  <c r="H492" i="114"/>
  <c r="G472" i="112"/>
  <c r="G471" i="112"/>
  <c r="G470" i="112"/>
  <c r="G469" i="112"/>
  <c r="G480" i="111"/>
  <c r="G479" i="111"/>
  <c r="G478" i="111"/>
  <c r="G477" i="111"/>
  <c r="G478" i="110"/>
  <c r="H458" i="164" s="1"/>
  <c r="G477" i="110"/>
  <c r="H457" i="164" s="1"/>
  <c r="G476" i="110"/>
  <c r="H456" i="164" s="1"/>
  <c r="G475" i="110"/>
  <c r="H455" i="164" s="1"/>
  <c r="I13" i="162"/>
  <c r="J28" i="162"/>
  <c r="I13" i="130"/>
  <c r="J28" i="130"/>
  <c r="I13" i="128"/>
  <c r="I28" i="128"/>
  <c r="I13" i="129"/>
  <c r="I28" i="129"/>
  <c r="K217" i="177" l="1"/>
  <c r="K215" i="177"/>
  <c r="K216" i="177"/>
  <c r="K214" i="177"/>
  <c r="I13" i="127"/>
  <c r="I13" i="172" s="1"/>
  <c r="I28" i="127"/>
  <c r="J28" i="172" s="1"/>
  <c r="F157" i="145"/>
  <c r="F156" i="145"/>
  <c r="F190" i="163"/>
  <c r="F173" i="163"/>
  <c r="F180" i="109"/>
  <c r="F162" i="109"/>
  <c r="F200" i="108"/>
  <c r="F173" i="108"/>
  <c r="F191" i="107"/>
  <c r="F179" i="107"/>
  <c r="F186" i="106"/>
  <c r="F180" i="173" s="1"/>
  <c r="F168" i="106"/>
  <c r="F163" i="173" s="1"/>
  <c r="F173" i="106"/>
  <c r="H213" i="114"/>
  <c r="H420" i="154"/>
  <c r="H421" i="154"/>
  <c r="H422" i="154"/>
  <c r="H419" i="154"/>
  <c r="H437" i="114"/>
  <c r="H438" i="114"/>
  <c r="H439" i="114"/>
  <c r="H436" i="114"/>
  <c r="G424" i="112"/>
  <c r="G425" i="112"/>
  <c r="G426" i="112"/>
  <c r="G423" i="112"/>
  <c r="G428" i="111"/>
  <c r="G429" i="111"/>
  <c r="G430" i="111"/>
  <c r="G427" i="111"/>
  <c r="G428" i="110"/>
  <c r="H415" i="164" s="1"/>
  <c r="G427" i="110"/>
  <c r="H414" i="164" s="1"/>
  <c r="G426" i="110"/>
  <c r="H413" i="164" s="1"/>
  <c r="G425" i="110"/>
  <c r="H412" i="164" s="1"/>
  <c r="H437" i="154"/>
  <c r="H436" i="154"/>
  <c r="H435" i="154"/>
  <c r="H452" i="114"/>
  <c r="H451" i="114"/>
  <c r="H450" i="114"/>
  <c r="G440" i="112"/>
  <c r="G439" i="112"/>
  <c r="G438" i="112"/>
  <c r="G451" i="111"/>
  <c r="G450" i="111"/>
  <c r="G449" i="111"/>
  <c r="G448" i="111"/>
  <c r="G444" i="110"/>
  <c r="H428" i="164" s="1"/>
  <c r="G443" i="110"/>
  <c r="H427" i="164" s="1"/>
  <c r="G442" i="110"/>
  <c r="H426" i="164" s="1"/>
  <c r="H425" i="164"/>
  <c r="I311" i="154"/>
  <c r="I311" i="114"/>
  <c r="H308" i="112"/>
  <c r="H315" i="111"/>
  <c r="H313" i="110"/>
  <c r="I308" i="164" s="1"/>
  <c r="H67" i="157"/>
  <c r="H67" i="134"/>
  <c r="G67" i="132"/>
  <c r="G67" i="131"/>
  <c r="H67" i="167" s="1"/>
  <c r="F56" i="106"/>
  <c r="F61" i="106"/>
  <c r="H86" i="156"/>
  <c r="H87" i="156"/>
  <c r="H103" i="150"/>
  <c r="H102" i="150"/>
  <c r="H101" i="150"/>
  <c r="H84" i="119"/>
  <c r="I86" i="166" s="1"/>
  <c r="G70" i="119"/>
  <c r="H70" i="166" s="1"/>
  <c r="G71" i="119"/>
  <c r="H71" i="166" s="1"/>
  <c r="G69" i="119"/>
  <c r="H69" i="166" s="1"/>
  <c r="G84" i="119"/>
  <c r="G85" i="119"/>
  <c r="H85" i="119"/>
  <c r="I87" i="166" s="1"/>
  <c r="G86" i="119"/>
  <c r="H86" i="119"/>
  <c r="I88" i="166" s="1"/>
  <c r="H92" i="119"/>
  <c r="H88" i="156"/>
  <c r="G87" i="121"/>
  <c r="G88" i="121"/>
  <c r="G86" i="121"/>
  <c r="G88" i="120"/>
  <c r="G87" i="120"/>
  <c r="G86" i="120"/>
  <c r="I302" i="155"/>
  <c r="I305" i="118"/>
  <c r="H298" i="116"/>
  <c r="H296" i="117"/>
  <c r="H300" i="115"/>
  <c r="I294" i="165" s="1"/>
  <c r="I215" i="157"/>
  <c r="I203" i="157"/>
  <c r="I199" i="157"/>
  <c r="I214" i="134"/>
  <c r="I203" i="134"/>
  <c r="I199" i="134"/>
  <c r="H215" i="133"/>
  <c r="H204" i="133"/>
  <c r="H200" i="133"/>
  <c r="H214" i="132"/>
  <c r="H203" i="132"/>
  <c r="H199" i="132"/>
  <c r="H215" i="131"/>
  <c r="I215" i="167" s="1"/>
  <c r="H204" i="131"/>
  <c r="I204" i="167" s="1"/>
  <c r="H200" i="131"/>
  <c r="I475" i="154"/>
  <c r="I472" i="154"/>
  <c r="I466" i="154"/>
  <c r="I467" i="154"/>
  <c r="I468" i="154"/>
  <c r="I502" i="114"/>
  <c r="I499" i="114"/>
  <c r="I493" i="114"/>
  <c r="I494" i="114"/>
  <c r="I495" i="114"/>
  <c r="I492" i="114"/>
  <c r="H476" i="112"/>
  <c r="H472" i="112"/>
  <c r="H471" i="112"/>
  <c r="H470" i="112"/>
  <c r="H469" i="112"/>
  <c r="H484" i="111"/>
  <c r="H480" i="111"/>
  <c r="H479" i="111"/>
  <c r="H478" i="111"/>
  <c r="H477" i="111"/>
  <c r="H485" i="110"/>
  <c r="I465" i="164" s="1"/>
  <c r="H482" i="110"/>
  <c r="I462" i="164" s="1"/>
  <c r="H478" i="110"/>
  <c r="I458" i="164" s="1"/>
  <c r="H477" i="110"/>
  <c r="I457" i="164" s="1"/>
  <c r="H476" i="110"/>
  <c r="I456" i="164" s="1"/>
  <c r="H475" i="110"/>
  <c r="I455" i="164" s="1"/>
  <c r="G33" i="144"/>
  <c r="G12" i="144"/>
  <c r="G33" i="161"/>
  <c r="G12" i="161"/>
  <c r="F6" i="161"/>
  <c r="G33" i="138"/>
  <c r="G12" i="138"/>
  <c r="F6" i="138"/>
  <c r="G33" i="137"/>
  <c r="G12" i="137"/>
  <c r="F6" i="137"/>
  <c r="G33" i="136"/>
  <c r="F27" i="136"/>
  <c r="G13" i="136"/>
  <c r="F6" i="136"/>
  <c r="G33" i="135"/>
  <c r="G33" i="171" s="1"/>
  <c r="G12" i="135"/>
  <c r="G12" i="171" s="1"/>
  <c r="F6" i="135"/>
  <c r="F6" i="171" s="1"/>
  <c r="F96" i="106"/>
  <c r="F90" i="173" s="1"/>
  <c r="F96" i="163"/>
  <c r="F93" i="163"/>
  <c r="F92" i="109"/>
  <c r="F89" i="109"/>
  <c r="F96" i="108"/>
  <c r="F93" i="108"/>
  <c r="F95" i="107"/>
  <c r="F92" i="107"/>
  <c r="F93" i="106"/>
  <c r="F87" i="173" s="1"/>
  <c r="I87" i="157"/>
  <c r="I85" i="157"/>
  <c r="I87" i="134"/>
  <c r="I85" i="134"/>
  <c r="H89" i="133"/>
  <c r="H87" i="133"/>
  <c r="H87" i="132"/>
  <c r="H85" i="132"/>
  <c r="H88" i="131"/>
  <c r="I88" i="167" s="1"/>
  <c r="H86" i="131"/>
  <c r="I86" i="167" s="1"/>
  <c r="I64" i="155"/>
  <c r="I62" i="155"/>
  <c r="H60" i="117"/>
  <c r="H58" i="117"/>
  <c r="I58" i="118"/>
  <c r="I56" i="118"/>
  <c r="H69" i="116"/>
  <c r="H67" i="116"/>
  <c r="H61" i="115"/>
  <c r="H59" i="115"/>
  <c r="I65" i="165" s="1"/>
  <c r="F84" i="163"/>
  <c r="F78" i="163"/>
  <c r="F61" i="163"/>
  <c r="F79" i="109"/>
  <c r="F73" i="109"/>
  <c r="F61" i="109"/>
  <c r="F88" i="109"/>
  <c r="F84" i="108"/>
  <c r="F77" i="108"/>
  <c r="F61" i="108"/>
  <c r="F77" i="107"/>
  <c r="F84" i="107"/>
  <c r="F61" i="107"/>
  <c r="F91" i="107"/>
  <c r="F84" i="106"/>
  <c r="F79" i="173" s="1"/>
  <c r="F77" i="106"/>
  <c r="F73" i="173" s="1"/>
  <c r="I269" i="157"/>
  <c r="I266" i="157"/>
  <c r="H260" i="157"/>
  <c r="H277" i="157"/>
  <c r="I283" i="157"/>
  <c r="I286" i="157"/>
  <c r="I269" i="134"/>
  <c r="I266" i="134"/>
  <c r="H260" i="134"/>
  <c r="G259" i="133"/>
  <c r="H268" i="133"/>
  <c r="H265" i="133"/>
  <c r="G277" i="133"/>
  <c r="H283" i="133"/>
  <c r="H286" i="133"/>
  <c r="H270" i="132"/>
  <c r="H267" i="132"/>
  <c r="G261" i="132"/>
  <c r="G276" i="132"/>
  <c r="H282" i="132"/>
  <c r="H285" i="132"/>
  <c r="H271" i="131"/>
  <c r="I271" i="167" s="1"/>
  <c r="H268" i="131"/>
  <c r="I268" i="167" s="1"/>
  <c r="G262" i="131"/>
  <c r="H262" i="167" s="1"/>
  <c r="H80" i="157"/>
  <c r="H79" i="157"/>
  <c r="H80" i="134"/>
  <c r="H79" i="134"/>
  <c r="G81" i="133"/>
  <c r="G80" i="133"/>
  <c r="G79" i="132"/>
  <c r="G80" i="131"/>
  <c r="H80" i="167" s="1"/>
  <c r="G79" i="131"/>
  <c r="H79" i="167" s="1"/>
  <c r="H82" i="115"/>
  <c r="G80" i="132"/>
  <c r="H62" i="119"/>
  <c r="H55" i="155"/>
  <c r="G50" i="117"/>
  <c r="H51" i="118"/>
  <c r="G58" i="116"/>
  <c r="G52" i="115"/>
  <c r="H58" i="165" s="1"/>
  <c r="F109" i="107"/>
  <c r="F109" i="108"/>
  <c r="F105" i="107"/>
  <c r="F109" i="106"/>
  <c r="F102" i="173" s="1"/>
  <c r="I200" i="167" l="1"/>
  <c r="G74" i="112"/>
  <c r="J31" i="125" l="1"/>
  <c r="I30" i="123"/>
  <c r="J30" i="123"/>
  <c r="H30" i="123"/>
  <c r="H160" i="159" l="1"/>
  <c r="H145" i="159"/>
  <c r="H160" i="126"/>
  <c r="H173" i="126"/>
  <c r="H159" i="125"/>
  <c r="H144" i="125"/>
  <c r="H159" i="124"/>
  <c r="H144" i="124"/>
  <c r="H163" i="123"/>
  <c r="H160" i="169" s="1"/>
  <c r="H147" i="123"/>
  <c r="H75" i="154"/>
  <c r="H74" i="154"/>
  <c r="H52" i="154"/>
  <c r="H57" i="114"/>
  <c r="H75" i="114"/>
  <c r="H74" i="114"/>
  <c r="H56" i="114"/>
  <c r="G75" i="112"/>
  <c r="G53" i="112"/>
  <c r="G76" i="111"/>
  <c r="G75" i="111"/>
  <c r="G55" i="111"/>
  <c r="G76" i="110"/>
  <c r="H75" i="164" s="1"/>
  <c r="G75" i="110"/>
  <c r="H74" i="164" s="1"/>
  <c r="G52" i="110"/>
  <c r="H39" i="114" l="1"/>
  <c r="J64" i="123" l="1"/>
  <c r="J31" i="169"/>
  <c r="J60" i="169"/>
  <c r="J95" i="123"/>
  <c r="J93" i="169" s="1"/>
  <c r="J79" i="123"/>
  <c r="J76" i="169" s="1"/>
  <c r="H40" i="123"/>
  <c r="H38" i="169" s="1"/>
  <c r="H72" i="123"/>
  <c r="H68" i="169" s="1"/>
  <c r="I31" i="169"/>
  <c r="H31" i="169"/>
  <c r="H48" i="123"/>
  <c r="H44" i="169" s="1"/>
  <c r="H38" i="159"/>
  <c r="H68" i="159"/>
  <c r="J31" i="159"/>
  <c r="I31" i="159"/>
  <c r="H31" i="159"/>
  <c r="H44" i="159"/>
  <c r="H38" i="126"/>
  <c r="H68" i="126"/>
  <c r="J31" i="126"/>
  <c r="I31" i="126"/>
  <c r="H31" i="126"/>
  <c r="H60" i="126"/>
  <c r="I31" i="125"/>
  <c r="H31" i="125"/>
  <c r="H60" i="125"/>
  <c r="J31" i="124"/>
  <c r="I31" i="124"/>
  <c r="H31" i="124"/>
  <c r="H44" i="124"/>
  <c r="H38" i="124"/>
  <c r="I44" i="124"/>
  <c r="H68" i="124"/>
  <c r="H18" i="123"/>
  <c r="H18" i="169" s="1"/>
  <c r="H107" i="123"/>
  <c r="H106" i="169" s="1"/>
  <c r="H106" i="123"/>
  <c r="H105" i="169" s="1"/>
  <c r="H120" i="123"/>
  <c r="H118" i="169" s="1"/>
  <c r="H106" i="159"/>
  <c r="H105" i="159"/>
  <c r="H118" i="159"/>
  <c r="H119" i="159"/>
  <c r="H120" i="159"/>
  <c r="H121" i="159"/>
  <c r="H106" i="126"/>
  <c r="H105" i="126"/>
  <c r="H118" i="126"/>
  <c r="H119" i="126"/>
  <c r="H120" i="126"/>
  <c r="H121" i="126"/>
  <c r="H104" i="125"/>
  <c r="H103" i="125"/>
  <c r="H117" i="125"/>
  <c r="H104" i="124"/>
  <c r="H103" i="124"/>
  <c r="H120" i="124"/>
  <c r="H118" i="124"/>
  <c r="H121" i="123"/>
  <c r="H119" i="169" s="1"/>
  <c r="H122" i="123"/>
  <c r="H120" i="169" s="1"/>
  <c r="H123" i="123"/>
  <c r="H121" i="169" s="1"/>
  <c r="H52" i="164"/>
  <c r="G51" i="110"/>
  <c r="H51" i="164" s="1"/>
  <c r="G35" i="110"/>
  <c r="H35" i="164" s="1"/>
  <c r="H53" i="154"/>
  <c r="H89" i="154"/>
  <c r="G36" i="110"/>
  <c r="H36" i="164" s="1"/>
  <c r="G92" i="110"/>
  <c r="H90" i="164" s="1"/>
  <c r="G91" i="110"/>
  <c r="H89" i="164" s="1"/>
  <c r="G93" i="110"/>
  <c r="H91" i="164" s="1"/>
  <c r="H101" i="110"/>
  <c r="I99" i="164" s="1"/>
  <c r="H104" i="110"/>
  <c r="I102" i="164" s="1"/>
  <c r="H121" i="110"/>
  <c r="I119" i="164" s="1"/>
  <c r="H94" i="114"/>
  <c r="G52" i="112"/>
  <c r="G88" i="112"/>
  <c r="I107" i="114"/>
  <c r="I104" i="114"/>
  <c r="H96" i="114"/>
  <c r="H95" i="114"/>
  <c r="G36" i="112"/>
  <c r="G90" i="112"/>
  <c r="G89" i="112"/>
  <c r="H98" i="112"/>
  <c r="G56" i="111"/>
  <c r="G91" i="111"/>
  <c r="G7" i="110"/>
  <c r="H7" i="164" s="1"/>
  <c r="G8" i="110"/>
  <c r="H8" i="164" s="1"/>
  <c r="G9" i="110"/>
  <c r="H9" i="164" s="1"/>
  <c r="H223" i="119"/>
  <c r="I224" i="166" s="1"/>
  <c r="H205" i="119"/>
  <c r="I206" i="166" s="1"/>
  <c r="H174" i="131"/>
  <c r="I174" i="167" s="1"/>
  <c r="F178" i="163"/>
  <c r="F162" i="163"/>
  <c r="F23" i="163"/>
  <c r="F157" i="163"/>
  <c r="F136" i="163"/>
  <c r="F106" i="163"/>
  <c r="F92" i="163"/>
  <c r="F56" i="163"/>
  <c r="F32" i="163"/>
  <c r="F31" i="163"/>
  <c r="F30" i="163"/>
  <c r="J143" i="162"/>
  <c r="J141" i="162"/>
  <c r="J130" i="162"/>
  <c r="J114" i="162"/>
  <c r="I100" i="162"/>
  <c r="J100" i="162"/>
  <c r="J97" i="162"/>
  <c r="I97" i="162"/>
  <c r="J81" i="162"/>
  <c r="J78" i="162"/>
  <c r="J63" i="162"/>
  <c r="J60" i="162"/>
  <c r="J44" i="162"/>
  <c r="H151" i="162"/>
  <c r="H136" i="162"/>
  <c r="I124" i="162"/>
  <c r="I123" i="162"/>
  <c r="I122" i="162"/>
  <c r="H124" i="162"/>
  <c r="H123" i="162"/>
  <c r="H122" i="162"/>
  <c r="I107" i="162"/>
  <c r="I106" i="162"/>
  <c r="H107" i="162"/>
  <c r="H106" i="162"/>
  <c r="H90" i="162"/>
  <c r="H89" i="162"/>
  <c r="H88" i="162"/>
  <c r="H87" i="162"/>
  <c r="H86" i="162"/>
  <c r="I72" i="162"/>
  <c r="I71" i="162"/>
  <c r="I70" i="162"/>
  <c r="H72" i="162"/>
  <c r="H71" i="162"/>
  <c r="H70" i="162"/>
  <c r="I54" i="162"/>
  <c r="I53" i="162"/>
  <c r="H54" i="162"/>
  <c r="H53" i="162"/>
  <c r="I38" i="162"/>
  <c r="H38" i="162"/>
  <c r="H22" i="162"/>
  <c r="H21" i="162"/>
  <c r="H7" i="162"/>
  <c r="H6" i="162"/>
  <c r="F27" i="161"/>
  <c r="I63" i="160"/>
  <c r="I60" i="160"/>
  <c r="I14" i="160"/>
  <c r="H56" i="160"/>
  <c r="I38" i="160"/>
  <c r="H38" i="160"/>
  <c r="H23" i="160"/>
  <c r="H7" i="160"/>
  <c r="H6" i="160"/>
  <c r="H199" i="159"/>
  <c r="H196" i="159"/>
  <c r="H182" i="159"/>
  <c r="H155" i="159"/>
  <c r="J230" i="159"/>
  <c r="I230" i="159"/>
  <c r="H230" i="159"/>
  <c r="J214" i="159"/>
  <c r="I214" i="159"/>
  <c r="H214" i="159"/>
  <c r="H187" i="159"/>
  <c r="J173" i="159"/>
  <c r="I173" i="159"/>
  <c r="H173" i="159"/>
  <c r="J145" i="159"/>
  <c r="I145" i="159"/>
  <c r="I130" i="159"/>
  <c r="H130" i="159"/>
  <c r="J93" i="159"/>
  <c r="I93" i="159"/>
  <c r="H93" i="159"/>
  <c r="J76" i="159"/>
  <c r="I76" i="159"/>
  <c r="J60" i="159"/>
  <c r="I60" i="159"/>
  <c r="H60" i="159"/>
  <c r="I44" i="159"/>
  <c r="J18" i="159"/>
  <c r="I18" i="159"/>
  <c r="H18" i="159"/>
  <c r="J5" i="159"/>
  <c r="I5" i="159"/>
  <c r="H5" i="159"/>
  <c r="J65" i="158"/>
  <c r="J31" i="158"/>
  <c r="J48" i="158"/>
  <c r="J14" i="158"/>
  <c r="J59" i="158"/>
  <c r="J58" i="158"/>
  <c r="H59" i="158"/>
  <c r="H58" i="158"/>
  <c r="H40" i="158"/>
  <c r="J40" i="158"/>
  <c r="J23" i="158"/>
  <c r="H23" i="158"/>
  <c r="H7" i="158"/>
  <c r="H6" i="158"/>
  <c r="I328" i="157"/>
  <c r="I314" i="157"/>
  <c r="I300" i="157"/>
  <c r="I297" i="157"/>
  <c r="I254" i="157"/>
  <c r="I240" i="157"/>
  <c r="I228" i="157"/>
  <c r="I213" i="157"/>
  <c r="I187" i="157"/>
  <c r="I173" i="157"/>
  <c r="I161" i="157"/>
  <c r="I145" i="157"/>
  <c r="I131" i="157"/>
  <c r="I113" i="157"/>
  <c r="I47" i="157"/>
  <c r="I33" i="157"/>
  <c r="I18" i="157"/>
  <c r="I15" i="157"/>
  <c r="I321" i="157"/>
  <c r="I320" i="157"/>
  <c r="I319" i="157"/>
  <c r="H321" i="157"/>
  <c r="H320" i="157"/>
  <c r="H319" i="157"/>
  <c r="I307" i="157"/>
  <c r="I306" i="157"/>
  <c r="I305" i="157"/>
  <c r="H307" i="157"/>
  <c r="H306" i="157"/>
  <c r="H305" i="157"/>
  <c r="H292" i="157"/>
  <c r="H291" i="157"/>
  <c r="H248" i="157"/>
  <c r="H247" i="157"/>
  <c r="I234" i="157"/>
  <c r="I233" i="157"/>
  <c r="I232" i="157"/>
  <c r="H234" i="157"/>
  <c r="H233" i="157"/>
  <c r="H232" i="157"/>
  <c r="I222" i="157"/>
  <c r="I221" i="157"/>
  <c r="I220" i="157"/>
  <c r="H222" i="157"/>
  <c r="H221" i="157"/>
  <c r="H220" i="157"/>
  <c r="J208" i="157"/>
  <c r="I208" i="157"/>
  <c r="H208" i="157"/>
  <c r="J194" i="157"/>
  <c r="J193" i="157"/>
  <c r="J192" i="157"/>
  <c r="I194" i="157"/>
  <c r="I193" i="157"/>
  <c r="I192" i="157"/>
  <c r="H194" i="157"/>
  <c r="H193" i="157"/>
  <c r="H192" i="157"/>
  <c r="I179" i="157"/>
  <c r="H179" i="157"/>
  <c r="I168" i="157"/>
  <c r="I167" i="157"/>
  <c r="I166" i="157"/>
  <c r="H168" i="157"/>
  <c r="H167" i="157"/>
  <c r="H166" i="157"/>
  <c r="I155" i="157"/>
  <c r="I154" i="157"/>
  <c r="I153" i="157"/>
  <c r="H155" i="157"/>
  <c r="H154" i="157"/>
  <c r="H153" i="157"/>
  <c r="I139" i="157"/>
  <c r="I138" i="157"/>
  <c r="I137" i="157"/>
  <c r="H139" i="157"/>
  <c r="H138" i="157"/>
  <c r="H137" i="157"/>
  <c r="I126" i="157"/>
  <c r="I125" i="157"/>
  <c r="I124" i="157"/>
  <c r="H126" i="157"/>
  <c r="H125" i="157"/>
  <c r="H124" i="157"/>
  <c r="I108" i="157"/>
  <c r="I107" i="157"/>
  <c r="I106" i="157"/>
  <c r="H108" i="157"/>
  <c r="H107" i="157"/>
  <c r="H106" i="157"/>
  <c r="J92" i="157"/>
  <c r="I92" i="157"/>
  <c r="H92" i="157"/>
  <c r="H55" i="157"/>
  <c r="I41" i="157"/>
  <c r="I40" i="157"/>
  <c r="H41" i="157"/>
  <c r="H40" i="157"/>
  <c r="I27" i="157"/>
  <c r="I26" i="157"/>
  <c r="H27" i="157"/>
  <c r="H26" i="157"/>
  <c r="H8" i="157"/>
  <c r="H7" i="157"/>
  <c r="H6" i="157"/>
  <c r="I243" i="156"/>
  <c r="I224" i="156"/>
  <c r="I209" i="156"/>
  <c r="I206" i="156"/>
  <c r="I195" i="156"/>
  <c r="I175" i="156"/>
  <c r="I158" i="156"/>
  <c r="I143" i="156"/>
  <c r="I126" i="156"/>
  <c r="I110" i="156"/>
  <c r="I94" i="156"/>
  <c r="I77" i="156"/>
  <c r="I65" i="156"/>
  <c r="I62" i="156"/>
  <c r="I48" i="156"/>
  <c r="I45" i="156"/>
  <c r="I32" i="156"/>
  <c r="I29" i="156"/>
  <c r="I15" i="156"/>
  <c r="I237" i="156"/>
  <c r="I236" i="156"/>
  <c r="I235" i="156"/>
  <c r="H237" i="156"/>
  <c r="H236" i="156"/>
  <c r="H235" i="156"/>
  <c r="I219" i="156"/>
  <c r="I218" i="156"/>
  <c r="I217" i="156"/>
  <c r="I216" i="156"/>
  <c r="H219" i="156"/>
  <c r="H218" i="156"/>
  <c r="H217" i="156"/>
  <c r="H216" i="156"/>
  <c r="I189" i="156"/>
  <c r="I188" i="156"/>
  <c r="I187" i="156"/>
  <c r="I186" i="156"/>
  <c r="H189" i="156"/>
  <c r="H188" i="156"/>
  <c r="H187" i="156"/>
  <c r="H186" i="156"/>
  <c r="I169" i="156"/>
  <c r="I168" i="156"/>
  <c r="I167" i="156"/>
  <c r="I166" i="156"/>
  <c r="H169" i="156"/>
  <c r="H168" i="156"/>
  <c r="H167" i="156"/>
  <c r="H166" i="156"/>
  <c r="I152" i="156"/>
  <c r="I151" i="156"/>
  <c r="I150" i="156"/>
  <c r="I149" i="156"/>
  <c r="H152" i="156"/>
  <c r="H151" i="156"/>
  <c r="H150" i="156"/>
  <c r="H149" i="156"/>
  <c r="I137" i="156"/>
  <c r="I136" i="156"/>
  <c r="I135" i="156"/>
  <c r="I134" i="156"/>
  <c r="H137" i="156"/>
  <c r="H136" i="156"/>
  <c r="H135" i="156"/>
  <c r="H134" i="156"/>
  <c r="I121" i="156"/>
  <c r="I120" i="156"/>
  <c r="I119" i="156"/>
  <c r="H121" i="156"/>
  <c r="H120" i="156"/>
  <c r="H119" i="156"/>
  <c r="I104" i="156"/>
  <c r="I103" i="156"/>
  <c r="H104" i="156"/>
  <c r="H103" i="156"/>
  <c r="H71" i="156"/>
  <c r="H70" i="156"/>
  <c r="H69" i="156"/>
  <c r="J56" i="156"/>
  <c r="J55" i="156"/>
  <c r="J54" i="156"/>
  <c r="H56" i="156"/>
  <c r="H55" i="156"/>
  <c r="H39" i="156"/>
  <c r="H38" i="156"/>
  <c r="H23" i="156"/>
  <c r="H22" i="156"/>
  <c r="H8" i="156"/>
  <c r="H7" i="156"/>
  <c r="H6" i="156"/>
  <c r="I348" i="155"/>
  <c r="I334" i="155"/>
  <c r="I316" i="155"/>
  <c r="I300" i="155"/>
  <c r="I287" i="155"/>
  <c r="I284" i="155"/>
  <c r="I274" i="155"/>
  <c r="I262" i="155"/>
  <c r="I246" i="155"/>
  <c r="I232" i="155"/>
  <c r="I221" i="155"/>
  <c r="I205" i="155"/>
  <c r="I191" i="155"/>
  <c r="I177" i="155"/>
  <c r="I162" i="155"/>
  <c r="I150" i="155"/>
  <c r="I138" i="155"/>
  <c r="I125" i="155"/>
  <c r="I111" i="155"/>
  <c r="I97" i="155"/>
  <c r="I82" i="155"/>
  <c r="I34" i="155"/>
  <c r="I31" i="155"/>
  <c r="I17" i="155"/>
  <c r="I14" i="155"/>
  <c r="I343" i="155"/>
  <c r="I342" i="155"/>
  <c r="I341" i="155"/>
  <c r="H343" i="155"/>
  <c r="H342" i="155"/>
  <c r="H341" i="155"/>
  <c r="I329" i="155"/>
  <c r="I328" i="155"/>
  <c r="I327" i="155"/>
  <c r="I326" i="155"/>
  <c r="H329" i="155"/>
  <c r="H328" i="155"/>
  <c r="H327" i="155"/>
  <c r="H326" i="155"/>
  <c r="I311" i="155"/>
  <c r="I310" i="155"/>
  <c r="I309" i="155"/>
  <c r="H311" i="155"/>
  <c r="H310" i="155"/>
  <c r="H309" i="155"/>
  <c r="H295" i="155"/>
  <c r="H294" i="155"/>
  <c r="H280" i="155"/>
  <c r="H279" i="155"/>
  <c r="H269" i="155"/>
  <c r="H268" i="155"/>
  <c r="H257" i="155"/>
  <c r="H256" i="155"/>
  <c r="I241" i="155"/>
  <c r="I240" i="155"/>
  <c r="I239" i="155"/>
  <c r="H241" i="155"/>
  <c r="H240" i="155"/>
  <c r="H239" i="155"/>
  <c r="I227" i="155"/>
  <c r="I226" i="155"/>
  <c r="I225" i="155"/>
  <c r="H227" i="155"/>
  <c r="H226" i="155"/>
  <c r="H225" i="155"/>
  <c r="I216" i="155"/>
  <c r="I215" i="155"/>
  <c r="I214" i="155"/>
  <c r="I213" i="155"/>
  <c r="H216" i="155"/>
  <c r="H215" i="155"/>
  <c r="H214" i="155"/>
  <c r="H213" i="155"/>
  <c r="I200" i="155"/>
  <c r="I199" i="155"/>
  <c r="I198" i="155"/>
  <c r="H200" i="155"/>
  <c r="H199" i="155"/>
  <c r="H198" i="155"/>
  <c r="H185" i="155"/>
  <c r="H170" i="155"/>
  <c r="I157" i="155"/>
  <c r="I156" i="155"/>
  <c r="I155" i="155"/>
  <c r="H157" i="155"/>
  <c r="H156" i="155"/>
  <c r="H155" i="155"/>
  <c r="I145" i="155"/>
  <c r="I144" i="155"/>
  <c r="I143" i="155"/>
  <c r="I142" i="155"/>
  <c r="H145" i="155"/>
  <c r="H144" i="155"/>
  <c r="H143" i="155"/>
  <c r="H142" i="155"/>
  <c r="I133" i="155"/>
  <c r="I132" i="155"/>
  <c r="I131" i="155"/>
  <c r="H133" i="155"/>
  <c r="H132" i="155"/>
  <c r="H131" i="155"/>
  <c r="I120" i="155"/>
  <c r="I119" i="155"/>
  <c r="I118" i="155"/>
  <c r="H120" i="155"/>
  <c r="H119" i="155"/>
  <c r="H118" i="155"/>
  <c r="I106" i="155"/>
  <c r="I105" i="155"/>
  <c r="I104" i="155"/>
  <c r="I103" i="155"/>
  <c r="H106" i="155"/>
  <c r="H105" i="155"/>
  <c r="H104" i="155"/>
  <c r="H103" i="155"/>
  <c r="I91" i="155"/>
  <c r="I90" i="155"/>
  <c r="I89" i="155"/>
  <c r="H91" i="155"/>
  <c r="H90" i="155"/>
  <c r="H89" i="155"/>
  <c r="I77" i="155"/>
  <c r="I76" i="155"/>
  <c r="I75" i="155"/>
  <c r="H77" i="155"/>
  <c r="H76" i="155"/>
  <c r="H75" i="155"/>
  <c r="H41" i="155"/>
  <c r="H40" i="155"/>
  <c r="H25" i="155"/>
  <c r="H24" i="155"/>
  <c r="H23" i="155"/>
  <c r="H22" i="155"/>
  <c r="H8" i="155"/>
  <c r="H7" i="155"/>
  <c r="H6" i="155"/>
  <c r="I525" i="154"/>
  <c r="I512" i="154"/>
  <c r="I497" i="154"/>
  <c r="I494" i="154"/>
  <c r="I459" i="154"/>
  <c r="I456" i="154"/>
  <c r="I340" i="154"/>
  <c r="J295" i="154"/>
  <c r="J292" i="154"/>
  <c r="J280" i="154"/>
  <c r="J278" i="154"/>
  <c r="J275" i="154"/>
  <c r="J243" i="154"/>
  <c r="J241" i="154"/>
  <c r="J238" i="154"/>
  <c r="J225" i="154"/>
  <c r="J222" i="154"/>
  <c r="J209" i="154"/>
  <c r="J206" i="154"/>
  <c r="J203" i="154"/>
  <c r="I188" i="154"/>
  <c r="I156" i="154"/>
  <c r="I153" i="154"/>
  <c r="I119" i="154"/>
  <c r="I116" i="154"/>
  <c r="I102" i="154"/>
  <c r="I99" i="154"/>
  <c r="I46" i="154"/>
  <c r="I14" i="154"/>
  <c r="H534" i="154"/>
  <c r="H533" i="154"/>
  <c r="H532" i="154"/>
  <c r="H531" i="154"/>
  <c r="H519" i="154"/>
  <c r="H518" i="154"/>
  <c r="H517" i="154"/>
  <c r="H505" i="154"/>
  <c r="H504" i="154"/>
  <c r="H503" i="154"/>
  <c r="H410" i="154"/>
  <c r="H409" i="154"/>
  <c r="H408" i="154"/>
  <c r="H407" i="154"/>
  <c r="H398" i="154"/>
  <c r="H397" i="154"/>
  <c r="H396" i="154"/>
  <c r="H395" i="154"/>
  <c r="H385" i="154"/>
  <c r="H384" i="154"/>
  <c r="H383" i="154"/>
  <c r="H382" i="154"/>
  <c r="H334" i="154"/>
  <c r="H333" i="154"/>
  <c r="H332" i="154"/>
  <c r="H331" i="154"/>
  <c r="H306" i="154"/>
  <c r="H305" i="154"/>
  <c r="H304" i="154"/>
  <c r="H303" i="154"/>
  <c r="I286" i="154"/>
  <c r="I285" i="154"/>
  <c r="H286" i="154"/>
  <c r="H285" i="154"/>
  <c r="H269" i="154"/>
  <c r="H268" i="154"/>
  <c r="I251" i="154"/>
  <c r="I250" i="154"/>
  <c r="I249" i="154"/>
  <c r="H252" i="154"/>
  <c r="H251" i="154"/>
  <c r="H250" i="154"/>
  <c r="H249" i="154"/>
  <c r="H233" i="154"/>
  <c r="H232" i="154"/>
  <c r="H231" i="154"/>
  <c r="H230" i="154"/>
  <c r="I216" i="154"/>
  <c r="I215" i="154"/>
  <c r="I214" i="154"/>
  <c r="H217" i="154"/>
  <c r="H216" i="154"/>
  <c r="H215" i="154"/>
  <c r="H214" i="154"/>
  <c r="H198" i="154"/>
  <c r="H197" i="154"/>
  <c r="H196" i="154"/>
  <c r="H195" i="154"/>
  <c r="H110" i="154"/>
  <c r="H109" i="154"/>
  <c r="H108" i="154"/>
  <c r="H91" i="154"/>
  <c r="H90" i="154"/>
  <c r="H37" i="154"/>
  <c r="H36" i="154"/>
  <c r="H7" i="154"/>
  <c r="H8" i="154"/>
  <c r="H9" i="154"/>
  <c r="H185" i="123"/>
  <c r="H182" i="169" s="1"/>
  <c r="H182" i="126"/>
  <c r="H181" i="125"/>
  <c r="H181" i="124"/>
  <c r="H177" i="115"/>
  <c r="I176" i="165" s="1"/>
  <c r="G169" i="115"/>
  <c r="H169" i="165" s="1"/>
  <c r="H198" i="165"/>
  <c r="I176" i="118"/>
  <c r="I190" i="118"/>
  <c r="H184" i="118"/>
  <c r="H169" i="118"/>
  <c r="H178" i="117"/>
  <c r="H191" i="117"/>
  <c r="G170" i="117"/>
  <c r="G185" i="117"/>
  <c r="H177" i="116"/>
  <c r="H190" i="116"/>
  <c r="G170" i="116"/>
  <c r="G184" i="116"/>
  <c r="H190" i="115"/>
  <c r="I191" i="165" s="1"/>
  <c r="H185" i="165"/>
  <c r="I38" i="170"/>
  <c r="H38" i="170"/>
  <c r="H157" i="123"/>
  <c r="H155" i="169" s="1"/>
  <c r="J233" i="123"/>
  <c r="J230" i="169" s="1"/>
  <c r="I233" i="123"/>
  <c r="I230" i="169" s="1"/>
  <c r="H233" i="123"/>
  <c r="H230" i="169" s="1"/>
  <c r="J217" i="123"/>
  <c r="J214" i="169" s="1"/>
  <c r="I217" i="123"/>
  <c r="I214" i="169" s="1"/>
  <c r="H217" i="123"/>
  <c r="H214" i="169" s="1"/>
  <c r="H190" i="123"/>
  <c r="H187" i="169" s="1"/>
  <c r="J176" i="123"/>
  <c r="J173" i="169" s="1"/>
  <c r="I176" i="123"/>
  <c r="I173" i="169" s="1"/>
  <c r="H176" i="123"/>
  <c r="H173" i="169" s="1"/>
  <c r="J147" i="123"/>
  <c r="J145" i="169" s="1"/>
  <c r="I147" i="123"/>
  <c r="I145" i="169" s="1"/>
  <c r="H145" i="169"/>
  <c r="I132" i="123"/>
  <c r="I130" i="169" s="1"/>
  <c r="H132" i="123"/>
  <c r="H130" i="169" s="1"/>
  <c r="I95" i="123"/>
  <c r="I93" i="169" s="1"/>
  <c r="H95" i="123"/>
  <c r="H93" i="169" s="1"/>
  <c r="I79" i="123"/>
  <c r="I76" i="169" s="1"/>
  <c r="H79" i="123"/>
  <c r="H76" i="169" s="1"/>
  <c r="I64" i="123"/>
  <c r="I60" i="169" s="1"/>
  <c r="H64" i="123"/>
  <c r="H60" i="169" s="1"/>
  <c r="I48" i="123"/>
  <c r="I44" i="169" s="1"/>
  <c r="J18" i="123"/>
  <c r="J18" i="169" s="1"/>
  <c r="I18" i="123"/>
  <c r="I18" i="169" s="1"/>
  <c r="J5" i="123"/>
  <c r="J5" i="169" s="1"/>
  <c r="I5" i="123"/>
  <c r="I5" i="169" s="1"/>
  <c r="H5" i="169"/>
  <c r="J65" i="168"/>
  <c r="J14" i="168"/>
  <c r="J59" i="168"/>
  <c r="J58" i="168"/>
  <c r="H59" i="168"/>
  <c r="H58" i="168"/>
  <c r="J40" i="168"/>
  <c r="H40" i="168"/>
  <c r="J23" i="168"/>
  <c r="H23" i="168"/>
  <c r="H6" i="168"/>
  <c r="I340" i="165"/>
  <c r="H333" i="115"/>
  <c r="I326" i="165" s="1"/>
  <c r="H315" i="115"/>
  <c r="I309" i="165" s="1"/>
  <c r="H298" i="115"/>
  <c r="I292" i="165" s="1"/>
  <c r="H285" i="115"/>
  <c r="I279" i="165" s="1"/>
  <c r="H282" i="115"/>
  <c r="I276" i="165" s="1"/>
  <c r="H272" i="115"/>
  <c r="I266" i="165" s="1"/>
  <c r="H260" i="115"/>
  <c r="I253" i="165" s="1"/>
  <c r="H246" i="115"/>
  <c r="I243" i="165" s="1"/>
  <c r="H231" i="115"/>
  <c r="I230" i="165" s="1"/>
  <c r="H220" i="115"/>
  <c r="I219" i="165" s="1"/>
  <c r="H204" i="115"/>
  <c r="I204" i="165" s="1"/>
  <c r="H163" i="115"/>
  <c r="I161" i="165" s="1"/>
  <c r="H151" i="115"/>
  <c r="I149" i="165" s="1"/>
  <c r="H138" i="115"/>
  <c r="I137" i="165" s="1"/>
  <c r="H125" i="115"/>
  <c r="I124" i="165" s="1"/>
  <c r="H111" i="115"/>
  <c r="I110" i="165" s="1"/>
  <c r="H97" i="115"/>
  <c r="I96" i="165" s="1"/>
  <c r="I81" i="165"/>
  <c r="H33" i="115"/>
  <c r="I35" i="165" s="1"/>
  <c r="H30" i="115"/>
  <c r="I32" i="165" s="1"/>
  <c r="H17" i="115"/>
  <c r="I17" i="165" s="1"/>
  <c r="I14" i="165"/>
  <c r="H343" i="115"/>
  <c r="I335" i="165" s="1"/>
  <c r="H342" i="115"/>
  <c r="I334" i="165" s="1"/>
  <c r="H341" i="115"/>
  <c r="I333" i="165" s="1"/>
  <c r="G343" i="115"/>
  <c r="H335" i="165" s="1"/>
  <c r="G342" i="115"/>
  <c r="H334" i="165" s="1"/>
  <c r="G341" i="115"/>
  <c r="H333" i="165" s="1"/>
  <c r="H328" i="115"/>
  <c r="I321" i="165" s="1"/>
  <c r="H327" i="115"/>
  <c r="I320" i="165" s="1"/>
  <c r="H326" i="115"/>
  <c r="I319" i="165" s="1"/>
  <c r="H325" i="115"/>
  <c r="I318" i="165" s="1"/>
  <c r="G328" i="115"/>
  <c r="H321" i="165" s="1"/>
  <c r="G327" i="115"/>
  <c r="H320" i="165" s="1"/>
  <c r="G326" i="115"/>
  <c r="H319" i="165" s="1"/>
  <c r="G325" i="115"/>
  <c r="H318" i="165" s="1"/>
  <c r="I304" i="165"/>
  <c r="I303" i="165"/>
  <c r="H308" i="115"/>
  <c r="I302" i="165" s="1"/>
  <c r="G310" i="115"/>
  <c r="H304" i="165" s="1"/>
  <c r="G309" i="115"/>
  <c r="H303" i="165" s="1"/>
  <c r="G308" i="115"/>
  <c r="H302" i="165" s="1"/>
  <c r="G293" i="115"/>
  <c r="H287" i="165" s="1"/>
  <c r="G292" i="115"/>
  <c r="H286" i="165" s="1"/>
  <c r="G278" i="115"/>
  <c r="H272" i="165" s="1"/>
  <c r="G277" i="115"/>
  <c r="H271" i="165" s="1"/>
  <c r="G267" i="115"/>
  <c r="H261" i="165" s="1"/>
  <c r="G266" i="115"/>
  <c r="H260" i="165" s="1"/>
  <c r="G255" i="115"/>
  <c r="H248" i="165" s="1"/>
  <c r="G254" i="115"/>
  <c r="H247" i="165" s="1"/>
  <c r="H240" i="115"/>
  <c r="I238" i="165" s="1"/>
  <c r="H239" i="115"/>
  <c r="I237" i="165" s="1"/>
  <c r="H238" i="115"/>
  <c r="I236" i="165" s="1"/>
  <c r="G240" i="115"/>
  <c r="H238" i="165" s="1"/>
  <c r="G239" i="115"/>
  <c r="H237" i="165" s="1"/>
  <c r="G238" i="115"/>
  <c r="H236" i="165" s="1"/>
  <c r="H226" i="115"/>
  <c r="I225" i="165" s="1"/>
  <c r="H225" i="115"/>
  <c r="I224" i="165" s="1"/>
  <c r="H224" i="115"/>
  <c r="I223" i="165" s="1"/>
  <c r="G226" i="115"/>
  <c r="H225" i="165" s="1"/>
  <c r="G225" i="115"/>
  <c r="H224" i="165" s="1"/>
  <c r="G224" i="115"/>
  <c r="H223" i="165" s="1"/>
  <c r="I214" i="165"/>
  <c r="I213" i="165"/>
  <c r="I212" i="165"/>
  <c r="I211" i="165"/>
  <c r="H214" i="165"/>
  <c r="H213" i="165"/>
  <c r="H212" i="165"/>
  <c r="H211" i="165"/>
  <c r="I199" i="165"/>
  <c r="I198" i="165"/>
  <c r="I197" i="165"/>
  <c r="H199" i="165"/>
  <c r="H197" i="165"/>
  <c r="H158" i="115"/>
  <c r="I156" i="165" s="1"/>
  <c r="H157" i="115"/>
  <c r="I155" i="165" s="1"/>
  <c r="H156" i="115"/>
  <c r="I154" i="165" s="1"/>
  <c r="G158" i="115"/>
  <c r="H156" i="165" s="1"/>
  <c r="G157" i="115"/>
  <c r="H155" i="165" s="1"/>
  <c r="G156" i="115"/>
  <c r="H154" i="165" s="1"/>
  <c r="I144" i="165"/>
  <c r="I143" i="165"/>
  <c r="I142" i="165"/>
  <c r="I141" i="165"/>
  <c r="H144" i="165"/>
  <c r="H143" i="165"/>
  <c r="H142" i="165"/>
  <c r="H141" i="165"/>
  <c r="I132" i="165"/>
  <c r="I131" i="165"/>
  <c r="I130" i="165"/>
  <c r="H132" i="165"/>
  <c r="H131" i="165"/>
  <c r="H130" i="165"/>
  <c r="H120" i="115"/>
  <c r="I119" i="165" s="1"/>
  <c r="H119" i="115"/>
  <c r="I118" i="165" s="1"/>
  <c r="H118" i="115"/>
  <c r="I117" i="165" s="1"/>
  <c r="H119" i="165"/>
  <c r="G119" i="115"/>
  <c r="H118" i="165" s="1"/>
  <c r="G118" i="115"/>
  <c r="H117" i="165" s="1"/>
  <c r="H106" i="115"/>
  <c r="I105" i="165" s="1"/>
  <c r="H105" i="115"/>
  <c r="I104" i="165" s="1"/>
  <c r="H104" i="115"/>
  <c r="I103" i="165" s="1"/>
  <c r="H103" i="115"/>
  <c r="I102" i="165" s="1"/>
  <c r="G106" i="115"/>
  <c r="H105" i="165" s="1"/>
  <c r="G105" i="115"/>
  <c r="H104" i="165" s="1"/>
  <c r="G104" i="115"/>
  <c r="H103" i="165" s="1"/>
  <c r="G103" i="115"/>
  <c r="H102" i="165" s="1"/>
  <c r="H91" i="115"/>
  <c r="I90" i="165" s="1"/>
  <c r="H90" i="115"/>
  <c r="I89" i="165" s="1"/>
  <c r="H89" i="115"/>
  <c r="I88" i="165" s="1"/>
  <c r="G91" i="115"/>
  <c r="H90" i="165" s="1"/>
  <c r="G90" i="115"/>
  <c r="H89" i="165" s="1"/>
  <c r="G89" i="115"/>
  <c r="H88" i="165" s="1"/>
  <c r="H77" i="115"/>
  <c r="I76" i="165" s="1"/>
  <c r="H76" i="115"/>
  <c r="I75" i="165" s="1"/>
  <c r="H75" i="115"/>
  <c r="I74" i="165" s="1"/>
  <c r="G77" i="115"/>
  <c r="H76" i="165" s="1"/>
  <c r="G76" i="115"/>
  <c r="H75" i="165" s="1"/>
  <c r="G75" i="115"/>
  <c r="H74" i="165" s="1"/>
  <c r="G40" i="115"/>
  <c r="H44" i="165" s="1"/>
  <c r="G39" i="115"/>
  <c r="H43" i="165" s="1"/>
  <c r="H26" i="165"/>
  <c r="H25" i="165"/>
  <c r="H24" i="165"/>
  <c r="H23" i="165"/>
  <c r="H531" i="110"/>
  <c r="I506" i="164" s="1"/>
  <c r="H518" i="110"/>
  <c r="I492" i="164" s="1"/>
  <c r="H503" i="110"/>
  <c r="I479" i="164" s="1"/>
  <c r="H500" i="110"/>
  <c r="I476" i="164" s="1"/>
  <c r="H470" i="110"/>
  <c r="I449" i="164" s="1"/>
  <c r="H467" i="110"/>
  <c r="I446" i="164" s="1"/>
  <c r="I335" i="164"/>
  <c r="I298" i="110"/>
  <c r="J293" i="164" s="1"/>
  <c r="I295" i="110"/>
  <c r="J290" i="164" s="1"/>
  <c r="I281" i="110"/>
  <c r="J277" i="164" s="1"/>
  <c r="I279" i="110"/>
  <c r="J275" i="164" s="1"/>
  <c r="I276" i="110"/>
  <c r="J272" i="164" s="1"/>
  <c r="I262" i="110"/>
  <c r="J260" i="164" s="1"/>
  <c r="I259" i="110"/>
  <c r="J256" i="164" s="1"/>
  <c r="I245" i="110"/>
  <c r="J242" i="164" s="1"/>
  <c r="I243" i="110"/>
  <c r="J240" i="164" s="1"/>
  <c r="I240" i="110"/>
  <c r="J237" i="164" s="1"/>
  <c r="I227" i="110"/>
  <c r="J224" i="164" s="1"/>
  <c r="I224" i="110"/>
  <c r="J221" i="164" s="1"/>
  <c r="I209" i="110"/>
  <c r="J208" i="164" s="1"/>
  <c r="I206" i="110"/>
  <c r="J205" i="164" s="1"/>
  <c r="I203" i="110"/>
  <c r="J202" i="164" s="1"/>
  <c r="H189" i="110"/>
  <c r="I188" i="164" s="1"/>
  <c r="H186" i="110"/>
  <c r="I185" i="164" s="1"/>
  <c r="H157" i="110"/>
  <c r="I157" i="164" s="1"/>
  <c r="H155" i="110"/>
  <c r="I154" i="164" s="1"/>
  <c r="H118" i="110"/>
  <c r="I116" i="164" s="1"/>
  <c r="H45" i="110"/>
  <c r="I45" i="164" s="1"/>
  <c r="I14" i="164"/>
  <c r="H7" i="165"/>
  <c r="H8" i="165"/>
  <c r="H6" i="165"/>
  <c r="G538" i="110"/>
  <c r="H518" i="164" s="1"/>
  <c r="G537" i="110"/>
  <c r="H517" i="164" s="1"/>
  <c r="G536" i="110"/>
  <c r="H516" i="164" s="1"/>
  <c r="G535" i="110"/>
  <c r="H515" i="164" s="1"/>
  <c r="G525" i="110"/>
  <c r="H501" i="164" s="1"/>
  <c r="G524" i="110"/>
  <c r="H500" i="164" s="1"/>
  <c r="G523" i="110"/>
  <c r="H499" i="164" s="1"/>
  <c r="G511" i="110"/>
  <c r="H486" i="164" s="1"/>
  <c r="G510" i="110"/>
  <c r="H485" i="164" s="1"/>
  <c r="G509" i="110"/>
  <c r="H484" i="164" s="1"/>
  <c r="G415" i="110"/>
  <c r="H401" i="164" s="1"/>
  <c r="G414" i="110"/>
  <c r="H400" i="164" s="1"/>
  <c r="G413" i="110"/>
  <c r="H399" i="164" s="1"/>
  <c r="G412" i="110"/>
  <c r="H398" i="164" s="1"/>
  <c r="G402" i="110"/>
  <c r="H388" i="164" s="1"/>
  <c r="G401" i="110"/>
  <c r="H387" i="164" s="1"/>
  <c r="G400" i="110"/>
  <c r="H386" i="164" s="1"/>
  <c r="G399" i="110"/>
  <c r="H385" i="164" s="1"/>
  <c r="G389" i="110"/>
  <c r="H375" i="164" s="1"/>
  <c r="G388" i="110"/>
  <c r="H374" i="164" s="1"/>
  <c r="G387" i="110"/>
  <c r="H373" i="164" s="1"/>
  <c r="G386" i="110"/>
  <c r="H372" i="164" s="1"/>
  <c r="G374" i="110"/>
  <c r="H361" i="164" s="1"/>
  <c r="G373" i="110"/>
  <c r="H360" i="164" s="1"/>
  <c r="G372" i="110"/>
  <c r="H359" i="164" s="1"/>
  <c r="H329" i="164"/>
  <c r="H328" i="164"/>
  <c r="H327" i="164"/>
  <c r="H326" i="164"/>
  <c r="H303" i="164"/>
  <c r="G307" i="110"/>
  <c r="H302" i="164" s="1"/>
  <c r="G306" i="110"/>
  <c r="H301" i="164" s="1"/>
  <c r="G305" i="110"/>
  <c r="H300" i="164" s="1"/>
  <c r="H289" i="110"/>
  <c r="I284" i="164" s="1"/>
  <c r="H288" i="110"/>
  <c r="I283" i="164" s="1"/>
  <c r="G289" i="110"/>
  <c r="H284" i="164" s="1"/>
  <c r="G288" i="110"/>
  <c r="H283" i="164" s="1"/>
  <c r="G270" i="110"/>
  <c r="H266" i="164" s="1"/>
  <c r="G269" i="110"/>
  <c r="H265" i="164" s="1"/>
  <c r="G235" i="110"/>
  <c r="H232" i="164" s="1"/>
  <c r="G234" i="110"/>
  <c r="H231" i="164" s="1"/>
  <c r="G233" i="110"/>
  <c r="H230" i="164" s="1"/>
  <c r="G232" i="110"/>
  <c r="H229" i="164" s="1"/>
  <c r="H218" i="110"/>
  <c r="I215" i="164" s="1"/>
  <c r="H217" i="110"/>
  <c r="I214" i="164" s="1"/>
  <c r="H216" i="110"/>
  <c r="I213" i="164" s="1"/>
  <c r="G219" i="110"/>
  <c r="H216" i="164" s="1"/>
  <c r="G218" i="110"/>
  <c r="H215" i="164" s="1"/>
  <c r="G217" i="110"/>
  <c r="H214" i="164" s="1"/>
  <c r="G216" i="110"/>
  <c r="H213" i="164" s="1"/>
  <c r="G198" i="110"/>
  <c r="H197" i="164" s="1"/>
  <c r="G197" i="110"/>
  <c r="H196" i="164" s="1"/>
  <c r="G196" i="110"/>
  <c r="H195" i="164" s="1"/>
  <c r="G195" i="110"/>
  <c r="H194" i="164" s="1"/>
  <c r="H180" i="110"/>
  <c r="I179" i="164" s="1"/>
  <c r="H179" i="110"/>
  <c r="I178" i="164" s="1"/>
  <c r="H178" i="110"/>
  <c r="I177" i="164" s="1"/>
  <c r="G180" i="110"/>
  <c r="H179" i="164" s="1"/>
  <c r="G179" i="110"/>
  <c r="H178" i="164" s="1"/>
  <c r="G178" i="110"/>
  <c r="H177" i="164" s="1"/>
  <c r="G112" i="110"/>
  <c r="H110" i="164" s="1"/>
  <c r="G111" i="110"/>
  <c r="H109" i="164" s="1"/>
  <c r="G110" i="110"/>
  <c r="H108" i="164" s="1"/>
  <c r="I63" i="142"/>
  <c r="H63" i="141"/>
  <c r="H63" i="140"/>
  <c r="H63" i="139"/>
  <c r="I63" i="170" s="1"/>
  <c r="H199" i="126"/>
  <c r="H198" i="125"/>
  <c r="H198" i="124"/>
  <c r="H202" i="123"/>
  <c r="I299" i="134"/>
  <c r="I285" i="134"/>
  <c r="H301" i="133"/>
  <c r="H299" i="132"/>
  <c r="H299" i="131"/>
  <c r="I300" i="167" s="1"/>
  <c r="H285" i="131"/>
  <c r="I286" i="167" s="1"/>
  <c r="H208" i="121"/>
  <c r="H209" i="120"/>
  <c r="H208" i="119"/>
  <c r="I209" i="166" s="1"/>
  <c r="I291" i="118"/>
  <c r="H283" i="117"/>
  <c r="H283" i="116"/>
  <c r="I517" i="114"/>
  <c r="I474" i="114"/>
  <c r="H503" i="112"/>
  <c r="H463" i="112"/>
  <c r="H460" i="112"/>
  <c r="H505" i="111"/>
  <c r="H472" i="111"/>
  <c r="K233" i="150"/>
  <c r="K234" i="150"/>
  <c r="K235" i="150"/>
  <c r="K236" i="150"/>
  <c r="I60" i="142"/>
  <c r="I14" i="142"/>
  <c r="H56" i="142"/>
  <c r="I38" i="142"/>
  <c r="H38" i="142"/>
  <c r="H23" i="142"/>
  <c r="H7" i="142"/>
  <c r="H6" i="142"/>
  <c r="H60" i="141"/>
  <c r="H14" i="141"/>
  <c r="G56" i="141"/>
  <c r="H38" i="141"/>
  <c r="G38" i="141"/>
  <c r="G7" i="141"/>
  <c r="G6" i="141"/>
  <c r="H60" i="140"/>
  <c r="H14" i="140"/>
  <c r="G56" i="140"/>
  <c r="H38" i="140"/>
  <c r="G38" i="140"/>
  <c r="G23" i="140"/>
  <c r="G7" i="140"/>
  <c r="G6" i="140"/>
  <c r="H60" i="139"/>
  <c r="I60" i="170" s="1"/>
  <c r="H14" i="139"/>
  <c r="I14" i="170" s="1"/>
  <c r="G56" i="139"/>
  <c r="H56" i="170" s="1"/>
  <c r="H38" i="139"/>
  <c r="G38" i="139"/>
  <c r="G23" i="139"/>
  <c r="H23" i="170" s="1"/>
  <c r="G7" i="139"/>
  <c r="H7" i="170" s="1"/>
  <c r="G6" i="139"/>
  <c r="H6" i="170" s="1"/>
  <c r="F26" i="138"/>
  <c r="F27" i="137"/>
  <c r="F27" i="135"/>
  <c r="F27" i="171" s="1"/>
  <c r="I327" i="134"/>
  <c r="I313" i="134"/>
  <c r="I296" i="134"/>
  <c r="I282" i="134"/>
  <c r="I253" i="134"/>
  <c r="I239" i="134"/>
  <c r="I227" i="134"/>
  <c r="I212" i="134"/>
  <c r="I186" i="134"/>
  <c r="I172" i="134"/>
  <c r="I161" i="134"/>
  <c r="I145" i="134"/>
  <c r="I139" i="134"/>
  <c r="I131" i="134"/>
  <c r="I113" i="134"/>
  <c r="I45" i="134"/>
  <c r="I31" i="134"/>
  <c r="I18" i="134"/>
  <c r="I15" i="134"/>
  <c r="I320" i="134"/>
  <c r="I319" i="134"/>
  <c r="I318" i="134"/>
  <c r="H320" i="134"/>
  <c r="H319" i="134"/>
  <c r="H318" i="134"/>
  <c r="I306" i="134"/>
  <c r="I305" i="134"/>
  <c r="I304" i="134"/>
  <c r="H306" i="134"/>
  <c r="H305" i="134"/>
  <c r="H304" i="134"/>
  <c r="H291" i="134"/>
  <c r="H290" i="134"/>
  <c r="H276" i="134"/>
  <c r="H247" i="134"/>
  <c r="H246" i="134"/>
  <c r="I233" i="134"/>
  <c r="I232" i="134"/>
  <c r="I231" i="134"/>
  <c r="H233" i="134"/>
  <c r="H232" i="134"/>
  <c r="H231" i="134"/>
  <c r="I221" i="134"/>
  <c r="I220" i="134"/>
  <c r="I219" i="134"/>
  <c r="H221" i="134"/>
  <c r="H220" i="134"/>
  <c r="H219" i="134"/>
  <c r="J207" i="134"/>
  <c r="I207" i="134"/>
  <c r="H207" i="134"/>
  <c r="J194" i="134"/>
  <c r="J193" i="134"/>
  <c r="J192" i="134"/>
  <c r="I194" i="134"/>
  <c r="I193" i="134"/>
  <c r="I192" i="134"/>
  <c r="H194" i="134"/>
  <c r="H193" i="134"/>
  <c r="H192" i="134"/>
  <c r="I178" i="134"/>
  <c r="H178" i="134"/>
  <c r="I167" i="134"/>
  <c r="I166" i="134"/>
  <c r="I165" i="134"/>
  <c r="H167" i="134"/>
  <c r="H166" i="134"/>
  <c r="H165" i="134"/>
  <c r="I155" i="134"/>
  <c r="I154" i="134"/>
  <c r="I153" i="134"/>
  <c r="H155" i="134"/>
  <c r="H154" i="134"/>
  <c r="H153" i="134"/>
  <c r="I138" i="134"/>
  <c r="I137" i="134"/>
  <c r="I126" i="134"/>
  <c r="I125" i="134"/>
  <c r="I124" i="134"/>
  <c r="H139" i="134"/>
  <c r="H138" i="134"/>
  <c r="H137" i="134"/>
  <c r="H126" i="134"/>
  <c r="H125" i="134"/>
  <c r="H124" i="134"/>
  <c r="I108" i="134"/>
  <c r="I107" i="134"/>
  <c r="I106" i="134"/>
  <c r="H108" i="134"/>
  <c r="H107" i="134"/>
  <c r="H106" i="134"/>
  <c r="J92" i="134"/>
  <c r="I92" i="134"/>
  <c r="H92" i="134"/>
  <c r="H53" i="134"/>
  <c r="I39" i="134"/>
  <c r="I38" i="134"/>
  <c r="H39" i="134"/>
  <c r="H38" i="134"/>
  <c r="I25" i="134"/>
  <c r="I24" i="134"/>
  <c r="H25" i="134"/>
  <c r="H24" i="134"/>
  <c r="H8" i="134"/>
  <c r="H7" i="134"/>
  <c r="H6" i="134"/>
  <c r="H329" i="133"/>
  <c r="H315" i="133"/>
  <c r="H298" i="133"/>
  <c r="H254" i="133"/>
  <c r="H240" i="133"/>
  <c r="H228" i="133"/>
  <c r="H213" i="133"/>
  <c r="H188" i="133"/>
  <c r="H175" i="133"/>
  <c r="H162" i="133"/>
  <c r="H146" i="133"/>
  <c r="H129" i="133"/>
  <c r="H115" i="133"/>
  <c r="H47" i="133"/>
  <c r="H33" i="133"/>
  <c r="H18" i="133"/>
  <c r="H15" i="133"/>
  <c r="H322" i="133"/>
  <c r="H321" i="133"/>
  <c r="H320" i="133"/>
  <c r="G322" i="133"/>
  <c r="G321" i="133"/>
  <c r="G320" i="133"/>
  <c r="H308" i="133"/>
  <c r="H307" i="133"/>
  <c r="H306" i="133"/>
  <c r="G308" i="133"/>
  <c r="G307" i="133"/>
  <c r="G306" i="133"/>
  <c r="G293" i="133"/>
  <c r="G292" i="133"/>
  <c r="G248" i="133"/>
  <c r="G247" i="133"/>
  <c r="H234" i="133"/>
  <c r="H233" i="133"/>
  <c r="H232" i="133"/>
  <c r="G234" i="133"/>
  <c r="G233" i="133"/>
  <c r="G232" i="133"/>
  <c r="H222" i="133"/>
  <c r="H221" i="133"/>
  <c r="H220" i="133"/>
  <c r="G222" i="133"/>
  <c r="G221" i="133"/>
  <c r="G220" i="133"/>
  <c r="I208" i="133"/>
  <c r="H208" i="133"/>
  <c r="G208" i="133"/>
  <c r="I195" i="133"/>
  <c r="I194" i="133"/>
  <c r="I193" i="133"/>
  <c r="H195" i="133"/>
  <c r="H194" i="133"/>
  <c r="H193" i="133"/>
  <c r="G195" i="133"/>
  <c r="G194" i="133"/>
  <c r="G193" i="133"/>
  <c r="H156" i="133"/>
  <c r="H155" i="133"/>
  <c r="H154" i="133"/>
  <c r="H170" i="133"/>
  <c r="H169" i="133"/>
  <c r="H168" i="133"/>
  <c r="H180" i="133"/>
  <c r="G180" i="133"/>
  <c r="G170" i="133"/>
  <c r="G169" i="133"/>
  <c r="G168" i="133"/>
  <c r="G156" i="133"/>
  <c r="G155" i="133"/>
  <c r="G154" i="133"/>
  <c r="G140" i="133"/>
  <c r="G139" i="133"/>
  <c r="G138" i="133"/>
  <c r="G124" i="133"/>
  <c r="G123" i="133"/>
  <c r="G122" i="133"/>
  <c r="G110" i="133"/>
  <c r="G109" i="133"/>
  <c r="H140" i="133"/>
  <c r="H139" i="133"/>
  <c r="H138" i="133"/>
  <c r="H124" i="133"/>
  <c r="H123" i="133"/>
  <c r="H122" i="133"/>
  <c r="H110" i="133"/>
  <c r="H109" i="133"/>
  <c r="H108" i="133"/>
  <c r="G108" i="133"/>
  <c r="I94" i="133"/>
  <c r="H94" i="133"/>
  <c r="G94" i="133"/>
  <c r="G56" i="133"/>
  <c r="H41" i="133"/>
  <c r="H40" i="133"/>
  <c r="G41" i="133"/>
  <c r="G40" i="133"/>
  <c r="H27" i="133"/>
  <c r="H26" i="133"/>
  <c r="G27" i="133"/>
  <c r="G26" i="133"/>
  <c r="G8" i="133"/>
  <c r="G7" i="133"/>
  <c r="G6" i="133"/>
  <c r="H327" i="132"/>
  <c r="H313" i="132"/>
  <c r="H296" i="132"/>
  <c r="H253" i="132"/>
  <c r="H239" i="132"/>
  <c r="H227" i="132"/>
  <c r="H212" i="132"/>
  <c r="H174" i="132"/>
  <c r="H188" i="132"/>
  <c r="H162" i="132"/>
  <c r="H147" i="132"/>
  <c r="H131" i="132"/>
  <c r="H113" i="132"/>
  <c r="H33" i="132"/>
  <c r="H18" i="132"/>
  <c r="H15" i="132"/>
  <c r="H320" i="132"/>
  <c r="H319" i="132"/>
  <c r="H318" i="132"/>
  <c r="G320" i="132"/>
  <c r="G319" i="132"/>
  <c r="G318" i="132"/>
  <c r="H306" i="132"/>
  <c r="H305" i="132"/>
  <c r="H304" i="132"/>
  <c r="G306" i="132"/>
  <c r="G305" i="132"/>
  <c r="G304" i="132"/>
  <c r="G291" i="132"/>
  <c r="G290" i="132"/>
  <c r="G247" i="132"/>
  <c r="G246" i="132"/>
  <c r="H233" i="132"/>
  <c r="H232" i="132"/>
  <c r="H231" i="132"/>
  <c r="G233" i="132"/>
  <c r="G232" i="132"/>
  <c r="G231" i="132"/>
  <c r="H221" i="132"/>
  <c r="H220" i="132"/>
  <c r="H219" i="132"/>
  <c r="G221" i="132"/>
  <c r="G220" i="132"/>
  <c r="G219" i="132"/>
  <c r="I207" i="132"/>
  <c r="H207" i="132"/>
  <c r="G207" i="132"/>
  <c r="I195" i="132"/>
  <c r="I194" i="132"/>
  <c r="I193" i="132"/>
  <c r="H195" i="132"/>
  <c r="H194" i="132"/>
  <c r="H193" i="132"/>
  <c r="G195" i="132"/>
  <c r="G194" i="132"/>
  <c r="G193" i="132"/>
  <c r="H180" i="132"/>
  <c r="G180" i="132"/>
  <c r="H169" i="132"/>
  <c r="H168" i="132"/>
  <c r="H167" i="132"/>
  <c r="G169" i="132"/>
  <c r="G168" i="132"/>
  <c r="G167" i="132"/>
  <c r="H156" i="132"/>
  <c r="H155" i="132"/>
  <c r="H154" i="132"/>
  <c r="G156" i="132"/>
  <c r="G155" i="132"/>
  <c r="G154" i="132"/>
  <c r="G141" i="132"/>
  <c r="G140" i="132"/>
  <c r="G139" i="132"/>
  <c r="G126" i="132"/>
  <c r="G125" i="132"/>
  <c r="G124" i="132"/>
  <c r="H141" i="132"/>
  <c r="H140" i="132"/>
  <c r="H139" i="132"/>
  <c r="H126" i="132"/>
  <c r="H125" i="132"/>
  <c r="H124" i="132"/>
  <c r="H108" i="132"/>
  <c r="H107" i="132"/>
  <c r="H106" i="132"/>
  <c r="G108" i="132"/>
  <c r="G107" i="132"/>
  <c r="G106" i="132"/>
  <c r="I92" i="132"/>
  <c r="H92" i="132"/>
  <c r="G92" i="132"/>
  <c r="G56" i="132"/>
  <c r="G55" i="132"/>
  <c r="H41" i="132"/>
  <c r="H40" i="132"/>
  <c r="G41" i="132"/>
  <c r="G40" i="132"/>
  <c r="H27" i="132"/>
  <c r="H26" i="132"/>
  <c r="G27" i="132"/>
  <c r="G26" i="132"/>
  <c r="G8" i="132"/>
  <c r="G7" i="132"/>
  <c r="G6" i="132"/>
  <c r="H327" i="131"/>
  <c r="I327" i="167" s="1"/>
  <c r="H313" i="131"/>
  <c r="I314" i="167" s="1"/>
  <c r="H296" i="131"/>
  <c r="I297" i="167" s="1"/>
  <c r="H282" i="131"/>
  <c r="I283" i="167" s="1"/>
  <c r="H254" i="131"/>
  <c r="I254" i="167" s="1"/>
  <c r="H240" i="131"/>
  <c r="I240" i="167" s="1"/>
  <c r="H228" i="131"/>
  <c r="I228" i="167" s="1"/>
  <c r="H213" i="131"/>
  <c r="I213" i="167" s="1"/>
  <c r="H189" i="131"/>
  <c r="I189" i="167" s="1"/>
  <c r="H161" i="131"/>
  <c r="I161" i="167" s="1"/>
  <c r="H145" i="131"/>
  <c r="I145" i="167" s="1"/>
  <c r="H130" i="131"/>
  <c r="I132" i="167" s="1"/>
  <c r="H114" i="131"/>
  <c r="I114" i="167" s="1"/>
  <c r="I47" i="167"/>
  <c r="H33" i="131"/>
  <c r="I33" i="167" s="1"/>
  <c r="H18" i="131"/>
  <c r="I18" i="167" s="1"/>
  <c r="H15" i="131"/>
  <c r="I15" i="167" s="1"/>
  <c r="H320" i="131"/>
  <c r="I321" i="167" s="1"/>
  <c r="H319" i="131"/>
  <c r="I320" i="167" s="1"/>
  <c r="H318" i="131"/>
  <c r="I319" i="167" s="1"/>
  <c r="G320" i="131"/>
  <c r="H321" i="167" s="1"/>
  <c r="G319" i="131"/>
  <c r="H320" i="167" s="1"/>
  <c r="G318" i="131"/>
  <c r="H319" i="167" s="1"/>
  <c r="H306" i="131"/>
  <c r="I307" i="167" s="1"/>
  <c r="H305" i="131"/>
  <c r="I306" i="167" s="1"/>
  <c r="H304" i="131"/>
  <c r="I305" i="167" s="1"/>
  <c r="G306" i="131"/>
  <c r="H307" i="167" s="1"/>
  <c r="G305" i="131"/>
  <c r="H306" i="167" s="1"/>
  <c r="G304" i="131"/>
  <c r="H305" i="167" s="1"/>
  <c r="G291" i="131"/>
  <c r="H292" i="167" s="1"/>
  <c r="G290" i="131"/>
  <c r="H291" i="167" s="1"/>
  <c r="G276" i="131"/>
  <c r="H277" i="167" s="1"/>
  <c r="G248" i="131"/>
  <c r="H248" i="167" s="1"/>
  <c r="G247" i="131"/>
  <c r="H247" i="167" s="1"/>
  <c r="H234" i="131"/>
  <c r="I234" i="167" s="1"/>
  <c r="H233" i="131"/>
  <c r="I233" i="167" s="1"/>
  <c r="H232" i="131"/>
  <c r="I232" i="167" s="1"/>
  <c r="G234" i="131"/>
  <c r="H234" i="167" s="1"/>
  <c r="G233" i="131"/>
  <c r="H233" i="167" s="1"/>
  <c r="G232" i="131"/>
  <c r="H232" i="167" s="1"/>
  <c r="H222" i="131"/>
  <c r="I222" i="167" s="1"/>
  <c r="H221" i="131"/>
  <c r="I221" i="167" s="1"/>
  <c r="H220" i="131"/>
  <c r="I220" i="167" s="1"/>
  <c r="G222" i="131"/>
  <c r="H222" i="167" s="1"/>
  <c r="G221" i="131"/>
  <c r="H221" i="167" s="1"/>
  <c r="G220" i="131"/>
  <c r="H220" i="167" s="1"/>
  <c r="I208" i="131"/>
  <c r="J208" i="167" s="1"/>
  <c r="H208" i="131"/>
  <c r="I208" i="167" s="1"/>
  <c r="G208" i="131"/>
  <c r="H208" i="167" s="1"/>
  <c r="I196" i="131"/>
  <c r="J195" i="167" s="1"/>
  <c r="I195" i="131"/>
  <c r="J194" i="167" s="1"/>
  <c r="I194" i="131"/>
  <c r="J193" i="167" s="1"/>
  <c r="H196" i="131"/>
  <c r="I195" i="167" s="1"/>
  <c r="H195" i="131"/>
  <c r="I194" i="167" s="1"/>
  <c r="H194" i="131"/>
  <c r="I193" i="167" s="1"/>
  <c r="G196" i="131"/>
  <c r="H195" i="167" s="1"/>
  <c r="G195" i="131"/>
  <c r="H194" i="167" s="1"/>
  <c r="G194" i="131"/>
  <c r="H193" i="167" s="1"/>
  <c r="H181" i="131"/>
  <c r="I181" i="167" s="1"/>
  <c r="G181" i="131"/>
  <c r="H181" i="167" s="1"/>
  <c r="H169" i="131"/>
  <c r="I169" i="167" s="1"/>
  <c r="H168" i="131"/>
  <c r="I168" i="167" s="1"/>
  <c r="H167" i="131"/>
  <c r="I167" i="167" s="1"/>
  <c r="G169" i="131"/>
  <c r="H169" i="167" s="1"/>
  <c r="G168" i="131"/>
  <c r="H168" i="167" s="1"/>
  <c r="G167" i="131"/>
  <c r="H167" i="167" s="1"/>
  <c r="H155" i="131"/>
  <c r="I155" i="167" s="1"/>
  <c r="H154" i="131"/>
  <c r="I154" i="167" s="1"/>
  <c r="H153" i="131"/>
  <c r="I153" i="167" s="1"/>
  <c r="G155" i="131"/>
  <c r="H155" i="167" s="1"/>
  <c r="G154" i="131"/>
  <c r="H154" i="167" s="1"/>
  <c r="G153" i="131"/>
  <c r="H153" i="167" s="1"/>
  <c r="G139" i="131"/>
  <c r="H139" i="167" s="1"/>
  <c r="G138" i="131"/>
  <c r="H138" i="167" s="1"/>
  <c r="G137" i="131"/>
  <c r="H137" i="167" s="1"/>
  <c r="H139" i="131"/>
  <c r="I139" i="167" s="1"/>
  <c r="H138" i="131"/>
  <c r="I138" i="167" s="1"/>
  <c r="H137" i="131"/>
  <c r="I137" i="167" s="1"/>
  <c r="H125" i="131"/>
  <c r="I127" i="167" s="1"/>
  <c r="H124" i="131"/>
  <c r="I126" i="167" s="1"/>
  <c r="H123" i="131"/>
  <c r="I125" i="167" s="1"/>
  <c r="G125" i="131"/>
  <c r="H127" i="167" s="1"/>
  <c r="G124" i="131"/>
  <c r="H126" i="167" s="1"/>
  <c r="G123" i="131"/>
  <c r="H125" i="167" s="1"/>
  <c r="H109" i="131"/>
  <c r="I109" i="167" s="1"/>
  <c r="H108" i="131"/>
  <c r="I108" i="167" s="1"/>
  <c r="H107" i="131"/>
  <c r="I107" i="167" s="1"/>
  <c r="G109" i="131"/>
  <c r="H109" i="167" s="1"/>
  <c r="G108" i="131"/>
  <c r="H108" i="167" s="1"/>
  <c r="G107" i="131"/>
  <c r="H107" i="167" s="1"/>
  <c r="I93" i="131"/>
  <c r="J93" i="167" s="1"/>
  <c r="H93" i="131"/>
  <c r="I93" i="167" s="1"/>
  <c r="G93" i="131"/>
  <c r="H93" i="167" s="1"/>
  <c r="G56" i="131"/>
  <c r="H56" i="167" s="1"/>
  <c r="G55" i="131"/>
  <c r="H55" i="167" s="1"/>
  <c r="H41" i="131"/>
  <c r="I41" i="167" s="1"/>
  <c r="H40" i="131"/>
  <c r="I40" i="167" s="1"/>
  <c r="G41" i="131"/>
  <c r="H41" i="167" s="1"/>
  <c r="G40" i="131"/>
  <c r="H40" i="167" s="1"/>
  <c r="H27" i="131"/>
  <c r="I27" i="167" s="1"/>
  <c r="H26" i="131"/>
  <c r="I26" i="167" s="1"/>
  <c r="G27" i="131"/>
  <c r="H27" i="167" s="1"/>
  <c r="G26" i="131"/>
  <c r="H26" i="167" s="1"/>
  <c r="G8" i="131"/>
  <c r="H8" i="167" s="1"/>
  <c r="G7" i="131"/>
  <c r="H7" i="167" s="1"/>
  <c r="G6" i="131"/>
  <c r="H6" i="167" s="1"/>
  <c r="J143" i="130"/>
  <c r="J141" i="130"/>
  <c r="J130" i="130"/>
  <c r="J114" i="130"/>
  <c r="J100" i="130"/>
  <c r="J97" i="130"/>
  <c r="I100" i="130"/>
  <c r="I97" i="130"/>
  <c r="J81" i="130"/>
  <c r="J78" i="130"/>
  <c r="J63" i="130"/>
  <c r="J60" i="130"/>
  <c r="J44" i="130"/>
  <c r="H151" i="130"/>
  <c r="H136" i="130"/>
  <c r="I124" i="130"/>
  <c r="I123" i="130"/>
  <c r="I122" i="130"/>
  <c r="H124" i="130"/>
  <c r="H123" i="130"/>
  <c r="H122" i="130"/>
  <c r="I107" i="130"/>
  <c r="I106" i="130"/>
  <c r="H107" i="130"/>
  <c r="H106" i="130"/>
  <c r="H90" i="130"/>
  <c r="H89" i="130"/>
  <c r="H88" i="130"/>
  <c r="H87" i="130"/>
  <c r="H86" i="130"/>
  <c r="I72" i="130"/>
  <c r="I71" i="130"/>
  <c r="I70" i="130"/>
  <c r="H72" i="130"/>
  <c r="H71" i="130"/>
  <c r="H70" i="130"/>
  <c r="I54" i="130"/>
  <c r="I53" i="130"/>
  <c r="H54" i="130"/>
  <c r="H53" i="130"/>
  <c r="I38" i="130"/>
  <c r="H38" i="130"/>
  <c r="H22" i="130"/>
  <c r="H21" i="130"/>
  <c r="H7" i="130"/>
  <c r="H6" i="130"/>
  <c r="I143" i="129"/>
  <c r="I141" i="129"/>
  <c r="I130" i="129"/>
  <c r="I114" i="129"/>
  <c r="I100" i="129"/>
  <c r="I97" i="129"/>
  <c r="H100" i="129"/>
  <c r="H97" i="129"/>
  <c r="I81" i="129"/>
  <c r="I78" i="129"/>
  <c r="I63" i="129"/>
  <c r="I60" i="129"/>
  <c r="I44" i="129"/>
  <c r="G151" i="129"/>
  <c r="G136" i="129"/>
  <c r="H124" i="129"/>
  <c r="H123" i="129"/>
  <c r="H122" i="129"/>
  <c r="G124" i="129"/>
  <c r="G123" i="129"/>
  <c r="G122" i="129"/>
  <c r="H107" i="129"/>
  <c r="H106" i="129"/>
  <c r="G107" i="129"/>
  <c r="G106" i="129"/>
  <c r="G90" i="129"/>
  <c r="G89" i="129"/>
  <c r="G88" i="129"/>
  <c r="G87" i="129"/>
  <c r="G86" i="129"/>
  <c r="H72" i="129"/>
  <c r="H71" i="129"/>
  <c r="H70" i="129"/>
  <c r="G72" i="129"/>
  <c r="G71" i="129"/>
  <c r="G70" i="129"/>
  <c r="H54" i="129"/>
  <c r="H53" i="129"/>
  <c r="G54" i="129"/>
  <c r="G53" i="129"/>
  <c r="H38" i="129"/>
  <c r="G38" i="129"/>
  <c r="G22" i="129"/>
  <c r="G21" i="129"/>
  <c r="G7" i="129"/>
  <c r="G6" i="129"/>
  <c r="I143" i="128"/>
  <c r="I141" i="128"/>
  <c r="I130" i="128"/>
  <c r="I114" i="128"/>
  <c r="I100" i="128"/>
  <c r="I97" i="128"/>
  <c r="H100" i="128"/>
  <c r="H97" i="128"/>
  <c r="I81" i="128"/>
  <c r="I78" i="128"/>
  <c r="I63" i="128"/>
  <c r="I60" i="128"/>
  <c r="I44" i="128"/>
  <c r="G151" i="128"/>
  <c r="G136" i="128"/>
  <c r="H124" i="128"/>
  <c r="H123" i="128"/>
  <c r="H122" i="128"/>
  <c r="G124" i="128"/>
  <c r="G123" i="128"/>
  <c r="G122" i="128"/>
  <c r="H107" i="128"/>
  <c r="H106" i="128"/>
  <c r="G107" i="128"/>
  <c r="G106" i="128"/>
  <c r="G90" i="128"/>
  <c r="G89" i="128"/>
  <c r="G88" i="128"/>
  <c r="G87" i="128"/>
  <c r="G86" i="128"/>
  <c r="H72" i="128"/>
  <c r="H71" i="128"/>
  <c r="H70" i="128"/>
  <c r="G72" i="128"/>
  <c r="G71" i="128"/>
  <c r="G70" i="128"/>
  <c r="H54" i="128"/>
  <c r="G54" i="128"/>
  <c r="H53" i="128"/>
  <c r="G53" i="128"/>
  <c r="H38" i="128"/>
  <c r="G38" i="128"/>
  <c r="G22" i="128"/>
  <c r="G21" i="128"/>
  <c r="G7" i="128"/>
  <c r="G6" i="128"/>
  <c r="G151" i="127"/>
  <c r="H151" i="172" s="1"/>
  <c r="G136" i="127"/>
  <c r="H136" i="172" s="1"/>
  <c r="H124" i="127"/>
  <c r="I124" i="172" s="1"/>
  <c r="H123" i="127"/>
  <c r="I123" i="172" s="1"/>
  <c r="H122" i="127"/>
  <c r="I122" i="172" s="1"/>
  <c r="G124" i="127"/>
  <c r="H124" i="172" s="1"/>
  <c r="G123" i="127"/>
  <c r="H123" i="172" s="1"/>
  <c r="G122" i="127"/>
  <c r="H122" i="172" s="1"/>
  <c r="H107" i="127"/>
  <c r="I107" i="172" s="1"/>
  <c r="H106" i="127"/>
  <c r="I106" i="172" s="1"/>
  <c r="G107" i="127"/>
  <c r="H107" i="172" s="1"/>
  <c r="G106" i="127"/>
  <c r="H106" i="172" s="1"/>
  <c r="G90" i="127"/>
  <c r="H90" i="172" s="1"/>
  <c r="G89" i="127"/>
  <c r="H89" i="172" s="1"/>
  <c r="G88" i="127"/>
  <c r="H88" i="172" s="1"/>
  <c r="G87" i="127"/>
  <c r="H87" i="172" s="1"/>
  <c r="G86" i="127"/>
  <c r="H86" i="172" s="1"/>
  <c r="H72" i="127"/>
  <c r="I72" i="172" s="1"/>
  <c r="H71" i="127"/>
  <c r="I71" i="172" s="1"/>
  <c r="H70" i="127"/>
  <c r="I70" i="172" s="1"/>
  <c r="G72" i="127"/>
  <c r="H72" i="172" s="1"/>
  <c r="G71" i="127"/>
  <c r="H71" i="172" s="1"/>
  <c r="G70" i="127"/>
  <c r="H70" i="172" s="1"/>
  <c r="H54" i="127"/>
  <c r="I54" i="172" s="1"/>
  <c r="H53" i="127"/>
  <c r="I53" i="172" s="1"/>
  <c r="G54" i="127"/>
  <c r="H54" i="172" s="1"/>
  <c r="G53" i="127"/>
  <c r="H53" i="172" s="1"/>
  <c r="H38" i="127"/>
  <c r="I38" i="172" s="1"/>
  <c r="G38" i="127"/>
  <c r="H38" i="172" s="1"/>
  <c r="G22" i="127"/>
  <c r="H22" i="172" s="1"/>
  <c r="G21" i="127"/>
  <c r="H21" i="172" s="1"/>
  <c r="I143" i="127"/>
  <c r="J143" i="172" s="1"/>
  <c r="I141" i="127"/>
  <c r="J141" i="172" s="1"/>
  <c r="I130" i="127"/>
  <c r="J130" i="172" s="1"/>
  <c r="I114" i="127"/>
  <c r="J114" i="172" s="1"/>
  <c r="I100" i="127"/>
  <c r="J100" i="172" s="1"/>
  <c r="H100" i="127"/>
  <c r="I100" i="172" s="1"/>
  <c r="I97" i="127"/>
  <c r="J97" i="172" s="1"/>
  <c r="H97" i="127"/>
  <c r="I97" i="172" s="1"/>
  <c r="I81" i="127"/>
  <c r="J81" i="172" s="1"/>
  <c r="I78" i="127"/>
  <c r="J78" i="172" s="1"/>
  <c r="I63" i="127"/>
  <c r="J63" i="172" s="1"/>
  <c r="I60" i="127"/>
  <c r="J60" i="172" s="1"/>
  <c r="I44" i="127"/>
  <c r="J44" i="172" s="1"/>
  <c r="G7" i="127"/>
  <c r="H7" i="172" s="1"/>
  <c r="G6" i="127"/>
  <c r="H6" i="172" s="1"/>
  <c r="H196" i="126"/>
  <c r="H155" i="126"/>
  <c r="J230" i="126"/>
  <c r="I230" i="126"/>
  <c r="H230" i="126"/>
  <c r="J214" i="126"/>
  <c r="I214" i="126"/>
  <c r="H214" i="126"/>
  <c r="H187" i="126"/>
  <c r="J173" i="126"/>
  <c r="I173" i="126"/>
  <c r="J145" i="126"/>
  <c r="I145" i="126"/>
  <c r="H145" i="126"/>
  <c r="I129" i="126"/>
  <c r="H129" i="126"/>
  <c r="J93" i="126"/>
  <c r="I93" i="126"/>
  <c r="H93" i="126"/>
  <c r="J76" i="126"/>
  <c r="I76" i="126"/>
  <c r="H76" i="126"/>
  <c r="J60" i="126"/>
  <c r="I60" i="126"/>
  <c r="I44" i="126"/>
  <c r="H44" i="126"/>
  <c r="J18" i="126"/>
  <c r="I18" i="126"/>
  <c r="H18" i="126"/>
  <c r="J5" i="126"/>
  <c r="I5" i="126"/>
  <c r="H5" i="126"/>
  <c r="H195" i="125"/>
  <c r="H154" i="125"/>
  <c r="J230" i="125"/>
  <c r="I230" i="125"/>
  <c r="H230" i="125"/>
  <c r="J214" i="125"/>
  <c r="I214" i="125"/>
  <c r="H214" i="125"/>
  <c r="H186" i="125"/>
  <c r="J172" i="125"/>
  <c r="I172" i="125"/>
  <c r="H172" i="125"/>
  <c r="J144" i="125"/>
  <c r="I144" i="125"/>
  <c r="I129" i="125"/>
  <c r="H129" i="125"/>
  <c r="H120" i="125"/>
  <c r="H119" i="125"/>
  <c r="H118" i="125"/>
  <c r="J92" i="125"/>
  <c r="I92" i="125"/>
  <c r="H92" i="125"/>
  <c r="J76" i="125"/>
  <c r="I76" i="125"/>
  <c r="H76" i="125"/>
  <c r="J60" i="125"/>
  <c r="I60" i="125"/>
  <c r="I44" i="125"/>
  <c r="H44" i="125"/>
  <c r="J18" i="125"/>
  <c r="I18" i="125"/>
  <c r="H18" i="125"/>
  <c r="J5" i="125"/>
  <c r="I5" i="125"/>
  <c r="H5" i="125"/>
  <c r="H195" i="124"/>
  <c r="H154" i="124"/>
  <c r="J229" i="124"/>
  <c r="I229" i="124"/>
  <c r="H229" i="124"/>
  <c r="J213" i="124"/>
  <c r="I213" i="124"/>
  <c r="H213" i="124"/>
  <c r="H186" i="124"/>
  <c r="J172" i="124"/>
  <c r="I172" i="124"/>
  <c r="H172" i="124"/>
  <c r="J144" i="124"/>
  <c r="I144" i="124"/>
  <c r="I130" i="124"/>
  <c r="H130" i="124"/>
  <c r="H121" i="124"/>
  <c r="H119" i="124"/>
  <c r="J92" i="124"/>
  <c r="I92" i="124"/>
  <c r="H92" i="124"/>
  <c r="J76" i="124"/>
  <c r="I76" i="124"/>
  <c r="H76" i="124"/>
  <c r="J60" i="124"/>
  <c r="I60" i="124"/>
  <c r="H60" i="124"/>
  <c r="J18" i="124"/>
  <c r="I18" i="124"/>
  <c r="H18" i="124"/>
  <c r="J5" i="124"/>
  <c r="I5" i="124"/>
  <c r="H5" i="124"/>
  <c r="H199" i="123"/>
  <c r="H242" i="121"/>
  <c r="H223" i="121"/>
  <c r="H205" i="121"/>
  <c r="H194" i="121"/>
  <c r="H176" i="121"/>
  <c r="H159" i="121"/>
  <c r="H144" i="121"/>
  <c r="H127" i="121"/>
  <c r="H110" i="121"/>
  <c r="H94" i="121"/>
  <c r="H77" i="121"/>
  <c r="H65" i="121"/>
  <c r="H62" i="121"/>
  <c r="H48" i="121"/>
  <c r="H45" i="121"/>
  <c r="H32" i="121"/>
  <c r="H29" i="121"/>
  <c r="H15" i="121"/>
  <c r="H236" i="121"/>
  <c r="H235" i="121"/>
  <c r="H234" i="121"/>
  <c r="G236" i="121"/>
  <c r="G235" i="121"/>
  <c r="G234" i="121"/>
  <c r="H218" i="121"/>
  <c r="H217" i="121"/>
  <c r="H216" i="121"/>
  <c r="H215" i="121"/>
  <c r="G218" i="121"/>
  <c r="G217" i="121"/>
  <c r="G216" i="121"/>
  <c r="G215" i="121"/>
  <c r="H188" i="121"/>
  <c r="H187" i="121"/>
  <c r="H186" i="121"/>
  <c r="H185" i="121"/>
  <c r="G187" i="121"/>
  <c r="G188" i="121"/>
  <c r="G186" i="121"/>
  <c r="G185" i="121"/>
  <c r="H169" i="121"/>
  <c r="H170" i="121"/>
  <c r="H168" i="121"/>
  <c r="H167" i="121"/>
  <c r="G170" i="121"/>
  <c r="G169" i="121"/>
  <c r="G168" i="121"/>
  <c r="G167" i="121"/>
  <c r="H135" i="121"/>
  <c r="H136" i="121"/>
  <c r="H137" i="121"/>
  <c r="H138" i="121"/>
  <c r="G138" i="121"/>
  <c r="G137" i="121"/>
  <c r="G136" i="121"/>
  <c r="G135" i="121"/>
  <c r="H120" i="121"/>
  <c r="H121" i="121"/>
  <c r="H122" i="121"/>
  <c r="G122" i="121"/>
  <c r="G121" i="121"/>
  <c r="G120" i="121"/>
  <c r="H104" i="121"/>
  <c r="H103" i="121"/>
  <c r="G104" i="121"/>
  <c r="G103" i="121"/>
  <c r="G71" i="121"/>
  <c r="G70" i="121"/>
  <c r="G69" i="121"/>
  <c r="I56" i="121"/>
  <c r="I55" i="121"/>
  <c r="I54" i="121"/>
  <c r="G56" i="121"/>
  <c r="G55" i="121"/>
  <c r="G39" i="121"/>
  <c r="G38" i="121"/>
  <c r="G23" i="121"/>
  <c r="G22" i="121"/>
  <c r="G8" i="121"/>
  <c r="G7" i="121"/>
  <c r="G6" i="121"/>
  <c r="H243" i="120"/>
  <c r="H224" i="120"/>
  <c r="H206" i="120"/>
  <c r="H195" i="120"/>
  <c r="H175" i="120"/>
  <c r="H143" i="120"/>
  <c r="H128" i="120"/>
  <c r="H110" i="120"/>
  <c r="H94" i="120"/>
  <c r="H77" i="120"/>
  <c r="H65" i="120"/>
  <c r="H62" i="120"/>
  <c r="H48" i="120"/>
  <c r="H45" i="120"/>
  <c r="H32" i="120"/>
  <c r="H29" i="120"/>
  <c r="H15" i="120"/>
  <c r="H237" i="120"/>
  <c r="H236" i="120"/>
  <c r="H235" i="120"/>
  <c r="G237" i="120"/>
  <c r="G236" i="120"/>
  <c r="G235" i="120"/>
  <c r="H219" i="120"/>
  <c r="H218" i="120"/>
  <c r="H217" i="120"/>
  <c r="H216" i="120"/>
  <c r="G219" i="120"/>
  <c r="G218" i="120"/>
  <c r="G217" i="120"/>
  <c r="G216" i="120"/>
  <c r="H189" i="120"/>
  <c r="H188" i="120"/>
  <c r="H187" i="120"/>
  <c r="H186" i="120"/>
  <c r="G189" i="120"/>
  <c r="G188" i="120"/>
  <c r="G187" i="120"/>
  <c r="G186" i="120"/>
  <c r="H169" i="120"/>
  <c r="H168" i="120"/>
  <c r="H167" i="120"/>
  <c r="H166" i="120"/>
  <c r="G169" i="120"/>
  <c r="G168" i="120"/>
  <c r="G167" i="120"/>
  <c r="G166" i="120"/>
  <c r="H152" i="120"/>
  <c r="H151" i="120"/>
  <c r="H150" i="120"/>
  <c r="H149" i="120"/>
  <c r="G152" i="120"/>
  <c r="G151" i="120"/>
  <c r="G150" i="120"/>
  <c r="G149" i="120"/>
  <c r="H137" i="120"/>
  <c r="H136" i="120"/>
  <c r="H135" i="120"/>
  <c r="H134" i="120"/>
  <c r="G137" i="120"/>
  <c r="G136" i="120"/>
  <c r="G135" i="120"/>
  <c r="G134" i="120"/>
  <c r="H123" i="120"/>
  <c r="H122" i="120"/>
  <c r="H121" i="120"/>
  <c r="G123" i="120"/>
  <c r="G122" i="120"/>
  <c r="G121" i="120"/>
  <c r="H104" i="120"/>
  <c r="H103" i="120"/>
  <c r="G104" i="120"/>
  <c r="G103" i="120"/>
  <c r="G71" i="120"/>
  <c r="G70" i="120"/>
  <c r="G69" i="120"/>
  <c r="I56" i="120"/>
  <c r="I55" i="120"/>
  <c r="I54" i="120"/>
  <c r="G56" i="120"/>
  <c r="G55" i="120"/>
  <c r="G39" i="120"/>
  <c r="G38" i="120"/>
  <c r="G23" i="120"/>
  <c r="G22" i="120"/>
  <c r="G8" i="120"/>
  <c r="G7" i="120"/>
  <c r="G6" i="120"/>
  <c r="H242" i="119"/>
  <c r="I243" i="166" s="1"/>
  <c r="H194" i="119"/>
  <c r="I195" i="166" s="1"/>
  <c r="H174" i="119"/>
  <c r="I175" i="166" s="1"/>
  <c r="H157" i="119"/>
  <c r="I158" i="166" s="1"/>
  <c r="H142" i="119"/>
  <c r="I143" i="166" s="1"/>
  <c r="H125" i="119"/>
  <c r="I126" i="166" s="1"/>
  <c r="H108" i="119"/>
  <c r="I110" i="166" s="1"/>
  <c r="I94" i="166"/>
  <c r="I77" i="166"/>
  <c r="H65" i="119"/>
  <c r="I65" i="166" s="1"/>
  <c r="I62" i="166"/>
  <c r="H48" i="119"/>
  <c r="I48" i="166" s="1"/>
  <c r="H45" i="119"/>
  <c r="I45" i="166" s="1"/>
  <c r="H32" i="119"/>
  <c r="I32" i="166" s="1"/>
  <c r="H29" i="119"/>
  <c r="I29" i="166" s="1"/>
  <c r="H15" i="119"/>
  <c r="I15" i="166" s="1"/>
  <c r="H236" i="119"/>
  <c r="I237" i="166" s="1"/>
  <c r="H235" i="119"/>
  <c r="I236" i="166" s="1"/>
  <c r="H234" i="119"/>
  <c r="I235" i="166" s="1"/>
  <c r="G236" i="119"/>
  <c r="H237" i="166" s="1"/>
  <c r="G235" i="119"/>
  <c r="H236" i="166" s="1"/>
  <c r="G234" i="119"/>
  <c r="H235" i="166" s="1"/>
  <c r="H218" i="119"/>
  <c r="I219" i="166" s="1"/>
  <c r="H217" i="119"/>
  <c r="I218" i="166" s="1"/>
  <c r="H216" i="119"/>
  <c r="I217" i="166" s="1"/>
  <c r="H215" i="119"/>
  <c r="G218" i="119"/>
  <c r="H219" i="166" s="1"/>
  <c r="G217" i="119"/>
  <c r="H218" i="166" s="1"/>
  <c r="G216" i="119"/>
  <c r="H217" i="166" s="1"/>
  <c r="G215" i="119"/>
  <c r="H216" i="166" s="1"/>
  <c r="H201" i="166"/>
  <c r="H188" i="119"/>
  <c r="I189" i="166" s="1"/>
  <c r="H187" i="119"/>
  <c r="I188" i="166" s="1"/>
  <c r="H186" i="119"/>
  <c r="I187" i="166" s="1"/>
  <c r="H185" i="119"/>
  <c r="I186" i="166" s="1"/>
  <c r="G188" i="119"/>
  <c r="H189" i="166" s="1"/>
  <c r="G187" i="119"/>
  <c r="H188" i="166" s="1"/>
  <c r="G186" i="119"/>
  <c r="H187" i="166" s="1"/>
  <c r="G185" i="119"/>
  <c r="H186" i="166" s="1"/>
  <c r="H168" i="119"/>
  <c r="I169" i="166" s="1"/>
  <c r="H167" i="119"/>
  <c r="I168" i="166" s="1"/>
  <c r="H166" i="119"/>
  <c r="I167" i="166" s="1"/>
  <c r="H165" i="119"/>
  <c r="I166" i="166" s="1"/>
  <c r="G168" i="119"/>
  <c r="H169" i="166" s="1"/>
  <c r="G167" i="119"/>
  <c r="H168" i="166" s="1"/>
  <c r="G166" i="119"/>
  <c r="H167" i="166" s="1"/>
  <c r="G165" i="119"/>
  <c r="H166" i="166" s="1"/>
  <c r="H151" i="119"/>
  <c r="I152" i="166" s="1"/>
  <c r="H150" i="119"/>
  <c r="I151" i="166" s="1"/>
  <c r="H149" i="119"/>
  <c r="I150" i="166" s="1"/>
  <c r="H148" i="119"/>
  <c r="I149" i="166" s="1"/>
  <c r="G149" i="119"/>
  <c r="H150" i="166" s="1"/>
  <c r="G150" i="119"/>
  <c r="H151" i="166" s="1"/>
  <c r="G151" i="119"/>
  <c r="H152" i="166" s="1"/>
  <c r="G148" i="119"/>
  <c r="H149" i="166" s="1"/>
  <c r="H136" i="119"/>
  <c r="I137" i="166" s="1"/>
  <c r="H135" i="119"/>
  <c r="I136" i="166" s="1"/>
  <c r="H134" i="119"/>
  <c r="I135" i="166" s="1"/>
  <c r="H133" i="119"/>
  <c r="I134" i="166" s="1"/>
  <c r="G136" i="119"/>
  <c r="H137" i="166" s="1"/>
  <c r="G135" i="119"/>
  <c r="H136" i="166" s="1"/>
  <c r="G134" i="119"/>
  <c r="H135" i="166" s="1"/>
  <c r="G133" i="119"/>
  <c r="H134" i="166" s="1"/>
  <c r="H120" i="119"/>
  <c r="I121" i="166" s="1"/>
  <c r="H119" i="119"/>
  <c r="I120" i="166" s="1"/>
  <c r="H118" i="119"/>
  <c r="I119" i="166" s="1"/>
  <c r="G120" i="119"/>
  <c r="H121" i="166" s="1"/>
  <c r="G119" i="119"/>
  <c r="H120" i="166" s="1"/>
  <c r="G118" i="119"/>
  <c r="H119" i="166" s="1"/>
  <c r="H102" i="119"/>
  <c r="I104" i="166" s="1"/>
  <c r="H101" i="119"/>
  <c r="I103" i="166" s="1"/>
  <c r="G102" i="119"/>
  <c r="H104" i="166" s="1"/>
  <c r="G101" i="119"/>
  <c r="H103" i="166" s="1"/>
  <c r="H88" i="166"/>
  <c r="H87" i="166"/>
  <c r="H86" i="166"/>
  <c r="I56" i="119"/>
  <c r="J56" i="166" s="1"/>
  <c r="I55" i="119"/>
  <c r="J55" i="166" s="1"/>
  <c r="I54" i="119"/>
  <c r="J54" i="166" s="1"/>
  <c r="G56" i="119"/>
  <c r="H56" i="166" s="1"/>
  <c r="G55" i="119"/>
  <c r="H55" i="166" s="1"/>
  <c r="G39" i="119"/>
  <c r="H39" i="166" s="1"/>
  <c r="G38" i="119"/>
  <c r="H38" i="166" s="1"/>
  <c r="G23" i="119"/>
  <c r="H23" i="166" s="1"/>
  <c r="G22" i="119"/>
  <c r="H22" i="166" s="1"/>
  <c r="G8" i="119"/>
  <c r="H8" i="166" s="1"/>
  <c r="G7" i="119"/>
  <c r="H7" i="166" s="1"/>
  <c r="G6" i="119"/>
  <c r="H6" i="166" s="1"/>
  <c r="H6" i="118"/>
  <c r="H7" i="118"/>
  <c r="H8" i="118"/>
  <c r="I354" i="118"/>
  <c r="I353" i="118"/>
  <c r="I352" i="118"/>
  <c r="H352" i="118"/>
  <c r="H353" i="118"/>
  <c r="I359" i="118"/>
  <c r="I345" i="118"/>
  <c r="I328" i="118"/>
  <c r="I303" i="118"/>
  <c r="I288" i="118"/>
  <c r="I278" i="118"/>
  <c r="I266" i="118"/>
  <c r="I252" i="118"/>
  <c r="I238" i="118"/>
  <c r="I227" i="118"/>
  <c r="I211" i="118"/>
  <c r="I161" i="118"/>
  <c r="I149" i="118"/>
  <c r="I137" i="118"/>
  <c r="I124" i="118"/>
  <c r="I110" i="118"/>
  <c r="I96" i="118"/>
  <c r="I81" i="118"/>
  <c r="I33" i="118"/>
  <c r="I30" i="118"/>
  <c r="I17" i="118"/>
  <c r="I14" i="118"/>
  <c r="I340" i="118"/>
  <c r="I339" i="118"/>
  <c r="I338" i="118"/>
  <c r="I337" i="118"/>
  <c r="H340" i="118"/>
  <c r="H339" i="118"/>
  <c r="H338" i="118"/>
  <c r="H337" i="118"/>
  <c r="I323" i="118"/>
  <c r="I322" i="118"/>
  <c r="I321" i="118"/>
  <c r="H323" i="118"/>
  <c r="H322" i="118"/>
  <c r="H321" i="118"/>
  <c r="H298" i="118"/>
  <c r="H297" i="118"/>
  <c r="H284" i="118"/>
  <c r="H283" i="118"/>
  <c r="H272" i="118"/>
  <c r="H261" i="118"/>
  <c r="H260" i="118"/>
  <c r="I247" i="118"/>
  <c r="I246" i="118"/>
  <c r="I245" i="118"/>
  <c r="H246" i="118"/>
  <c r="H247" i="118"/>
  <c r="H245" i="118"/>
  <c r="I233" i="118"/>
  <c r="I232" i="118"/>
  <c r="I231" i="118"/>
  <c r="H233" i="118"/>
  <c r="H232" i="118"/>
  <c r="H231" i="118"/>
  <c r="I222" i="118"/>
  <c r="I221" i="118"/>
  <c r="I220" i="118"/>
  <c r="I219" i="118"/>
  <c r="H222" i="118"/>
  <c r="H221" i="118"/>
  <c r="H220" i="118"/>
  <c r="H219" i="118"/>
  <c r="I206" i="118"/>
  <c r="I205" i="118"/>
  <c r="I204" i="118"/>
  <c r="H206" i="118"/>
  <c r="H205" i="118"/>
  <c r="H204" i="118"/>
  <c r="I156" i="118"/>
  <c r="I155" i="118"/>
  <c r="I154" i="118"/>
  <c r="H156" i="118"/>
  <c r="H155" i="118"/>
  <c r="H154" i="118"/>
  <c r="I144" i="118"/>
  <c r="I143" i="118"/>
  <c r="I142" i="118"/>
  <c r="I141" i="118"/>
  <c r="H144" i="118"/>
  <c r="H143" i="118"/>
  <c r="H142" i="118"/>
  <c r="H141" i="118"/>
  <c r="I132" i="118"/>
  <c r="I131" i="118"/>
  <c r="I130" i="118"/>
  <c r="H132" i="118"/>
  <c r="H131" i="118"/>
  <c r="H130" i="118"/>
  <c r="I119" i="118"/>
  <c r="I118" i="118"/>
  <c r="I117" i="118"/>
  <c r="H119" i="118"/>
  <c r="H118" i="118"/>
  <c r="H117" i="118"/>
  <c r="I105" i="118"/>
  <c r="I104" i="118"/>
  <c r="I103" i="118"/>
  <c r="I102" i="118"/>
  <c r="H105" i="118"/>
  <c r="H104" i="118"/>
  <c r="H103" i="118"/>
  <c r="H102" i="118"/>
  <c r="I90" i="118"/>
  <c r="I89" i="118"/>
  <c r="I88" i="118"/>
  <c r="H90" i="118"/>
  <c r="H89" i="118"/>
  <c r="H88" i="118"/>
  <c r="I76" i="118"/>
  <c r="I75" i="118"/>
  <c r="I74" i="118"/>
  <c r="H76" i="118"/>
  <c r="H75" i="118"/>
  <c r="H74" i="118"/>
  <c r="H39" i="118"/>
  <c r="H38" i="118"/>
  <c r="H24" i="118"/>
  <c r="H23" i="118"/>
  <c r="H22" i="118"/>
  <c r="H21" i="118"/>
  <c r="H337" i="117"/>
  <c r="H323" i="117"/>
  <c r="H309" i="117"/>
  <c r="H294" i="117"/>
  <c r="H280" i="117"/>
  <c r="H270" i="117"/>
  <c r="H258" i="117"/>
  <c r="H246" i="117"/>
  <c r="H233" i="117"/>
  <c r="H222" i="117"/>
  <c r="H205" i="117"/>
  <c r="H162" i="117"/>
  <c r="H150" i="117"/>
  <c r="H138" i="117"/>
  <c r="H125" i="117"/>
  <c r="H111" i="117"/>
  <c r="H97" i="117"/>
  <c r="H82" i="117"/>
  <c r="H33" i="117"/>
  <c r="H30" i="117"/>
  <c r="H17" i="117"/>
  <c r="H14" i="117"/>
  <c r="H332" i="117"/>
  <c r="H331" i="117"/>
  <c r="H330" i="117"/>
  <c r="G332" i="117"/>
  <c r="G331" i="117"/>
  <c r="G330" i="117"/>
  <c r="H318" i="117"/>
  <c r="H317" i="117"/>
  <c r="H316" i="117"/>
  <c r="H315" i="117"/>
  <c r="G318" i="117"/>
  <c r="G317" i="117"/>
  <c r="G316" i="117"/>
  <c r="G315" i="117"/>
  <c r="H304" i="117"/>
  <c r="H303" i="117"/>
  <c r="H302" i="117"/>
  <c r="G304" i="117"/>
  <c r="G303" i="117"/>
  <c r="G302" i="117"/>
  <c r="G289" i="117"/>
  <c r="G288" i="117"/>
  <c r="G276" i="117"/>
  <c r="G275" i="117"/>
  <c r="G265" i="117"/>
  <c r="G264" i="117"/>
  <c r="G252" i="117"/>
  <c r="G253" i="117"/>
  <c r="H241" i="117"/>
  <c r="H240" i="117"/>
  <c r="H239" i="117"/>
  <c r="G241" i="117"/>
  <c r="G240" i="117"/>
  <c r="G239" i="117"/>
  <c r="H228" i="117"/>
  <c r="H227" i="117"/>
  <c r="H226" i="117"/>
  <c r="G228" i="117"/>
  <c r="G227" i="117"/>
  <c r="G226" i="117"/>
  <c r="H217" i="117"/>
  <c r="H216" i="117"/>
  <c r="H215" i="117"/>
  <c r="H214" i="117"/>
  <c r="G217" i="117"/>
  <c r="G216" i="117"/>
  <c r="G215" i="117"/>
  <c r="G214" i="117"/>
  <c r="H200" i="117"/>
  <c r="H199" i="117"/>
  <c r="H198" i="117"/>
  <c r="G200" i="117"/>
  <c r="G199" i="117"/>
  <c r="G198" i="117"/>
  <c r="H157" i="117"/>
  <c r="H156" i="117"/>
  <c r="H155" i="117"/>
  <c r="G157" i="117"/>
  <c r="G156" i="117"/>
  <c r="G155" i="117"/>
  <c r="H145" i="117"/>
  <c r="H144" i="117"/>
  <c r="H143" i="117"/>
  <c r="H142" i="117"/>
  <c r="G145" i="117"/>
  <c r="G144" i="117"/>
  <c r="G143" i="117"/>
  <c r="G142" i="117"/>
  <c r="H133" i="117"/>
  <c r="H132" i="117"/>
  <c r="H131" i="117"/>
  <c r="G133" i="117"/>
  <c r="G132" i="117"/>
  <c r="G131" i="117"/>
  <c r="H120" i="117"/>
  <c r="H119" i="117"/>
  <c r="H118" i="117"/>
  <c r="G120" i="117"/>
  <c r="G119" i="117"/>
  <c r="G118" i="117"/>
  <c r="H106" i="117"/>
  <c r="H105" i="117"/>
  <c r="H104" i="117"/>
  <c r="H103" i="117"/>
  <c r="G106" i="117"/>
  <c r="G105" i="117"/>
  <c r="G104" i="117"/>
  <c r="G103" i="117"/>
  <c r="H91" i="117"/>
  <c r="H90" i="117"/>
  <c r="H89" i="117"/>
  <c r="G91" i="117"/>
  <c r="G90" i="117"/>
  <c r="G89" i="117"/>
  <c r="H77" i="117"/>
  <c r="H76" i="117"/>
  <c r="H75" i="117"/>
  <c r="G77" i="117"/>
  <c r="G76" i="117"/>
  <c r="G75" i="117"/>
  <c r="G39" i="117"/>
  <c r="G38" i="117"/>
  <c r="G24" i="117"/>
  <c r="G23" i="117"/>
  <c r="G22" i="117"/>
  <c r="G21" i="117"/>
  <c r="G8" i="117"/>
  <c r="G7" i="117"/>
  <c r="G6" i="117"/>
  <c r="H349" i="116"/>
  <c r="H335" i="116"/>
  <c r="H316" i="116"/>
  <c r="H296" i="116"/>
  <c r="H280" i="116"/>
  <c r="H270" i="116"/>
  <c r="H245" i="116"/>
  <c r="H258" i="116"/>
  <c r="H231" i="116"/>
  <c r="H220" i="116"/>
  <c r="H204" i="116"/>
  <c r="H162" i="116"/>
  <c r="H150" i="116"/>
  <c r="H138" i="116"/>
  <c r="H124" i="116"/>
  <c r="H110" i="116"/>
  <c r="H96" i="116"/>
  <c r="H81" i="116"/>
  <c r="H35" i="116"/>
  <c r="H32" i="116"/>
  <c r="H17" i="116"/>
  <c r="H14" i="116"/>
  <c r="H344" i="116"/>
  <c r="H343" i="116"/>
  <c r="H342" i="116"/>
  <c r="G344" i="116"/>
  <c r="G343" i="116"/>
  <c r="G342" i="116"/>
  <c r="H330" i="116"/>
  <c r="H329" i="116"/>
  <c r="H328" i="116"/>
  <c r="H327" i="116"/>
  <c r="G330" i="116"/>
  <c r="G329" i="116"/>
  <c r="H311" i="116"/>
  <c r="H310" i="116"/>
  <c r="H309" i="116"/>
  <c r="G328" i="116"/>
  <c r="G327" i="116"/>
  <c r="G311" i="116"/>
  <c r="G310" i="116"/>
  <c r="G309" i="116"/>
  <c r="G291" i="116"/>
  <c r="G290" i="116"/>
  <c r="G276" i="116"/>
  <c r="G275" i="116"/>
  <c r="G265" i="116"/>
  <c r="G264" i="116"/>
  <c r="G253" i="116"/>
  <c r="G252" i="116"/>
  <c r="H240" i="116"/>
  <c r="H239" i="116"/>
  <c r="H238" i="116"/>
  <c r="G240" i="116"/>
  <c r="G239" i="116"/>
  <c r="G238" i="116"/>
  <c r="H226" i="116"/>
  <c r="H225" i="116"/>
  <c r="H224" i="116"/>
  <c r="G226" i="116"/>
  <c r="G225" i="116"/>
  <c r="G224" i="116"/>
  <c r="H215" i="116"/>
  <c r="H214" i="116"/>
  <c r="H213" i="116"/>
  <c r="H212" i="116"/>
  <c r="G215" i="116"/>
  <c r="G214" i="116"/>
  <c r="G213" i="116"/>
  <c r="G212" i="116"/>
  <c r="H199" i="116"/>
  <c r="H198" i="116"/>
  <c r="H197" i="116"/>
  <c r="G199" i="116"/>
  <c r="G198" i="116"/>
  <c r="G197" i="116"/>
  <c r="H157" i="116"/>
  <c r="H156" i="116"/>
  <c r="H155" i="116"/>
  <c r="G157" i="116"/>
  <c r="G156" i="116"/>
  <c r="G155" i="116"/>
  <c r="H145" i="116"/>
  <c r="H144" i="116"/>
  <c r="H143" i="116"/>
  <c r="H142" i="116"/>
  <c r="G145" i="116"/>
  <c r="G144" i="116"/>
  <c r="G143" i="116"/>
  <c r="G142" i="116"/>
  <c r="H133" i="116"/>
  <c r="H132" i="116"/>
  <c r="H131" i="116"/>
  <c r="G133" i="116"/>
  <c r="G132" i="116"/>
  <c r="G131" i="116"/>
  <c r="H119" i="116"/>
  <c r="H118" i="116"/>
  <c r="H117" i="116"/>
  <c r="G119" i="116"/>
  <c r="G118" i="116"/>
  <c r="G117" i="116"/>
  <c r="H105" i="116"/>
  <c r="H104" i="116"/>
  <c r="H103" i="116"/>
  <c r="H102" i="116"/>
  <c r="G105" i="116"/>
  <c r="G104" i="116"/>
  <c r="G103" i="116"/>
  <c r="G102" i="116"/>
  <c r="H90" i="116"/>
  <c r="H89" i="116"/>
  <c r="H88" i="116"/>
  <c r="G90" i="116"/>
  <c r="G89" i="116"/>
  <c r="G88" i="116"/>
  <c r="H76" i="116"/>
  <c r="H75" i="116"/>
  <c r="H74" i="116"/>
  <c r="G76" i="116"/>
  <c r="G75" i="116"/>
  <c r="G74" i="116"/>
  <c r="G44" i="116"/>
  <c r="G43" i="116"/>
  <c r="G26" i="116"/>
  <c r="G25" i="116"/>
  <c r="G24" i="116"/>
  <c r="G23" i="116"/>
  <c r="G8" i="116"/>
  <c r="G7" i="116"/>
  <c r="G6" i="116"/>
  <c r="I544" i="114"/>
  <c r="I531" i="114"/>
  <c r="I514" i="114"/>
  <c r="I471" i="114"/>
  <c r="I337" i="114"/>
  <c r="J293" i="114"/>
  <c r="J290" i="114"/>
  <c r="J277" i="114"/>
  <c r="J275" i="114"/>
  <c r="J272" i="114"/>
  <c r="J260" i="114"/>
  <c r="J256" i="114"/>
  <c r="J242" i="114"/>
  <c r="J240" i="114"/>
  <c r="J237" i="114"/>
  <c r="J224" i="114"/>
  <c r="J221" i="114"/>
  <c r="J208" i="114"/>
  <c r="J205" i="114"/>
  <c r="J202" i="114"/>
  <c r="I188" i="114"/>
  <c r="I185" i="114"/>
  <c r="I157" i="114"/>
  <c r="I154" i="114"/>
  <c r="I124" i="114"/>
  <c r="I121" i="114"/>
  <c r="I48" i="114"/>
  <c r="I14" i="114"/>
  <c r="H565" i="114"/>
  <c r="H564" i="114"/>
  <c r="H563" i="114"/>
  <c r="H562" i="114"/>
  <c r="H538" i="114"/>
  <c r="H537" i="114"/>
  <c r="H536" i="114"/>
  <c r="H524" i="114"/>
  <c r="H523" i="114"/>
  <c r="H522" i="114"/>
  <c r="H425" i="114"/>
  <c r="H424" i="114"/>
  <c r="H423" i="114"/>
  <c r="H422" i="114"/>
  <c r="H404" i="114"/>
  <c r="H403" i="114"/>
  <c r="H402" i="114"/>
  <c r="H401" i="114"/>
  <c r="H387" i="114"/>
  <c r="H386" i="114"/>
  <c r="H385" i="114"/>
  <c r="H384" i="114"/>
  <c r="H372" i="114"/>
  <c r="H371" i="114"/>
  <c r="H370" i="114"/>
  <c r="H332" i="114"/>
  <c r="H331" i="114"/>
  <c r="H330" i="114"/>
  <c r="H329" i="114"/>
  <c r="H306" i="114"/>
  <c r="H305" i="114"/>
  <c r="H304" i="114"/>
  <c r="H303" i="114"/>
  <c r="I284" i="114"/>
  <c r="I283" i="114"/>
  <c r="H284" i="114"/>
  <c r="H283" i="114"/>
  <c r="H266" i="114"/>
  <c r="H265" i="114"/>
  <c r="I248" i="114"/>
  <c r="I249" i="114"/>
  <c r="I250" i="114"/>
  <c r="H251" i="114"/>
  <c r="H250" i="114"/>
  <c r="H249" i="114"/>
  <c r="H248" i="114"/>
  <c r="H232" i="114"/>
  <c r="H231" i="114"/>
  <c r="H230" i="114"/>
  <c r="H229" i="114"/>
  <c r="I213" i="114"/>
  <c r="I214" i="114"/>
  <c r="I215" i="114"/>
  <c r="H216" i="114"/>
  <c r="H215" i="114"/>
  <c r="H214" i="114"/>
  <c r="H197" i="114"/>
  <c r="H196" i="114"/>
  <c r="H195" i="114"/>
  <c r="H194" i="114"/>
  <c r="I179" i="114"/>
  <c r="H179" i="114"/>
  <c r="I178" i="114"/>
  <c r="I177" i="114"/>
  <c r="H178" i="114"/>
  <c r="H177" i="114"/>
  <c r="H148" i="114"/>
  <c r="H147" i="114"/>
  <c r="H146" i="114"/>
  <c r="H115" i="114"/>
  <c r="H114" i="114"/>
  <c r="H113" i="114"/>
  <c r="H38" i="114"/>
  <c r="H9" i="114"/>
  <c r="H8" i="114"/>
  <c r="H7" i="114"/>
  <c r="H518" i="112"/>
  <c r="H500" i="112"/>
  <c r="H337" i="112"/>
  <c r="I294" i="112"/>
  <c r="I291" i="112"/>
  <c r="I278" i="112"/>
  <c r="I276" i="112"/>
  <c r="I273" i="112"/>
  <c r="I261" i="112"/>
  <c r="I257" i="112"/>
  <c r="I243" i="112"/>
  <c r="I241" i="112"/>
  <c r="I238" i="112"/>
  <c r="I224" i="112"/>
  <c r="I221" i="112"/>
  <c r="I209" i="112"/>
  <c r="I206" i="112"/>
  <c r="I203" i="112"/>
  <c r="H189" i="112"/>
  <c r="H186" i="112"/>
  <c r="H155" i="112"/>
  <c r="H153" i="112"/>
  <c r="H118" i="112"/>
  <c r="H115" i="112"/>
  <c r="H101" i="112"/>
  <c r="H46" i="112"/>
  <c r="G542" i="112"/>
  <c r="G541" i="112"/>
  <c r="G540" i="112"/>
  <c r="G539" i="112"/>
  <c r="G526" i="112"/>
  <c r="G525" i="112"/>
  <c r="G524" i="112"/>
  <c r="G511" i="112"/>
  <c r="G510" i="112"/>
  <c r="G509" i="112"/>
  <c r="G415" i="112"/>
  <c r="G414" i="112"/>
  <c r="G413" i="112"/>
  <c r="G412" i="112"/>
  <c r="G402" i="112"/>
  <c r="G401" i="112"/>
  <c r="G400" i="112"/>
  <c r="G399" i="112"/>
  <c r="G388" i="112"/>
  <c r="G387" i="112"/>
  <c r="G386" i="112"/>
  <c r="G385" i="112"/>
  <c r="G372" i="112"/>
  <c r="G371" i="112"/>
  <c r="G370" i="112"/>
  <c r="G331" i="112"/>
  <c r="G330" i="112"/>
  <c r="G329" i="112"/>
  <c r="G328" i="112"/>
  <c r="G303" i="112"/>
  <c r="G302" i="112"/>
  <c r="G301" i="112"/>
  <c r="G300" i="112"/>
  <c r="H285" i="112"/>
  <c r="H284" i="112"/>
  <c r="G285" i="112"/>
  <c r="G284" i="112"/>
  <c r="G267" i="112"/>
  <c r="G266" i="112"/>
  <c r="H249" i="112"/>
  <c r="H250" i="112"/>
  <c r="H251" i="112"/>
  <c r="G252" i="112"/>
  <c r="G251" i="112"/>
  <c r="G250" i="112"/>
  <c r="G249" i="112"/>
  <c r="G233" i="112"/>
  <c r="G232" i="112"/>
  <c r="G231" i="112"/>
  <c r="G230" i="112"/>
  <c r="H213" i="112"/>
  <c r="H214" i="112"/>
  <c r="H215" i="112"/>
  <c r="G216" i="112"/>
  <c r="G215" i="112"/>
  <c r="G214" i="112"/>
  <c r="G213" i="112"/>
  <c r="G198" i="112"/>
  <c r="G197" i="112"/>
  <c r="G196" i="112"/>
  <c r="G195" i="112"/>
  <c r="H180" i="112"/>
  <c r="H179" i="112"/>
  <c r="H178" i="112"/>
  <c r="G180" i="112"/>
  <c r="G179" i="112"/>
  <c r="G178" i="112"/>
  <c r="G147" i="112"/>
  <c r="G146" i="112"/>
  <c r="G145" i="112"/>
  <c r="G109" i="112"/>
  <c r="G108" i="112"/>
  <c r="G107" i="112"/>
  <c r="G37" i="112"/>
  <c r="G7" i="112"/>
  <c r="G8" i="112"/>
  <c r="G9" i="112"/>
  <c r="H531" i="111"/>
  <c r="H519" i="111"/>
  <c r="H502" i="111"/>
  <c r="H469" i="111"/>
  <c r="H341" i="111"/>
  <c r="I298" i="111"/>
  <c r="I295" i="111"/>
  <c r="I281" i="111"/>
  <c r="I279" i="111"/>
  <c r="I276" i="111"/>
  <c r="I261" i="111"/>
  <c r="I259" i="111"/>
  <c r="I245" i="111"/>
  <c r="I243" i="111"/>
  <c r="I240" i="111"/>
  <c r="I227" i="111"/>
  <c r="I224" i="111"/>
  <c r="I209" i="111"/>
  <c r="I206" i="111"/>
  <c r="I203" i="111"/>
  <c r="H186" i="111"/>
  <c r="H158" i="111"/>
  <c r="H155" i="111"/>
  <c r="H121" i="111"/>
  <c r="H118" i="111"/>
  <c r="H104" i="111"/>
  <c r="H101" i="111"/>
  <c r="H48" i="111"/>
  <c r="G540" i="111"/>
  <c r="G539" i="111"/>
  <c r="G538" i="111"/>
  <c r="G537" i="111"/>
  <c r="G525" i="111"/>
  <c r="G524" i="111"/>
  <c r="G523" i="111"/>
  <c r="G512" i="111"/>
  <c r="G511" i="111"/>
  <c r="G510" i="111"/>
  <c r="G416" i="111"/>
  <c r="G415" i="111"/>
  <c r="G414" i="111"/>
  <c r="G413" i="111"/>
  <c r="G404" i="111"/>
  <c r="G403" i="111"/>
  <c r="G402" i="111"/>
  <c r="G401" i="111"/>
  <c r="G391" i="111"/>
  <c r="G390" i="111"/>
  <c r="G389" i="111"/>
  <c r="G388" i="111"/>
  <c r="G376" i="111"/>
  <c r="G375" i="111"/>
  <c r="G374" i="111"/>
  <c r="G336" i="111"/>
  <c r="G334" i="111"/>
  <c r="G335" i="111"/>
  <c r="G333" i="111"/>
  <c r="G309" i="111"/>
  <c r="G310" i="111"/>
  <c r="G308" i="111"/>
  <c r="G307" i="111"/>
  <c r="H289" i="111"/>
  <c r="H288" i="111"/>
  <c r="G289" i="111"/>
  <c r="G288" i="111"/>
  <c r="G270" i="111"/>
  <c r="G269" i="111"/>
  <c r="H251" i="111"/>
  <c r="H252" i="111"/>
  <c r="H253" i="111"/>
  <c r="G253" i="111"/>
  <c r="G254" i="111"/>
  <c r="G252" i="111"/>
  <c r="G251" i="111"/>
  <c r="G235" i="111"/>
  <c r="G234" i="111"/>
  <c r="G233" i="111"/>
  <c r="G232" i="111"/>
  <c r="H216" i="111"/>
  <c r="H217" i="111"/>
  <c r="H218" i="111"/>
  <c r="G218" i="111"/>
  <c r="G219" i="111"/>
  <c r="G217" i="111"/>
  <c r="G216" i="111"/>
  <c r="G198" i="111"/>
  <c r="G197" i="111"/>
  <c r="G196" i="111"/>
  <c r="G195" i="111"/>
  <c r="H180" i="111"/>
  <c r="H179" i="111"/>
  <c r="H178" i="111"/>
  <c r="G180" i="111"/>
  <c r="G179" i="111"/>
  <c r="G178" i="111"/>
  <c r="G149" i="111"/>
  <c r="G148" i="111"/>
  <c r="G147" i="111"/>
  <c r="G112" i="111"/>
  <c r="G111" i="111"/>
  <c r="G110" i="111"/>
  <c r="G93" i="111"/>
  <c r="G92" i="111"/>
  <c r="G39" i="111"/>
  <c r="G38" i="111"/>
  <c r="G7" i="111"/>
  <c r="G8" i="111"/>
  <c r="G9" i="111"/>
  <c r="H251" i="110"/>
  <c r="H252" i="110"/>
  <c r="H253" i="110"/>
  <c r="G253" i="110"/>
  <c r="G252" i="110"/>
  <c r="G251" i="110"/>
  <c r="G254" i="110"/>
  <c r="F23" i="109"/>
  <c r="F151" i="109"/>
  <c r="F167" i="109"/>
  <c r="F146" i="109"/>
  <c r="F131" i="109"/>
  <c r="F101" i="109"/>
  <c r="F56" i="109"/>
  <c r="F32" i="109"/>
  <c r="F31" i="109"/>
  <c r="F30" i="109"/>
  <c r="F178" i="108"/>
  <c r="F162" i="108"/>
  <c r="F23" i="108"/>
  <c r="F121" i="108"/>
  <c r="F105" i="108"/>
  <c r="F92" i="108"/>
  <c r="F56" i="108"/>
  <c r="F32" i="108"/>
  <c r="F31" i="108"/>
  <c r="F30" i="108"/>
  <c r="F174" i="107"/>
  <c r="F164" i="107"/>
  <c r="F159" i="107"/>
  <c r="F56" i="107"/>
  <c r="F32" i="107"/>
  <c r="F31" i="107"/>
  <c r="F168" i="173"/>
  <c r="F158" i="106"/>
  <c r="F152" i="173" s="1"/>
  <c r="F153" i="106"/>
  <c r="F147" i="173" s="1"/>
  <c r="F105" i="106"/>
  <c r="F98" i="173" s="1"/>
  <c r="F92" i="106"/>
  <c r="F86" i="173" s="1"/>
  <c r="F61" i="173"/>
  <c r="F56" i="173"/>
  <c r="F32" i="106"/>
  <c r="F32" i="173" s="1"/>
  <c r="F31" i="106"/>
  <c r="F31" i="173" s="1"/>
  <c r="F30" i="106"/>
  <c r="F30" i="173" s="1"/>
  <c r="F23" i="106"/>
  <c r="F23" i="173" s="1"/>
  <c r="J65" i="56"/>
  <c r="J48" i="56"/>
  <c r="J31" i="56"/>
  <c r="J14" i="56"/>
  <c r="I58" i="56"/>
  <c r="I59" i="56"/>
  <c r="H59" i="56"/>
  <c r="H58" i="56"/>
  <c r="H66" i="58"/>
  <c r="H59" i="58"/>
  <c r="H60" i="58"/>
  <c r="G60" i="58"/>
  <c r="G59" i="58"/>
  <c r="H64" i="57"/>
  <c r="H57" i="57"/>
  <c r="H58" i="57"/>
  <c r="G58" i="57"/>
  <c r="G57" i="57"/>
  <c r="I58" i="51"/>
  <c r="J58" i="51"/>
  <c r="I57" i="51"/>
  <c r="J57" i="51"/>
  <c r="G58" i="51"/>
  <c r="H58" i="51"/>
  <c r="G57" i="51"/>
  <c r="H57" i="51"/>
  <c r="J64" i="57"/>
  <c r="J64" i="51"/>
  <c r="H42" i="58"/>
  <c r="G42" i="58"/>
  <c r="H23" i="57"/>
  <c r="G24" i="58"/>
  <c r="G7" i="58"/>
  <c r="G6" i="58"/>
  <c r="H49" i="58"/>
  <c r="H32" i="58"/>
  <c r="H13" i="58"/>
  <c r="H46" i="57"/>
  <c r="H39" i="57"/>
  <c r="G39" i="57"/>
  <c r="H30" i="57"/>
  <c r="G23" i="57"/>
  <c r="H13" i="57"/>
  <c r="G7" i="57"/>
  <c r="G6" i="57"/>
  <c r="I40" i="56"/>
  <c r="H40" i="56"/>
  <c r="I23" i="56"/>
  <c r="H23" i="56"/>
  <c r="H7" i="56"/>
  <c r="H6" i="56"/>
  <c r="J46" i="51"/>
  <c r="J48" i="168" s="1"/>
  <c r="I40" i="51"/>
  <c r="J40" i="51"/>
  <c r="G40" i="51"/>
  <c r="H40" i="51"/>
  <c r="J29" i="51"/>
  <c r="J31" i="168" s="1"/>
  <c r="G23" i="51"/>
  <c r="J13" i="51"/>
  <c r="G7" i="51"/>
  <c r="H7" i="51" s="1"/>
  <c r="G6" i="51"/>
  <c r="H23" i="51"/>
  <c r="H6" i="51"/>
  <c r="J220" i="7"/>
  <c r="J218" i="7"/>
  <c r="J219" i="7"/>
  <c r="J217" i="7"/>
  <c r="H24" i="58"/>
  <c r="I23" i="51"/>
  <c r="J23" i="51"/>
  <c r="H7" i="168" l="1"/>
  <c r="K217" i="156"/>
  <c r="J215" i="121"/>
  <c r="J216" i="121"/>
  <c r="K218" i="156"/>
  <c r="K219" i="156"/>
  <c r="J217" i="119"/>
  <c r="J216" i="119"/>
  <c r="J218" i="120"/>
  <c r="J217" i="120"/>
  <c r="J219" i="120"/>
  <c r="J217" i="121"/>
  <c r="J215" i="119"/>
  <c r="J218" i="121"/>
  <c r="K216" i="156"/>
  <c r="J216" i="120"/>
  <c r="K219" i="166"/>
  <c r="K217" i="166"/>
  <c r="K218" i="166"/>
  <c r="J218" i="119"/>
  <c r="I216" i="166"/>
  <c r="K216" i="166" s="1"/>
</calcChain>
</file>

<file path=xl/sharedStrings.xml><?xml version="1.0" encoding="utf-8"?>
<sst xmlns="http://schemas.openxmlformats.org/spreadsheetml/2006/main" count="19540" uniqueCount="747">
  <si>
    <t xml:space="preserve">Size </t>
  </si>
  <si>
    <t>Wood Top</t>
  </si>
  <si>
    <t>S</t>
  </si>
  <si>
    <t>M</t>
  </si>
  <si>
    <t>L</t>
  </si>
  <si>
    <t>XL</t>
  </si>
  <si>
    <t>XXL</t>
  </si>
  <si>
    <t xml:space="preserve">Capricorn </t>
  </si>
  <si>
    <t xml:space="preserve"> Rectangular</t>
  </si>
  <si>
    <t>190 x 100</t>
  </si>
  <si>
    <t xml:space="preserve">220 x 100  </t>
  </si>
  <si>
    <t xml:space="preserve">250 x 100 </t>
  </si>
  <si>
    <t xml:space="preserve">300 x 110 </t>
  </si>
  <si>
    <t>Prices above are with a steel base with a standard finish.</t>
  </si>
  <si>
    <t>Additional cost for base in a specialist finish:</t>
  </si>
  <si>
    <t>Round</t>
  </si>
  <si>
    <t>100 D</t>
  </si>
  <si>
    <t>120 D</t>
  </si>
  <si>
    <t>150 D</t>
  </si>
  <si>
    <t xml:space="preserve">Dining Tables </t>
  </si>
  <si>
    <t>Oval</t>
  </si>
  <si>
    <t>Additional cost for base in a specialist finishes:</t>
  </si>
  <si>
    <t>Prices above are with a steel base with a standard finish</t>
  </si>
  <si>
    <t xml:space="preserve"> </t>
  </si>
  <si>
    <t xml:space="preserve">Angel </t>
  </si>
  <si>
    <t>Echo</t>
  </si>
  <si>
    <t>Phoenix</t>
  </si>
  <si>
    <t>Vienna</t>
  </si>
  <si>
    <t>Apollo</t>
  </si>
  <si>
    <t>Square</t>
  </si>
  <si>
    <t>Hanover</t>
  </si>
  <si>
    <t>Memphis</t>
  </si>
  <si>
    <t xml:space="preserve">Phoenix </t>
  </si>
  <si>
    <t>Balzac</t>
  </si>
  <si>
    <t>Lexington</t>
  </si>
  <si>
    <t>Madison</t>
  </si>
  <si>
    <t>Siena</t>
  </si>
  <si>
    <t xml:space="preserve">Console Tables </t>
  </si>
  <si>
    <t>Albany</t>
  </si>
  <si>
    <t>Bronze Top</t>
  </si>
  <si>
    <t>Fitzroy</t>
  </si>
  <si>
    <t>Versailles</t>
  </si>
  <si>
    <t>Angel</t>
  </si>
  <si>
    <t>Rectangular</t>
  </si>
  <si>
    <t>Empire</t>
  </si>
  <si>
    <t>Jewel</t>
  </si>
  <si>
    <t xml:space="preserve">Rectangular </t>
  </si>
  <si>
    <t>Size</t>
  </si>
  <si>
    <t>Tiffany</t>
  </si>
  <si>
    <t>120 x 70</t>
  </si>
  <si>
    <t>140 x 80</t>
  </si>
  <si>
    <t>100 x 100</t>
  </si>
  <si>
    <t xml:space="preserve">120 x 120 </t>
  </si>
  <si>
    <t xml:space="preserve">XL </t>
  </si>
  <si>
    <t xml:space="preserve">140 x140 </t>
  </si>
  <si>
    <t>140 D</t>
  </si>
  <si>
    <t>110 x 60</t>
  </si>
  <si>
    <t>110 x 110</t>
  </si>
  <si>
    <t xml:space="preserve"> 120 x 120</t>
  </si>
  <si>
    <t>140 x 140</t>
  </si>
  <si>
    <t>110 x 64</t>
  </si>
  <si>
    <t>140 x  82</t>
  </si>
  <si>
    <t>120 x 120</t>
  </si>
  <si>
    <t xml:space="preserve">140 D </t>
  </si>
  <si>
    <t>110 X 64</t>
  </si>
  <si>
    <t>120 X 70</t>
  </si>
  <si>
    <t>140 X 82</t>
  </si>
  <si>
    <t>145 x 45 x H85</t>
  </si>
  <si>
    <t>170 x 50 x H85</t>
  </si>
  <si>
    <t xml:space="preserve">M </t>
  </si>
  <si>
    <t>40 D</t>
  </si>
  <si>
    <t>50 D</t>
  </si>
  <si>
    <t>60 D</t>
  </si>
  <si>
    <t>40 x 40</t>
  </si>
  <si>
    <t>50 x 50</t>
  </si>
  <si>
    <t>60 x 60</t>
  </si>
  <si>
    <t>Low</t>
  </si>
  <si>
    <t>High</t>
  </si>
  <si>
    <t>Additional cost for Hand-polished Stainless Steel:</t>
  </si>
  <si>
    <t xml:space="preserve">Dimensions </t>
  </si>
  <si>
    <t>Standard Glass Top</t>
  </si>
  <si>
    <t>65 x 65</t>
  </si>
  <si>
    <t>Antiqued Glass Top</t>
  </si>
  <si>
    <t xml:space="preserve"> Rectangular </t>
  </si>
  <si>
    <t>Additional cost for base in bronze:</t>
  </si>
  <si>
    <t>300 x 110</t>
  </si>
  <si>
    <t xml:space="preserve">Additional cost for base in Hand-polished Stainless Steel: </t>
  </si>
  <si>
    <t>190 x110</t>
  </si>
  <si>
    <t>220 x 120</t>
  </si>
  <si>
    <t>250 x 120</t>
  </si>
  <si>
    <t>300 x 140</t>
  </si>
  <si>
    <t xml:space="preserve">Oval </t>
  </si>
  <si>
    <t xml:space="preserve"> Round </t>
  </si>
  <si>
    <t>Prices above are with a steel base with a standard finish:</t>
  </si>
  <si>
    <t>Dimensions</t>
  </si>
  <si>
    <t>122 x 40</t>
  </si>
  <si>
    <t>100 x 30</t>
  </si>
  <si>
    <t>145 x 45</t>
  </si>
  <si>
    <t>170 x 50</t>
  </si>
  <si>
    <t xml:space="preserve">170 x 50 </t>
  </si>
  <si>
    <t xml:space="preserve">122 x 40 </t>
  </si>
  <si>
    <t>Odessa</t>
  </si>
  <si>
    <t>One Size</t>
  </si>
  <si>
    <t>Price in COM</t>
  </si>
  <si>
    <t>63 x 90</t>
  </si>
  <si>
    <t>77 x 110</t>
  </si>
  <si>
    <t>54 x 90</t>
  </si>
  <si>
    <t xml:space="preserve">66 x 110 </t>
  </si>
  <si>
    <t>86 x 109</t>
  </si>
  <si>
    <t>75 D</t>
  </si>
  <si>
    <t>90 D</t>
  </si>
  <si>
    <t>110 D</t>
  </si>
  <si>
    <t>Price</t>
  </si>
  <si>
    <t>CMs (H75)</t>
  </si>
  <si>
    <t>Marble Top</t>
  </si>
  <si>
    <t>Antiqued Glass or Marble Top</t>
  </si>
  <si>
    <t>CMs (H42)</t>
  </si>
  <si>
    <t>CMs (H76)</t>
  </si>
  <si>
    <t>CMs (H50)</t>
  </si>
  <si>
    <t xml:space="preserve">CMs </t>
  </si>
  <si>
    <t>CMs</t>
  </si>
  <si>
    <t>Chairs</t>
  </si>
  <si>
    <r>
      <rPr>
        <b/>
        <sz val="28"/>
        <color theme="3" tint="-0.499984740745262"/>
        <rFont val="Perpetua"/>
        <family val="1"/>
      </rPr>
      <t>Galena</t>
    </r>
    <r>
      <rPr>
        <sz val="28"/>
        <color theme="3" tint="-0.499984740745262"/>
        <rFont val="Perpetua"/>
        <family val="1"/>
      </rPr>
      <t xml:space="preserve"> vase</t>
    </r>
  </si>
  <si>
    <t>Mirrors</t>
  </si>
  <si>
    <t>40D</t>
  </si>
  <si>
    <t>50D</t>
  </si>
  <si>
    <t>60D</t>
  </si>
  <si>
    <t xml:space="preserve">Prices above are with a steel base with a standard finish. </t>
  </si>
  <si>
    <r>
      <t>Additional cost for base in a specialist finish:</t>
    </r>
    <r>
      <rPr>
        <b/>
        <sz val="20"/>
        <color theme="3" tint="-0.499984740745262"/>
        <rFont val="Calibri (Body)"/>
      </rPr>
      <t xml:space="preserve"> </t>
    </r>
  </si>
  <si>
    <t xml:space="preserve">Additional cost for base in a specialist finish: </t>
  </si>
  <si>
    <t>Additional cost for base in Hand-polished Stainless Steel:</t>
  </si>
  <si>
    <t>Inches</t>
  </si>
  <si>
    <t xml:space="preserve">75 x 39 ½ </t>
  </si>
  <si>
    <t xml:space="preserve">98 ½ x 39 ½  </t>
  </si>
  <si>
    <t>D39 ½</t>
  </si>
  <si>
    <t>D60</t>
  </si>
  <si>
    <t>86 ½ x 39 ½</t>
  </si>
  <si>
    <t>118  x 43 ¼</t>
  </si>
  <si>
    <t>86 ½ x 47 ¼</t>
  </si>
  <si>
    <t>75 x 39 ½</t>
  </si>
  <si>
    <t xml:space="preserve">43 ¼ x 23 ½ </t>
  </si>
  <si>
    <t xml:space="preserve">47 ½ x 27 </t>
  </si>
  <si>
    <t xml:space="preserve">55 x 31 ½ </t>
  </si>
  <si>
    <t xml:space="preserve">39 ½ x 39 ½ </t>
  </si>
  <si>
    <t>43 ¼ x 43 ¼</t>
  </si>
  <si>
    <t>47 ¼ x 47 ¼</t>
  </si>
  <si>
    <t>55 x 55</t>
  </si>
  <si>
    <t>25 ½ x 25 ½</t>
  </si>
  <si>
    <t xml:space="preserve">39 ½ x 39 </t>
  </si>
  <si>
    <t>Inches (H16 ½)</t>
  </si>
  <si>
    <t>43 ¼ x 23 ½</t>
  </si>
  <si>
    <t>47 ½ x 27 ½</t>
  </si>
  <si>
    <t>55 x 31 ½</t>
  </si>
  <si>
    <t>39 ½ x 39 ½</t>
  </si>
  <si>
    <t xml:space="preserve">D47 ¼ </t>
  </si>
  <si>
    <t>D55</t>
  </si>
  <si>
    <t>43 ¼ x 25</t>
  </si>
  <si>
    <t xml:space="preserve">47 x 27 ½ </t>
  </si>
  <si>
    <t xml:space="preserve">55 x 32 ¼ </t>
  </si>
  <si>
    <t xml:space="preserve">43 ¼ x 43 ¼ </t>
  </si>
  <si>
    <t xml:space="preserve">47 ¼ x 47 ¼ </t>
  </si>
  <si>
    <t>Inches (H30)</t>
  </si>
  <si>
    <t xml:space="preserve">25 x 35 ½  </t>
  </si>
  <si>
    <t xml:space="preserve">30 ½ x 43 ½ </t>
  </si>
  <si>
    <t xml:space="preserve">21 ½ x 35 ½  </t>
  </si>
  <si>
    <t xml:space="preserve">34 x 43  </t>
  </si>
  <si>
    <t xml:space="preserve">D29 ½ </t>
  </si>
  <si>
    <t>D35 ½</t>
  </si>
  <si>
    <t>D43 ½</t>
  </si>
  <si>
    <t>D5</t>
  </si>
  <si>
    <t>D47 ¼</t>
  </si>
  <si>
    <t xml:space="preserve">57 x 17 ¾ </t>
  </si>
  <si>
    <t xml:space="preserve">67 x 19 ¾ </t>
  </si>
  <si>
    <t xml:space="preserve">48 x 15 ¾ </t>
  </si>
  <si>
    <t>Inches (H29 ½)</t>
  </si>
  <si>
    <t>Inches (H19 ¾ )</t>
  </si>
  <si>
    <t>15 ¾ x 15 ¾</t>
  </si>
  <si>
    <t>19 ¾ x 19 ¾</t>
  </si>
  <si>
    <t xml:space="preserve">23 ½ x 23 ½  </t>
  </si>
  <si>
    <t>12 x 12</t>
  </si>
  <si>
    <t xml:space="preserve">D15 ¾  </t>
  </si>
  <si>
    <t xml:space="preserve">D23 ½ </t>
  </si>
  <si>
    <t xml:space="preserve">D19 ¾ </t>
  </si>
  <si>
    <t>D23</t>
  </si>
  <si>
    <t>£</t>
    <phoneticPr fontId="38" type="noConversion"/>
  </si>
  <si>
    <t>$</t>
    <phoneticPr fontId="38" type="noConversion"/>
  </si>
  <si>
    <t>Euros</t>
    <phoneticPr fontId="38" type="noConversion"/>
  </si>
  <si>
    <t>UK vat rate</t>
    <phoneticPr fontId="38" type="noConversion"/>
  </si>
  <si>
    <t>Antiqued Glass Top Only</t>
  </si>
  <si>
    <t>29 x 29 H50</t>
  </si>
  <si>
    <t>29 x 29 x H68</t>
  </si>
  <si>
    <t>31 x 31</t>
  </si>
  <si>
    <t>Steel Top with Black Patina</t>
  </si>
  <si>
    <t>Additional cost for Hand-polished Bronze:</t>
  </si>
  <si>
    <t>Additional cost for frame in a specialist finish:</t>
  </si>
  <si>
    <r>
      <rPr>
        <b/>
        <sz val="28"/>
        <color theme="3" tint="-0.499984740745262"/>
        <rFont val="Perpetua"/>
        <family val="1"/>
      </rPr>
      <t>AVA</t>
    </r>
    <r>
      <rPr>
        <sz val="28"/>
        <color theme="3" tint="-0.499984740745262"/>
        <rFont val="Perpetua"/>
        <family val="1"/>
      </rPr>
      <t xml:space="preserve"> floor lamp</t>
    </r>
  </si>
  <si>
    <r>
      <rPr>
        <b/>
        <sz val="28"/>
        <color theme="3" tint="-0.499984740745262"/>
        <rFont val="Perpetua"/>
        <family val="1"/>
      </rPr>
      <t>AVA</t>
    </r>
    <r>
      <rPr>
        <sz val="28"/>
        <color theme="3" tint="-0.499984740745262"/>
        <rFont val="Perpetua"/>
        <family val="1"/>
      </rPr>
      <t xml:space="preserve"> table lamp</t>
    </r>
  </si>
  <si>
    <r>
      <rPr>
        <b/>
        <sz val="28"/>
        <color theme="3" tint="-0.499984740745262"/>
        <rFont val="Perpetua"/>
        <family val="1"/>
      </rPr>
      <t>Capricorn</t>
    </r>
    <r>
      <rPr>
        <sz val="28"/>
        <color theme="3" tint="-0.499984740745262"/>
        <rFont val="Perpetua"/>
        <family val="1"/>
      </rPr>
      <t xml:space="preserve"> floor lamp</t>
    </r>
  </si>
  <si>
    <t>CMs (H105)</t>
  </si>
  <si>
    <t>50 x 30</t>
  </si>
  <si>
    <t>Additional cost for base in specialist finish:</t>
  </si>
  <si>
    <t>Additional cost for base made in bronze:</t>
  </si>
  <si>
    <t>Plinths</t>
  </si>
  <si>
    <t xml:space="preserve">19 ½ x 12 </t>
  </si>
  <si>
    <t>Inches (H41)</t>
  </si>
  <si>
    <t>Coffee Tables</t>
  </si>
  <si>
    <t xml:space="preserve">Cocktail/Side Tables </t>
  </si>
  <si>
    <r>
      <t xml:space="preserve">Balzac </t>
    </r>
    <r>
      <rPr>
        <sz val="28"/>
        <color theme="3" tint="-0.499984740745262"/>
        <rFont val="Perpetua"/>
        <family val="1"/>
      </rPr>
      <t>side</t>
    </r>
  </si>
  <si>
    <r>
      <t xml:space="preserve">Apollo </t>
    </r>
    <r>
      <rPr>
        <sz val="28"/>
        <color theme="3" tint="-0.499984740745262"/>
        <rFont val="Perpetua"/>
        <family val="1"/>
      </rPr>
      <t>side</t>
    </r>
  </si>
  <si>
    <r>
      <t>Edge</t>
    </r>
    <r>
      <rPr>
        <sz val="28"/>
        <color theme="3" tint="-0.499984740745262"/>
        <rFont val="Perpetua"/>
        <family val="1"/>
      </rPr>
      <t xml:space="preserve"> side</t>
    </r>
  </si>
  <si>
    <r>
      <t>Lexington</t>
    </r>
    <r>
      <rPr>
        <sz val="28"/>
        <color theme="3" tint="-0.499984740745262"/>
        <rFont val="Perpetua"/>
        <family val="1"/>
      </rPr>
      <t xml:space="preserve"> side</t>
    </r>
  </si>
  <si>
    <r>
      <t>Lily</t>
    </r>
    <r>
      <rPr>
        <sz val="28"/>
        <color theme="3" tint="-0.499984740745262"/>
        <rFont val="Perpetua"/>
        <family val="1"/>
      </rPr>
      <t xml:space="preserve"> cocktail</t>
    </r>
  </si>
  <si>
    <r>
      <t>Lily</t>
    </r>
    <r>
      <rPr>
        <sz val="28"/>
        <color theme="3" tint="-0.499984740745262"/>
        <rFont val="Perpetua"/>
        <family val="1"/>
      </rPr>
      <t xml:space="preserve"> side</t>
    </r>
  </si>
  <si>
    <r>
      <t xml:space="preserve">Opera </t>
    </r>
    <r>
      <rPr>
        <sz val="28"/>
        <color theme="3" tint="-0.499984740745262"/>
        <rFont val="Perpetua"/>
        <family val="1"/>
      </rPr>
      <t>side</t>
    </r>
  </si>
  <si>
    <r>
      <t xml:space="preserve">Siena </t>
    </r>
    <r>
      <rPr>
        <sz val="28"/>
        <color theme="3" tint="-0.499984740745262"/>
        <rFont val="Perpetua"/>
        <family val="1"/>
      </rPr>
      <t>side</t>
    </r>
  </si>
  <si>
    <t>180 x 45 x H69</t>
  </si>
  <si>
    <t>11½ x 11½ x H19 ¾</t>
  </si>
  <si>
    <t>11½ x 11½ x H26 ¾</t>
  </si>
  <si>
    <t>CMs (H65)</t>
  </si>
  <si>
    <t>(Excluding Calacatta Oro marble)</t>
  </si>
  <si>
    <t>122 x 40 x 76</t>
  </si>
  <si>
    <t>145 x 45 x 85</t>
  </si>
  <si>
    <t>170 x 50 x 85</t>
  </si>
  <si>
    <t>CMs (H85)</t>
  </si>
  <si>
    <t>Additional costs for frame in a specialist finish:</t>
  </si>
  <si>
    <t>Standard Mirror</t>
  </si>
  <si>
    <t>Antiqued Mirror</t>
  </si>
  <si>
    <t>40 x 26 x 120</t>
  </si>
  <si>
    <t>35 x 23 x 110</t>
  </si>
  <si>
    <t>35 x 23 x H110</t>
  </si>
  <si>
    <t>40 x 26 x H120</t>
  </si>
  <si>
    <t>14 x 9 x H43</t>
  </si>
  <si>
    <t>16 x 10 x H47</t>
  </si>
  <si>
    <t>Additional cost for base in Bronze:</t>
  </si>
  <si>
    <t>D15 ¾</t>
  </si>
  <si>
    <t>Lily</t>
  </si>
  <si>
    <r>
      <t>Lexington</t>
    </r>
    <r>
      <rPr>
        <sz val="28"/>
        <color theme="3" tint="-0.499984740745262"/>
        <rFont val="Perpetua"/>
        <family val="1"/>
      </rPr>
      <t xml:space="preserve"> nest</t>
    </r>
  </si>
  <si>
    <t>Round - 3 Tables</t>
  </si>
  <si>
    <t xml:space="preserve">24 ¾ x 35 ½ </t>
  </si>
  <si>
    <t xml:space="preserve">30 ½ x 43 ½  </t>
  </si>
  <si>
    <t>D32.5 x H50</t>
  </si>
  <si>
    <t>D43 x H53.5</t>
  </si>
  <si>
    <t>D55 x H57</t>
  </si>
  <si>
    <t>D12 ¾  x H19 ¾</t>
  </si>
  <si>
    <t>D17 x H21</t>
  </si>
  <si>
    <t>D21 ½  x H22 ½</t>
  </si>
  <si>
    <t>180 x 45 x H86</t>
  </si>
  <si>
    <t xml:space="preserve"> Rectangular with drawers </t>
  </si>
  <si>
    <t xml:space="preserve">145 X 45 </t>
  </si>
  <si>
    <t xml:space="preserve">Leather </t>
  </si>
  <si>
    <t>140 x 70</t>
  </si>
  <si>
    <t xml:space="preserve">CMs (H75) </t>
  </si>
  <si>
    <t>122 x 40 x H180</t>
  </si>
  <si>
    <t>150 x 35 x H190</t>
  </si>
  <si>
    <t xml:space="preserve">Madison </t>
  </si>
  <si>
    <t>48 x 15 ¾ x H71</t>
  </si>
  <si>
    <t>59 x 13 ¾ x H74 ¾</t>
  </si>
  <si>
    <t>45 x 25 x H100</t>
  </si>
  <si>
    <t>50 x 30 x H105</t>
  </si>
  <si>
    <t xml:space="preserve"> Demi Lune</t>
  </si>
  <si>
    <t xml:space="preserve"> 14 x 9 x H43</t>
  </si>
  <si>
    <t xml:space="preserve">  Inches</t>
  </si>
  <si>
    <t>Melrose</t>
  </si>
  <si>
    <t>Edge</t>
  </si>
  <si>
    <t xml:space="preserve">Wood Top </t>
  </si>
  <si>
    <r>
      <t>Additional cost of Hand-polished Stainless Steel:</t>
    </r>
    <r>
      <rPr>
        <sz val="20"/>
        <color theme="3" tint="-0.499984740745262"/>
        <rFont val="Calibri (Body)"/>
      </rPr>
      <t/>
    </r>
  </si>
  <si>
    <r>
      <t xml:space="preserve">Avebury </t>
    </r>
    <r>
      <rPr>
        <sz val="28"/>
        <color theme="3" tint="-0.499984740745262"/>
        <rFont val="Perpetua"/>
        <family val="1"/>
      </rPr>
      <t>wood or marble top</t>
    </r>
  </si>
  <si>
    <t>190 x 110</t>
  </si>
  <si>
    <t xml:space="preserve">250 x 120 </t>
  </si>
  <si>
    <t>Prices above are for steel with a standard finish</t>
  </si>
  <si>
    <t>Price in COL</t>
  </si>
  <si>
    <r>
      <t xml:space="preserve">Vienna </t>
    </r>
    <r>
      <rPr>
        <sz val="28"/>
        <color theme="3" tint="-0.499984740745262"/>
        <rFont val="Perpetua"/>
        <family val="1"/>
      </rPr>
      <t>bar stool</t>
    </r>
  </si>
  <si>
    <t>D40</t>
  </si>
  <si>
    <t>D80</t>
  </si>
  <si>
    <t>D90</t>
  </si>
  <si>
    <t>D110</t>
  </si>
  <si>
    <t>L, XL, XXL</t>
  </si>
  <si>
    <t>S,M</t>
  </si>
  <si>
    <t>Additional cost for Polished Bronze or Brass:</t>
  </si>
  <si>
    <t xml:space="preserve">D31 ½ </t>
  </si>
  <si>
    <t xml:space="preserve">D35½ </t>
  </si>
  <si>
    <t>D43¼</t>
  </si>
  <si>
    <r>
      <rPr>
        <b/>
        <sz val="28"/>
        <color theme="3" tint="-0.499984740745262"/>
        <rFont val="Perpetua"/>
        <family val="1"/>
      </rPr>
      <t xml:space="preserve">Lily </t>
    </r>
    <r>
      <rPr>
        <sz val="28"/>
        <color theme="3" tint="-0.499984740745262"/>
        <rFont val="Perpetua"/>
        <family val="1"/>
      </rPr>
      <t>door handles</t>
    </r>
  </si>
  <si>
    <t>Price above is for a steel frame with a standard finish</t>
  </si>
  <si>
    <t>Prices above are for a steel base with a standard finish</t>
  </si>
  <si>
    <t>Price above is for a steel base with a standard finish</t>
  </si>
  <si>
    <t xml:space="preserve">50 x 50 </t>
  </si>
  <si>
    <t>Prices above are for steel base with a standard finish</t>
  </si>
  <si>
    <t>D23 x H60</t>
  </si>
  <si>
    <t>D28 x H50</t>
  </si>
  <si>
    <t>D33 x H40</t>
  </si>
  <si>
    <t>D49 x H50</t>
  </si>
  <si>
    <t xml:space="preserve">D49 x H50 </t>
  </si>
  <si>
    <t xml:space="preserve">Inches </t>
  </si>
  <si>
    <t>D19¼ x H19 ¾</t>
  </si>
  <si>
    <t>D9 x H23</t>
  </si>
  <si>
    <t>D11 x H19 ¾</t>
  </si>
  <si>
    <t>D13 x H15 ¾</t>
  </si>
  <si>
    <r>
      <t>Vienna</t>
    </r>
    <r>
      <rPr>
        <sz val="28"/>
        <color theme="3" tint="-0.499984740745262"/>
        <rFont val="Perpetua"/>
        <family val="1"/>
      </rPr>
      <t xml:space="preserve"> carver</t>
    </r>
  </si>
  <si>
    <r>
      <t xml:space="preserve">Berlin </t>
    </r>
    <r>
      <rPr>
        <sz val="28"/>
        <color theme="3" tint="-0.499984740745262"/>
        <rFont val="Perpetua"/>
        <family val="1"/>
      </rPr>
      <t xml:space="preserve">dining </t>
    </r>
  </si>
  <si>
    <r>
      <t xml:space="preserve">Berlin </t>
    </r>
    <r>
      <rPr>
        <sz val="28"/>
        <color theme="3" tint="-0.499984740745262"/>
        <rFont val="Perpetua"/>
        <family val="1"/>
      </rPr>
      <t xml:space="preserve">easy </t>
    </r>
  </si>
  <si>
    <t>Wood or Marble Top</t>
  </si>
  <si>
    <t xml:space="preserve"> Wood or Marble Top</t>
  </si>
  <si>
    <t xml:space="preserve"> Marble Top</t>
  </si>
  <si>
    <t xml:space="preserve">  </t>
  </si>
  <si>
    <t>Prices above are with a steel base finished in Anthracite</t>
  </si>
  <si>
    <r>
      <t xml:space="preserve">Capricorn </t>
    </r>
    <r>
      <rPr>
        <sz val="28"/>
        <rFont val="Perpetua"/>
        <family val="1"/>
      </rPr>
      <t>wood or marble top</t>
    </r>
    <r>
      <rPr>
        <b/>
        <sz val="28"/>
        <rFont val="Perpetua"/>
        <family val="1"/>
      </rPr>
      <t xml:space="preserve"> </t>
    </r>
  </si>
  <si>
    <t>Prices above are for a steel base with a standard finish &amp; UV bonded top</t>
  </si>
  <si>
    <t>*Leather colours available on request</t>
  </si>
  <si>
    <t xml:space="preserve">TF Leather </t>
  </si>
  <si>
    <t>110 x 55</t>
  </si>
  <si>
    <t>TF Leather</t>
  </si>
  <si>
    <r>
      <t xml:space="preserve">Ariel </t>
    </r>
    <r>
      <rPr>
        <sz val="28"/>
        <rFont val="Perpetua"/>
        <family val="1"/>
      </rPr>
      <t xml:space="preserve">side </t>
    </r>
  </si>
  <si>
    <r>
      <t xml:space="preserve">Devon </t>
    </r>
    <r>
      <rPr>
        <sz val="28"/>
        <rFont val="Perpetua"/>
        <family val="1"/>
      </rPr>
      <t xml:space="preserve">side  </t>
    </r>
  </si>
  <si>
    <r>
      <t>Hanover</t>
    </r>
    <r>
      <rPr>
        <sz val="28"/>
        <rFont val="Perpetua"/>
        <family val="1"/>
      </rPr>
      <t xml:space="preserve"> side</t>
    </r>
  </si>
  <si>
    <r>
      <t>Madison</t>
    </r>
    <r>
      <rPr>
        <sz val="28"/>
        <rFont val="Perpetua"/>
        <family val="1"/>
      </rPr>
      <t xml:space="preserve"> side</t>
    </r>
  </si>
  <si>
    <t>24 ¾ x 35 ½</t>
  </si>
  <si>
    <t>30 ½ x 43 ½</t>
  </si>
  <si>
    <t>122 x 40 x H76</t>
  </si>
  <si>
    <t xml:space="preserve">         </t>
  </si>
  <si>
    <t>Marble top</t>
  </si>
  <si>
    <t>Height</t>
  </si>
  <si>
    <t xml:space="preserve">Price above is for a metal frame with a Black and Gold finish </t>
  </si>
  <si>
    <t>Glass Top</t>
  </si>
  <si>
    <t xml:space="preserve"> Glass Top</t>
  </si>
  <si>
    <t xml:space="preserve"> Glass Top  </t>
  </si>
  <si>
    <t xml:space="preserve"> Glass Top </t>
  </si>
  <si>
    <t xml:space="preserve">220 x 110  </t>
  </si>
  <si>
    <t xml:space="preserve">300 x 120 </t>
  </si>
  <si>
    <r>
      <t xml:space="preserve">Capricorn </t>
    </r>
    <r>
      <rPr>
        <sz val="28"/>
        <color rgb="FF313728"/>
        <rFont val="Perpetua"/>
        <family val="1"/>
      </rPr>
      <t>glass top</t>
    </r>
  </si>
  <si>
    <r>
      <rPr>
        <b/>
        <sz val="28"/>
        <color theme="3" tint="-0.499984740745262"/>
        <rFont val="Perpetua"/>
        <family val="1"/>
      </rPr>
      <t>AVA</t>
    </r>
    <r>
      <rPr>
        <sz val="28"/>
        <color theme="3" tint="-0.499984740745262"/>
        <rFont val="Perpetua"/>
        <family val="1"/>
      </rPr>
      <t xml:space="preserve"> glass top</t>
    </r>
  </si>
  <si>
    <r>
      <t>Avalon</t>
    </r>
    <r>
      <rPr>
        <sz val="28"/>
        <color rgb="FF313728"/>
        <rFont val="Perpetua"/>
        <family val="1"/>
      </rPr>
      <t xml:space="preserve"> glass top</t>
    </r>
  </si>
  <si>
    <r>
      <t xml:space="preserve">Capricorn </t>
    </r>
    <r>
      <rPr>
        <sz val="28"/>
        <rFont val="Perpetua"/>
        <family val="1"/>
      </rPr>
      <t>glass top</t>
    </r>
    <r>
      <rPr>
        <b/>
        <sz val="28"/>
        <rFont val="Perpetua"/>
        <family val="1"/>
      </rPr>
      <t xml:space="preserve"> </t>
    </r>
  </si>
  <si>
    <r>
      <rPr>
        <b/>
        <sz val="28"/>
        <color theme="3" tint="-0.499984740745262"/>
        <rFont val="Perpetua"/>
        <family val="1"/>
      </rPr>
      <t xml:space="preserve">Ariel </t>
    </r>
    <r>
      <rPr>
        <sz val="28"/>
        <color theme="3" tint="-0.499984740745262"/>
        <rFont val="Perpetua"/>
        <family val="1"/>
      </rPr>
      <t>glass top</t>
    </r>
  </si>
  <si>
    <t>D59</t>
  </si>
  <si>
    <t xml:space="preserve">86 ½ x 43 ¼ </t>
  </si>
  <si>
    <t xml:space="preserve">118  x 47 ¼ </t>
  </si>
  <si>
    <t xml:space="preserve">98 ½ x 47 ¼   </t>
  </si>
  <si>
    <t>75  x 43 ¼</t>
  </si>
  <si>
    <t>98 ½ x 47 ¼</t>
  </si>
  <si>
    <t>118 x 55</t>
  </si>
  <si>
    <t>Glass Top + Shelf</t>
  </si>
  <si>
    <t>D120</t>
  </si>
  <si>
    <t>CMs (H38)</t>
  </si>
  <si>
    <t>Onyx Top</t>
  </si>
  <si>
    <t>Flint</t>
  </si>
  <si>
    <t xml:space="preserve">Glass Top </t>
  </si>
  <si>
    <t>D43 ¼</t>
  </si>
  <si>
    <t>Lighting &amp; Accessories</t>
  </si>
  <si>
    <t>H30 x D16</t>
  </si>
  <si>
    <t>H40 x D21</t>
  </si>
  <si>
    <t xml:space="preserve">Glass </t>
  </si>
  <si>
    <t xml:space="preserve"> Glass </t>
  </si>
  <si>
    <t xml:space="preserve">CMs (H76) </t>
  </si>
  <si>
    <t>145 x 75</t>
  </si>
  <si>
    <t>43 ¼ x 21 ½</t>
  </si>
  <si>
    <t>55 x 27½</t>
  </si>
  <si>
    <t>57 x 29 ½</t>
  </si>
  <si>
    <t>Prices above are for a metal frame in a standard finish</t>
  </si>
  <si>
    <t>Prices above are for a steel frame in a standard finish</t>
  </si>
  <si>
    <r>
      <t>Fabric quantity needed</t>
    </r>
    <r>
      <rPr>
        <sz val="20"/>
        <color theme="3" tint="-0.499984740745262"/>
        <rFont val="Calibri"/>
        <family val="2"/>
        <scheme val="minor"/>
      </rPr>
      <t>: 1.5 sq m / 1.8 sq yd / 16 sq ft per chair (fabric), half a hide per chair (leather)</t>
    </r>
  </si>
  <si>
    <t xml:space="preserve">Overall Height </t>
  </si>
  <si>
    <t xml:space="preserve">Seat Height </t>
  </si>
  <si>
    <t xml:space="preserve">Seat Depth </t>
  </si>
  <si>
    <t xml:space="preserve">92cm </t>
  </si>
  <si>
    <t xml:space="preserve">49cm </t>
  </si>
  <si>
    <t xml:space="preserve">46cm </t>
  </si>
  <si>
    <t xml:space="preserve">48cm </t>
  </si>
  <si>
    <t>45cm</t>
  </si>
  <si>
    <t xml:space="preserve">90cm </t>
  </si>
  <si>
    <r>
      <t>Fabric quantity needed</t>
    </r>
    <r>
      <rPr>
        <sz val="20"/>
        <color theme="3" tint="-0.499984740745262"/>
        <rFont val="Calibri"/>
        <family val="2"/>
        <scheme val="minor"/>
      </rPr>
      <t>: 1 sq m / 1.2 sq yd / 11sq ft per chair (fabric), half a hide per chair (leather)</t>
    </r>
  </si>
  <si>
    <t xml:space="preserve">Seat Width </t>
  </si>
  <si>
    <t>82cm</t>
  </si>
  <si>
    <t xml:space="preserve">44cm </t>
  </si>
  <si>
    <t>55cm</t>
  </si>
  <si>
    <t xml:space="preserve">59cm </t>
  </si>
  <si>
    <r>
      <t xml:space="preserve">Phoenix </t>
    </r>
    <r>
      <rPr>
        <sz val="28"/>
        <color theme="3" tint="-0.499984740745262"/>
        <rFont val="Perpetua"/>
        <family val="1"/>
      </rPr>
      <t xml:space="preserve">stool </t>
    </r>
  </si>
  <si>
    <t>73cm</t>
  </si>
  <si>
    <t xml:space="preserve">36cm </t>
  </si>
  <si>
    <t>36cm</t>
  </si>
  <si>
    <t xml:space="preserve">86cm </t>
  </si>
  <si>
    <t xml:space="preserve">43cm </t>
  </si>
  <si>
    <r>
      <rPr>
        <u/>
        <sz val="20"/>
        <color theme="3" tint="-0.499984740745262"/>
        <rFont val="Calibri"/>
        <family val="2"/>
        <scheme val="minor"/>
      </rPr>
      <t>Fabric quantity needed</t>
    </r>
    <r>
      <rPr>
        <sz val="20"/>
        <color theme="3" tint="-0.499984740745262"/>
        <rFont val="Calibri"/>
        <family val="2"/>
        <scheme val="minor"/>
      </rPr>
      <t>: 0.75 sqm / 0.9 sq yd / 8 sq ft per chair (fabric), 1/4 a hide per chair (leather)</t>
    </r>
  </si>
  <si>
    <t xml:space="preserve">Overall Width </t>
  </si>
  <si>
    <t>57cm</t>
  </si>
  <si>
    <t>53cm</t>
  </si>
  <si>
    <r>
      <rPr>
        <u/>
        <sz val="20"/>
        <color theme="3" tint="-0.499984740745262"/>
        <rFont val="Calibri"/>
        <family val="2"/>
        <scheme val="minor"/>
      </rPr>
      <t>Fabric quantity needed</t>
    </r>
    <r>
      <rPr>
        <sz val="20"/>
        <color theme="3" tint="-0.499984740745262"/>
        <rFont val="Calibri"/>
        <family val="2"/>
        <scheme val="minor"/>
      </rPr>
      <t>: 1.25 sqm / 1.5 sq yd / 13.5 sq ft per chair (fabric), half a hide per chair (leather)</t>
    </r>
  </si>
  <si>
    <t xml:space="preserve">57cm </t>
  </si>
  <si>
    <r>
      <rPr>
        <u/>
        <sz val="20"/>
        <color theme="3" tint="-0.499984740745262"/>
        <rFont val="Calibri"/>
        <family val="2"/>
        <scheme val="minor"/>
      </rPr>
      <t>Fabric quantity needed</t>
    </r>
    <r>
      <rPr>
        <sz val="20"/>
        <color theme="3" tint="-0.499984740745262"/>
        <rFont val="Calibri"/>
        <family val="2"/>
        <scheme val="minor"/>
      </rPr>
      <t>: 1sq m / 1.2 sq yd / 11 sq ft per chair (fabric), half a hide per chair (leather)</t>
    </r>
  </si>
  <si>
    <r>
      <t xml:space="preserve">Phoenix </t>
    </r>
    <r>
      <rPr>
        <sz val="28"/>
        <color theme="3" tint="-0.499984740745262"/>
        <rFont val="Perpetua"/>
        <family val="1"/>
      </rPr>
      <t>dining</t>
    </r>
  </si>
  <si>
    <t xml:space="preserve">93cm </t>
  </si>
  <si>
    <r>
      <rPr>
        <u/>
        <sz val="20"/>
        <color theme="3" tint="-0.499984740745262"/>
        <rFont val="Calibri"/>
        <family val="2"/>
        <scheme val="minor"/>
      </rPr>
      <t>Fabric quantity needed</t>
    </r>
    <r>
      <rPr>
        <sz val="20"/>
        <color theme="3" tint="-0.499984740745262"/>
        <rFont val="Calibri"/>
        <family val="2"/>
        <scheme val="minor"/>
      </rPr>
      <t>: 2.6 sq m / 3.1 sq yd / 28 sq ft per chair (fabric), half a hide per chair (leather)</t>
    </r>
  </si>
  <si>
    <r>
      <t xml:space="preserve">Exe </t>
    </r>
    <r>
      <rPr>
        <sz val="28"/>
        <color theme="3" tint="-0.499984740745262"/>
        <rFont val="Perpetua"/>
        <family val="1"/>
      </rPr>
      <t xml:space="preserve">bench </t>
    </r>
  </si>
  <si>
    <t xml:space="preserve">40cm </t>
  </si>
  <si>
    <r>
      <t xml:space="preserve">Ariel </t>
    </r>
    <r>
      <rPr>
        <sz val="28"/>
        <color theme="3" tint="-0.499984740745262"/>
        <rFont val="Perpetua"/>
        <family val="1"/>
      </rPr>
      <t xml:space="preserve">stool </t>
    </r>
  </si>
  <si>
    <t>Price in COS</t>
  </si>
  <si>
    <t xml:space="preserve">50cm </t>
  </si>
  <si>
    <r>
      <t xml:space="preserve">Lily </t>
    </r>
    <r>
      <rPr>
        <sz val="28"/>
        <color theme="3" tint="-0.499984740745262"/>
        <rFont val="Perpetua"/>
        <family val="1"/>
      </rPr>
      <t xml:space="preserve">stool </t>
    </r>
  </si>
  <si>
    <r>
      <rPr>
        <u/>
        <sz val="20"/>
        <color theme="3" tint="-0.499984740745262"/>
        <rFont val="Calibri"/>
        <family val="2"/>
        <scheme val="minor"/>
      </rPr>
      <t>Fabric quantity needed</t>
    </r>
    <r>
      <rPr>
        <sz val="20"/>
        <color theme="3" tint="-0.499984740745262"/>
        <rFont val="Calibri"/>
        <family val="2"/>
        <scheme val="minor"/>
      </rPr>
      <t xml:space="preserve">: 1 sq m / 1.2 sq yd / 11 sq ft per stool (fabric), 1/4 a hide per stool (leather) </t>
    </r>
  </si>
  <si>
    <t>1 hide per stool (sheepskin)</t>
  </si>
  <si>
    <r>
      <rPr>
        <u/>
        <sz val="20"/>
        <color theme="3" tint="-0.499984740745262"/>
        <rFont val="Calibri"/>
        <family val="2"/>
        <scheme val="minor"/>
      </rPr>
      <t>Fabric quantity needed</t>
    </r>
    <r>
      <rPr>
        <sz val="20"/>
        <color theme="3" tint="-0.499984740745262"/>
        <rFont val="Calibri"/>
        <family val="2"/>
        <scheme val="minor"/>
      </rPr>
      <t>: 1 sq m / 1.2 sq yd / 11 sq ft per stool (fabric), 1/4 a hide per stool (leather)</t>
    </r>
  </si>
  <si>
    <t xml:space="preserve">74cm </t>
  </si>
  <si>
    <t>35 ½ in</t>
  </si>
  <si>
    <t>19 ¼ in</t>
  </si>
  <si>
    <t>17 ¾  in</t>
  </si>
  <si>
    <t>19 ¾  in</t>
  </si>
  <si>
    <t>15 ¾  in</t>
  </si>
  <si>
    <t>36 ¼ in</t>
  </si>
  <si>
    <t>18 in</t>
  </si>
  <si>
    <t>19 in</t>
  </si>
  <si>
    <t>32 ¼ in</t>
  </si>
  <si>
    <t>17 ¼ in</t>
  </si>
  <si>
    <t>21 ½ in</t>
  </si>
  <si>
    <t>23 ¼ in</t>
  </si>
  <si>
    <t xml:space="preserve">15 ¾  in / 40cm </t>
  </si>
  <si>
    <t xml:space="preserve">17 ¾  in / 45cm </t>
  </si>
  <si>
    <t>17 ¾  in / 150cm</t>
  </si>
  <si>
    <t xml:space="preserve"> 71 in / 180cm</t>
  </si>
  <si>
    <t>102 ¼ in / 260cm</t>
  </si>
  <si>
    <t xml:space="preserve">82 ¾  in / 210cm </t>
  </si>
  <si>
    <t>36 ½ in</t>
  </si>
  <si>
    <t>28 ¾  in</t>
  </si>
  <si>
    <t xml:space="preserve">14 in </t>
  </si>
  <si>
    <t>33 ¾  in</t>
  </si>
  <si>
    <t xml:space="preserve">17 in </t>
  </si>
  <si>
    <t xml:space="preserve">S           118cm </t>
  </si>
  <si>
    <t>L           118cm</t>
  </si>
  <si>
    <t>74cm</t>
  </si>
  <si>
    <t xml:space="preserve">             118cm</t>
  </si>
  <si>
    <t xml:space="preserve">             118cm </t>
  </si>
  <si>
    <t xml:space="preserve">S           46 ½ in </t>
  </si>
  <si>
    <t xml:space="preserve">L           46 ½ in </t>
  </si>
  <si>
    <t xml:space="preserve">22 ½ in </t>
  </si>
  <si>
    <t xml:space="preserve">29 in </t>
  </si>
  <si>
    <t xml:space="preserve">21 in </t>
  </si>
  <si>
    <r>
      <rPr>
        <b/>
        <sz val="28"/>
        <color theme="3" tint="-0.499984740745262"/>
        <rFont val="Perpetua"/>
        <family val="1"/>
      </rPr>
      <t>AVA</t>
    </r>
    <r>
      <rPr>
        <sz val="28"/>
        <color theme="3" tint="-0.499984740745262"/>
        <rFont val="Perpetua"/>
        <family val="1"/>
      </rPr>
      <t xml:space="preserve"> stone </t>
    </r>
  </si>
  <si>
    <t xml:space="preserve">Round </t>
  </si>
  <si>
    <t>D50</t>
  </si>
  <si>
    <r>
      <t>Flint</t>
    </r>
    <r>
      <rPr>
        <sz val="28"/>
        <rFont val="Perpetua"/>
        <family val="1"/>
      </rPr>
      <t xml:space="preserve"> side</t>
    </r>
  </si>
  <si>
    <t xml:space="preserve">Marble Top </t>
  </si>
  <si>
    <t xml:space="preserve"> Glass Top + Shelf</t>
  </si>
  <si>
    <t xml:space="preserve">Antiqued Glass </t>
  </si>
  <si>
    <t>Antiqued Glass</t>
  </si>
  <si>
    <t xml:space="preserve">Steel Top </t>
  </si>
  <si>
    <t xml:space="preserve">Glass Top + Shelf </t>
  </si>
  <si>
    <t>Inches (H25 ½ )</t>
  </si>
  <si>
    <t xml:space="preserve">Albany </t>
  </si>
  <si>
    <t>Avalon</t>
  </si>
  <si>
    <t>145 x 45 x H76</t>
  </si>
  <si>
    <t xml:space="preserve">Avebury </t>
  </si>
  <si>
    <t xml:space="preserve">Edge </t>
  </si>
  <si>
    <t xml:space="preserve">145 x 45 </t>
  </si>
  <si>
    <t>57 x 17 ¾ x H33 ½</t>
  </si>
  <si>
    <t>67 x 19 ¾ x H33 ½</t>
  </si>
  <si>
    <t>57 x 17 ¾ x H30</t>
  </si>
  <si>
    <t>48 x 15 ¾ x H30</t>
  </si>
  <si>
    <t xml:space="preserve">Inches (H33 ½) </t>
  </si>
  <si>
    <t xml:space="preserve">Inches (H30) </t>
  </si>
  <si>
    <t>39 ½ x 12</t>
  </si>
  <si>
    <t>Bronze or Brass top</t>
  </si>
  <si>
    <t>Gold plated or Bronze Top</t>
  </si>
  <si>
    <t xml:space="preserve">Prices above are with a steel base with a standard finish </t>
  </si>
  <si>
    <t>D100</t>
  </si>
  <si>
    <t xml:space="preserve">Price above is for dull polished steel or steel with a standard finish </t>
  </si>
  <si>
    <t>Bronze or Brass Top</t>
  </si>
  <si>
    <t xml:space="preserve">26 x 43 ½   </t>
  </si>
  <si>
    <t xml:space="preserve"> glass bonded to a stainless steel, bronze or brass plate</t>
  </si>
  <si>
    <t>glass bonded to a bronze plate</t>
  </si>
  <si>
    <t xml:space="preserve">Height </t>
  </si>
  <si>
    <t>Add. cost for base in specialist finish:</t>
  </si>
  <si>
    <t>15¾</t>
  </si>
  <si>
    <t>19¾</t>
  </si>
  <si>
    <t>23½</t>
  </si>
  <si>
    <t>Add. cost for base in a specialist finish:</t>
  </si>
  <si>
    <t>H11¾ x D6¼</t>
  </si>
  <si>
    <t>H15¾ x D8¼</t>
  </si>
  <si>
    <t>29 x 29 x H50</t>
  </si>
  <si>
    <t xml:space="preserve">Price in COM </t>
  </si>
  <si>
    <t xml:space="preserve">TF Bridle Leather </t>
  </si>
  <si>
    <t xml:space="preserve">Prices above are for a steel frame in a standard finish with solid wood top </t>
  </si>
  <si>
    <t xml:space="preserve">S           90cm </t>
  </si>
  <si>
    <t>L           90cm</t>
  </si>
  <si>
    <t xml:space="preserve">62cm </t>
  </si>
  <si>
    <t>48.5cm</t>
  </si>
  <si>
    <t>43cm</t>
  </si>
  <si>
    <t>48cm</t>
  </si>
  <si>
    <t>62cm</t>
  </si>
  <si>
    <t>17 in</t>
  </si>
  <si>
    <t xml:space="preserve">19 in </t>
  </si>
  <si>
    <t>24 ½ in</t>
  </si>
  <si>
    <t>90cm</t>
  </si>
  <si>
    <t>S    35 ½ in</t>
  </si>
  <si>
    <t>L    35 ½ in</t>
  </si>
  <si>
    <t>21 in</t>
  </si>
  <si>
    <r>
      <rPr>
        <b/>
        <sz val="28"/>
        <color theme="3" tint="-0.499984740745262"/>
        <rFont val="Perpetua"/>
        <family val="1"/>
      </rPr>
      <t>Phoenix</t>
    </r>
    <r>
      <rPr>
        <sz val="28"/>
        <color theme="3" tint="-0.499984740745262"/>
        <rFont val="Perpetua"/>
        <family val="1"/>
      </rPr>
      <t xml:space="preserve"> chandelier</t>
    </r>
  </si>
  <si>
    <t>Overall dimensions excl. stem</t>
  </si>
  <si>
    <t xml:space="preserve">      Width </t>
  </si>
  <si>
    <r>
      <rPr>
        <b/>
        <sz val="28"/>
        <color theme="3" tint="-0.499984740745262"/>
        <rFont val="Perpetua"/>
        <family val="1"/>
      </rPr>
      <t>Phoenix</t>
    </r>
    <r>
      <rPr>
        <sz val="28"/>
        <color theme="3" tint="-0.499984740745262"/>
        <rFont val="Perpetua"/>
        <family val="1"/>
      </rPr>
      <t xml:space="preserve"> pendant</t>
    </r>
  </si>
  <si>
    <t>Overall dimensions excl. flex</t>
  </si>
  <si>
    <t xml:space="preserve">Price above is for pendant &amp; ceiling rose in aluminium in a standard finish </t>
  </si>
  <si>
    <t xml:space="preserve">  Width </t>
  </si>
  <si>
    <t xml:space="preserve">W 15 x H 68 </t>
  </si>
  <si>
    <r>
      <rPr>
        <b/>
        <sz val="28"/>
        <color theme="3" tint="-0.499984740745262"/>
        <rFont val="Perpetua"/>
        <family val="1"/>
      </rPr>
      <t>Phoenix</t>
    </r>
    <r>
      <rPr>
        <sz val="28"/>
        <color theme="3" tint="-0.499984740745262"/>
        <rFont val="Perpetua"/>
        <family val="1"/>
      </rPr>
      <t xml:space="preserve"> pendant trio</t>
    </r>
  </si>
  <si>
    <t xml:space="preserve">W 115 x H 27 </t>
  </si>
  <si>
    <t xml:space="preserve">     Width </t>
  </si>
  <si>
    <t>Price above is for aluminium finished in Anthracite or Bronze &amp; a polished brass stem &amp; ceiling rose</t>
  </si>
  <si>
    <t xml:space="preserve">Add. cost for internal specialist finish </t>
  </si>
  <si>
    <t xml:space="preserve">W 42 x H 167 </t>
  </si>
  <si>
    <t>Overall dimensions excl. ceiling rose</t>
  </si>
  <si>
    <r>
      <rPr>
        <b/>
        <sz val="28"/>
        <color theme="3" tint="-0.499984740745262"/>
        <rFont val="Perpetua"/>
        <family val="1"/>
      </rPr>
      <t>Hug</t>
    </r>
    <r>
      <rPr>
        <sz val="28"/>
        <color theme="3" tint="-0.499984740745262"/>
        <rFont val="Perpetua"/>
        <family val="1"/>
      </rPr>
      <t xml:space="preserve"> pendant</t>
    </r>
  </si>
  <si>
    <t>W 16.5 x H 35</t>
  </si>
  <si>
    <t xml:space="preserve">    Width </t>
  </si>
  <si>
    <t>W 6½ x H 13¾</t>
  </si>
  <si>
    <t>W 45¼ x H 10½</t>
  </si>
  <si>
    <t>W 6 x H 28¾</t>
  </si>
  <si>
    <t>W 16½ x H 45¾</t>
  </si>
  <si>
    <t>Papillon</t>
  </si>
  <si>
    <r>
      <t xml:space="preserve">Papillon </t>
    </r>
    <r>
      <rPr>
        <sz val="28"/>
        <color theme="3" tint="-0.499984740745262"/>
        <rFont val="Perpetua"/>
        <family val="1"/>
      </rPr>
      <t>side</t>
    </r>
  </si>
  <si>
    <r>
      <t xml:space="preserve">Papillon </t>
    </r>
    <r>
      <rPr>
        <sz val="28"/>
        <color theme="3" tint="-0.499984740745262"/>
        <rFont val="Perpetua"/>
        <family val="1"/>
      </rPr>
      <t xml:space="preserve">stool </t>
    </r>
  </si>
  <si>
    <t>70 x 110</t>
  </si>
  <si>
    <t>Steel detail</t>
  </si>
  <si>
    <t>Bronze detail</t>
  </si>
  <si>
    <t>Bookshelves</t>
  </si>
  <si>
    <t>Desks, Cabinets &amp; Screens</t>
  </si>
  <si>
    <t>Desk</t>
  </si>
  <si>
    <t>Cabinet</t>
  </si>
  <si>
    <t>Screen</t>
  </si>
  <si>
    <t>225 x H205</t>
  </si>
  <si>
    <t>55 D</t>
  </si>
  <si>
    <t xml:space="preserve">Diachroic Glass Top </t>
  </si>
  <si>
    <r>
      <t xml:space="preserve">Papillon </t>
    </r>
    <r>
      <rPr>
        <sz val="28"/>
        <color theme="3" tint="-0.499984740745262"/>
        <rFont val="Perpetua"/>
        <family val="1"/>
      </rPr>
      <t>cocktail trolley</t>
    </r>
  </si>
  <si>
    <t xml:space="preserve">Bridle Leather </t>
  </si>
  <si>
    <t xml:space="preserve">27 ½ x 43 ½ </t>
  </si>
  <si>
    <t>50 D x H50</t>
  </si>
  <si>
    <t>60 D x H60</t>
  </si>
  <si>
    <t>D 21 ½</t>
  </si>
  <si>
    <t xml:space="preserve">D19 ¾ x H19 ¾ </t>
  </si>
  <si>
    <t>D23 x H23</t>
  </si>
  <si>
    <t>88½ x H80½</t>
  </si>
  <si>
    <t>71 x 17½ x H27¼</t>
  </si>
  <si>
    <t>71 x 17½ x H34</t>
  </si>
  <si>
    <t>Additional cost for base in a Special Edition</t>
  </si>
  <si>
    <t xml:space="preserve">Additional cost for base in a Special Edition </t>
  </si>
  <si>
    <t xml:space="preserve"> 'Butterfly' finish:</t>
  </si>
  <si>
    <t>Additional cost for base in a Special Edition 'Butterfly'</t>
  </si>
  <si>
    <t>finish with dichroic glass top:</t>
  </si>
  <si>
    <t>finish with dichroic glass:</t>
  </si>
  <si>
    <t>finish with dichroic glass :</t>
  </si>
  <si>
    <t>Additional cost for screen in a specialist finish:</t>
  </si>
  <si>
    <t xml:space="preserve">Additional cost for screen in a Limited Edition </t>
  </si>
  <si>
    <t>Additional cost for frame in a Limited Edition 'Butterfly' finish:</t>
  </si>
  <si>
    <t>Ottoman</t>
  </si>
  <si>
    <t>COM</t>
  </si>
  <si>
    <t>Cloud</t>
  </si>
  <si>
    <t>160 x 48 x H84</t>
  </si>
  <si>
    <t>63 x 19  x H33</t>
  </si>
  <si>
    <t>Bronze, Garden, Glass or Moon Top</t>
  </si>
  <si>
    <t>Atlantic</t>
  </si>
  <si>
    <t>Bronze, Garden or Glass or Moon Top</t>
  </si>
  <si>
    <t>190x100</t>
  </si>
  <si>
    <t>220x100</t>
  </si>
  <si>
    <t xml:space="preserve">S  </t>
  </si>
  <si>
    <t>220 x 100</t>
  </si>
  <si>
    <t>76 x 39 ½</t>
  </si>
  <si>
    <r>
      <t xml:space="preserve">Atlantic </t>
    </r>
    <r>
      <rPr>
        <sz val="28"/>
        <color theme="3" tint="-0.499984740745262"/>
        <rFont val="Perpetua"/>
        <family val="1"/>
      </rPr>
      <t xml:space="preserve">bench </t>
    </r>
  </si>
  <si>
    <t xml:space="preserve">Prices above are for a steel frame in a standard finish </t>
  </si>
  <si>
    <r>
      <t xml:space="preserve">Jak </t>
    </r>
    <r>
      <rPr>
        <sz val="28"/>
        <color theme="3" tint="-0.499984740745262"/>
        <rFont val="Perpetua"/>
        <family val="1"/>
      </rPr>
      <t>dining</t>
    </r>
  </si>
  <si>
    <t>Prices above are for an aluminium frame in a standard finish</t>
  </si>
  <si>
    <t xml:space="preserve">88.5cm </t>
  </si>
  <si>
    <t xml:space="preserve">44.5cm </t>
  </si>
  <si>
    <t xml:space="preserve">45.5cm </t>
  </si>
  <si>
    <r>
      <t xml:space="preserve">Jak </t>
    </r>
    <r>
      <rPr>
        <sz val="28"/>
        <color theme="3" tint="-0.499984740745262"/>
        <rFont val="Perpetua"/>
        <family val="1"/>
      </rPr>
      <t xml:space="preserve">dining </t>
    </r>
  </si>
  <si>
    <t>TF leather</t>
  </si>
  <si>
    <t>17 ½in</t>
  </si>
  <si>
    <t>34 ¾ in</t>
  </si>
  <si>
    <r>
      <t xml:space="preserve">Atlantic </t>
    </r>
    <r>
      <rPr>
        <sz val="28"/>
        <color theme="3" tint="-0.499984740745262"/>
        <rFont val="Perpetua"/>
        <family val="1"/>
      </rPr>
      <t xml:space="preserve">stool </t>
    </r>
  </si>
  <si>
    <t>40cm</t>
  </si>
  <si>
    <t xml:space="preserve">Add. cost for a steel, brass or bronze top plate: </t>
  </si>
  <si>
    <t>150cm</t>
  </si>
  <si>
    <t>180cm</t>
  </si>
  <si>
    <t>210cm</t>
  </si>
  <si>
    <t>260cm</t>
  </si>
  <si>
    <t>59  in / 150cm</t>
  </si>
  <si>
    <t>Wood top *</t>
  </si>
  <si>
    <t>Wood top*</t>
  </si>
  <si>
    <t>86½ x 39 ½</t>
  </si>
  <si>
    <t xml:space="preserve">Fabric quantity needed: 1.3 sq m / 2 sq yd / 20 sq ft (fabric), 1 large hide (leather) </t>
  </si>
  <si>
    <t>Birch ply with Atlantic blue veneer, and walnut lipping</t>
  </si>
  <si>
    <t>145 x 35</t>
  </si>
  <si>
    <t>170 x 45</t>
  </si>
  <si>
    <t>122 x 30</t>
  </si>
  <si>
    <t>145 x 40 x H76</t>
  </si>
  <si>
    <t>48 x 12</t>
  </si>
  <si>
    <t>57 x 14</t>
  </si>
  <si>
    <t xml:space="preserve">67 x 17 ¾ </t>
  </si>
  <si>
    <t>Add. cost for a specialist finish:</t>
  </si>
  <si>
    <t xml:space="preserve">17 ¾  x 9 ¾ x H39 ¼ </t>
  </si>
  <si>
    <t xml:space="preserve">19 ¾ x 11 ¾ x H41 ¼ </t>
  </si>
  <si>
    <t xml:space="preserve">Marble top </t>
  </si>
  <si>
    <t>(excluding Calacatta Oro)</t>
  </si>
  <si>
    <t>(excludes Calacatta Oro)</t>
  </si>
  <si>
    <t>(excludes Calacatta oro)</t>
  </si>
  <si>
    <t>141 x 97</t>
  </si>
  <si>
    <t xml:space="preserve">141 x 97 </t>
  </si>
  <si>
    <t>55 ½ x 38</t>
  </si>
  <si>
    <t>60 x 41 H50</t>
  </si>
  <si>
    <t>73 x 50 x H68</t>
  </si>
  <si>
    <t>Prices above are with a steel frame with a standard finish</t>
  </si>
  <si>
    <r>
      <t xml:space="preserve">Cloud </t>
    </r>
    <r>
      <rPr>
        <sz val="28"/>
        <color theme="3" tint="-0.499984740745262"/>
        <rFont val="Perpetua"/>
        <family val="1"/>
      </rPr>
      <t>side</t>
    </r>
  </si>
  <si>
    <t>23½ x 16 x H19 ¾</t>
  </si>
  <si>
    <t>28¾ xH19¾ xH26 ¾</t>
  </si>
  <si>
    <t>Papillon bedside table</t>
  </si>
  <si>
    <t>45 D x H65</t>
  </si>
  <si>
    <r>
      <t xml:space="preserve">Papillon </t>
    </r>
    <r>
      <rPr>
        <sz val="28"/>
        <color theme="3" tint="-0.499984740745262"/>
        <rFont val="Perpetua"/>
        <family val="1"/>
      </rPr>
      <t>bedside table</t>
    </r>
  </si>
  <si>
    <r>
      <t xml:space="preserve">Papillon </t>
    </r>
    <r>
      <rPr>
        <sz val="28"/>
        <color theme="3" tint="-0.499984740745262"/>
        <rFont val="Perpetua"/>
        <family val="1"/>
      </rPr>
      <t>bedside</t>
    </r>
  </si>
  <si>
    <r>
      <t>Papillon</t>
    </r>
    <r>
      <rPr>
        <sz val="28"/>
        <color theme="3" tint="-0.499984740745262"/>
        <rFont val="Perpetua"/>
        <family val="1"/>
      </rPr>
      <t xml:space="preserve"> bedside table</t>
    </r>
  </si>
  <si>
    <r>
      <t xml:space="preserve">Papillon </t>
    </r>
    <r>
      <rPr>
        <sz val="28"/>
        <color theme="3" tint="-0.499984740745262"/>
        <rFont val="Perpetua"/>
        <family val="1"/>
      </rPr>
      <t xml:space="preserve">bedside table </t>
    </r>
  </si>
  <si>
    <t>Inches (H33 ½ )</t>
  </si>
  <si>
    <t>D17 ¾ x H25 ½</t>
  </si>
  <si>
    <r>
      <rPr>
        <b/>
        <sz val="28"/>
        <color theme="3" tint="-0.499984740745262"/>
        <rFont val="Perpetua"/>
        <family val="1"/>
      </rPr>
      <t>Galena</t>
    </r>
    <r>
      <rPr>
        <sz val="28"/>
        <color theme="3" tint="-0.499984740745262"/>
        <rFont val="Perpetua"/>
        <family val="1"/>
      </rPr>
      <t xml:space="preserve"> table lamp</t>
    </r>
  </si>
  <si>
    <t>Standard finish</t>
  </si>
  <si>
    <t>Hand polished bronze</t>
  </si>
  <si>
    <t>Sold individually</t>
  </si>
  <si>
    <t>Additional cost for Bronze frame:</t>
  </si>
  <si>
    <t xml:space="preserve">Additional cost for Bronze frame: </t>
  </si>
  <si>
    <t>Additional cost for Bronze legs:</t>
  </si>
  <si>
    <t>Additional cost for Bronze legs</t>
  </si>
  <si>
    <t xml:space="preserve">Additional cost for Bronze legs </t>
  </si>
  <si>
    <t>Add. cost for vase in a specialist finish:</t>
  </si>
  <si>
    <t>Add. cost for vase in specialist finish:</t>
  </si>
  <si>
    <t>finish with coloured glass:</t>
  </si>
  <si>
    <t>Additional cost for a specialist finish:</t>
  </si>
  <si>
    <t>Additional cost for a standard finish:</t>
  </si>
  <si>
    <t>Oval single pedestal base</t>
  </si>
  <si>
    <t>Additional cost for base in Brass or Bronze:</t>
  </si>
  <si>
    <t xml:space="preserve">Glass top </t>
  </si>
  <si>
    <t>Glass top</t>
  </si>
  <si>
    <t>31 x 61 H61</t>
  </si>
  <si>
    <t>31 x 61 x H61</t>
  </si>
  <si>
    <t>31 x 31 x H61</t>
  </si>
  <si>
    <t>12¼ x 24 x H24</t>
  </si>
  <si>
    <r>
      <rPr>
        <b/>
        <sz val="28"/>
        <color theme="3" tint="-0.499984740745262"/>
        <rFont val="Perpetua"/>
        <family val="1"/>
      </rPr>
      <t>Exe</t>
    </r>
    <r>
      <rPr>
        <sz val="28"/>
        <color theme="3" tint="-0.499984740745262"/>
        <rFont val="Perpetua"/>
        <family val="1"/>
      </rPr>
      <t xml:space="preserve"> wood top single pedestal </t>
    </r>
  </si>
  <si>
    <r>
      <rPr>
        <b/>
        <sz val="28"/>
        <color theme="3" tint="-0.499984740745262"/>
        <rFont val="Perpetua"/>
        <family val="1"/>
      </rPr>
      <t>Exe</t>
    </r>
    <r>
      <rPr>
        <sz val="28"/>
        <color theme="3" tint="-0.499984740745262"/>
        <rFont val="Perpetua"/>
        <family val="1"/>
      </rPr>
      <t xml:space="preserve"> wood top single pedestal</t>
    </r>
  </si>
  <si>
    <r>
      <rPr>
        <b/>
        <sz val="28"/>
        <color theme="3" tint="-0.499984740745262"/>
        <rFont val="Perpetua"/>
        <family val="1"/>
      </rPr>
      <t>Exe</t>
    </r>
    <r>
      <rPr>
        <sz val="28"/>
        <color theme="3" tint="-0.499984740745262"/>
        <rFont val="Perpetua"/>
        <family val="1"/>
      </rPr>
      <t xml:space="preserve"> glass top single pedestal</t>
    </r>
  </si>
  <si>
    <r>
      <rPr>
        <b/>
        <sz val="28"/>
        <color theme="3" tint="-0.499984740745262"/>
        <rFont val="Perpetua"/>
        <family val="1"/>
      </rPr>
      <t>Exe</t>
    </r>
    <r>
      <rPr>
        <sz val="28"/>
        <color theme="3" tint="-0.499984740745262"/>
        <rFont val="Perpetua"/>
        <family val="1"/>
      </rPr>
      <t xml:space="preserve"> glass top single pedestal </t>
    </r>
  </si>
  <si>
    <t>CMs (H39)</t>
  </si>
  <si>
    <t>Inches (H15 ¼)</t>
  </si>
  <si>
    <r>
      <rPr>
        <b/>
        <sz val="28"/>
        <color theme="3" tint="-0.499984740745262"/>
        <rFont val="Perpetua"/>
        <family val="1"/>
      </rPr>
      <t>Arizona</t>
    </r>
    <r>
      <rPr>
        <sz val="28"/>
        <color theme="3" tint="-0.499984740745262"/>
        <rFont val="Perpetua"/>
        <family val="1"/>
      </rPr>
      <t xml:space="preserve"> totem </t>
    </r>
  </si>
  <si>
    <t xml:space="preserve">Price </t>
  </si>
  <si>
    <t>H310cm</t>
  </si>
  <si>
    <t>H238cm</t>
  </si>
  <si>
    <t xml:space="preserve">Price above is for totem made in Corten Steel </t>
  </si>
  <si>
    <t>Inches (H15)</t>
  </si>
  <si>
    <t xml:space="preserve">Wood top </t>
  </si>
  <si>
    <t xml:space="preserve">150 D </t>
  </si>
  <si>
    <t>57 x 15 ¾ x H30</t>
  </si>
  <si>
    <t>170 x 45 x H85</t>
  </si>
  <si>
    <t>67 x 17 ¾ x H33 ½</t>
  </si>
  <si>
    <t>57 x 175¾ x H30</t>
  </si>
  <si>
    <r>
      <rPr>
        <b/>
        <sz val="28"/>
        <color theme="3" tint="-0.499984740745262"/>
        <rFont val="Perpetua"/>
        <family val="1"/>
      </rPr>
      <t xml:space="preserve">Lily </t>
    </r>
    <r>
      <rPr>
        <sz val="28"/>
        <color theme="3" tint="-0.499984740745262"/>
        <rFont val="Perpetua"/>
        <family val="1"/>
      </rPr>
      <t xml:space="preserve">Placemats </t>
    </r>
  </si>
  <si>
    <t>D33cm</t>
  </si>
  <si>
    <r>
      <rPr>
        <b/>
        <sz val="28"/>
        <color theme="3" tint="-0.499984740745262"/>
        <rFont val="Perpetua"/>
        <family val="1"/>
      </rPr>
      <t xml:space="preserve">Lily </t>
    </r>
    <r>
      <rPr>
        <sz val="28"/>
        <color theme="3" tint="-0.499984740745262"/>
        <rFont val="Perpetua"/>
        <family val="1"/>
      </rPr>
      <t>placemats</t>
    </r>
  </si>
  <si>
    <t>Leather</t>
  </si>
  <si>
    <t>(excluding Calacatta Oro/Limurian Blue)</t>
  </si>
  <si>
    <t>Ariel</t>
  </si>
  <si>
    <t xml:space="preserve">Ariel </t>
  </si>
  <si>
    <t>*Birch ply with Fenix veneer, and walnut lipping</t>
  </si>
  <si>
    <t xml:space="preserve">*Birch ply with Fenix veneer, and walnut lipping </t>
  </si>
  <si>
    <r>
      <rPr>
        <b/>
        <sz val="28"/>
        <color theme="3" tint="-0.499984740745262"/>
        <rFont val="Perpetua"/>
        <family val="1"/>
      </rPr>
      <t>AVA</t>
    </r>
    <r>
      <rPr>
        <sz val="28"/>
        <color theme="3" tint="-0.499984740745262"/>
        <rFont val="Perpetua"/>
        <family val="1"/>
      </rPr>
      <t xml:space="preserve"> wood</t>
    </r>
  </si>
  <si>
    <r>
      <rPr>
        <b/>
        <sz val="28"/>
        <color theme="3" tint="-0.499984740745262"/>
        <rFont val="Perpetua"/>
        <family val="1"/>
      </rPr>
      <t>AVA</t>
    </r>
    <r>
      <rPr>
        <sz val="28"/>
        <color theme="3" tint="-0.499984740745262"/>
        <rFont val="Perpetua"/>
        <family val="1"/>
      </rPr>
      <t xml:space="preserve"> Wood</t>
    </r>
  </si>
  <si>
    <r>
      <rPr>
        <b/>
        <sz val="28"/>
        <color theme="3" tint="-0.499984740745262"/>
        <rFont val="Perpetua"/>
        <family val="1"/>
      </rPr>
      <t>AVA</t>
    </r>
    <r>
      <rPr>
        <sz val="28"/>
        <color theme="3" tint="-0.499984740745262"/>
        <rFont val="Perpetua"/>
        <family val="1"/>
      </rPr>
      <t xml:space="preserve"> Wood </t>
    </r>
  </si>
  <si>
    <r>
      <rPr>
        <b/>
        <sz val="28"/>
        <color theme="3" tint="-0.499984740745262"/>
        <rFont val="Perpetua"/>
        <family val="1"/>
      </rPr>
      <t>AVA</t>
    </r>
    <r>
      <rPr>
        <sz val="28"/>
        <color theme="3" tint="-0.499984740745262"/>
        <rFont val="Perpetua"/>
        <family val="1"/>
      </rPr>
      <t xml:space="preserve"> Wood  </t>
    </r>
  </si>
  <si>
    <t xml:space="preserve">190 x 100 </t>
  </si>
  <si>
    <t>(Excluding Calacatta Oro/Limurian Blue marble)</t>
  </si>
  <si>
    <t xml:space="preserve">Prices above are for a steel base with a standard finish </t>
  </si>
  <si>
    <r>
      <t xml:space="preserve">Avalon </t>
    </r>
    <r>
      <rPr>
        <sz val="28"/>
        <color rgb="FF313728"/>
        <rFont val="Perpetua"/>
        <family val="1"/>
      </rPr>
      <t xml:space="preserve">wood or marble top </t>
    </r>
  </si>
  <si>
    <r>
      <t>Avalon</t>
    </r>
    <r>
      <rPr>
        <sz val="28"/>
        <color rgb="FF313728"/>
        <rFont val="Perpetua"/>
        <family val="1"/>
      </rPr>
      <t xml:space="preserve"> wood or marble top </t>
    </r>
  </si>
  <si>
    <t xml:space="preserve">190 x 100cm </t>
  </si>
  <si>
    <r>
      <t>Avalon</t>
    </r>
    <r>
      <rPr>
        <sz val="28"/>
        <color rgb="FF313728"/>
        <rFont val="Perpetua"/>
        <family val="1"/>
      </rPr>
      <t xml:space="preserve"> wood or marble top</t>
    </r>
  </si>
  <si>
    <t>Prices above are for a steel base in a standard finish</t>
  </si>
  <si>
    <t>170 D</t>
  </si>
  <si>
    <t xml:space="preserve">170 D </t>
  </si>
  <si>
    <t xml:space="preserve">100 D </t>
  </si>
  <si>
    <t>D67</t>
  </si>
  <si>
    <t xml:space="preserve">S   </t>
  </si>
  <si>
    <t>Additional cost for base made in Bronze:</t>
  </si>
  <si>
    <t xml:space="preserve">Additional cost for base made in Bronze: </t>
  </si>
  <si>
    <r>
      <t xml:space="preserve">Edge </t>
    </r>
    <r>
      <rPr>
        <sz val="28"/>
        <color theme="3" tint="-0.499984740745262"/>
        <rFont val="Perpetua"/>
        <family val="1"/>
      </rPr>
      <t xml:space="preserve">glass top </t>
    </r>
  </si>
  <si>
    <r>
      <t xml:space="preserve">Edge </t>
    </r>
    <r>
      <rPr>
        <sz val="28"/>
        <color theme="3" tint="-0.499984740745262"/>
        <rFont val="Perpetua"/>
        <family val="1"/>
      </rPr>
      <t xml:space="preserve">wood or marble top </t>
    </r>
  </si>
  <si>
    <t>Wood top</t>
  </si>
  <si>
    <r>
      <rPr>
        <b/>
        <sz val="28"/>
        <color theme="3" tint="-0.499984740745262"/>
        <rFont val="Perpetua"/>
        <family val="1"/>
      </rPr>
      <t>Exe</t>
    </r>
    <r>
      <rPr>
        <sz val="28"/>
        <color theme="3" tint="-0.499984740745262"/>
        <rFont val="Perpetua"/>
        <family val="1"/>
      </rPr>
      <t xml:space="preserve"> glass top double pedestal</t>
    </r>
  </si>
  <si>
    <r>
      <rPr>
        <b/>
        <sz val="28"/>
        <color theme="3" tint="-0.499984740745262"/>
        <rFont val="Perpetua"/>
        <family val="1"/>
      </rPr>
      <t>Exe</t>
    </r>
    <r>
      <rPr>
        <sz val="28"/>
        <color theme="3" tint="-0.499984740745262"/>
        <rFont val="Perpetua"/>
        <family val="1"/>
      </rPr>
      <t xml:space="preserve"> wood top double pedestal</t>
    </r>
  </si>
  <si>
    <r>
      <rPr>
        <b/>
        <sz val="28"/>
        <color theme="3" tint="-0.499984740745262"/>
        <rFont val="Perpetua"/>
        <family val="1"/>
      </rPr>
      <t>Exe</t>
    </r>
    <r>
      <rPr>
        <sz val="28"/>
        <color theme="3" tint="-0.499984740745262"/>
        <rFont val="Perpetua"/>
        <family val="1"/>
      </rPr>
      <t xml:space="preserve"> wood top souble pedestal</t>
    </r>
  </si>
  <si>
    <t xml:space="preserve">120 D </t>
  </si>
  <si>
    <t>(Exluding Calacatta Oro/Limurian Blue)</t>
  </si>
  <si>
    <t>(Excluding Calacatta oro/Llimurian Blue)</t>
  </si>
  <si>
    <t>(exclusing Calacatta oro/Limurian Blue)</t>
  </si>
  <si>
    <t>(excluding Calacatta oro/Limurian Blue)</t>
  </si>
  <si>
    <t>(barrel shape with chamfered edge)</t>
  </si>
  <si>
    <t>(barrel shape with rolled edge)</t>
  </si>
  <si>
    <t>Lozenge-shaped</t>
  </si>
  <si>
    <t>(excluding Calacatta Oro/Limurian Blue )</t>
  </si>
  <si>
    <t>(Excluding Calacatta Oro/Limurian Blue)</t>
  </si>
  <si>
    <t xml:space="preserve">D130 </t>
  </si>
  <si>
    <t>D130</t>
  </si>
  <si>
    <t xml:space="preserve">L  </t>
  </si>
  <si>
    <t xml:space="preserve">D130  </t>
  </si>
  <si>
    <t>47 ½</t>
  </si>
  <si>
    <r>
      <rPr>
        <b/>
        <sz val="28"/>
        <color theme="3" tint="-0.499984740745262"/>
        <rFont val="Perpetua"/>
        <family val="1"/>
      </rPr>
      <t>AVA</t>
    </r>
    <r>
      <rPr>
        <sz val="28"/>
        <color theme="3" tint="-0.499984740745262"/>
        <rFont val="Perpetua"/>
        <family val="1"/>
      </rPr>
      <t xml:space="preserve">  candlestick</t>
    </r>
  </si>
  <si>
    <t xml:space="preserve">Steel </t>
  </si>
  <si>
    <t>Polished Bronze</t>
  </si>
  <si>
    <r>
      <rPr>
        <b/>
        <sz val="28"/>
        <color theme="3" tint="-0.499984740745262"/>
        <rFont val="Perpetua"/>
        <family val="1"/>
      </rPr>
      <t>Capricorn</t>
    </r>
    <r>
      <rPr>
        <sz val="28"/>
        <color theme="3" tint="-0.499984740745262"/>
        <rFont val="Perpetua"/>
        <family val="1"/>
      </rPr>
      <t xml:space="preserve"> candlestick</t>
    </r>
  </si>
  <si>
    <t>Hatstand</t>
  </si>
  <si>
    <t>H178</t>
  </si>
  <si>
    <t xml:space="preserve">Price above is for a steel base with a standard finish </t>
  </si>
  <si>
    <t>H70</t>
  </si>
  <si>
    <t>Additional cost for base and stem in 'Moon' finish</t>
  </si>
  <si>
    <t>Additional cost for base in a specialist finishe:</t>
  </si>
  <si>
    <t>150 x 35 x H194</t>
  </si>
  <si>
    <t>XXXL</t>
  </si>
  <si>
    <t>D150</t>
  </si>
  <si>
    <t>L, XL, XXL, XXXL</t>
  </si>
  <si>
    <t xml:space="preserve">D150 </t>
  </si>
  <si>
    <t>77 x 170</t>
  </si>
  <si>
    <t>30 ½ x 67</t>
  </si>
  <si>
    <t xml:space="preserve">Antiqued mirror </t>
  </si>
  <si>
    <t>Antiqued Glass top</t>
  </si>
  <si>
    <t>Antiqued Glass  Top</t>
  </si>
  <si>
    <t>Marbe Top</t>
  </si>
  <si>
    <t>100 x 35 x H84</t>
  </si>
  <si>
    <t>39 ½ x 13¾ x H33</t>
  </si>
  <si>
    <t xml:space="preserve">Antiqued glass top </t>
  </si>
  <si>
    <t xml:space="preserve">Antiqued glass Top </t>
  </si>
  <si>
    <t xml:space="preserve">Antiqued Glass Top </t>
  </si>
  <si>
    <t>(Excluding Calacatta Oro /Limurian Blue)</t>
  </si>
  <si>
    <t>140 x 82</t>
  </si>
  <si>
    <r>
      <t xml:space="preserve">Echo </t>
    </r>
    <r>
      <rPr>
        <sz val="28"/>
        <color theme="3" tint="-0.499984740745262"/>
        <rFont val="Perpetua"/>
        <family val="1"/>
      </rPr>
      <t>Glass Top</t>
    </r>
  </si>
  <si>
    <r>
      <t>Echo</t>
    </r>
    <r>
      <rPr>
        <sz val="28"/>
        <color theme="3" tint="-0.499984740745262"/>
        <rFont val="Perpetua"/>
        <family val="1"/>
      </rPr>
      <t xml:space="preserve"> wood or marble top</t>
    </r>
  </si>
  <si>
    <r>
      <t xml:space="preserve">Echo </t>
    </r>
    <r>
      <rPr>
        <sz val="28"/>
        <color theme="3" tint="-0.499984740745262"/>
        <rFont val="Perpetua"/>
        <family val="1"/>
      </rPr>
      <t xml:space="preserve">glass top </t>
    </r>
  </si>
  <si>
    <r>
      <t xml:space="preserve">Echo </t>
    </r>
    <r>
      <rPr>
        <sz val="28"/>
        <color theme="3" tint="-0.499984740745262"/>
        <rFont val="Perpetua"/>
        <family val="1"/>
      </rPr>
      <t xml:space="preserve">wood or marble top </t>
    </r>
  </si>
  <si>
    <r>
      <t>Echo</t>
    </r>
    <r>
      <rPr>
        <sz val="28"/>
        <color theme="3" tint="-0.499984740745262"/>
        <rFont val="Perpetua"/>
        <family val="1"/>
      </rPr>
      <t xml:space="preserve"> glass  top</t>
    </r>
  </si>
  <si>
    <t xml:space="preserve">Echo wood or marble top </t>
  </si>
  <si>
    <r>
      <t xml:space="preserve">Echo </t>
    </r>
    <r>
      <rPr>
        <sz val="28"/>
        <color theme="3" tint="-0.499984740745262"/>
        <rFont val="Perpetua"/>
        <family val="1"/>
      </rPr>
      <t>wood or marble top</t>
    </r>
  </si>
  <si>
    <r>
      <t>Echo</t>
    </r>
    <r>
      <rPr>
        <sz val="28"/>
        <color theme="3" tint="-0.499984740745262"/>
        <rFont val="Perpetua"/>
        <family val="1"/>
      </rPr>
      <t xml:space="preserve"> glass top </t>
    </r>
  </si>
  <si>
    <t>D140</t>
  </si>
  <si>
    <t>120 x 40 x H84</t>
  </si>
  <si>
    <t>47½  x 15¾  x H33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</si>
</sst>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£&quot;#,##0;\-&quot;£&quot;#,##0"/>
    <numFmt numFmtId="6" formatCode="&quot;£&quot;#,##0;[Red]\-&quot;£&quot;#,##0"/>
    <numFmt numFmtId="164" formatCode="&quot;£&quot;#,##0_);[Red]\(&quot;£&quot;#,##0\)"/>
    <numFmt numFmtId="165" formatCode="_(* #,##0.00_);_(* \(#,##0.00\);_(* &quot;-&quot;??_);_(@_)"/>
    <numFmt numFmtId="166" formatCode="&quot;£&quot;#,##0.00"/>
    <numFmt numFmtId="167" formatCode="&quot;£&quot;#,##0"/>
    <numFmt numFmtId="168" formatCode="[$£-809]#,##0"/>
    <numFmt numFmtId="169" formatCode="[$$-409]#,##0"/>
    <numFmt numFmtId="170" formatCode="#,##0\ [$€-1]"/>
    <numFmt numFmtId="171" formatCode="&quot;£&quot;#,##0.0"/>
    <numFmt numFmtId="172" formatCode="#,##0\ [$€-1];[Red]#,##0\ [$€-1]"/>
    <numFmt numFmtId="173" formatCode="#,##0\ [$€-1]_);[Red]\(#,##0\ [$€-1]\)"/>
    <numFmt numFmtId="174" formatCode="[$$-409]#,##0_);[Red]\([$$-409]#,##0\)"/>
    <numFmt numFmtId="175" formatCode="[$$-45C]#,##0"/>
    <numFmt numFmtId="176" formatCode="[$$-540A]#,##0"/>
    <numFmt numFmtId="177" formatCode="[$$-45C]#,##0;[Red][$$-45C]#,##0"/>
    <numFmt numFmtId="178" formatCode="[$$-409]#,##0;[Red][$$-409]#,##0"/>
    <numFmt numFmtId="179" formatCode="#,##0\ [$€-1];[Red]\-#,##0\ [$€-1]"/>
    <numFmt numFmtId="180" formatCode="[$$-409]#,##0_ ;[Red]\-[$$-409]#,##0\ "/>
    <numFmt numFmtId="181" formatCode="[$$-1409]#,##0;[Red]\-[$$-1409]#,##0"/>
    <numFmt numFmtId="182" formatCode="_-[$$-409]* #,##0_ ;_-[$$-409]* \-#,##0\ ;_-[$$-409]* &quot;-&quot;_ ;_-@_ "/>
    <numFmt numFmtId="183" formatCode="[$$-45C]#,##0;[Red]\-[$$-45C]#,##0"/>
    <numFmt numFmtId="184" formatCode="&quot;$&quot;#,##0"/>
    <numFmt numFmtId="185" formatCode="[$£-809]#,##0;\-[$£-809]#,##0"/>
    <numFmt numFmtId="186" formatCode="[$£-491]#,##0"/>
    <numFmt numFmtId="187" formatCode="[$$-45C]#,##0;\-[$$-45C]#,##0"/>
  </numFmts>
  <fonts count="135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3" tint="-0.49998474074526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36"/>
      <color theme="3" tint="-0.499984740745262"/>
      <name val="Perpetua"/>
      <family val="1"/>
    </font>
    <font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8"/>
      <color theme="3" tint="-0.499984740745262"/>
      <name val="Perpetua"/>
      <family val="1"/>
    </font>
    <font>
      <sz val="22"/>
      <color theme="1"/>
      <name val="Calibri"/>
      <family val="2"/>
      <scheme val="minor"/>
    </font>
    <font>
      <sz val="14"/>
      <color theme="3" tint="-0.499984740745262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36"/>
      <color theme="3" tint="-0.499984740745262"/>
      <name val="Perpetua"/>
      <family val="1"/>
    </font>
    <font>
      <sz val="14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28"/>
      <color theme="3" tint="-0.499984740745262"/>
      <name val="Perpetua"/>
      <family val="1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3" tint="-0.499984740745262"/>
      <name val="Calibri"/>
      <family val="2"/>
      <scheme val="minor"/>
    </font>
    <font>
      <i/>
      <sz val="20"/>
      <color rgb="FF313728"/>
      <name val="Calibri"/>
      <family val="2"/>
      <scheme val="minor"/>
    </font>
    <font>
      <u/>
      <sz val="20"/>
      <color theme="3" tint="-0.499984740745262"/>
      <name val="Calibri"/>
      <family val="2"/>
      <scheme val="minor"/>
    </font>
    <font>
      <b/>
      <sz val="28"/>
      <color theme="3" tint="-0.499984740745262"/>
      <name val="Perpetua"/>
      <family val="1"/>
    </font>
    <font>
      <sz val="20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theme="0"/>
      <name val="Calibri (Body)"/>
    </font>
    <font>
      <b/>
      <sz val="20"/>
      <color theme="3" tint="-0.499984740745262"/>
      <name val="Calibri"/>
      <family val="2"/>
      <scheme val="minor"/>
    </font>
    <font>
      <i/>
      <sz val="20"/>
      <color theme="3" tint="-0.499984740745262"/>
      <name val="Calibri"/>
      <family val="2"/>
      <scheme val="minor"/>
    </font>
    <font>
      <sz val="20"/>
      <color rgb="FFFF0000"/>
      <name val="Calibri"/>
      <family val="2"/>
      <scheme val="minor"/>
    </font>
    <font>
      <sz val="20"/>
      <name val="Calibri"/>
      <family val="2"/>
      <scheme val="minor"/>
    </font>
    <font>
      <sz val="20"/>
      <color theme="3" tint="-0.499984740745262"/>
      <name val="Perpetua"/>
      <family val="1"/>
    </font>
    <font>
      <i/>
      <sz val="20"/>
      <name val="Calibri"/>
      <family val="2"/>
      <scheme val="minor"/>
    </font>
    <font>
      <sz val="20"/>
      <color rgb="FFFF0000"/>
      <name val="Calibri (Body)"/>
    </font>
    <font>
      <b/>
      <sz val="20"/>
      <color rgb="FFFF0000"/>
      <name val="Calibri"/>
      <family val="2"/>
      <scheme val="minor"/>
    </font>
    <font>
      <u/>
      <sz val="20"/>
      <name val="Calibri"/>
      <family val="2"/>
      <scheme val="minor"/>
    </font>
    <font>
      <b/>
      <sz val="2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rgb="FFFFC000"/>
      <name val="Calibri"/>
      <family val="2"/>
      <scheme val="minor"/>
    </font>
    <font>
      <sz val="20"/>
      <color rgb="FF313728"/>
      <name val="Calibri"/>
      <family val="2"/>
      <scheme val="minor"/>
    </font>
    <font>
      <b/>
      <sz val="20"/>
      <color rgb="FFFFC000"/>
      <name val="Calibri"/>
      <family val="2"/>
      <scheme val="minor"/>
    </font>
    <font>
      <b/>
      <sz val="20"/>
      <name val="Calibri"/>
      <family val="2"/>
      <scheme val="minor"/>
    </font>
    <font>
      <sz val="28"/>
      <color theme="1"/>
      <name val="Calibri"/>
      <family val="2"/>
      <scheme val="minor"/>
    </font>
    <font>
      <sz val="28"/>
      <color theme="3" tint="-0.499984740745262"/>
      <name val="Calibri"/>
      <family val="2"/>
      <scheme val="minor"/>
    </font>
    <font>
      <i/>
      <sz val="20"/>
      <color rgb="FF404040"/>
      <name val="Calibri"/>
      <family val="2"/>
    </font>
    <font>
      <sz val="20"/>
      <color theme="3" tint="-0.499984740745262"/>
      <name val="Calibri (Body)"/>
    </font>
    <font>
      <i/>
      <sz val="20"/>
      <color rgb="FF404040"/>
      <name val="Calibri"/>
      <family val="2"/>
      <scheme val="minor"/>
    </font>
    <font>
      <sz val="20"/>
      <color rgb="FF404040"/>
      <name val="Calibri"/>
      <family val="2"/>
      <scheme val="minor"/>
    </font>
    <font>
      <i/>
      <sz val="20"/>
      <color theme="1"/>
      <name val="Calibri"/>
      <family val="2"/>
      <scheme val="minor"/>
    </font>
    <font>
      <b/>
      <sz val="20"/>
      <color theme="3" tint="-0.499984740745262"/>
      <name val="Calibri (Body)"/>
    </font>
    <font>
      <i/>
      <sz val="18"/>
      <name val="Calibri"/>
      <family val="2"/>
      <scheme val="minor"/>
    </font>
    <font>
      <i/>
      <sz val="18"/>
      <color theme="1"/>
      <name val="Calibri"/>
      <family val="2"/>
      <scheme val="minor"/>
    </font>
    <font>
      <i/>
      <sz val="18"/>
      <color rgb="FF404040"/>
      <name val="Calibri"/>
      <family val="2"/>
      <scheme val="minor"/>
    </font>
    <font>
      <i/>
      <sz val="18"/>
      <color theme="3" tint="-0.499984740745262"/>
      <name val="Calibri"/>
      <family val="2"/>
      <scheme val="minor"/>
    </font>
    <font>
      <sz val="18"/>
      <name val="Calibri"/>
      <family val="2"/>
      <scheme val="minor"/>
    </font>
    <font>
      <i/>
      <sz val="18"/>
      <color rgb="FF000000"/>
      <name val="Calibri"/>
      <family val="2"/>
      <scheme val="minor"/>
    </font>
    <font>
      <u/>
      <sz val="20"/>
      <color theme="1"/>
      <name val="Calibri"/>
      <family val="2"/>
      <scheme val="minor"/>
    </font>
    <font>
      <i/>
      <sz val="18"/>
      <color rgb="FF404040"/>
      <name val="Calibri"/>
      <family val="2"/>
    </font>
    <font>
      <sz val="20"/>
      <color rgb="FF404040"/>
      <name val="Calibri"/>
      <family val="2"/>
    </font>
    <font>
      <sz val="10"/>
      <name val="Arial"/>
      <family val="2"/>
    </font>
    <font>
      <b/>
      <u/>
      <sz val="20"/>
      <color theme="3" tint="-0.499984740745262"/>
      <name val="Calibri"/>
      <family val="2"/>
      <scheme val="minor"/>
    </font>
    <font>
      <b/>
      <u/>
      <sz val="20"/>
      <name val="Calibri"/>
      <family val="2"/>
      <scheme val="minor"/>
    </font>
    <font>
      <i/>
      <sz val="18"/>
      <name val="Calibri"/>
      <family val="2"/>
    </font>
    <font>
      <b/>
      <u/>
      <sz val="20"/>
      <color theme="3" tint="-0.499984740745262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6"/>
      <name val="Calibri"/>
      <family val="2"/>
    </font>
    <font>
      <sz val="18"/>
      <color theme="0"/>
      <name val="Calibri"/>
      <family val="2"/>
      <scheme val="minor"/>
    </font>
    <font>
      <sz val="20"/>
      <color rgb="FF454545"/>
      <name val="Calibri"/>
      <family val="2"/>
      <scheme val="minor"/>
    </font>
    <font>
      <sz val="20"/>
      <color theme="1" tint="0.249977111117893"/>
      <name val="Calibri"/>
      <family val="2"/>
      <scheme val="minor"/>
    </font>
    <font>
      <sz val="20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0"/>
      <color rgb="FF313728"/>
      <name val="Calibri"/>
      <family val="2"/>
      <scheme val="minor"/>
    </font>
    <font>
      <sz val="20"/>
      <color rgb="FF000000"/>
      <name val="Calibri"/>
      <family val="2"/>
      <scheme val="minor"/>
    </font>
    <font>
      <b/>
      <u/>
      <sz val="20"/>
      <color rgb="FF313728"/>
      <name val="Calibri"/>
      <family val="2"/>
      <scheme val="minor"/>
    </font>
    <font>
      <b/>
      <sz val="20"/>
      <color rgb="FF000000"/>
      <name val="Calibri"/>
      <family val="2"/>
      <scheme val="minor"/>
    </font>
    <font>
      <sz val="36"/>
      <color theme="3" tint="-0.499984740745262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28"/>
      <color rgb="FF313728"/>
      <name val="Perpetua"/>
      <family val="1"/>
    </font>
    <font>
      <sz val="20"/>
      <color rgb="FF313728"/>
      <name val="Perpetua"/>
      <family val="1"/>
    </font>
    <font>
      <b/>
      <sz val="20"/>
      <color theme="5"/>
      <name val="Calibri"/>
      <family val="2"/>
      <scheme val="minor"/>
    </font>
    <font>
      <b/>
      <sz val="20"/>
      <name val="Calibri"/>
      <family val="2"/>
    </font>
    <font>
      <i/>
      <sz val="20"/>
      <name val="Calibri"/>
      <family val="2"/>
    </font>
    <font>
      <sz val="2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8"/>
      <color theme="3" tint="-0.499984740745262"/>
      <name val="Perpetua"/>
      <family val="1"/>
    </font>
    <font>
      <sz val="36"/>
      <color theme="3" tint="-0.499984740745262"/>
      <name val="Perpetua"/>
      <family val="1"/>
    </font>
    <font>
      <sz val="20"/>
      <color theme="3" tint="-0.499984740745262"/>
      <name val="Calibri"/>
      <family val="2"/>
      <scheme val="minor"/>
    </font>
    <font>
      <sz val="20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0"/>
      <name val="Calibri"/>
      <family val="2"/>
      <scheme val="minor"/>
    </font>
    <font>
      <i/>
      <sz val="20"/>
      <name val="Calibri"/>
      <family val="2"/>
      <scheme val="minor"/>
    </font>
    <font>
      <i/>
      <sz val="16"/>
      <name val="Calibri"/>
      <family val="2"/>
    </font>
    <font>
      <b/>
      <sz val="20"/>
      <name val="Calibri"/>
      <family val="2"/>
      <scheme val="minor"/>
    </font>
    <font>
      <b/>
      <u/>
      <sz val="20"/>
      <name val="Calibri"/>
      <family val="2"/>
      <scheme val="minor"/>
    </font>
    <font>
      <i/>
      <sz val="18"/>
      <name val="Calibri"/>
      <family val="2"/>
      <scheme val="minor"/>
    </font>
    <font>
      <u/>
      <sz val="20"/>
      <color theme="3" tint="-0.499984740745262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name val="Calibri"/>
      <family val="2"/>
      <scheme val="minor"/>
    </font>
    <font>
      <sz val="18"/>
      <name val="Calibri"/>
      <family val="2"/>
      <scheme val="minor"/>
    </font>
    <font>
      <u/>
      <sz val="20"/>
      <name val="Calibri"/>
      <family val="2"/>
      <scheme val="minor"/>
    </font>
    <font>
      <i/>
      <sz val="20"/>
      <color rgb="FF313728"/>
      <name val="Calibri"/>
      <family val="2"/>
      <scheme val="minor"/>
    </font>
    <font>
      <b/>
      <sz val="20"/>
      <color theme="3" tint="-0.499984740745262"/>
      <name val="Calibri"/>
      <family val="2"/>
      <scheme val="minor"/>
    </font>
    <font>
      <b/>
      <u/>
      <sz val="20"/>
      <color theme="3" tint="-0.499984740745262"/>
      <name val="Calibri"/>
      <family val="2"/>
      <scheme val="minor"/>
    </font>
    <font>
      <i/>
      <sz val="18"/>
      <color rgb="FF404040"/>
      <name val="Calibri"/>
      <family val="2"/>
      <scheme val="minor"/>
    </font>
    <font>
      <sz val="18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20"/>
      <color rgb="FF313728"/>
      <name val="Calibri"/>
      <family val="2"/>
      <scheme val="minor"/>
    </font>
    <font>
      <sz val="20"/>
      <color rgb="FF000000"/>
      <name val="Calibri"/>
      <family val="2"/>
      <scheme val="minor"/>
    </font>
    <font>
      <b/>
      <sz val="20"/>
      <color rgb="FF000000"/>
      <name val="Calibri"/>
      <family val="2"/>
      <scheme val="minor"/>
    </font>
    <font>
      <sz val="36"/>
      <color rgb="FFFF0000"/>
      <name val="Perpetua"/>
      <family val="1"/>
    </font>
    <font>
      <b/>
      <sz val="28"/>
      <name val="Perpetua"/>
      <family val="1"/>
    </font>
    <font>
      <sz val="28"/>
      <name val="Perpetua"/>
      <family val="1"/>
    </font>
    <font>
      <sz val="20"/>
      <color rgb="FFFF0000"/>
      <name val="Perpetua"/>
      <family val="1"/>
    </font>
    <font>
      <sz val="20"/>
      <name val="Perpetua"/>
      <family val="1"/>
    </font>
    <font>
      <sz val="20"/>
      <name val="Calibri"/>
      <family val="2"/>
    </font>
    <font>
      <sz val="20"/>
      <color rgb="FF000000"/>
      <name val="Calibri"/>
      <family val="2"/>
    </font>
    <font>
      <sz val="20"/>
      <color rgb="FFFF0000"/>
      <name val="Calibri (Body)_x0000_"/>
    </font>
    <font>
      <sz val="28"/>
      <color rgb="FF313728"/>
      <name val="Perpetua"/>
      <family val="1"/>
    </font>
    <font>
      <sz val="20"/>
      <name val="Calibri (Body)"/>
    </font>
    <font>
      <b/>
      <u/>
      <sz val="20"/>
      <color rgb="FF313728"/>
      <name val="Calibri (Body)_x0000_"/>
    </font>
    <font>
      <b/>
      <u/>
      <sz val="19.5"/>
      <color theme="1"/>
      <name val="Calibri"/>
      <family val="2"/>
      <scheme val="minor"/>
    </font>
    <font>
      <sz val="18"/>
      <color theme="3" tint="-0.499984740745262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sz val="10"/>
      <name val="Arial"/>
      <family val="2"/>
      <charset val="1"/>
    </font>
    <font>
      <b/>
      <sz val="20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</fills>
  <borders count="8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auto="1"/>
      </top>
      <bottom style="thin">
        <color indexed="64"/>
      </bottom>
      <diagonal/>
    </border>
  </borders>
  <cellStyleXfs count="1120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4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4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3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2" fillId="0" borderId="0"/>
    <xf numFmtId="0" fontId="1" fillId="0" borderId="0"/>
    <xf numFmtId="165" fontId="91" fillId="0" borderId="0" applyFont="0" applyFill="0" applyBorder="0" applyAlignment="0" applyProtection="0"/>
    <xf numFmtId="0" fontId="133" fillId="0" borderId="0"/>
  </cellStyleXfs>
  <cellXfs count="770">
    <xf numFmtId="0" fontId="0" fillId="0" borderId="0" xfId="0"/>
    <xf numFmtId="0" fontId="10" fillId="0" borderId="0" xfId="0" applyFont="1"/>
    <xf numFmtId="0" fontId="0" fillId="0" borderId="4" xfId="0" applyBorder="1"/>
    <xf numFmtId="0" fontId="9" fillId="0" borderId="4" xfId="0" applyFont="1" applyBorder="1" applyAlignment="1">
      <alignment horizontal="left"/>
    </xf>
    <xf numFmtId="0" fontId="12" fillId="0" borderId="4" xfId="0" applyFont="1" applyBorder="1" applyAlignment="1">
      <alignment horizontal="left"/>
    </xf>
    <xf numFmtId="0" fontId="0" fillId="0" borderId="0" xfId="0" applyAlignment="1">
      <alignment horizontal="left"/>
    </xf>
    <xf numFmtId="0" fontId="14" fillId="0" borderId="0" xfId="0" applyFont="1" applyAlignment="1">
      <alignment horizontal="center"/>
    </xf>
    <xf numFmtId="0" fontId="15" fillId="0" borderId="0" xfId="0" applyFont="1"/>
    <xf numFmtId="0" fontId="18" fillId="0" borderId="0" xfId="0" applyFont="1"/>
    <xf numFmtId="0" fontId="0" fillId="0" borderId="0" xfId="0" applyAlignment="1">
      <alignment horizontal="center" vertical="center"/>
    </xf>
    <xf numFmtId="0" fontId="22" fillId="0" borderId="4" xfId="0" applyFont="1" applyBorder="1" applyAlignment="1">
      <alignment horizontal="left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23" fillId="0" borderId="0" xfId="0" applyFont="1"/>
    <xf numFmtId="0" fontId="24" fillId="0" borderId="0" xfId="0" applyFont="1"/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167" fontId="25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167" fontId="25" fillId="0" borderId="0" xfId="0" applyNumberFormat="1" applyFont="1"/>
    <xf numFmtId="0" fontId="27" fillId="0" borderId="0" xfId="0" applyFont="1"/>
    <xf numFmtId="0" fontId="23" fillId="0" borderId="0" xfId="0" applyFont="1" applyAlignment="1">
      <alignment horizontal="left"/>
    </xf>
    <xf numFmtId="0" fontId="25" fillId="0" borderId="0" xfId="0" applyFont="1"/>
    <xf numFmtId="0" fontId="25" fillId="0" borderId="0" xfId="0" applyFont="1" applyAlignment="1">
      <alignment horizontal="left"/>
    </xf>
    <xf numFmtId="0" fontId="28" fillId="0" borderId="4" xfId="0" applyFont="1" applyBorder="1" applyAlignment="1">
      <alignment horizontal="left"/>
    </xf>
    <xf numFmtId="0" fontId="29" fillId="2" borderId="0" xfId="0" applyFont="1" applyFill="1"/>
    <xf numFmtId="0" fontId="30" fillId="2" borderId="0" xfId="0" applyFont="1" applyFill="1"/>
    <xf numFmtId="0" fontId="29" fillId="2" borderId="2" xfId="0" applyFont="1" applyFill="1" applyBorder="1" applyAlignment="1">
      <alignment horizontal="center"/>
    </xf>
    <xf numFmtId="0" fontId="10" fillId="2" borderId="0" xfId="0" applyFont="1" applyFill="1"/>
    <xf numFmtId="0" fontId="0" fillId="2" borderId="0" xfId="0" applyFill="1"/>
    <xf numFmtId="0" fontId="29" fillId="2" borderId="2" xfId="0" applyFont="1" applyFill="1" applyBorder="1" applyAlignment="1">
      <alignment horizontal="center" wrapText="1"/>
    </xf>
    <xf numFmtId="0" fontId="29" fillId="2" borderId="0" xfId="0" applyFont="1" applyFill="1" applyAlignment="1">
      <alignment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29" fillId="2" borderId="0" xfId="0" applyFont="1" applyFill="1" applyAlignment="1">
      <alignment horizontal="center" vertical="center"/>
    </xf>
    <xf numFmtId="0" fontId="29" fillId="0" borderId="0" xfId="0" applyFont="1" applyAlignment="1">
      <alignment vertical="center"/>
    </xf>
    <xf numFmtId="0" fontId="29" fillId="2" borderId="0" xfId="0" applyFont="1" applyFill="1" applyAlignment="1">
      <alignment horizontal="center" vertical="center" wrapText="1"/>
    </xf>
    <xf numFmtId="0" fontId="23" fillId="0" borderId="4" xfId="0" applyFont="1" applyBorder="1"/>
    <xf numFmtId="0" fontId="25" fillId="0" borderId="4" xfId="0" applyFont="1" applyBorder="1" applyAlignment="1">
      <alignment horizontal="left"/>
    </xf>
    <xf numFmtId="0" fontId="25" fillId="0" borderId="4" xfId="0" applyFont="1" applyBorder="1"/>
    <xf numFmtId="0" fontId="25" fillId="0" borderId="4" xfId="0" applyFont="1" applyBorder="1" applyAlignment="1">
      <alignment horizontal="center"/>
    </xf>
    <xf numFmtId="0" fontId="33" fillId="0" borderId="0" xfId="0" applyFont="1" applyAlignment="1">
      <alignment horizontal="center"/>
    </xf>
    <xf numFmtId="166" fontId="25" fillId="0" borderId="0" xfId="0" applyNumberFormat="1" applyFont="1"/>
    <xf numFmtId="167" fontId="32" fillId="0" borderId="0" xfId="0" applyNumberFormat="1" applyFont="1" applyAlignment="1">
      <alignment horizontal="center"/>
    </xf>
    <xf numFmtId="0" fontId="34" fillId="0" borderId="0" xfId="0" applyFont="1" applyAlignment="1">
      <alignment horizontal="center"/>
    </xf>
    <xf numFmtId="167" fontId="34" fillId="0" borderId="0" xfId="0" applyNumberFormat="1" applyFont="1" applyAlignment="1">
      <alignment horizontal="center"/>
    </xf>
    <xf numFmtId="0" fontId="35" fillId="0" borderId="0" xfId="0" applyFont="1" applyAlignment="1">
      <alignment horizontal="center"/>
    </xf>
    <xf numFmtId="167" fontId="35" fillId="0" borderId="0" xfId="0" applyNumberFormat="1" applyFont="1" applyAlignment="1">
      <alignment horizontal="center"/>
    </xf>
    <xf numFmtId="0" fontId="36" fillId="0" borderId="4" xfId="0" applyFont="1" applyBorder="1" applyAlignment="1">
      <alignment horizontal="left"/>
    </xf>
    <xf numFmtId="0" fontId="23" fillId="0" borderId="0" xfId="0" applyFont="1" applyAlignment="1">
      <alignment vertical="center"/>
    </xf>
    <xf numFmtId="0" fontId="37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5" fillId="0" borderId="0" xfId="0" applyFont="1" applyAlignment="1">
      <alignment horizontal="center" wrapText="1"/>
    </xf>
    <xf numFmtId="0" fontId="34" fillId="0" borderId="0" xfId="0" applyFont="1"/>
    <xf numFmtId="167" fontId="34" fillId="0" borderId="0" xfId="0" applyNumberFormat="1" applyFont="1"/>
    <xf numFmtId="0" fontId="34" fillId="0" borderId="0" xfId="0" applyFont="1" applyAlignment="1">
      <alignment horizontal="left"/>
    </xf>
    <xf numFmtId="167" fontId="39" fillId="0" borderId="0" xfId="0" applyNumberFormat="1" applyFont="1" applyAlignment="1">
      <alignment horizontal="center"/>
    </xf>
    <xf numFmtId="0" fontId="34" fillId="0" borderId="0" xfId="0" applyFont="1" applyAlignment="1">
      <alignment horizontal="center" wrapText="1"/>
    </xf>
    <xf numFmtId="0" fontId="35" fillId="0" borderId="0" xfId="0" applyFont="1"/>
    <xf numFmtId="167" fontId="35" fillId="0" borderId="0" xfId="0" applyNumberFormat="1" applyFont="1"/>
    <xf numFmtId="166" fontId="35" fillId="0" borderId="0" xfId="0" applyNumberFormat="1" applyFont="1"/>
    <xf numFmtId="0" fontId="40" fillId="0" borderId="0" xfId="0" applyFont="1"/>
    <xf numFmtId="0" fontId="35" fillId="0" borderId="0" xfId="0" applyFont="1" applyAlignment="1">
      <alignment horizontal="left"/>
    </xf>
    <xf numFmtId="167" fontId="41" fillId="0" borderId="0" xfId="0" applyNumberFormat="1" applyFont="1" applyAlignment="1">
      <alignment horizontal="center"/>
    </xf>
    <xf numFmtId="0" fontId="25" fillId="0" borderId="0" xfId="0" applyFont="1" applyAlignment="1">
      <alignment horizontal="center" wrapText="1"/>
    </xf>
    <xf numFmtId="0" fontId="23" fillId="0" borderId="0" xfId="0" applyFont="1" applyAlignment="1">
      <alignment horizontal="center" vertical="center"/>
    </xf>
    <xf numFmtId="0" fontId="29" fillId="2" borderId="1" xfId="0" applyFont="1" applyFill="1" applyBorder="1"/>
    <xf numFmtId="0" fontId="29" fillId="0" borderId="0" xfId="0" applyFont="1"/>
    <xf numFmtId="0" fontId="16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3" fillId="0" borderId="5" xfId="0" applyFont="1" applyBorder="1"/>
    <xf numFmtId="0" fontId="28" fillId="0" borderId="5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0" fontId="25" fillId="0" borderId="5" xfId="0" applyFont="1" applyBorder="1"/>
    <xf numFmtId="0" fontId="25" fillId="0" borderId="5" xfId="0" applyFont="1" applyBorder="1" applyAlignment="1">
      <alignment horizontal="center"/>
    </xf>
    <xf numFmtId="0" fontId="29" fillId="2" borderId="3" xfId="0" applyFont="1" applyFill="1" applyBorder="1"/>
    <xf numFmtId="0" fontId="23" fillId="2" borderId="0" xfId="0" applyFont="1" applyFill="1"/>
    <xf numFmtId="0" fontId="29" fillId="2" borderId="0" xfId="0" applyFont="1" applyFill="1" applyAlignment="1">
      <alignment horizontal="center"/>
    </xf>
    <xf numFmtId="0" fontId="25" fillId="0" borderId="0" xfId="0" applyFont="1" applyAlignment="1">
      <alignment horizontal="center" vertical="center"/>
    </xf>
    <xf numFmtId="0" fontId="42" fillId="0" borderId="0" xfId="0" applyFont="1"/>
    <xf numFmtId="0" fontId="30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167" fontId="25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25" fillId="0" borderId="0" xfId="0" applyFont="1" applyAlignment="1">
      <alignment horizontal="left" vertical="center"/>
    </xf>
    <xf numFmtId="167" fontId="25" fillId="0" borderId="0" xfId="0" applyNumberFormat="1" applyFont="1" applyAlignment="1">
      <alignment horizontal="left" vertical="center"/>
    </xf>
    <xf numFmtId="167" fontId="23" fillId="0" borderId="0" xfId="0" applyNumberFormat="1" applyFont="1" applyAlignment="1">
      <alignment horizontal="center"/>
    </xf>
    <xf numFmtId="0" fontId="29" fillId="2" borderId="3" xfId="0" applyFont="1" applyFill="1" applyBorder="1" applyAlignment="1">
      <alignment horizontal="center" wrapText="1"/>
    </xf>
    <xf numFmtId="0" fontId="29" fillId="3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9" fillId="2" borderId="3" xfId="0" applyFont="1" applyFill="1" applyBorder="1" applyAlignment="1">
      <alignment horizontal="left" vertical="center"/>
    </xf>
    <xf numFmtId="167" fontId="43" fillId="0" borderId="0" xfId="0" applyNumberFormat="1" applyFont="1" applyAlignment="1">
      <alignment horizontal="center"/>
    </xf>
    <xf numFmtId="0" fontId="27" fillId="0" borderId="0" xfId="0" applyFont="1" applyAlignment="1">
      <alignment horizontal="left"/>
    </xf>
    <xf numFmtId="0" fontId="43" fillId="0" borderId="0" xfId="0" applyFont="1" applyAlignment="1">
      <alignment horizontal="center"/>
    </xf>
    <xf numFmtId="0" fontId="43" fillId="0" borderId="0" xfId="0" applyFont="1"/>
    <xf numFmtId="0" fontId="43" fillId="0" borderId="4" xfId="0" applyFont="1" applyBorder="1"/>
    <xf numFmtId="0" fontId="43" fillId="2" borderId="2" xfId="0" applyFont="1" applyFill="1" applyBorder="1" applyAlignment="1">
      <alignment horizontal="center" vertical="center" wrapText="1"/>
    </xf>
    <xf numFmtId="167" fontId="45" fillId="0" borderId="0" xfId="0" applyNumberFormat="1" applyFont="1" applyAlignment="1">
      <alignment horizontal="center"/>
    </xf>
    <xf numFmtId="0" fontId="23" fillId="2" borderId="0" xfId="0" applyFont="1" applyFill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vertical="top"/>
    </xf>
    <xf numFmtId="0" fontId="25" fillId="0" borderId="0" xfId="0" applyFont="1" applyAlignment="1">
      <alignment horizontal="left" vertical="top"/>
    </xf>
    <xf numFmtId="0" fontId="35" fillId="0" borderId="0" xfId="0" applyFont="1" applyAlignment="1">
      <alignment horizontal="left" vertical="center"/>
    </xf>
    <xf numFmtId="0" fontId="25" fillId="0" borderId="0" xfId="0" applyFont="1" applyAlignment="1">
      <alignment horizontal="center" vertical="center" wrapText="1"/>
    </xf>
    <xf numFmtId="0" fontId="48" fillId="0" borderId="4" xfId="0" applyFont="1" applyBorder="1" applyAlignment="1">
      <alignment horizontal="center"/>
    </xf>
    <xf numFmtId="0" fontId="51" fillId="0" borderId="0" xfId="0" applyFont="1"/>
    <xf numFmtId="0" fontId="49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33" fillId="0" borderId="0" xfId="0" applyFont="1" applyAlignment="1">
      <alignment horizontal="left" wrapText="1"/>
    </xf>
    <xf numFmtId="0" fontId="53" fillId="0" borderId="0" xfId="0" applyFont="1"/>
    <xf numFmtId="0" fontId="33" fillId="0" borderId="0" xfId="0" applyFont="1"/>
    <xf numFmtId="0" fontId="55" fillId="0" borderId="0" xfId="0" applyFont="1"/>
    <xf numFmtId="0" fontId="56" fillId="0" borderId="0" xfId="0" applyFont="1"/>
    <xf numFmtId="0" fontId="57" fillId="0" borderId="0" xfId="0" applyFont="1"/>
    <xf numFmtId="0" fontId="58" fillId="0" borderId="0" xfId="0" applyFont="1"/>
    <xf numFmtId="0" fontId="59" fillId="0" borderId="0" xfId="0" applyFont="1" applyAlignment="1">
      <alignment horizontal="center"/>
    </xf>
    <xf numFmtId="167" fontId="24" fillId="0" borderId="0" xfId="0" applyNumberFormat="1" applyFont="1" applyAlignment="1">
      <alignment horizontal="center"/>
    </xf>
    <xf numFmtId="164" fontId="24" fillId="0" borderId="0" xfId="0" applyNumberFormat="1" applyFont="1" applyAlignment="1">
      <alignment horizontal="center"/>
    </xf>
    <xf numFmtId="0" fontId="29" fillId="3" borderId="3" xfId="0" applyFont="1" applyFill="1" applyBorder="1" applyAlignment="1">
      <alignment horizontal="center"/>
    </xf>
    <xf numFmtId="164" fontId="32" fillId="0" borderId="0" xfId="0" applyNumberFormat="1" applyFont="1" applyAlignment="1">
      <alignment horizontal="center"/>
    </xf>
    <xf numFmtId="0" fontId="43" fillId="2" borderId="3" xfId="0" applyFont="1" applyFill="1" applyBorder="1" applyAlignment="1">
      <alignment horizontal="center" vertical="center" wrapText="1"/>
    </xf>
    <xf numFmtId="0" fontId="29" fillId="3" borderId="2" xfId="0" applyFont="1" applyFill="1" applyBorder="1" applyAlignment="1">
      <alignment horizontal="center" vertical="center"/>
    </xf>
    <xf numFmtId="167" fontId="29" fillId="2" borderId="3" xfId="0" applyNumberFormat="1" applyFont="1" applyFill="1" applyBorder="1" applyAlignment="1">
      <alignment horizontal="center"/>
    </xf>
    <xf numFmtId="0" fontId="62" fillId="0" borderId="0" xfId="0" applyFont="1" applyAlignment="1">
      <alignment vertical="center"/>
    </xf>
    <xf numFmtId="167" fontId="32" fillId="0" borderId="0" xfId="0" applyNumberFormat="1" applyFont="1" applyAlignment="1">
      <alignment horizontal="center" vertical="center"/>
    </xf>
    <xf numFmtId="6" fontId="24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top"/>
    </xf>
    <xf numFmtId="0" fontId="32" fillId="0" borderId="0" xfId="0" applyFont="1" applyAlignment="1">
      <alignment horizontal="center" vertical="center"/>
    </xf>
    <xf numFmtId="167" fontId="46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/>
    </xf>
    <xf numFmtId="169" fontId="32" fillId="0" borderId="0" xfId="0" applyNumberFormat="1" applyFont="1" applyAlignment="1">
      <alignment horizontal="center"/>
    </xf>
    <xf numFmtId="0" fontId="61" fillId="0" borderId="0" xfId="0" applyFont="1" applyAlignment="1">
      <alignment horizontal="left" vertical="center"/>
    </xf>
    <xf numFmtId="0" fontId="35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3" fillId="0" borderId="0" xfId="0" applyFont="1" applyAlignment="1">
      <alignment horizontal="left" vertical="center"/>
    </xf>
    <xf numFmtId="170" fontId="32" fillId="0" borderId="0" xfId="0" applyNumberFormat="1" applyFont="1" applyAlignment="1">
      <alignment horizontal="center"/>
    </xf>
    <xf numFmtId="0" fontId="52" fillId="0" borderId="0" xfId="0" applyFont="1"/>
    <xf numFmtId="0" fontId="64" fillId="0" borderId="0" xfId="18"/>
    <xf numFmtId="9" fontId="64" fillId="0" borderId="0" xfId="18" applyNumberFormat="1"/>
    <xf numFmtId="168" fontId="24" fillId="0" borderId="0" xfId="0" applyNumberFormat="1" applyFont="1" applyAlignment="1">
      <alignment horizontal="center"/>
    </xf>
    <xf numFmtId="0" fontId="56" fillId="0" borderId="0" xfId="0" applyFont="1" applyAlignment="1">
      <alignment horizontal="left"/>
    </xf>
    <xf numFmtId="167" fontId="0" fillId="0" borderId="0" xfId="0" applyNumberFormat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6" fontId="24" fillId="0" borderId="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left"/>
    </xf>
    <xf numFmtId="0" fontId="0" fillId="0" borderId="5" xfId="0" applyBorder="1" applyAlignment="1">
      <alignment horizontal="center" vertical="center"/>
    </xf>
    <xf numFmtId="0" fontId="23" fillId="0" borderId="5" xfId="0" applyFont="1" applyBorder="1" applyAlignment="1">
      <alignment horizontal="center"/>
    </xf>
    <xf numFmtId="164" fontId="24" fillId="0" borderId="5" xfId="0" applyNumberFormat="1" applyFont="1" applyBorder="1" applyAlignment="1">
      <alignment horizontal="center"/>
    </xf>
    <xf numFmtId="0" fontId="0" fillId="0" borderId="5" xfId="0" applyBorder="1"/>
    <xf numFmtId="0" fontId="37" fillId="0" borderId="0" xfId="0" applyFont="1" applyAlignment="1">
      <alignment horizontal="center" vertical="center"/>
    </xf>
    <xf numFmtId="0" fontId="66" fillId="0" borderId="0" xfId="0" applyFont="1" applyAlignment="1">
      <alignment horizontal="left"/>
    </xf>
    <xf numFmtId="0" fontId="67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35" fillId="0" borderId="5" xfId="0" applyFont="1" applyBorder="1" applyAlignment="1">
      <alignment horizontal="left"/>
    </xf>
    <xf numFmtId="0" fontId="35" fillId="0" borderId="5" xfId="0" applyFont="1" applyBorder="1" applyAlignment="1">
      <alignment horizontal="center" vertical="center"/>
    </xf>
    <xf numFmtId="6" fontId="46" fillId="0" borderId="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left" vertical="top"/>
    </xf>
    <xf numFmtId="0" fontId="25" fillId="0" borderId="5" xfId="0" applyFont="1" applyBorder="1" applyAlignment="1">
      <alignment horizontal="left" vertical="top"/>
    </xf>
    <xf numFmtId="0" fontId="68" fillId="0" borderId="0" xfId="0" applyFont="1"/>
    <xf numFmtId="167" fontId="29" fillId="2" borderId="2" xfId="0" applyNumberFormat="1" applyFont="1" applyFill="1" applyBorder="1" applyAlignment="1">
      <alignment horizontal="center"/>
    </xf>
    <xf numFmtId="0" fontId="66" fillId="0" borderId="0" xfId="0" applyFont="1"/>
    <xf numFmtId="0" fontId="35" fillId="0" borderId="5" xfId="0" applyFont="1" applyBorder="1"/>
    <xf numFmtId="0" fontId="35" fillId="0" borderId="5" xfId="0" applyFont="1" applyBorder="1" applyAlignment="1">
      <alignment horizontal="center"/>
    </xf>
    <xf numFmtId="170" fontId="32" fillId="0" borderId="5" xfId="0" applyNumberFormat="1" applyFont="1" applyBorder="1" applyAlignment="1">
      <alignment horizontal="center"/>
    </xf>
    <xf numFmtId="0" fontId="33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169" fontId="32" fillId="0" borderId="5" xfId="0" applyNumberFormat="1" applyFont="1" applyBorder="1" applyAlignment="1">
      <alignment horizontal="center"/>
    </xf>
    <xf numFmtId="0" fontId="34" fillId="0" borderId="5" xfId="0" applyFont="1" applyBorder="1" applyAlignment="1">
      <alignment horizontal="center"/>
    </xf>
    <xf numFmtId="164" fontId="32" fillId="0" borderId="5" xfId="0" applyNumberFormat="1" applyFont="1" applyBorder="1" applyAlignment="1">
      <alignment horizontal="center"/>
    </xf>
    <xf numFmtId="167" fontId="24" fillId="0" borderId="5" xfId="0" applyNumberFormat="1" applyFont="1" applyBorder="1" applyAlignment="1">
      <alignment horizontal="center"/>
    </xf>
    <xf numFmtId="0" fontId="34" fillId="0" borderId="5" xfId="0" applyFont="1" applyBorder="1"/>
    <xf numFmtId="167" fontId="46" fillId="0" borderId="5" xfId="0" applyNumberFormat="1" applyFont="1" applyBorder="1" applyAlignment="1">
      <alignment horizontal="center"/>
    </xf>
    <xf numFmtId="167" fontId="32" fillId="0" borderId="5" xfId="0" applyNumberFormat="1" applyFont="1" applyBorder="1" applyAlignment="1">
      <alignment horizontal="center"/>
    </xf>
    <xf numFmtId="0" fontId="37" fillId="0" borderId="0" xfId="0" applyFont="1" applyAlignment="1">
      <alignment horizontal="left"/>
    </xf>
    <xf numFmtId="164" fontId="41" fillId="0" borderId="5" xfId="0" applyNumberFormat="1" applyFont="1" applyBorder="1" applyAlignment="1">
      <alignment horizontal="center"/>
    </xf>
    <xf numFmtId="0" fontId="65" fillId="0" borderId="0" xfId="0" applyFont="1"/>
    <xf numFmtId="0" fontId="24" fillId="0" borderId="0" xfId="0" applyFont="1" applyAlignment="1">
      <alignment horizontal="left"/>
    </xf>
    <xf numFmtId="168" fontId="24" fillId="0" borderId="0" xfId="0" applyNumberFormat="1" applyFont="1" applyAlignment="1">
      <alignment horizontal="left"/>
    </xf>
    <xf numFmtId="0" fontId="23" fillId="0" borderId="5" xfId="0" applyFont="1" applyBorder="1" applyAlignment="1">
      <alignment horizontal="left" vertical="center"/>
    </xf>
    <xf numFmtId="168" fontId="24" fillId="0" borderId="5" xfId="0" applyNumberFormat="1" applyFont="1" applyBorder="1" applyAlignment="1">
      <alignment horizontal="center"/>
    </xf>
    <xf numFmtId="0" fontId="23" fillId="0" borderId="5" xfId="0" applyFont="1" applyBorder="1" applyAlignment="1">
      <alignment horizontal="left"/>
    </xf>
    <xf numFmtId="0" fontId="69" fillId="0" borderId="0" xfId="0" applyFont="1" applyAlignment="1">
      <alignment horizontal="left" vertical="center"/>
    </xf>
    <xf numFmtId="0" fontId="17" fillId="0" borderId="5" xfId="0" applyFont="1" applyBorder="1" applyAlignment="1">
      <alignment horizontal="left" vertical="center"/>
    </xf>
    <xf numFmtId="0" fontId="14" fillId="0" borderId="5" xfId="0" applyFont="1" applyBorder="1" applyAlignment="1">
      <alignment horizontal="left" vertical="center"/>
    </xf>
    <xf numFmtId="167" fontId="32" fillId="0" borderId="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left"/>
    </xf>
    <xf numFmtId="0" fontId="53" fillId="0" borderId="0" xfId="0" applyFont="1" applyAlignment="1">
      <alignment horizontal="left"/>
    </xf>
    <xf numFmtId="0" fontId="70" fillId="0" borderId="0" xfId="0" applyFont="1" applyAlignment="1">
      <alignment horizontal="left"/>
    </xf>
    <xf numFmtId="0" fontId="53" fillId="0" borderId="0" xfId="0" applyFont="1" applyAlignment="1">
      <alignment horizontal="left" vertical="center"/>
    </xf>
    <xf numFmtId="0" fontId="71" fillId="0" borderId="0" xfId="0" applyFont="1" applyAlignment="1">
      <alignment horizontal="left"/>
    </xf>
    <xf numFmtId="0" fontId="43" fillId="0" borderId="5" xfId="0" applyFont="1" applyBorder="1"/>
    <xf numFmtId="167" fontId="41" fillId="0" borderId="5" xfId="0" applyNumberFormat="1" applyFont="1" applyBorder="1" applyAlignment="1">
      <alignment horizontal="center"/>
    </xf>
    <xf numFmtId="0" fontId="65" fillId="0" borderId="0" xfId="0" applyFont="1" applyAlignment="1">
      <alignment horizontal="left" vertical="top"/>
    </xf>
    <xf numFmtId="0" fontId="29" fillId="2" borderId="1" xfId="0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left" vertical="center"/>
    </xf>
    <xf numFmtId="167" fontId="41" fillId="0" borderId="0" xfId="0" applyNumberFormat="1" applyFont="1" applyAlignment="1">
      <alignment horizontal="center" vertical="center"/>
    </xf>
    <xf numFmtId="171" fontId="10" fillId="0" borderId="0" xfId="0" applyNumberFormat="1" applyFont="1" applyAlignment="1">
      <alignment horizontal="center" vertical="center"/>
    </xf>
    <xf numFmtId="0" fontId="29" fillId="3" borderId="2" xfId="0" applyFont="1" applyFill="1" applyBorder="1" applyAlignment="1">
      <alignment horizontal="center"/>
    </xf>
    <xf numFmtId="169" fontId="41" fillId="0" borderId="0" xfId="0" applyNumberFormat="1" applyFont="1" applyAlignment="1">
      <alignment horizontal="center"/>
    </xf>
    <xf numFmtId="0" fontId="33" fillId="0" borderId="0" xfId="0" applyFont="1" applyAlignment="1">
      <alignment horizontal="right"/>
    </xf>
    <xf numFmtId="0" fontId="72" fillId="0" borderId="0" xfId="0" applyFont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0" fontId="41" fillId="0" borderId="0" xfId="0" applyNumberFormat="1" applyFont="1" applyAlignment="1">
      <alignment horizontal="center"/>
    </xf>
    <xf numFmtId="0" fontId="53" fillId="0" borderId="0" xfId="0" applyFont="1" applyAlignment="1">
      <alignment horizontal="center"/>
    </xf>
    <xf numFmtId="0" fontId="53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75" fillId="0" borderId="0" xfId="0" applyFont="1" applyAlignment="1">
      <alignment horizontal="center" vertical="center"/>
    </xf>
    <xf numFmtId="0" fontId="44" fillId="0" borderId="0" xfId="0" applyFont="1" applyAlignment="1">
      <alignment horizontal="center"/>
    </xf>
    <xf numFmtId="167" fontId="78" fillId="0" borderId="0" xfId="0" applyNumberFormat="1" applyFont="1" applyAlignment="1">
      <alignment horizontal="center"/>
    </xf>
    <xf numFmtId="0" fontId="79" fillId="0" borderId="0" xfId="0" applyFont="1" applyAlignment="1">
      <alignment horizontal="center"/>
    </xf>
    <xf numFmtId="0" fontId="44" fillId="0" borderId="0" xfId="0" applyFont="1" applyAlignment="1">
      <alignment horizontal="left"/>
    </xf>
    <xf numFmtId="164" fontId="81" fillId="0" borderId="0" xfId="0" applyNumberFormat="1" applyFont="1" applyAlignment="1">
      <alignment horizontal="center"/>
    </xf>
    <xf numFmtId="0" fontId="29" fillId="2" borderId="0" xfId="0" applyFont="1" applyFill="1" applyAlignment="1">
      <alignment horizontal="left" vertical="center" wrapText="1"/>
    </xf>
    <xf numFmtId="0" fontId="13" fillId="0" borderId="4" xfId="0" applyFont="1" applyBorder="1"/>
    <xf numFmtId="0" fontId="82" fillId="0" borderId="4" xfId="0" applyFont="1" applyBorder="1"/>
    <xf numFmtId="0" fontId="47" fillId="0" borderId="0" xfId="0" applyFont="1"/>
    <xf numFmtId="0" fontId="29" fillId="3" borderId="0" xfId="0" applyFont="1" applyFill="1" applyAlignment="1">
      <alignment horizontal="center" vertical="center"/>
    </xf>
    <xf numFmtId="0" fontId="44" fillId="0" borderId="4" xfId="0" applyFont="1" applyBorder="1"/>
    <xf numFmtId="0" fontId="44" fillId="0" borderId="4" xfId="0" applyFont="1" applyBorder="1" applyAlignment="1">
      <alignment horizontal="center"/>
    </xf>
    <xf numFmtId="0" fontId="79" fillId="0" borderId="4" xfId="0" applyFont="1" applyBorder="1"/>
    <xf numFmtId="0" fontId="85" fillId="0" borderId="4" xfId="0" applyFont="1" applyBorder="1" applyAlignment="1">
      <alignment horizontal="left"/>
    </xf>
    <xf numFmtId="0" fontId="76" fillId="4" borderId="2" xfId="0" applyFont="1" applyFill="1" applyBorder="1" applyAlignment="1">
      <alignment horizontal="center" vertical="center"/>
    </xf>
    <xf numFmtId="0" fontId="76" fillId="4" borderId="0" xfId="0" applyFont="1" applyFill="1" applyAlignment="1">
      <alignment horizontal="center" vertical="center"/>
    </xf>
    <xf numFmtId="0" fontId="76" fillId="4" borderId="2" xfId="0" applyFont="1" applyFill="1" applyBorder="1" applyAlignment="1">
      <alignment horizontal="center" vertical="center" wrapText="1"/>
    </xf>
    <xf numFmtId="0" fontId="77" fillId="0" borderId="0" xfId="0" applyFont="1"/>
    <xf numFmtId="0" fontId="76" fillId="4" borderId="0" xfId="0" applyFont="1" applyFill="1" applyAlignment="1">
      <alignment vertical="center"/>
    </xf>
    <xf numFmtId="0" fontId="80" fillId="0" borderId="0" xfId="0" applyFont="1"/>
    <xf numFmtId="0" fontId="44" fillId="0" borderId="5" xfId="0" applyFont="1" applyBorder="1"/>
    <xf numFmtId="0" fontId="79" fillId="0" borderId="0" xfId="0" applyFont="1"/>
    <xf numFmtId="0" fontId="60" fillId="0" borderId="0" xfId="0" applyFont="1"/>
    <xf numFmtId="167" fontId="81" fillId="0" borderId="0" xfId="0" applyNumberFormat="1" applyFont="1" applyAlignment="1">
      <alignment horizontal="center"/>
    </xf>
    <xf numFmtId="0" fontId="76" fillId="4" borderId="1" xfId="0" applyFont="1" applyFill="1" applyBorder="1" applyAlignment="1">
      <alignment horizontal="center" vertical="center" wrapText="1"/>
    </xf>
    <xf numFmtId="164" fontId="86" fillId="0" borderId="0" xfId="0" applyNumberFormat="1" applyFont="1" applyAlignment="1">
      <alignment horizontal="center"/>
    </xf>
    <xf numFmtId="164" fontId="39" fillId="0" borderId="5" xfId="0" applyNumberFormat="1" applyFont="1" applyBorder="1" applyAlignment="1">
      <alignment horizontal="center"/>
    </xf>
    <xf numFmtId="0" fontId="29" fillId="2" borderId="0" xfId="0" applyFont="1" applyFill="1" applyAlignment="1">
      <alignment vertical="center" wrapText="1"/>
    </xf>
    <xf numFmtId="0" fontId="76" fillId="4" borderId="1" xfId="0" applyFont="1" applyFill="1" applyBorder="1" applyAlignment="1">
      <alignment horizontal="center" vertical="center"/>
    </xf>
    <xf numFmtId="164" fontId="39" fillId="0" borderId="0" xfId="0" applyNumberFormat="1" applyFont="1" applyAlignment="1">
      <alignment horizontal="center"/>
    </xf>
    <xf numFmtId="164" fontId="41" fillId="0" borderId="0" xfId="0" applyNumberFormat="1" applyFont="1" applyAlignment="1">
      <alignment horizontal="center"/>
    </xf>
    <xf numFmtId="166" fontId="34" fillId="0" borderId="0" xfId="0" applyNumberFormat="1" applyFont="1"/>
    <xf numFmtId="170" fontId="41" fillId="0" borderId="5" xfId="0" applyNumberFormat="1" applyFont="1" applyBorder="1" applyAlignment="1">
      <alignment horizontal="center"/>
    </xf>
    <xf numFmtId="169" fontId="41" fillId="0" borderId="5" xfId="0" applyNumberFormat="1" applyFont="1" applyBorder="1" applyAlignment="1">
      <alignment horizontal="center"/>
    </xf>
    <xf numFmtId="172" fontId="41" fillId="0" borderId="5" xfId="0" applyNumberFormat="1" applyFont="1" applyBorder="1" applyAlignment="1">
      <alignment horizontal="center"/>
    </xf>
    <xf numFmtId="0" fontId="63" fillId="0" borderId="0" xfId="0" applyFont="1" applyAlignment="1">
      <alignment horizontal="right" vertical="center"/>
    </xf>
    <xf numFmtId="0" fontId="5" fillId="0" borderId="4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1" fillId="0" borderId="0" xfId="0" applyFont="1"/>
    <xf numFmtId="0" fontId="30" fillId="2" borderId="0" xfId="0" applyFont="1" applyFill="1" applyAlignment="1">
      <alignment horizontal="center" vertical="center"/>
    </xf>
    <xf numFmtId="0" fontId="29" fillId="2" borderId="3" xfId="0" applyFont="1" applyFill="1" applyBorder="1" applyAlignment="1">
      <alignment horizontal="center"/>
    </xf>
    <xf numFmtId="6" fontId="41" fillId="0" borderId="0" xfId="0" applyNumberFormat="1" applyFont="1" applyAlignment="1">
      <alignment horizontal="center" vertical="center"/>
    </xf>
    <xf numFmtId="0" fontId="83" fillId="0" borderId="4" xfId="0" applyFont="1" applyBorder="1"/>
    <xf numFmtId="0" fontId="48" fillId="0" borderId="4" xfId="0" applyFont="1" applyBorder="1"/>
    <xf numFmtId="0" fontId="35" fillId="0" borderId="0" xfId="0" applyFont="1" applyAlignment="1">
      <alignment vertical="center"/>
    </xf>
    <xf numFmtId="0" fontId="31" fillId="2" borderId="2" xfId="0" applyFont="1" applyFill="1" applyBorder="1" applyAlignment="1">
      <alignment horizontal="center" wrapText="1"/>
    </xf>
    <xf numFmtId="0" fontId="88" fillId="0" borderId="0" xfId="0" applyFont="1" applyAlignment="1">
      <alignment vertical="center"/>
    </xf>
    <xf numFmtId="0" fontId="37" fillId="0" borderId="0" xfId="0" applyFont="1" applyAlignment="1">
      <alignment horizontal="left" vertical="center"/>
    </xf>
    <xf numFmtId="0" fontId="52" fillId="0" borderId="0" xfId="0" applyFont="1" applyAlignment="1">
      <alignment vertical="center"/>
    </xf>
    <xf numFmtId="0" fontId="90" fillId="0" borderId="0" xfId="0" applyFont="1"/>
    <xf numFmtId="0" fontId="90" fillId="0" borderId="0" xfId="0" applyFont="1" applyAlignment="1">
      <alignment horizontal="center"/>
    </xf>
    <xf numFmtId="167" fontId="90" fillId="0" borderId="0" xfId="0" applyNumberFormat="1" applyFont="1" applyAlignment="1">
      <alignment horizontal="center"/>
    </xf>
    <xf numFmtId="0" fontId="91" fillId="0" borderId="4" xfId="0" applyFont="1" applyBorder="1"/>
    <xf numFmtId="0" fontId="92" fillId="0" borderId="4" xfId="0" applyFont="1" applyBorder="1" applyAlignment="1">
      <alignment horizontal="left"/>
    </xf>
    <xf numFmtId="0" fontId="93" fillId="0" borderId="4" xfId="0" applyFont="1" applyBorder="1" applyAlignment="1">
      <alignment horizontal="left"/>
    </xf>
    <xf numFmtId="0" fontId="94" fillId="0" borderId="4" xfId="0" applyFont="1" applyBorder="1"/>
    <xf numFmtId="0" fontId="94" fillId="0" borderId="4" xfId="0" applyFont="1" applyBorder="1" applyAlignment="1">
      <alignment horizontal="center"/>
    </xf>
    <xf numFmtId="167" fontId="94" fillId="0" borderId="4" xfId="0" applyNumberFormat="1" applyFont="1" applyBorder="1"/>
    <xf numFmtId="0" fontId="91" fillId="0" borderId="0" xfId="0" applyFont="1"/>
    <xf numFmtId="0" fontId="95" fillId="2" borderId="0" xfId="0" applyFont="1" applyFill="1"/>
    <xf numFmtId="0" fontId="95" fillId="2" borderId="2" xfId="0" applyFont="1" applyFill="1" applyBorder="1" applyAlignment="1">
      <alignment horizontal="center"/>
    </xf>
    <xf numFmtId="0" fontId="95" fillId="3" borderId="3" xfId="0" applyFont="1" applyFill="1" applyBorder="1" applyAlignment="1">
      <alignment horizontal="center"/>
    </xf>
    <xf numFmtId="0" fontId="95" fillId="2" borderId="3" xfId="0" applyFont="1" applyFill="1" applyBorder="1" applyAlignment="1">
      <alignment horizontal="center"/>
    </xf>
    <xf numFmtId="0" fontId="95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7" fontId="98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7" fontId="101" fillId="0" borderId="0" xfId="0" applyNumberFormat="1" applyFont="1" applyAlignment="1">
      <alignment horizontal="center"/>
    </xf>
    <xf numFmtId="0" fontId="102" fillId="0" borderId="0" xfId="0" applyFont="1"/>
    <xf numFmtId="167" fontId="98" fillId="0" borderId="0" xfId="0" applyNumberFormat="1" applyFont="1"/>
    <xf numFmtId="0" fontId="98" fillId="0" borderId="0" xfId="0" applyFont="1"/>
    <xf numFmtId="0" fontId="91" fillId="0" borderId="0" xfId="0" applyFont="1" applyAlignment="1">
      <alignment horizontal="left"/>
    </xf>
    <xf numFmtId="0" fontId="103" fillId="0" borderId="0" xfId="0" applyFont="1"/>
    <xf numFmtId="0" fontId="98" fillId="0" borderId="5" xfId="0" applyFont="1" applyBorder="1"/>
    <xf numFmtId="0" fontId="98" fillId="0" borderId="5" xfId="0" applyFont="1" applyBorder="1" applyAlignment="1">
      <alignment horizontal="center"/>
    </xf>
    <xf numFmtId="167" fontId="98" fillId="0" borderId="5" xfId="0" applyNumberFormat="1" applyFont="1" applyBorder="1"/>
    <xf numFmtId="164" fontId="101" fillId="0" borderId="5" xfId="0" applyNumberFormat="1" applyFont="1" applyBorder="1" applyAlignment="1">
      <alignment horizontal="center"/>
    </xf>
    <xf numFmtId="0" fontId="98" fillId="0" borderId="5" xfId="0" applyFont="1" applyBorder="1" applyAlignment="1">
      <alignment horizontal="left"/>
    </xf>
    <xf numFmtId="0" fontId="98" fillId="0" borderId="0" xfId="0" applyFont="1" applyAlignment="1">
      <alignment horizontal="left"/>
    </xf>
    <xf numFmtId="164" fontId="101" fillId="0" borderId="0" xfId="0" applyNumberFormat="1" applyFont="1" applyAlignment="1">
      <alignment horizontal="center"/>
    </xf>
    <xf numFmtId="167" fontId="90" fillId="0" borderId="0" xfId="0" applyNumberFormat="1" applyFont="1"/>
    <xf numFmtId="0" fontId="94" fillId="0" borderId="0" xfId="0" applyFont="1" applyAlignment="1">
      <alignment horizontal="left"/>
    </xf>
    <xf numFmtId="0" fontId="104" fillId="0" borderId="0" xfId="0" applyFont="1" applyAlignment="1">
      <alignment horizontal="left"/>
    </xf>
    <xf numFmtId="164" fontId="105" fillId="0" borderId="0" xfId="0" applyNumberFormat="1" applyFont="1" applyAlignment="1">
      <alignment horizontal="center"/>
    </xf>
    <xf numFmtId="0" fontId="95" fillId="2" borderId="3" xfId="0" applyFont="1" applyFill="1" applyBorder="1"/>
    <xf numFmtId="167" fontId="98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wrapText="1"/>
    </xf>
    <xf numFmtId="0" fontId="106" fillId="0" borderId="0" xfId="0" applyFont="1"/>
    <xf numFmtId="0" fontId="106" fillId="0" borderId="0" xfId="0" applyFont="1" applyAlignment="1">
      <alignment horizontal="left"/>
    </xf>
    <xf numFmtId="0" fontId="107" fillId="0" borderId="0" xfId="0" applyFont="1"/>
    <xf numFmtId="0" fontId="94" fillId="0" borderId="0" xfId="0" applyFont="1"/>
    <xf numFmtId="0" fontId="95" fillId="0" borderId="0" xfId="0" applyFont="1" applyAlignment="1">
      <alignment horizontal="center"/>
    </xf>
    <xf numFmtId="0" fontId="108" fillId="0" borderId="5" xfId="0" applyFont="1" applyBorder="1" applyAlignment="1">
      <alignment horizontal="center"/>
    </xf>
    <xf numFmtId="0" fontId="94" fillId="0" borderId="0" xfId="0" applyFont="1" applyAlignment="1">
      <alignment horizontal="center"/>
    </xf>
    <xf numFmtId="0" fontId="109" fillId="0" borderId="0" xfId="0" applyFont="1" applyAlignment="1">
      <alignment horizontal="center"/>
    </xf>
    <xf numFmtId="167" fontId="94" fillId="0" borderId="0" xfId="0" applyNumberFormat="1" applyFont="1" applyAlignment="1">
      <alignment horizontal="center"/>
    </xf>
    <xf numFmtId="167" fontId="110" fillId="0" borderId="0" xfId="0" applyNumberFormat="1" applyFont="1" applyAlignment="1">
      <alignment horizontal="center"/>
    </xf>
    <xf numFmtId="167" fontId="94" fillId="0" borderId="0" xfId="0" applyNumberFormat="1" applyFont="1"/>
    <xf numFmtId="166" fontId="94" fillId="0" borderId="0" xfId="0" applyNumberFormat="1" applyFont="1"/>
    <xf numFmtId="0" fontId="111" fillId="0" borderId="0" xfId="0" applyFont="1"/>
    <xf numFmtId="0" fontId="94" fillId="0" borderId="5" xfId="0" applyFont="1" applyBorder="1"/>
    <xf numFmtId="0" fontId="90" fillId="0" borderId="5" xfId="0" applyFont="1" applyBorder="1" applyAlignment="1">
      <alignment horizontal="center"/>
    </xf>
    <xf numFmtId="167" fontId="90" fillId="0" borderId="5" xfId="0" applyNumberFormat="1" applyFont="1" applyBorder="1"/>
    <xf numFmtId="164" fontId="105" fillId="0" borderId="5" xfId="0" applyNumberFormat="1" applyFont="1" applyBorder="1" applyAlignment="1">
      <alignment horizontal="center"/>
    </xf>
    <xf numFmtId="0" fontId="112" fillId="0" borderId="0" xfId="0" applyFont="1"/>
    <xf numFmtId="0" fontId="113" fillId="0" borderId="0" xfId="0" applyFont="1"/>
    <xf numFmtId="0" fontId="114" fillId="0" borderId="0" xfId="0" applyFont="1" applyAlignment="1">
      <alignment horizontal="center"/>
    </xf>
    <xf numFmtId="167" fontId="114" fillId="0" borderId="0" xfId="0" applyNumberFormat="1" applyFont="1"/>
    <xf numFmtId="0" fontId="102" fillId="0" borderId="0" xfId="0" applyFont="1" applyAlignment="1">
      <alignment horizontal="left"/>
    </xf>
    <xf numFmtId="0" fontId="114" fillId="0" borderId="5" xfId="0" applyFont="1" applyBorder="1" applyAlignment="1">
      <alignment horizontal="center"/>
    </xf>
    <xf numFmtId="167" fontId="114" fillId="0" borderId="5" xfId="0" applyNumberFormat="1" applyFont="1" applyBorder="1"/>
    <xf numFmtId="164" fontId="110" fillId="0" borderId="5" xfId="0" applyNumberFormat="1" applyFont="1" applyBorder="1" applyAlignment="1">
      <alignment horizontal="center"/>
    </xf>
    <xf numFmtId="164" fontId="110" fillId="0" borderId="0" xfId="0" applyNumberFormat="1" applyFont="1" applyAlignment="1">
      <alignment horizontal="center"/>
    </xf>
    <xf numFmtId="167" fontId="95" fillId="0" borderId="0" xfId="0" applyNumberFormat="1" applyFont="1" applyAlignment="1">
      <alignment horizontal="center"/>
    </xf>
    <xf numFmtId="0" fontId="115" fillId="0" borderId="0" xfId="0" applyFont="1"/>
    <xf numFmtId="0" fontId="115" fillId="0" borderId="0" xfId="0" applyFont="1" applyAlignment="1">
      <alignment horizontal="left"/>
    </xf>
    <xf numFmtId="0" fontId="116" fillId="0" borderId="0" xfId="0" applyFont="1" applyAlignment="1">
      <alignment horizontal="left"/>
    </xf>
    <xf numFmtId="0" fontId="117" fillId="0" borderId="0" xfId="0" applyFont="1" applyAlignment="1">
      <alignment horizontal="center"/>
    </xf>
    <xf numFmtId="167" fontId="117" fillId="0" borderId="0" xfId="0" applyNumberFormat="1" applyFont="1"/>
    <xf numFmtId="164" fontId="118" fillId="0" borderId="0" xfId="0" applyNumberFormat="1" applyFont="1" applyAlignment="1">
      <alignment horizontal="center"/>
    </xf>
    <xf numFmtId="0" fontId="19" fillId="0" borderId="4" xfId="0" applyFont="1" applyBorder="1"/>
    <xf numFmtId="0" fontId="119" fillId="0" borderId="4" xfId="0" applyFont="1" applyBorder="1" applyAlignment="1">
      <alignment horizontal="left"/>
    </xf>
    <xf numFmtId="0" fontId="119" fillId="0" borderId="4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9" fillId="0" borderId="0" xfId="0" applyFont="1"/>
    <xf numFmtId="0" fontId="120" fillId="0" borderId="4" xfId="0" applyFont="1" applyBorder="1" applyAlignment="1">
      <alignment horizontal="left"/>
    </xf>
    <xf numFmtId="0" fontId="73" fillId="2" borderId="3" xfId="0" applyFont="1" applyFill="1" applyBorder="1" applyAlignment="1">
      <alignment horizontal="center" vertical="center"/>
    </xf>
    <xf numFmtId="0" fontId="32" fillId="0" borderId="0" xfId="0" applyFont="1" applyAlignment="1">
      <alignment horizontal="left"/>
    </xf>
    <xf numFmtId="169" fontId="29" fillId="2" borderId="3" xfId="0" applyNumberFormat="1" applyFont="1" applyFill="1" applyBorder="1" applyAlignment="1">
      <alignment horizontal="center" vertical="center"/>
    </xf>
    <xf numFmtId="0" fontId="122" fillId="0" borderId="4" xfId="0" applyFont="1" applyBorder="1" applyAlignment="1">
      <alignment horizontal="left"/>
    </xf>
    <xf numFmtId="0" fontId="123" fillId="0" borderId="4" xfId="0" applyFont="1" applyBorder="1" applyAlignment="1">
      <alignment horizontal="left"/>
    </xf>
    <xf numFmtId="0" fontId="29" fillId="2" borderId="3" xfId="0" applyFont="1" applyFill="1" applyBorder="1" applyAlignment="1">
      <alignment horizontal="right" wrapText="1"/>
    </xf>
    <xf numFmtId="0" fontId="29" fillId="2" borderId="3" xfId="0" applyFont="1" applyFill="1" applyBorder="1" applyAlignment="1">
      <alignment horizontal="right" vertical="center" wrapText="1"/>
    </xf>
    <xf numFmtId="0" fontId="32" fillId="0" borderId="0" xfId="0" applyFont="1" applyAlignment="1">
      <alignment horizontal="center"/>
    </xf>
    <xf numFmtId="2" fontId="32" fillId="0" borderId="0" xfId="0" applyNumberFormat="1" applyFont="1" applyAlignment="1">
      <alignment horizontal="center"/>
    </xf>
    <xf numFmtId="167" fontId="23" fillId="0" borderId="0" xfId="0" applyNumberFormat="1" applyFont="1"/>
    <xf numFmtId="2" fontId="25" fillId="0" borderId="0" xfId="0" applyNumberFormat="1" applyFont="1"/>
    <xf numFmtId="0" fontId="126" fillId="0" borderId="4" xfId="0" applyFont="1" applyBorder="1"/>
    <xf numFmtId="167" fontId="24" fillId="0" borderId="0" xfId="0" applyNumberFormat="1" applyFont="1" applyAlignment="1">
      <alignment horizontal="center" vertical="center"/>
    </xf>
    <xf numFmtId="0" fontId="84" fillId="0" borderId="4" xfId="0" applyFont="1" applyBorder="1" applyAlignment="1">
      <alignment horizontal="left"/>
    </xf>
    <xf numFmtId="0" fontId="57" fillId="0" borderId="0" xfId="0" applyFont="1" applyAlignment="1">
      <alignment vertical="center"/>
    </xf>
    <xf numFmtId="6" fontId="46" fillId="0" borderId="5" xfId="0" applyNumberFormat="1" applyFont="1" applyBorder="1" applyAlignment="1">
      <alignment horizontal="center"/>
    </xf>
    <xf numFmtId="173" fontId="41" fillId="0" borderId="5" xfId="0" applyNumberFormat="1" applyFont="1" applyBorder="1" applyAlignment="1">
      <alignment horizontal="center" vertical="center"/>
    </xf>
    <xf numFmtId="173" fontId="41" fillId="0" borderId="5" xfId="0" applyNumberFormat="1" applyFont="1" applyBorder="1" applyAlignment="1">
      <alignment horizontal="center"/>
    </xf>
    <xf numFmtId="169" fontId="41" fillId="0" borderId="5" xfId="0" applyNumberFormat="1" applyFont="1" applyBorder="1" applyAlignment="1">
      <alignment horizontal="center" vertical="center"/>
    </xf>
    <xf numFmtId="0" fontId="124" fillId="0" borderId="0" xfId="0" applyFont="1" applyAlignment="1">
      <alignment vertical="center"/>
    </xf>
    <xf numFmtId="0" fontId="26" fillId="0" borderId="0" xfId="0" applyFont="1" applyAlignment="1">
      <alignment horizontal="left" vertical="center"/>
    </xf>
    <xf numFmtId="0" fontId="44" fillId="0" borderId="0" xfId="0" applyFont="1" applyAlignment="1">
      <alignment horizontal="left" vertical="center"/>
    </xf>
    <xf numFmtId="0" fontId="128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167" fontId="101" fillId="0" borderId="5" xfId="0" applyNumberFormat="1" applyFont="1" applyBorder="1" applyAlignment="1">
      <alignment horizontal="center"/>
    </xf>
    <xf numFmtId="170" fontId="101" fillId="0" borderId="0" xfId="0" applyNumberFormat="1" applyFont="1" applyAlignment="1">
      <alignment horizontal="center"/>
    </xf>
    <xf numFmtId="170" fontId="101" fillId="0" borderId="5" xfId="0" applyNumberFormat="1" applyFont="1" applyBorder="1" applyAlignment="1">
      <alignment horizontal="center"/>
    </xf>
    <xf numFmtId="173" fontId="101" fillId="0" borderId="5" xfId="0" applyNumberFormat="1" applyFont="1" applyBorder="1" applyAlignment="1">
      <alignment horizontal="center"/>
    </xf>
    <xf numFmtId="0" fontId="120" fillId="0" borderId="0" xfId="0" applyFont="1" applyAlignment="1">
      <alignment horizontal="left"/>
    </xf>
    <xf numFmtId="0" fontId="93" fillId="0" borderId="0" xfId="0" applyFont="1" applyAlignment="1">
      <alignment horizontal="left"/>
    </xf>
    <xf numFmtId="0" fontId="109" fillId="0" borderId="0" xfId="0" applyFont="1" applyAlignment="1">
      <alignment horizontal="left"/>
    </xf>
    <xf numFmtId="0" fontId="109" fillId="0" borderId="0" xfId="0" applyFont="1"/>
    <xf numFmtId="0" fontId="5" fillId="0" borderId="0" xfId="0" applyFont="1" applyAlignment="1">
      <alignment horizontal="center" vertical="center"/>
    </xf>
    <xf numFmtId="167" fontId="14" fillId="0" borderId="0" xfId="0" applyNumberFormat="1" applyFont="1" applyAlignment="1">
      <alignment horizontal="center" vertical="center"/>
    </xf>
    <xf numFmtId="169" fontId="29" fillId="0" borderId="0" xfId="0" applyNumberFormat="1" applyFont="1" applyAlignment="1">
      <alignment horizontal="center" vertical="center"/>
    </xf>
    <xf numFmtId="170" fontId="32" fillId="0" borderId="5" xfId="0" applyNumberFormat="1" applyFont="1" applyBorder="1" applyAlignment="1">
      <alignment horizontal="center" vertical="center"/>
    </xf>
    <xf numFmtId="169" fontId="32" fillId="0" borderId="5" xfId="0" applyNumberFormat="1" applyFont="1" applyBorder="1" applyAlignment="1">
      <alignment horizontal="center" vertical="center"/>
    </xf>
    <xf numFmtId="167" fontId="32" fillId="0" borderId="0" xfId="0" applyNumberFormat="1" applyFont="1" applyAlignment="1">
      <alignment vertical="center"/>
    </xf>
    <xf numFmtId="0" fontId="26" fillId="0" borderId="0" xfId="0" applyFont="1"/>
    <xf numFmtId="0" fontId="80" fillId="0" borderId="0" xfId="0" applyFont="1" applyAlignment="1">
      <alignment vertical="center"/>
    </xf>
    <xf numFmtId="0" fontId="129" fillId="0" borderId="0" xfId="0" applyFont="1" applyAlignment="1">
      <alignment vertical="center"/>
    </xf>
    <xf numFmtId="170" fontId="24" fillId="0" borderId="0" xfId="0" applyNumberFormat="1" applyFont="1" applyAlignment="1">
      <alignment horizontal="center"/>
    </xf>
    <xf numFmtId="170" fontId="24" fillId="0" borderId="5" xfId="0" applyNumberFormat="1" applyFont="1" applyBorder="1" applyAlignment="1">
      <alignment horizontal="center"/>
    </xf>
    <xf numFmtId="167" fontId="41" fillId="0" borderId="0" xfId="0" applyNumberFormat="1" applyFont="1"/>
    <xf numFmtId="170" fontId="32" fillId="0" borderId="0" xfId="0" applyNumberFormat="1" applyFont="1" applyAlignment="1">
      <alignment horizontal="right"/>
    </xf>
    <xf numFmtId="167" fontId="32" fillId="0" borderId="0" xfId="0" applyNumberFormat="1" applyFont="1" applyAlignment="1">
      <alignment horizontal="right"/>
    </xf>
    <xf numFmtId="167" fontId="41" fillId="0" borderId="0" xfId="0" applyNumberFormat="1" applyFont="1" applyAlignment="1">
      <alignment horizontal="right"/>
    </xf>
    <xf numFmtId="170" fontId="41" fillId="0" borderId="0" xfId="0" applyNumberFormat="1" applyFont="1" applyAlignment="1">
      <alignment horizontal="right"/>
    </xf>
    <xf numFmtId="168" fontId="24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right"/>
    </xf>
    <xf numFmtId="0" fontId="23" fillId="0" borderId="0" xfId="0" applyFont="1" applyAlignment="1">
      <alignment horizontal="right" vertical="center"/>
    </xf>
    <xf numFmtId="0" fontId="15" fillId="0" borderId="0" xfId="0" applyFont="1" applyAlignment="1">
      <alignment horizontal="right"/>
    </xf>
    <xf numFmtId="0" fontId="29" fillId="2" borderId="1" xfId="0" applyFont="1" applyFill="1" applyBorder="1" applyAlignment="1">
      <alignment horizontal="right" vertical="center"/>
    </xf>
    <xf numFmtId="0" fontId="25" fillId="0" borderId="0" xfId="0" applyFont="1" applyAlignment="1">
      <alignment horizontal="right"/>
    </xf>
    <xf numFmtId="170" fontId="32" fillId="0" borderId="0" xfId="0" applyNumberFormat="1" applyFont="1" applyAlignment="1">
      <alignment horizontal="center" vertical="center"/>
    </xf>
    <xf numFmtId="169" fontId="32" fillId="0" borderId="0" xfId="0" applyNumberFormat="1" applyFont="1" applyAlignment="1">
      <alignment horizontal="center" vertical="center"/>
    </xf>
    <xf numFmtId="167" fontId="87" fillId="0" borderId="0" xfId="0" applyNumberFormat="1" applyFont="1" applyAlignment="1">
      <alignment horizontal="center" vertical="center"/>
    </xf>
    <xf numFmtId="170" fontId="41" fillId="0" borderId="0" xfId="0" applyNumberFormat="1" applyFont="1" applyAlignment="1">
      <alignment horizontal="center" vertical="center"/>
    </xf>
    <xf numFmtId="169" fontId="41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0" fontId="13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top"/>
    </xf>
    <xf numFmtId="0" fontId="10" fillId="0" borderId="0" xfId="0" applyFont="1" applyAlignment="1">
      <alignment horizontal="center" vertical="center"/>
    </xf>
    <xf numFmtId="0" fontId="28" fillId="0" borderId="4" xfId="0" applyFont="1" applyBorder="1" applyAlignment="1">
      <alignment horizontal="left" vertical="center"/>
    </xf>
    <xf numFmtId="0" fontId="0" fillId="5" borderId="0" xfId="0" applyFill="1"/>
    <xf numFmtId="0" fontId="0" fillId="5" borderId="0" xfId="0" applyFill="1" applyAlignment="1">
      <alignment horizontal="left" vertical="center"/>
    </xf>
    <xf numFmtId="167" fontId="41" fillId="0" borderId="0" xfId="0" applyNumberFormat="1" applyFont="1" applyAlignment="1">
      <alignment vertical="center"/>
    </xf>
    <xf numFmtId="0" fontId="37" fillId="0" borderId="0" xfId="0" applyFont="1" applyAlignment="1">
      <alignment horizontal="right" vertical="center"/>
    </xf>
    <xf numFmtId="0" fontId="44" fillId="0" borderId="0" xfId="0" applyFont="1"/>
    <xf numFmtId="0" fontId="52" fillId="0" borderId="0" xfId="0" applyFont="1" applyAlignment="1">
      <alignment horizontal="right" vertical="center"/>
    </xf>
    <xf numFmtId="0" fontId="37" fillId="0" borderId="0" xfId="11" applyFont="1" applyAlignment="1">
      <alignment horizontal="left"/>
    </xf>
    <xf numFmtId="0" fontId="53" fillId="0" borderId="0" xfId="11" applyFont="1"/>
    <xf numFmtId="0" fontId="25" fillId="0" borderId="0" xfId="11" applyFont="1" applyAlignment="1">
      <alignment horizontal="left"/>
    </xf>
    <xf numFmtId="0" fontId="26" fillId="0" borderId="0" xfId="11" applyFont="1" applyAlignment="1">
      <alignment horizontal="left"/>
    </xf>
    <xf numFmtId="0" fontId="25" fillId="0" borderId="0" xfId="11" applyFont="1"/>
    <xf numFmtId="0" fontId="35" fillId="0" borderId="0" xfId="11" applyFont="1" applyAlignment="1">
      <alignment horizontal="left"/>
    </xf>
    <xf numFmtId="0" fontId="53" fillId="0" borderId="0" xfId="11" applyFont="1" applyAlignment="1">
      <alignment horizontal="left"/>
    </xf>
    <xf numFmtId="174" fontId="24" fillId="0" borderId="0" xfId="11" applyNumberFormat="1" applyFont="1" applyAlignment="1">
      <alignment horizontal="center"/>
    </xf>
    <xf numFmtId="168" fontId="24" fillId="0" borderId="0" xfId="0" applyNumberFormat="1" applyFont="1" applyAlignment="1">
      <alignment vertical="center"/>
    </xf>
    <xf numFmtId="167" fontId="87" fillId="0" borderId="0" xfId="0" applyNumberFormat="1" applyFont="1" applyAlignment="1">
      <alignment vertical="center"/>
    </xf>
    <xf numFmtId="0" fontId="29" fillId="2" borderId="2" xfId="11" applyFont="1" applyFill="1" applyBorder="1" applyAlignment="1">
      <alignment horizontal="center" vertical="center"/>
    </xf>
    <xf numFmtId="12" fontId="23" fillId="0" borderId="0" xfId="11" applyNumberFormat="1" applyFont="1" applyAlignment="1">
      <alignment horizontal="center"/>
    </xf>
    <xf numFmtId="0" fontId="79" fillId="0" borderId="0" xfId="11" applyFont="1" applyAlignment="1">
      <alignment horizontal="center"/>
    </xf>
    <xf numFmtId="0" fontId="23" fillId="0" borderId="0" xfId="11" applyFont="1" applyAlignment="1">
      <alignment horizontal="center"/>
    </xf>
    <xf numFmtId="0" fontId="25" fillId="0" borderId="0" xfId="11" applyFont="1" applyAlignment="1">
      <alignment horizontal="center"/>
    </xf>
    <xf numFmtId="0" fontId="23" fillId="0" borderId="0" xfId="11" applyFont="1" applyAlignment="1">
      <alignment horizontal="center" vertical="center"/>
    </xf>
    <xf numFmtId="0" fontId="76" fillId="4" borderId="0" xfId="11" applyFont="1" applyFill="1" applyAlignment="1">
      <alignment horizontal="center" vertical="center"/>
    </xf>
    <xf numFmtId="0" fontId="76" fillId="4" borderId="2" xfId="11" applyFont="1" applyFill="1" applyBorder="1" applyAlignment="1">
      <alignment horizontal="center" vertical="center"/>
    </xf>
    <xf numFmtId="0" fontId="76" fillId="4" borderId="1" xfId="11" applyFont="1" applyFill="1" applyBorder="1" applyAlignment="1">
      <alignment horizontal="center" vertical="center"/>
    </xf>
    <xf numFmtId="0" fontId="23" fillId="0" borderId="0" xfId="11" applyFont="1" applyAlignment="1">
      <alignment horizontal="center" vertical="top"/>
    </xf>
    <xf numFmtId="0" fontId="25" fillId="0" borderId="0" xfId="11" applyFont="1" applyAlignment="1">
      <alignment horizontal="center" vertical="top"/>
    </xf>
    <xf numFmtId="0" fontId="79" fillId="0" borderId="0" xfId="11" applyFont="1" applyAlignment="1">
      <alignment horizontal="center" vertical="center" wrapText="1"/>
    </xf>
    <xf numFmtId="12" fontId="23" fillId="0" borderId="0" xfId="11" applyNumberFormat="1" applyFont="1" applyAlignment="1">
      <alignment horizontal="center" vertical="center"/>
    </xf>
    <xf numFmtId="12" fontId="79" fillId="0" borderId="0" xfId="11" applyNumberFormat="1" applyFont="1" applyAlignment="1">
      <alignment horizontal="center"/>
    </xf>
    <xf numFmtId="0" fontId="23" fillId="0" borderId="0" xfId="11" applyFont="1" applyAlignment="1">
      <alignment horizontal="left"/>
    </xf>
    <xf numFmtId="0" fontId="23" fillId="0" borderId="0" xfId="11" applyFont="1" applyAlignment="1">
      <alignment horizontal="center" vertical="center" wrapText="1"/>
    </xf>
    <xf numFmtId="0" fontId="35" fillId="0" borderId="0" xfId="11" applyFont="1" applyAlignment="1">
      <alignment horizontal="center" vertical="center"/>
    </xf>
    <xf numFmtId="0" fontId="35" fillId="0" borderId="0" xfId="11" applyFont="1" applyAlignment="1">
      <alignment horizontal="center"/>
    </xf>
    <xf numFmtId="169" fontId="24" fillId="0" borderId="0" xfId="11" applyNumberFormat="1" applyFont="1" applyAlignment="1">
      <alignment horizontal="center"/>
    </xf>
    <xf numFmtId="169" fontId="24" fillId="0" borderId="5" xfId="11" applyNumberFormat="1" applyFont="1" applyBorder="1" applyAlignment="1">
      <alignment horizontal="center"/>
    </xf>
    <xf numFmtId="0" fontId="29" fillId="2" borderId="2" xfId="11" applyFont="1" applyFill="1" applyBorder="1" applyAlignment="1">
      <alignment horizontal="center"/>
    </xf>
    <xf numFmtId="0" fontId="33" fillId="0" borderId="0" xfId="11" applyFont="1" applyAlignment="1">
      <alignment horizontal="left"/>
    </xf>
    <xf numFmtId="0" fontId="52" fillId="0" borderId="0" xfId="11" applyFont="1" applyAlignment="1">
      <alignment horizontal="left"/>
    </xf>
    <xf numFmtId="0" fontId="63" fillId="0" borderId="0" xfId="11" applyFont="1" applyAlignment="1">
      <alignment horizontal="left" vertical="center"/>
    </xf>
    <xf numFmtId="0" fontId="125" fillId="0" borderId="0" xfId="11" applyFont="1" applyAlignment="1">
      <alignment horizontal="left"/>
    </xf>
    <xf numFmtId="0" fontId="125" fillId="0" borderId="0" xfId="11" applyFont="1" applyAlignment="1">
      <alignment vertical="center"/>
    </xf>
    <xf numFmtId="167" fontId="25" fillId="0" borderId="0" xfId="11" applyNumberFormat="1" applyFont="1" applyAlignment="1">
      <alignment horizontal="left"/>
    </xf>
    <xf numFmtId="169" fontId="32" fillId="0" borderId="0" xfId="11" applyNumberFormat="1" applyFont="1" applyAlignment="1">
      <alignment horizontal="center"/>
    </xf>
    <xf numFmtId="169" fontId="32" fillId="0" borderId="5" xfId="11" applyNumberFormat="1" applyFont="1" applyBorder="1" applyAlignment="1">
      <alignment horizontal="center"/>
    </xf>
    <xf numFmtId="0" fontId="37" fillId="0" borderId="0" xfId="11" applyFont="1" applyAlignment="1">
      <alignment horizontal="left" vertical="center"/>
    </xf>
    <xf numFmtId="0" fontId="35" fillId="0" borderId="0" xfId="11" applyFont="1" applyAlignment="1">
      <alignment horizontal="left" vertical="center"/>
    </xf>
    <xf numFmtId="0" fontId="74" fillId="0" borderId="0" xfId="11" applyFont="1"/>
    <xf numFmtId="0" fontId="51" fillId="0" borderId="0" xfId="11" applyFont="1" applyAlignment="1">
      <alignment horizontal="left"/>
    </xf>
    <xf numFmtId="0" fontId="52" fillId="0" borderId="0" xfId="11" applyFont="1" applyAlignment="1">
      <alignment vertical="center"/>
    </xf>
    <xf numFmtId="0" fontId="44" fillId="0" borderId="0" xfId="11" applyFont="1" applyAlignment="1">
      <alignment horizontal="left"/>
    </xf>
    <xf numFmtId="169" fontId="32" fillId="0" borderId="0" xfId="11" applyNumberFormat="1" applyFont="1" applyAlignment="1">
      <alignment horizontal="right"/>
    </xf>
    <xf numFmtId="0" fontId="17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169" fontId="32" fillId="0" borderId="0" xfId="1116" applyNumberFormat="1" applyFont="1" applyAlignment="1">
      <alignment horizontal="center"/>
    </xf>
    <xf numFmtId="0" fontId="25" fillId="0" borderId="0" xfId="1116" applyFont="1" applyAlignment="1">
      <alignment horizontal="left"/>
    </xf>
    <xf numFmtId="0" fontId="35" fillId="0" borderId="0" xfId="1116" applyFont="1" applyAlignment="1">
      <alignment horizontal="left"/>
    </xf>
    <xf numFmtId="0" fontId="33" fillId="0" borderId="0" xfId="1116" applyFont="1" applyAlignment="1">
      <alignment horizontal="left"/>
    </xf>
    <xf numFmtId="169" fontId="32" fillId="0" borderId="5" xfId="1116" applyNumberFormat="1" applyFont="1" applyBorder="1" applyAlignment="1">
      <alignment horizontal="center"/>
    </xf>
    <xf numFmtId="0" fontId="23" fillId="0" borderId="0" xfId="1116" applyFont="1" applyAlignment="1">
      <alignment horizontal="left"/>
    </xf>
    <xf numFmtId="0" fontId="52" fillId="0" borderId="0" xfId="1116" applyFont="1" applyAlignment="1">
      <alignment horizontal="left"/>
    </xf>
    <xf numFmtId="0" fontId="53" fillId="0" borderId="0" xfId="1116" applyFont="1" applyAlignment="1">
      <alignment horizontal="left"/>
    </xf>
    <xf numFmtId="167" fontId="25" fillId="0" borderId="0" xfId="1116" applyNumberFormat="1" applyFont="1" applyAlignment="1">
      <alignment horizontal="left"/>
    </xf>
    <xf numFmtId="0" fontId="63" fillId="0" borderId="0" xfId="1116" applyFont="1" applyAlignment="1">
      <alignment horizontal="left" vertical="center"/>
    </xf>
    <xf numFmtId="0" fontId="125" fillId="0" borderId="0" xfId="1116" applyFont="1" applyAlignment="1">
      <alignment vertical="center"/>
    </xf>
    <xf numFmtId="0" fontId="125" fillId="0" borderId="0" xfId="1116" applyFont="1" applyAlignment="1">
      <alignment horizontal="left"/>
    </xf>
    <xf numFmtId="0" fontId="25" fillId="0" borderId="0" xfId="1116" applyFont="1" applyAlignment="1">
      <alignment horizontal="center"/>
    </xf>
    <xf numFmtId="0" fontId="29" fillId="2" borderId="2" xfId="1116" applyFont="1" applyFill="1" applyBorder="1" applyAlignment="1">
      <alignment horizontal="center"/>
    </xf>
    <xf numFmtId="0" fontId="35" fillId="0" borderId="0" xfId="1116" applyFont="1" applyAlignment="1">
      <alignment horizontal="center" vertical="center"/>
    </xf>
    <xf numFmtId="0" fontId="35" fillId="0" borderId="0" xfId="1116" applyFont="1" applyAlignment="1">
      <alignment horizontal="center"/>
    </xf>
    <xf numFmtId="0" fontId="23" fillId="0" borderId="0" xfId="1116" applyFont="1" applyAlignment="1">
      <alignment horizontal="center" vertical="center" wrapText="1"/>
    </xf>
    <xf numFmtId="0" fontId="79" fillId="0" borderId="0" xfId="1116" applyFont="1" applyAlignment="1">
      <alignment horizontal="center" vertical="center" wrapText="1"/>
    </xf>
    <xf numFmtId="12" fontId="23" fillId="0" borderId="0" xfId="1116" applyNumberFormat="1" applyFont="1" applyAlignment="1">
      <alignment horizontal="center" vertical="center"/>
    </xf>
    <xf numFmtId="0" fontId="29" fillId="2" borderId="2" xfId="1116" applyFont="1" applyFill="1" applyBorder="1" applyAlignment="1">
      <alignment horizontal="center" vertical="center"/>
    </xf>
    <xf numFmtId="0" fontId="23" fillId="0" borderId="0" xfId="1116" applyFont="1" applyAlignment="1">
      <alignment horizontal="center" vertical="center"/>
    </xf>
    <xf numFmtId="12" fontId="23" fillId="0" borderId="0" xfId="1116" applyNumberFormat="1" applyFont="1" applyAlignment="1">
      <alignment horizontal="center"/>
    </xf>
    <xf numFmtId="0" fontId="76" fillId="4" borderId="1" xfId="1116" applyFont="1" applyFill="1" applyBorder="1" applyAlignment="1">
      <alignment horizontal="center" vertical="center"/>
    </xf>
    <xf numFmtId="0" fontId="76" fillId="4" borderId="2" xfId="1116" applyFont="1" applyFill="1" applyBorder="1" applyAlignment="1">
      <alignment horizontal="center" vertical="center"/>
    </xf>
    <xf numFmtId="169" fontId="24" fillId="0" borderId="5" xfId="1116" applyNumberFormat="1" applyFont="1" applyBorder="1" applyAlignment="1">
      <alignment horizontal="center"/>
    </xf>
    <xf numFmtId="12" fontId="79" fillId="0" borderId="0" xfId="1116" applyNumberFormat="1" applyFont="1" applyAlignment="1">
      <alignment horizontal="center"/>
    </xf>
    <xf numFmtId="0" fontId="23" fillId="0" borderId="0" xfId="1116" applyFont="1" applyAlignment="1">
      <alignment horizontal="center"/>
    </xf>
    <xf numFmtId="0" fontId="79" fillId="0" borderId="0" xfId="1116" applyFont="1" applyAlignment="1">
      <alignment horizontal="center"/>
    </xf>
    <xf numFmtId="169" fontId="24" fillId="0" borderId="0" xfId="0" applyNumberFormat="1" applyFont="1" applyAlignment="1">
      <alignment horizontal="center"/>
    </xf>
    <xf numFmtId="0" fontId="23" fillId="0" borderId="0" xfId="1116" applyFont="1" applyAlignment="1">
      <alignment horizontal="center" vertical="top"/>
    </xf>
    <xf numFmtId="0" fontId="25" fillId="0" borderId="0" xfId="1116" applyFont="1" applyAlignment="1">
      <alignment horizontal="center" vertical="top"/>
    </xf>
    <xf numFmtId="0" fontId="76" fillId="4" borderId="0" xfId="1116" applyFont="1" applyFill="1" applyAlignment="1">
      <alignment horizontal="center" vertical="center"/>
    </xf>
    <xf numFmtId="0" fontId="37" fillId="0" borderId="0" xfId="1116" applyFont="1" applyAlignment="1">
      <alignment horizontal="left"/>
    </xf>
    <xf numFmtId="0" fontId="44" fillId="0" borderId="0" xfId="1116" applyFont="1" applyAlignment="1">
      <alignment horizontal="left"/>
    </xf>
    <xf numFmtId="0" fontId="26" fillId="0" borderId="0" xfId="1116" applyFont="1" applyAlignment="1">
      <alignment horizontal="left"/>
    </xf>
    <xf numFmtId="0" fontId="52" fillId="0" borderId="0" xfId="1116" applyFont="1" applyAlignment="1">
      <alignment vertical="center"/>
    </xf>
    <xf numFmtId="0" fontId="51" fillId="0" borderId="0" xfId="1116" applyFont="1" applyAlignment="1">
      <alignment horizontal="left"/>
    </xf>
    <xf numFmtId="0" fontId="74" fillId="0" borderId="0" xfId="1116" applyFont="1"/>
    <xf numFmtId="0" fontId="53" fillId="0" borderId="0" xfId="1116" applyFont="1"/>
    <xf numFmtId="169" fontId="32" fillId="0" borderId="0" xfId="0" applyNumberFormat="1" applyFont="1" applyAlignment="1">
      <alignment horizontal="right"/>
    </xf>
    <xf numFmtId="0" fontId="35" fillId="0" borderId="0" xfId="1116" applyFont="1" applyAlignment="1">
      <alignment horizontal="left" vertical="center" wrapText="1"/>
    </xf>
    <xf numFmtId="0" fontId="35" fillId="0" borderId="0" xfId="1116" applyFont="1" applyAlignment="1">
      <alignment horizontal="left" vertical="center"/>
    </xf>
    <xf numFmtId="0" fontId="37" fillId="0" borderId="0" xfId="1116" applyFont="1" applyAlignment="1">
      <alignment horizontal="left" vertical="center"/>
    </xf>
    <xf numFmtId="0" fontId="25" fillId="0" borderId="0" xfId="1116" applyFont="1" applyAlignment="1">
      <alignment horizontal="right"/>
    </xf>
    <xf numFmtId="174" fontId="24" fillId="0" borderId="5" xfId="1116" applyNumberFormat="1" applyFont="1" applyBorder="1" applyAlignment="1">
      <alignment horizontal="center"/>
    </xf>
    <xf numFmtId="174" fontId="24" fillId="0" borderId="0" xfId="0" applyNumberFormat="1" applyFont="1" applyAlignment="1">
      <alignment horizontal="center"/>
    </xf>
    <xf numFmtId="0" fontId="25" fillId="0" borderId="0" xfId="1116" applyFont="1"/>
    <xf numFmtId="0" fontId="23" fillId="0" borderId="0" xfId="1116" applyFont="1"/>
    <xf numFmtId="174" fontId="24" fillId="0" borderId="0" xfId="1116" applyNumberFormat="1" applyFont="1" applyAlignment="1">
      <alignment horizontal="center"/>
    </xf>
    <xf numFmtId="0" fontId="37" fillId="0" borderId="0" xfId="0" applyFont="1"/>
    <xf numFmtId="167" fontId="79" fillId="0" borderId="0" xfId="0" applyNumberFormat="1" applyFont="1"/>
    <xf numFmtId="0" fontId="77" fillId="0" borderId="0" xfId="0" applyFont="1" applyAlignment="1">
      <alignment horizontal="left"/>
    </xf>
    <xf numFmtId="167" fontId="23" fillId="0" borderId="5" xfId="0" applyNumberFormat="1" applyFont="1" applyBorder="1"/>
    <xf numFmtId="0" fontId="29" fillId="0" borderId="0" xfId="0" applyFont="1" applyAlignment="1">
      <alignment horizontal="center"/>
    </xf>
    <xf numFmtId="167" fontId="25" fillId="0" borderId="4" xfId="0" applyNumberFormat="1" applyFont="1" applyBorder="1"/>
    <xf numFmtId="167" fontId="29" fillId="0" borderId="0" xfId="0" applyNumberFormat="1" applyFont="1" applyAlignment="1">
      <alignment horizontal="center"/>
    </xf>
    <xf numFmtId="0" fontId="9" fillId="0" borderId="0" xfId="0" applyFont="1" applyAlignment="1">
      <alignment horizontal="left"/>
    </xf>
    <xf numFmtId="167" fontId="34" fillId="0" borderId="5" xfId="0" applyNumberFormat="1" applyFont="1" applyBorder="1"/>
    <xf numFmtId="167" fontId="35" fillId="0" borderId="5" xfId="0" applyNumberFormat="1" applyFont="1" applyBorder="1"/>
    <xf numFmtId="0" fontId="40" fillId="0" borderId="5" xfId="0" applyFont="1" applyBorder="1" applyAlignment="1">
      <alignment horizontal="center"/>
    </xf>
    <xf numFmtId="0" fontId="18" fillId="0" borderId="0" xfId="0" applyFont="1" applyAlignment="1">
      <alignment horizontal="left"/>
    </xf>
    <xf numFmtId="0" fontId="59" fillId="0" borderId="0" xfId="0" applyFont="1"/>
    <xf numFmtId="167" fontId="35" fillId="0" borderId="0" xfId="0" applyNumberFormat="1" applyFont="1" applyAlignment="1">
      <alignment horizontal="center" wrapText="1"/>
    </xf>
    <xf numFmtId="174" fontId="24" fillId="0" borderId="0" xfId="1116" applyNumberFormat="1" applyFont="1" applyAlignment="1">
      <alignment horizontal="right"/>
    </xf>
    <xf numFmtId="169" fontId="32" fillId="0" borderId="0" xfId="1116" applyNumberFormat="1" applyFont="1" applyAlignment="1">
      <alignment horizontal="right"/>
    </xf>
    <xf numFmtId="169" fontId="41" fillId="0" borderId="0" xfId="0" applyNumberFormat="1" applyFont="1"/>
    <xf numFmtId="169" fontId="32" fillId="0" borderId="0" xfId="0" applyNumberFormat="1" applyFont="1"/>
    <xf numFmtId="169" fontId="24" fillId="0" borderId="0" xfId="1116" applyNumberFormat="1" applyFont="1" applyAlignment="1">
      <alignment horizontal="center"/>
    </xf>
    <xf numFmtId="6" fontId="46" fillId="0" borderId="0" xfId="0" applyNumberFormat="1" applyFont="1" applyAlignment="1">
      <alignment horizontal="center"/>
    </xf>
    <xf numFmtId="173" fontId="41" fillId="0" borderId="0" xfId="0" applyNumberFormat="1" applyFont="1" applyAlignment="1">
      <alignment horizontal="center" vertical="center"/>
    </xf>
    <xf numFmtId="173" fontId="101" fillId="0" borderId="0" xfId="0" applyNumberFormat="1" applyFont="1" applyAlignment="1">
      <alignment horizontal="center"/>
    </xf>
    <xf numFmtId="0" fontId="25" fillId="0" borderId="5" xfId="0" quotePrefix="1" applyFont="1" applyBorder="1" applyAlignment="1">
      <alignment horizontal="left"/>
    </xf>
    <xf numFmtId="173" fontId="41" fillId="0" borderId="0" xfId="0" applyNumberFormat="1" applyFont="1" applyAlignment="1">
      <alignment horizontal="center"/>
    </xf>
    <xf numFmtId="0" fontId="57" fillId="0" borderId="5" xfId="0" applyFont="1" applyBorder="1"/>
    <xf numFmtId="0" fontId="33" fillId="0" borderId="5" xfId="0" applyFont="1" applyBorder="1"/>
    <xf numFmtId="0" fontId="0" fillId="0" borderId="5" xfId="0" applyBorder="1" applyAlignment="1">
      <alignment horizontal="left" vertical="center"/>
    </xf>
    <xf numFmtId="0" fontId="34" fillId="0" borderId="0" xfId="0" applyFont="1" applyAlignment="1">
      <alignment horizontal="right"/>
    </xf>
    <xf numFmtId="169" fontId="24" fillId="0" borderId="0" xfId="0" applyNumberFormat="1" applyFont="1" applyAlignment="1">
      <alignment horizontal="center" vertical="center"/>
    </xf>
    <xf numFmtId="175" fontId="24" fillId="0" borderId="0" xfId="0" applyNumberFormat="1" applyFont="1" applyAlignment="1">
      <alignment horizontal="center" vertical="center"/>
    </xf>
    <xf numFmtId="175" fontId="24" fillId="0" borderId="0" xfId="1116" applyNumberFormat="1" applyFont="1" applyAlignment="1">
      <alignment horizontal="center"/>
    </xf>
    <xf numFmtId="0" fontId="25" fillId="0" borderId="0" xfId="0" quotePrefix="1" applyFont="1" applyAlignment="1">
      <alignment horizontal="left"/>
    </xf>
    <xf numFmtId="176" fontId="24" fillId="0" borderId="0" xfId="0" applyNumberFormat="1" applyFont="1" applyAlignment="1">
      <alignment horizontal="center"/>
    </xf>
    <xf numFmtId="13" fontId="63" fillId="0" borderId="0" xfId="0" applyNumberFormat="1" applyFont="1" applyAlignment="1">
      <alignment horizontal="left" vertical="center"/>
    </xf>
    <xf numFmtId="167" fontId="37" fillId="0" borderId="0" xfId="0" applyNumberFormat="1" applyFont="1" applyAlignment="1">
      <alignment horizontal="center" wrapText="1"/>
    </xf>
    <xf numFmtId="0" fontId="131" fillId="0" borderId="0" xfId="11" applyFont="1" applyAlignment="1">
      <alignment horizontal="left"/>
    </xf>
    <xf numFmtId="0" fontId="131" fillId="0" borderId="0" xfId="11" applyFont="1" applyAlignment="1">
      <alignment horizontal="right"/>
    </xf>
    <xf numFmtId="0" fontId="131" fillId="0" borderId="0" xfId="0" applyFont="1" applyAlignment="1">
      <alignment horizontal="center"/>
    </xf>
    <xf numFmtId="0" fontId="37" fillId="0" borderId="0" xfId="11" applyFont="1" applyAlignment="1">
      <alignment horizontal="center"/>
    </xf>
    <xf numFmtId="0" fontId="37" fillId="0" borderId="0" xfId="1116" applyFont="1" applyAlignment="1">
      <alignment horizontal="center"/>
    </xf>
    <xf numFmtId="167" fontId="46" fillId="0" borderId="0" xfId="0" applyNumberFormat="1" applyFont="1" applyAlignment="1">
      <alignment horizontal="center"/>
    </xf>
    <xf numFmtId="6" fontId="24" fillId="0" borderId="0" xfId="0" applyNumberFormat="1" applyFont="1" applyAlignment="1">
      <alignment horizontal="center"/>
    </xf>
    <xf numFmtId="0" fontId="56" fillId="0" borderId="0" xfId="0" applyFont="1" applyAlignment="1">
      <alignment horizontal="center"/>
    </xf>
    <xf numFmtId="178" fontId="101" fillId="0" borderId="5" xfId="0" applyNumberFormat="1" applyFont="1" applyBorder="1" applyAlignment="1">
      <alignment horizontal="center"/>
    </xf>
    <xf numFmtId="169" fontId="24" fillId="0" borderId="5" xfId="0" applyNumberFormat="1" applyFont="1" applyBorder="1" applyAlignment="1">
      <alignment horizontal="center"/>
    </xf>
    <xf numFmtId="0" fontId="52" fillId="0" borderId="5" xfId="0" applyFont="1" applyBorder="1"/>
    <xf numFmtId="172" fontId="32" fillId="0" borderId="5" xfId="0" applyNumberFormat="1" applyFont="1" applyBorder="1" applyAlignment="1">
      <alignment horizontal="center"/>
    </xf>
    <xf numFmtId="175" fontId="32" fillId="0" borderId="0" xfId="0" applyNumberFormat="1" applyFont="1" applyAlignment="1">
      <alignment horizontal="center"/>
    </xf>
    <xf numFmtId="177" fontId="32" fillId="0" borderId="5" xfId="0" applyNumberFormat="1" applyFont="1" applyBorder="1" applyAlignment="1">
      <alignment horizontal="center"/>
    </xf>
    <xf numFmtId="6" fontId="24" fillId="0" borderId="5" xfId="0" applyNumberFormat="1" applyFont="1" applyBorder="1" applyAlignment="1">
      <alignment horizontal="left"/>
    </xf>
    <xf numFmtId="179" fontId="24" fillId="0" borderId="5" xfId="0" applyNumberFormat="1" applyFont="1" applyBorder="1"/>
    <xf numFmtId="179" fontId="24" fillId="0" borderId="5" xfId="0" applyNumberFormat="1" applyFont="1" applyBorder="1" applyAlignment="1">
      <alignment horizontal="left"/>
    </xf>
    <xf numFmtId="172" fontId="41" fillId="0" borderId="5" xfId="0" applyNumberFormat="1" applyFont="1" applyBorder="1" applyAlignment="1">
      <alignment horizontal="left"/>
    </xf>
    <xf numFmtId="0" fontId="24" fillId="0" borderId="5" xfId="0" applyFont="1" applyBorder="1"/>
    <xf numFmtId="0" fontId="24" fillId="0" borderId="5" xfId="0" applyFont="1" applyBorder="1" applyAlignment="1">
      <alignment horizontal="center"/>
    </xf>
    <xf numFmtId="180" fontId="24" fillId="0" borderId="5" xfId="0" applyNumberFormat="1" applyFont="1" applyBorder="1"/>
    <xf numFmtId="181" fontId="24" fillId="0" borderId="5" xfId="0" applyNumberFormat="1" applyFont="1" applyBorder="1"/>
    <xf numFmtId="169" fontId="24" fillId="0" borderId="5" xfId="0" applyNumberFormat="1" applyFont="1" applyBorder="1"/>
    <xf numFmtId="182" fontId="23" fillId="0" borderId="0" xfId="0" applyNumberFormat="1" applyFont="1" applyAlignment="1">
      <alignment horizontal="left" vertical="top"/>
    </xf>
    <xf numFmtId="169" fontId="24" fillId="0" borderId="0" xfId="0" applyNumberFormat="1" applyFont="1"/>
    <xf numFmtId="0" fontId="25" fillId="0" borderId="7" xfId="0" applyFont="1" applyBorder="1"/>
    <xf numFmtId="0" fontId="25" fillId="0" borderId="7" xfId="0" applyFont="1" applyBorder="1" applyAlignment="1">
      <alignment horizontal="center"/>
    </xf>
    <xf numFmtId="0" fontId="132" fillId="0" borderId="0" xfId="0" applyFont="1" applyAlignment="1">
      <alignment horizontal="left"/>
    </xf>
    <xf numFmtId="0" fontId="65" fillId="0" borderId="0" xfId="0" applyFont="1" applyAlignment="1">
      <alignment horizontal="center"/>
    </xf>
    <xf numFmtId="6" fontId="32" fillId="0" borderId="0" xfId="0" applyNumberFormat="1" applyFont="1" applyAlignment="1">
      <alignment horizontal="center"/>
    </xf>
    <xf numFmtId="183" fontId="32" fillId="0" borderId="0" xfId="0" applyNumberFormat="1" applyFont="1" applyAlignment="1">
      <alignment horizontal="center"/>
    </xf>
    <xf numFmtId="179" fontId="32" fillId="0" borderId="0" xfId="0" applyNumberFormat="1" applyFont="1" applyAlignment="1">
      <alignment horizontal="center"/>
    </xf>
    <xf numFmtId="175" fontId="32" fillId="0" borderId="5" xfId="0" applyNumberFormat="1" applyFont="1" applyBorder="1" applyAlignment="1">
      <alignment horizontal="center"/>
    </xf>
    <xf numFmtId="5" fontId="24" fillId="0" borderId="0" xfId="0" applyNumberFormat="1" applyFont="1" applyAlignment="1">
      <alignment horizontal="center"/>
    </xf>
    <xf numFmtId="0" fontId="24" fillId="0" borderId="0" xfId="0" applyFont="1" applyAlignment="1">
      <alignment horizontal="center"/>
    </xf>
    <xf numFmtId="175" fontId="24" fillId="0" borderId="0" xfId="0" applyNumberFormat="1" applyFont="1" applyAlignment="1">
      <alignment horizontal="center"/>
    </xf>
    <xf numFmtId="6" fontId="46" fillId="0" borderId="0" xfId="0" applyNumberFormat="1" applyFont="1" applyAlignment="1">
      <alignment horizontal="center" vertical="center"/>
    </xf>
    <xf numFmtId="167" fontId="35" fillId="0" borderId="0" xfId="0" applyNumberFormat="1" applyFont="1" applyAlignment="1">
      <alignment horizontal="left" vertical="center"/>
    </xf>
    <xf numFmtId="170" fontId="46" fillId="0" borderId="0" xfId="0" applyNumberFormat="1" applyFont="1" applyAlignment="1">
      <alignment horizontal="center" vertical="center"/>
    </xf>
    <xf numFmtId="170" fontId="24" fillId="0" borderId="0" xfId="0" applyNumberFormat="1" applyFont="1" applyAlignment="1">
      <alignment horizontal="center" vertical="center"/>
    </xf>
    <xf numFmtId="180" fontId="24" fillId="0" borderId="5" xfId="0" applyNumberFormat="1" applyFont="1" applyBorder="1" applyAlignment="1">
      <alignment horizontal="center" vertical="center"/>
    </xf>
    <xf numFmtId="169" fontId="46" fillId="0" borderId="0" xfId="0" applyNumberFormat="1" applyFont="1" applyAlignment="1">
      <alignment horizontal="center" vertical="center"/>
    </xf>
    <xf numFmtId="175" fontId="24" fillId="0" borderId="5" xfId="0" applyNumberFormat="1" applyFont="1" applyBorder="1" applyAlignment="1">
      <alignment horizontal="center" vertical="center"/>
    </xf>
    <xf numFmtId="175" fontId="46" fillId="0" borderId="0" xfId="0" applyNumberFormat="1" applyFont="1" applyAlignment="1">
      <alignment horizontal="center" vertical="center"/>
    </xf>
    <xf numFmtId="174" fontId="24" fillId="0" borderId="5" xfId="1117" applyNumberFormat="1" applyFont="1" applyBorder="1" applyAlignment="1">
      <alignment horizontal="center"/>
    </xf>
    <xf numFmtId="174" fontId="24" fillId="0" borderId="0" xfId="1117" applyNumberFormat="1" applyFont="1" applyAlignment="1">
      <alignment horizontal="center"/>
    </xf>
    <xf numFmtId="0" fontId="25" fillId="0" borderId="0" xfId="1117" applyFont="1"/>
    <xf numFmtId="0" fontId="25" fillId="0" borderId="0" xfId="1117" applyFont="1" applyAlignment="1">
      <alignment horizontal="left"/>
    </xf>
    <xf numFmtId="0" fontId="53" fillId="0" borderId="0" xfId="1117" applyFont="1"/>
    <xf numFmtId="0" fontId="26" fillId="0" borderId="0" xfId="1117" applyFont="1" applyAlignment="1">
      <alignment horizontal="left"/>
    </xf>
    <xf numFmtId="0" fontId="23" fillId="0" borderId="0" xfId="1117" applyFont="1"/>
    <xf numFmtId="0" fontId="53" fillId="0" borderId="0" xfId="1117" applyFont="1" applyAlignment="1">
      <alignment horizontal="left"/>
    </xf>
    <xf numFmtId="0" fontId="37" fillId="0" borderId="0" xfId="1117" applyFont="1" applyAlignment="1">
      <alignment horizontal="left"/>
    </xf>
    <xf numFmtId="174" fontId="24" fillId="0" borderId="0" xfId="1117" applyNumberFormat="1" applyFont="1" applyAlignment="1">
      <alignment horizontal="right"/>
    </xf>
    <xf numFmtId="0" fontId="35" fillId="0" borderId="0" xfId="1117" applyFont="1" applyAlignment="1">
      <alignment horizontal="left"/>
    </xf>
    <xf numFmtId="0" fontId="72" fillId="0" borderId="0" xfId="0" applyFont="1" applyAlignment="1">
      <alignment horizontal="center" vertical="center" wrapText="1"/>
    </xf>
    <xf numFmtId="177" fontId="24" fillId="0" borderId="0" xfId="0" applyNumberFormat="1" applyFont="1" applyAlignment="1">
      <alignment horizontal="center"/>
    </xf>
    <xf numFmtId="175" fontId="41" fillId="0" borderId="0" xfId="0" applyNumberFormat="1" applyFont="1" applyAlignment="1">
      <alignment horizontal="center"/>
    </xf>
    <xf numFmtId="0" fontId="72" fillId="0" borderId="0" xfId="0" applyFont="1" applyAlignment="1">
      <alignment vertical="center"/>
    </xf>
    <xf numFmtId="0" fontId="72" fillId="0" borderId="0" xfId="0" applyFont="1" applyAlignment="1">
      <alignment horizontal="left" vertical="center" wrapText="1"/>
    </xf>
    <xf numFmtId="0" fontId="44" fillId="0" borderId="0" xfId="0" applyFont="1" applyAlignment="1">
      <alignment horizontal="center" vertical="center"/>
    </xf>
    <xf numFmtId="167" fontId="78" fillId="0" borderId="0" xfId="0" applyNumberFormat="1" applyFont="1" applyAlignment="1">
      <alignment horizontal="center" vertical="center"/>
    </xf>
    <xf numFmtId="175" fontId="78" fillId="0" borderId="0" xfId="0" applyNumberFormat="1" applyFont="1" applyAlignment="1">
      <alignment horizontal="center" vertical="center"/>
    </xf>
    <xf numFmtId="185" fontId="41" fillId="0" borderId="0" xfId="0" applyNumberFormat="1" applyFont="1" applyAlignment="1">
      <alignment horizontal="center" vertical="center"/>
    </xf>
    <xf numFmtId="185" fontId="32" fillId="0" borderId="0" xfId="1118" applyNumberFormat="1" applyFont="1" applyFill="1" applyBorder="1" applyAlignment="1">
      <alignment horizontal="center" vertical="center"/>
    </xf>
    <xf numFmtId="186" fontId="87" fillId="0" borderId="0" xfId="0" applyNumberFormat="1" applyFont="1" applyAlignment="1">
      <alignment horizontal="center" vertical="center"/>
    </xf>
    <xf numFmtId="173" fontId="24" fillId="0" borderId="5" xfId="0" applyNumberFormat="1" applyFont="1" applyBorder="1" applyAlignment="1">
      <alignment horizontal="center" vertical="center"/>
    </xf>
    <xf numFmtId="170" fontId="23" fillId="0" borderId="0" xfId="0" applyNumberFormat="1" applyFont="1" applyAlignment="1">
      <alignment horizontal="center" vertical="center"/>
    </xf>
    <xf numFmtId="169" fontId="23" fillId="0" borderId="0" xfId="0" applyNumberFormat="1" applyFont="1" applyAlignment="1">
      <alignment horizontal="center" vertical="center"/>
    </xf>
    <xf numFmtId="169" fontId="23" fillId="0" borderId="5" xfId="0" applyNumberFormat="1" applyFont="1" applyBorder="1" applyAlignment="1">
      <alignment horizontal="center" vertical="center"/>
    </xf>
    <xf numFmtId="169" fontId="24" fillId="0" borderId="5" xfId="0" applyNumberFormat="1" applyFont="1" applyBorder="1" applyAlignment="1">
      <alignment horizontal="center" vertical="center"/>
    </xf>
    <xf numFmtId="175" fontId="23" fillId="0" borderId="0" xfId="0" applyNumberFormat="1" applyFont="1" applyAlignment="1">
      <alignment horizontal="center" vertical="center"/>
    </xf>
    <xf numFmtId="175" fontId="23" fillId="0" borderId="5" xfId="0" applyNumberFormat="1" applyFont="1" applyBorder="1" applyAlignment="1">
      <alignment horizontal="center" vertical="center"/>
    </xf>
    <xf numFmtId="175" fontId="32" fillId="0" borderId="0" xfId="0" applyNumberFormat="1" applyFont="1" applyAlignment="1">
      <alignment horizontal="center" vertical="center"/>
    </xf>
    <xf numFmtId="175" fontId="41" fillId="0" borderId="0" xfId="0" applyNumberFormat="1" applyFont="1" applyAlignment="1">
      <alignment horizontal="center" vertical="center"/>
    </xf>
    <xf numFmtId="173" fontId="24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168" fontId="3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184" fontId="32" fillId="0" borderId="0" xfId="0" applyNumberFormat="1" applyFont="1" applyAlignment="1">
      <alignment horizontal="center" vertical="center"/>
    </xf>
    <xf numFmtId="186" fontId="24" fillId="0" borderId="0" xfId="0" applyNumberFormat="1" applyFont="1" applyAlignment="1">
      <alignment horizontal="center" vertical="center"/>
    </xf>
    <xf numFmtId="0" fontId="29" fillId="2" borderId="3" xfId="0" applyFont="1" applyFill="1" applyBorder="1" applyAlignment="1">
      <alignment horizontal="left" vertical="center" wrapText="1"/>
    </xf>
    <xf numFmtId="6" fontId="24" fillId="0" borderId="5" xfId="0" applyNumberFormat="1" applyFont="1" applyBorder="1" applyAlignment="1">
      <alignment horizontal="center"/>
    </xf>
    <xf numFmtId="167" fontId="24" fillId="0" borderId="5" xfId="0" applyNumberFormat="1" applyFont="1" applyBorder="1" applyAlignment="1">
      <alignment horizontal="center" vertical="center"/>
    </xf>
    <xf numFmtId="170" fontId="24" fillId="0" borderId="5" xfId="0" applyNumberFormat="1" applyFont="1" applyBorder="1" applyAlignment="1">
      <alignment horizontal="center" vertical="center"/>
    </xf>
    <xf numFmtId="187" fontId="24" fillId="0" borderId="5" xfId="0" applyNumberFormat="1" applyFont="1" applyBorder="1" applyAlignment="1">
      <alignment horizontal="center" vertical="center"/>
    </xf>
    <xf numFmtId="183" fontId="24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/>
    </xf>
    <xf numFmtId="0" fontId="9" fillId="0" borderId="0" xfId="0" applyFont="1" applyAlignment="1">
      <alignment horizontal="center" vertical="center"/>
    </xf>
    <xf numFmtId="167" fontId="24" fillId="0" borderId="0" xfId="1118" applyNumberFormat="1" applyFont="1" applyAlignment="1">
      <alignment horizontal="center"/>
    </xf>
    <xf numFmtId="0" fontId="23" fillId="0" borderId="0" xfId="0" applyFont="1" applyAlignment="1">
      <alignment horizontal="center" wrapText="1"/>
    </xf>
    <xf numFmtId="170" fontId="25" fillId="0" borderId="0" xfId="0" applyNumberFormat="1" applyFont="1" applyAlignment="1">
      <alignment horizontal="left" vertical="center"/>
    </xf>
    <xf numFmtId="170" fontId="14" fillId="0" borderId="0" xfId="0" applyNumberFormat="1" applyFont="1" applyAlignment="1">
      <alignment horizontal="left" vertical="center"/>
    </xf>
    <xf numFmtId="170" fontId="32" fillId="6" borderId="5" xfId="0" applyNumberFormat="1" applyFont="1" applyFill="1" applyBorder="1" applyAlignment="1">
      <alignment horizontal="center" vertical="center"/>
    </xf>
    <xf numFmtId="175" fontId="25" fillId="0" borderId="0" xfId="0" applyNumberFormat="1" applyFont="1" applyAlignment="1">
      <alignment horizontal="left" vertical="center"/>
    </xf>
    <xf numFmtId="175" fontId="14" fillId="0" borderId="0" xfId="0" applyNumberFormat="1" applyFont="1" applyAlignment="1">
      <alignment horizontal="left" vertical="center"/>
    </xf>
    <xf numFmtId="170" fontId="25" fillId="0" borderId="0" xfId="0" applyNumberFormat="1" applyFont="1" applyAlignment="1">
      <alignment horizontal="center" vertical="center"/>
    </xf>
    <xf numFmtId="170" fontId="0" fillId="0" borderId="0" xfId="0" applyNumberFormat="1"/>
    <xf numFmtId="170" fontId="0" fillId="0" borderId="0" xfId="0" applyNumberFormat="1" applyAlignment="1">
      <alignment horizontal="center" vertical="center"/>
    </xf>
    <xf numFmtId="170" fontId="21" fillId="0" borderId="0" xfId="0" applyNumberFormat="1" applyFont="1" applyAlignment="1">
      <alignment horizontal="left" vertical="center"/>
    </xf>
    <xf numFmtId="175" fontId="25" fillId="0" borderId="0" xfId="0" applyNumberFormat="1" applyFont="1" applyAlignment="1">
      <alignment horizontal="center" vertical="center"/>
    </xf>
    <xf numFmtId="175" fontId="0" fillId="0" borderId="0" xfId="0" applyNumberFormat="1"/>
    <xf numFmtId="175" fontId="0" fillId="0" borderId="0" xfId="0" applyNumberFormat="1" applyAlignment="1">
      <alignment horizontal="center" vertical="center"/>
    </xf>
    <xf numFmtId="167" fontId="32" fillId="5" borderId="5" xfId="0" applyNumberFormat="1" applyFont="1" applyFill="1" applyBorder="1" applyAlignment="1">
      <alignment horizontal="center" vertical="center"/>
    </xf>
    <xf numFmtId="170" fontId="32" fillId="5" borderId="5" xfId="0" applyNumberFormat="1" applyFont="1" applyFill="1" applyBorder="1" applyAlignment="1">
      <alignment horizontal="center" vertical="center"/>
    </xf>
    <xf numFmtId="175" fontId="32" fillId="5" borderId="5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left"/>
    </xf>
    <xf numFmtId="183" fontId="32" fillId="5" borderId="0" xfId="0" applyNumberFormat="1" applyFont="1" applyFill="1" applyAlignment="1">
      <alignment horizontal="center"/>
    </xf>
    <xf numFmtId="167" fontId="32" fillId="5" borderId="0" xfId="0" applyNumberFormat="1" applyFont="1" applyFill="1" applyAlignment="1">
      <alignment horizontal="center"/>
    </xf>
    <xf numFmtId="170" fontId="32" fillId="5" borderId="0" xfId="0" applyNumberFormat="1" applyFont="1" applyFill="1" applyAlignment="1">
      <alignment horizontal="center"/>
    </xf>
    <xf numFmtId="175" fontId="32" fillId="5" borderId="0" xfId="0" applyNumberFormat="1" applyFont="1" applyFill="1" applyAlignment="1">
      <alignment horizontal="center"/>
    </xf>
    <xf numFmtId="168" fontId="32" fillId="5" borderId="0" xfId="0" applyNumberFormat="1" applyFont="1" applyFill="1" applyAlignment="1">
      <alignment horizontal="center" vertical="center"/>
    </xf>
    <xf numFmtId="168" fontId="41" fillId="5" borderId="0" xfId="0" applyNumberFormat="1" applyFont="1" applyFill="1" applyAlignment="1">
      <alignment horizontal="center" vertical="center"/>
    </xf>
    <xf numFmtId="168" fontId="23" fillId="5" borderId="0" xfId="0" applyNumberFormat="1" applyFont="1" applyFill="1" applyAlignment="1">
      <alignment horizontal="center" vertical="center"/>
    </xf>
    <xf numFmtId="170" fontId="24" fillId="5" borderId="5" xfId="0" applyNumberFormat="1" applyFont="1" applyFill="1" applyBorder="1" applyAlignment="1">
      <alignment horizontal="center" vertical="center"/>
    </xf>
    <xf numFmtId="175" fontId="24" fillId="0" borderId="5" xfId="0" applyNumberFormat="1" applyFont="1" applyBorder="1" applyAlignment="1">
      <alignment horizontal="center"/>
    </xf>
    <xf numFmtId="0" fontId="0" fillId="0" borderId="5" xfId="0" applyBorder="1" applyAlignment="1">
      <alignment horizontal="left"/>
    </xf>
    <xf numFmtId="0" fontId="80" fillId="0" borderId="5" xfId="0" applyFont="1" applyBorder="1" applyAlignment="1">
      <alignment vertical="center"/>
    </xf>
    <xf numFmtId="168" fontId="24" fillId="5" borderId="0" xfId="0" applyNumberFormat="1" applyFont="1" applyFill="1" applyAlignment="1">
      <alignment horizontal="center"/>
    </xf>
    <xf numFmtId="0" fontId="29" fillId="7" borderId="3" xfId="0" applyFont="1" applyFill="1" applyBorder="1" applyAlignment="1">
      <alignment horizontal="center" vertical="center"/>
    </xf>
    <xf numFmtId="0" fontId="29" fillId="7" borderId="0" xfId="0" applyFont="1" applyFill="1" applyAlignment="1">
      <alignment horizontal="center" vertical="center"/>
    </xf>
    <xf numFmtId="167" fontId="24" fillId="0" borderId="0" xfId="1118" applyNumberFormat="1" applyFont="1" applyFill="1" applyAlignment="1">
      <alignment horizontal="center"/>
    </xf>
    <xf numFmtId="0" fontId="100" fillId="0" borderId="0" xfId="0" applyFont="1" applyAlignment="1">
      <alignment horizontal="center" vertical="center" wrapText="1"/>
    </xf>
    <xf numFmtId="167" fontId="110" fillId="0" borderId="5" xfId="0" applyNumberFormat="1" applyFont="1" applyBorder="1" applyAlignment="1">
      <alignment horizontal="center"/>
    </xf>
    <xf numFmtId="175" fontId="110" fillId="0" borderId="0" xfId="0" applyNumberFormat="1" applyFont="1" applyAlignment="1">
      <alignment horizontal="center"/>
    </xf>
    <xf numFmtId="175" fontId="94" fillId="0" borderId="0" xfId="0" applyNumberFormat="1" applyFont="1"/>
    <xf numFmtId="175" fontId="95" fillId="0" borderId="0" xfId="0" applyNumberFormat="1" applyFont="1" applyAlignment="1">
      <alignment horizontal="center"/>
    </xf>
    <xf numFmtId="175" fontId="90" fillId="0" borderId="0" xfId="0" applyNumberFormat="1" applyFont="1"/>
    <xf numFmtId="175" fontId="105" fillId="0" borderId="5" xfId="0" applyNumberFormat="1" applyFont="1" applyBorder="1" applyAlignment="1">
      <alignment horizontal="center"/>
    </xf>
    <xf numFmtId="175" fontId="110" fillId="0" borderId="5" xfId="0" applyNumberFormat="1" applyFont="1" applyBorder="1" applyAlignment="1">
      <alignment horizontal="center"/>
    </xf>
    <xf numFmtId="184" fontId="110" fillId="0" borderId="0" xfId="0" applyNumberFormat="1" applyFont="1" applyAlignment="1">
      <alignment horizontal="center"/>
    </xf>
    <xf numFmtId="184" fontId="110" fillId="0" borderId="5" xfId="0" applyNumberFormat="1" applyFont="1" applyBorder="1" applyAlignment="1">
      <alignment horizontal="center"/>
    </xf>
    <xf numFmtId="178" fontId="101" fillId="0" borderId="0" xfId="0" applyNumberFormat="1" applyFont="1" applyAlignment="1">
      <alignment horizontal="center"/>
    </xf>
    <xf numFmtId="167" fontId="134" fillId="0" borderId="0" xfId="0" applyNumberFormat="1" applyFont="1" applyAlignment="1">
      <alignment horizontal="center" vertical="center"/>
    </xf>
    <xf numFmtId="0" fontId="47" fillId="0" borderId="0" xfId="0" applyFont="1" applyAlignment="1">
      <alignment horizontal="center"/>
    </xf>
    <xf numFmtId="168" fontId="24" fillId="0" borderId="0" xfId="0" applyNumberFormat="1" applyFont="1" applyAlignment="1">
      <alignment horizontal="center" vertical="center"/>
    </xf>
    <xf numFmtId="167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0" fontId="89" fillId="0" borderId="0" xfId="0" applyFont="1" applyAlignment="1">
      <alignment horizontal="center"/>
    </xf>
    <xf numFmtId="0" fontId="76" fillId="4" borderId="3" xfId="0" applyFont="1" applyFill="1" applyBorder="1" applyAlignment="1">
      <alignment horizontal="center"/>
    </xf>
    <xf numFmtId="0" fontId="76" fillId="4" borderId="6" xfId="0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9" fillId="3" borderId="3" xfId="1117" applyFont="1" applyFill="1" applyBorder="1" applyAlignment="1">
      <alignment horizontal="center" vertical="center"/>
    </xf>
    <xf numFmtId="0" fontId="29" fillId="3" borderId="1" xfId="1117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/>
    </xf>
    <xf numFmtId="0" fontId="95" fillId="3" borderId="3" xfId="0" applyFont="1" applyFill="1" applyBorder="1" applyAlignment="1">
      <alignment horizontal="center"/>
    </xf>
    <xf numFmtId="0" fontId="95" fillId="3" borderId="1" xfId="0" applyFont="1" applyFill="1" applyBorder="1" applyAlignment="1">
      <alignment horizontal="center"/>
    </xf>
    <xf numFmtId="0" fontId="0" fillId="0" borderId="1" xfId="0" applyBorder="1"/>
    <xf numFmtId="167" fontId="37" fillId="0" borderId="0" xfId="0" applyNumberFormat="1" applyFont="1" applyAlignment="1">
      <alignment horizontal="left" wrapText="1"/>
    </xf>
    <xf numFmtId="0" fontId="71" fillId="0" borderId="0" xfId="0" applyFont="1" applyAlignment="1">
      <alignment horizontal="left" wrapText="1"/>
    </xf>
    <xf numFmtId="167" fontId="37" fillId="0" borderId="0" xfId="0" applyNumberFormat="1" applyFont="1" applyAlignment="1">
      <alignment horizontal="center" wrapText="1"/>
    </xf>
    <xf numFmtId="0" fontId="0" fillId="0" borderId="0" xfId="0" applyAlignment="1">
      <alignment horizontal="center" wrapText="1"/>
    </xf>
    <xf numFmtId="0" fontId="29" fillId="3" borderId="3" xfId="1116" applyFont="1" applyFill="1" applyBorder="1" applyAlignment="1">
      <alignment horizontal="center" vertical="center"/>
    </xf>
    <xf numFmtId="0" fontId="29" fillId="3" borderId="1" xfId="1116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/>
    </xf>
    <xf numFmtId="0" fontId="29" fillId="2" borderId="0" xfId="0" applyFont="1" applyFill="1" applyAlignment="1">
      <alignment horizontal="center"/>
    </xf>
    <xf numFmtId="167" fontId="41" fillId="0" borderId="0" xfId="0" applyNumberFormat="1" applyFont="1" applyAlignment="1">
      <alignment horizontal="center"/>
    </xf>
    <xf numFmtId="167" fontId="32" fillId="0" borderId="0" xfId="0" applyNumberFormat="1" applyFont="1" applyAlignment="1">
      <alignment horizontal="center" vertical="center"/>
    </xf>
    <xf numFmtId="167" fontId="41" fillId="0" borderId="0" xfId="0" applyNumberFormat="1" applyFont="1" applyAlignment="1">
      <alignment horizontal="center" vertical="center"/>
    </xf>
    <xf numFmtId="0" fontId="29" fillId="3" borderId="3" xfId="11" applyFont="1" applyFill="1" applyBorder="1" applyAlignment="1">
      <alignment horizontal="center" vertical="center"/>
    </xf>
    <xf numFmtId="0" fontId="29" fillId="3" borderId="1" xfId="11" applyFont="1" applyFill="1" applyBorder="1" applyAlignment="1">
      <alignment horizontal="center" vertical="center"/>
    </xf>
    <xf numFmtId="0" fontId="29" fillId="3" borderId="0" xfId="11" applyFont="1" applyFill="1" applyAlignment="1">
      <alignment horizontal="center" vertical="center"/>
    </xf>
    <xf numFmtId="0" fontId="29" fillId="3" borderId="3" xfId="11" applyFont="1" applyFill="1" applyBorder="1" applyAlignment="1">
      <alignment horizontal="center"/>
    </xf>
    <xf numFmtId="0" fontId="29" fillId="3" borderId="1" xfId="11" applyFont="1" applyFill="1" applyBorder="1" applyAlignment="1">
      <alignment horizontal="center"/>
    </xf>
    <xf numFmtId="0" fontId="29" fillId="3" borderId="3" xfId="1116" applyFont="1" applyFill="1" applyBorder="1" applyAlignment="1">
      <alignment horizontal="center"/>
    </xf>
    <xf numFmtId="0" fontId="29" fillId="3" borderId="1" xfId="1116" applyFont="1" applyFill="1" applyBorder="1" applyAlignment="1">
      <alignment horizontal="center"/>
    </xf>
    <xf numFmtId="0" fontId="29" fillId="3" borderId="0" xfId="1116" applyFont="1" applyFill="1" applyAlignment="1">
      <alignment horizontal="center" vertical="center"/>
    </xf>
    <xf numFmtId="169" fontId="32" fillId="0" borderId="0" xfId="1116" applyNumberFormat="1" applyFont="1" applyAlignment="1">
      <alignment horizontal="center" vertical="center"/>
    </xf>
    <xf numFmtId="0" fontId="44" fillId="0" borderId="0" xfId="0" applyFont="1" applyAlignment="1">
      <alignment horizontal="left"/>
    </xf>
    <xf numFmtId="0" fontId="76" fillId="4" borderId="3" xfId="0" applyFont="1" applyFill="1" applyBorder="1" applyAlignment="1">
      <alignment horizontal="left" vertical="center" wrapText="1"/>
    </xf>
    <xf numFmtId="0" fontId="76" fillId="4" borderId="0" xfId="0" applyFont="1" applyFill="1" applyAlignment="1">
      <alignment horizontal="left" vertical="center" wrapText="1"/>
    </xf>
    <xf numFmtId="0" fontId="44" fillId="0" borderId="5" xfId="0" applyFont="1" applyBorder="1"/>
    <xf numFmtId="0" fontId="84" fillId="0" borderId="4" xfId="0" applyFont="1" applyBorder="1" applyAlignment="1">
      <alignment horizontal="left"/>
    </xf>
    <xf numFmtId="0" fontId="76" fillId="4" borderId="0" xfId="0" applyFont="1" applyFill="1" applyAlignment="1">
      <alignment vertical="center"/>
    </xf>
    <xf numFmtId="0" fontId="80" fillId="0" borderId="0" xfId="0" applyFont="1"/>
    <xf numFmtId="0" fontId="57" fillId="0" borderId="0" xfId="0" applyFont="1"/>
    <xf numFmtId="0" fontId="29" fillId="2" borderId="0" xfId="0" applyFont="1" applyFill="1" applyAlignment="1">
      <alignment horizontal="left" vertical="center" wrapText="1"/>
    </xf>
    <xf numFmtId="0" fontId="29" fillId="2" borderId="3" xfId="0" applyFont="1" applyFill="1" applyBorder="1" applyAlignment="1">
      <alignment horizontal="left" vertical="center" wrapText="1"/>
    </xf>
    <xf numFmtId="169" fontId="41" fillId="0" borderId="0" xfId="0" applyNumberFormat="1" applyFont="1" applyAlignment="1">
      <alignment horizontal="center"/>
    </xf>
    <xf numFmtId="0" fontId="76" fillId="4" borderId="3" xfId="0" applyFont="1" applyFill="1" applyBorder="1" applyAlignment="1">
      <alignment horizontal="center" vertical="top" wrapText="1"/>
    </xf>
    <xf numFmtId="0" fontId="76" fillId="4" borderId="0" xfId="0" applyFont="1" applyFill="1" applyAlignment="1">
      <alignment horizontal="center" vertical="top" wrapText="1"/>
    </xf>
    <xf numFmtId="0" fontId="29" fillId="2" borderId="3" xfId="0" applyFont="1" applyFill="1" applyBorder="1" applyAlignment="1">
      <alignment horizontal="center" vertical="center" wrapText="1"/>
    </xf>
    <xf numFmtId="0" fontId="29" fillId="2" borderId="0" xfId="0" applyFont="1" applyFill="1" applyAlignment="1">
      <alignment horizontal="center" vertical="center" wrapText="1"/>
    </xf>
    <xf numFmtId="0" fontId="76" fillId="4" borderId="3" xfId="0" applyFont="1" applyFill="1" applyBorder="1" applyAlignment="1">
      <alignment horizontal="center" vertical="center"/>
    </xf>
    <xf numFmtId="0" fontId="76" fillId="4" borderId="1" xfId="0" applyFont="1" applyFill="1" applyBorder="1" applyAlignment="1">
      <alignment horizontal="center" vertical="center"/>
    </xf>
    <xf numFmtId="169" fontId="32" fillId="0" borderId="0" xfId="0" applyNumberFormat="1" applyFont="1" applyAlignment="1">
      <alignment horizontal="center"/>
    </xf>
    <xf numFmtId="169" fontId="24" fillId="0" borderId="0" xfId="0" applyNumberFormat="1" applyFont="1" applyAlignment="1">
      <alignment horizontal="center" vertical="center"/>
    </xf>
    <xf numFmtId="169" fontId="24" fillId="0" borderId="0" xfId="1116" applyNumberFormat="1" applyFont="1" applyAlignment="1">
      <alignment horizontal="center" vertical="center"/>
    </xf>
    <xf numFmtId="0" fontId="29" fillId="2" borderId="1" xfId="0" applyFont="1" applyFill="1" applyBorder="1" applyAlignment="1">
      <alignment horizontal="center" vertical="center" wrapText="1"/>
    </xf>
    <xf numFmtId="169" fontId="4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75" fontId="24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29" fillId="2" borderId="3" xfId="11" applyFont="1" applyFill="1" applyBorder="1" applyAlignment="1">
      <alignment horizontal="center" wrapText="1"/>
    </xf>
    <xf numFmtId="0" fontId="29" fillId="2" borderId="1" xfId="11" applyFont="1" applyFill="1" applyBorder="1" applyAlignment="1">
      <alignment horizontal="center" wrapText="1"/>
    </xf>
    <xf numFmtId="0" fontId="29" fillId="2" borderId="3" xfId="1116" applyFont="1" applyFill="1" applyBorder="1" applyAlignment="1">
      <alignment horizontal="center" wrapText="1"/>
    </xf>
    <xf numFmtId="0" fontId="29" fillId="2" borderId="1" xfId="1116" applyFont="1" applyFill="1" applyBorder="1" applyAlignment="1">
      <alignment horizontal="center" wrapText="1"/>
    </xf>
    <xf numFmtId="0" fontId="2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37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0" fillId="0" borderId="1" xfId="0" applyBorder="1" applyAlignment="1">
      <alignment horizontal="center"/>
    </xf>
  </cellXfs>
  <cellStyles count="1120">
    <cellStyle name="Comma" xfId="1118" builtinId="3"/>
    <cellStyle name="Excel Built-in Normal" xfId="1119" xr:uid="{B10FDF97-79DA-4045-B98E-4B315639806D}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 hidden="1"/>
    <cellStyle name="Hyperlink" xfId="14" builtinId="8" hidden="1"/>
    <cellStyle name="Hyperlink" xfId="16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Normal" xfId="0" builtinId="0"/>
    <cellStyle name="Normal 2" xfId="11" xr:uid="{00000000-0005-0000-0000-000059040000}"/>
    <cellStyle name="Normal 2 2" xfId="1059" xr:uid="{00000000-0005-0000-0000-00005A040000}"/>
    <cellStyle name="Normal 2 3" xfId="1116" xr:uid="{6B29900A-54BE-4E0C-8E3A-AAD1B4207888}"/>
    <cellStyle name="Normal 2 4" xfId="1117" xr:uid="{8DFCAFEC-FCBD-41E4-94E8-EDC334CA2C57}"/>
    <cellStyle name="Normal 3" xfId="18" xr:uid="{00000000-0005-0000-0000-00005B04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0" Type="http://schemas.openxmlformats.org/officeDocument/2006/relationships/image" Target="../media/image20.png"/><Relationship Id="rId29" Type="http://schemas.openxmlformats.org/officeDocument/2006/relationships/image" Target="../media/image29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pn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0" Type="http://schemas.openxmlformats.org/officeDocument/2006/relationships/image" Target="../media/image20.png"/><Relationship Id="rId29" Type="http://schemas.openxmlformats.org/officeDocument/2006/relationships/image" Target="../media/image29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pn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jpg"/><Relationship Id="rId13" Type="http://schemas.openxmlformats.org/officeDocument/2006/relationships/image" Target="../media/image45.jpg"/><Relationship Id="rId3" Type="http://schemas.openxmlformats.org/officeDocument/2006/relationships/image" Target="../media/image35.png"/><Relationship Id="rId7" Type="http://schemas.openxmlformats.org/officeDocument/2006/relationships/image" Target="../media/image39.jp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" Type="http://schemas.openxmlformats.org/officeDocument/2006/relationships/image" Target="../media/image33.png"/><Relationship Id="rId6" Type="http://schemas.openxmlformats.org/officeDocument/2006/relationships/image" Target="../media/image38.jp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jpg"/><Relationship Id="rId13" Type="http://schemas.openxmlformats.org/officeDocument/2006/relationships/image" Target="../media/image45.jpg"/><Relationship Id="rId3" Type="http://schemas.openxmlformats.org/officeDocument/2006/relationships/image" Target="../media/image35.png"/><Relationship Id="rId7" Type="http://schemas.openxmlformats.org/officeDocument/2006/relationships/image" Target="../media/image39.jp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" Type="http://schemas.openxmlformats.org/officeDocument/2006/relationships/image" Target="../media/image33.png"/><Relationship Id="rId6" Type="http://schemas.openxmlformats.org/officeDocument/2006/relationships/image" Target="../media/image38.jp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0" Type="http://schemas.openxmlformats.org/officeDocument/2006/relationships/image" Target="../media/image20.png"/><Relationship Id="rId29" Type="http://schemas.openxmlformats.org/officeDocument/2006/relationships/image" Target="../media/image29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pn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0" Type="http://schemas.openxmlformats.org/officeDocument/2006/relationships/image" Target="../media/image20.png"/><Relationship Id="rId29" Type="http://schemas.openxmlformats.org/officeDocument/2006/relationships/image" Target="../media/image29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pn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jp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jp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jpg"/><Relationship Id="rId5" Type="http://schemas.openxmlformats.org/officeDocument/2006/relationships/image" Target="../media/image53.png"/><Relationship Id="rId15" Type="http://schemas.openxmlformats.org/officeDocument/2006/relationships/image" Target="../media/image63.jpg"/><Relationship Id="rId10" Type="http://schemas.openxmlformats.org/officeDocument/2006/relationships/image" Target="../media/image58.jp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jp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21" Type="http://schemas.openxmlformats.org/officeDocument/2006/relationships/image" Target="../media/image84.jp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jp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jp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jpg"/><Relationship Id="rId10" Type="http://schemas.openxmlformats.org/officeDocument/2006/relationships/image" Target="../media/image73.png"/><Relationship Id="rId19" Type="http://schemas.openxmlformats.org/officeDocument/2006/relationships/image" Target="../media/image82.jp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5.jp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0" Type="http://schemas.openxmlformats.org/officeDocument/2006/relationships/image" Target="../media/image20.png"/><Relationship Id="rId29" Type="http://schemas.openxmlformats.org/officeDocument/2006/relationships/image" Target="../media/image29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pn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jp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jp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jpg"/><Relationship Id="rId5" Type="http://schemas.openxmlformats.org/officeDocument/2006/relationships/image" Target="../media/image53.png"/><Relationship Id="rId15" Type="http://schemas.openxmlformats.org/officeDocument/2006/relationships/image" Target="../media/image63.jpg"/><Relationship Id="rId10" Type="http://schemas.openxmlformats.org/officeDocument/2006/relationships/image" Target="../media/image58.jp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jp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0" Type="http://schemas.openxmlformats.org/officeDocument/2006/relationships/image" Target="../media/image20.png"/><Relationship Id="rId29" Type="http://schemas.openxmlformats.org/officeDocument/2006/relationships/image" Target="../media/image29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png"/><Relationship Id="rId19" Type="http://schemas.openxmlformats.org/officeDocument/2006/relationships/image" Target="../media/image19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0" Type="http://schemas.openxmlformats.org/officeDocument/2006/relationships/image" Target="../media/image20.png"/><Relationship Id="rId29" Type="http://schemas.openxmlformats.org/officeDocument/2006/relationships/image" Target="../media/image29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pn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0" Type="http://schemas.openxmlformats.org/officeDocument/2006/relationships/image" Target="../media/image20.png"/><Relationship Id="rId29" Type="http://schemas.openxmlformats.org/officeDocument/2006/relationships/image" Target="../media/image29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pn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21" Type="http://schemas.openxmlformats.org/officeDocument/2006/relationships/image" Target="../media/image83.jp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5.jp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jp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jpg"/><Relationship Id="rId10" Type="http://schemas.openxmlformats.org/officeDocument/2006/relationships/image" Target="../media/image73.png"/><Relationship Id="rId19" Type="http://schemas.openxmlformats.org/officeDocument/2006/relationships/image" Target="../media/image82.jp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4.jp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21" Type="http://schemas.openxmlformats.org/officeDocument/2006/relationships/image" Target="../media/image83.jp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5.jp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jp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jpg"/><Relationship Id="rId10" Type="http://schemas.openxmlformats.org/officeDocument/2006/relationships/image" Target="../media/image73.png"/><Relationship Id="rId19" Type="http://schemas.openxmlformats.org/officeDocument/2006/relationships/image" Target="../media/image82.jp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4.jp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21" Type="http://schemas.openxmlformats.org/officeDocument/2006/relationships/image" Target="../media/image83.jp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5.jp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jp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jpg"/><Relationship Id="rId10" Type="http://schemas.openxmlformats.org/officeDocument/2006/relationships/image" Target="../media/image73.png"/><Relationship Id="rId19" Type="http://schemas.openxmlformats.org/officeDocument/2006/relationships/image" Target="../media/image82.jp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4.jp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21" Type="http://schemas.openxmlformats.org/officeDocument/2006/relationships/image" Target="../media/image83.jp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5.jp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jp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jpg"/><Relationship Id="rId10" Type="http://schemas.openxmlformats.org/officeDocument/2006/relationships/image" Target="../media/image73.png"/><Relationship Id="rId19" Type="http://schemas.openxmlformats.org/officeDocument/2006/relationships/image" Target="../media/image82.jp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4.jp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21" Type="http://schemas.openxmlformats.org/officeDocument/2006/relationships/image" Target="../media/image83.jp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5.jp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jp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jpg"/><Relationship Id="rId10" Type="http://schemas.openxmlformats.org/officeDocument/2006/relationships/image" Target="../media/image73.png"/><Relationship Id="rId19" Type="http://schemas.openxmlformats.org/officeDocument/2006/relationships/image" Target="../media/image82.jp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4.jp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21" Type="http://schemas.openxmlformats.org/officeDocument/2006/relationships/image" Target="../media/image83.jp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5.jp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jp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jpg"/><Relationship Id="rId10" Type="http://schemas.openxmlformats.org/officeDocument/2006/relationships/image" Target="../media/image73.png"/><Relationship Id="rId19" Type="http://schemas.openxmlformats.org/officeDocument/2006/relationships/image" Target="../media/image82.jp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4.jp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21" Type="http://schemas.openxmlformats.org/officeDocument/2006/relationships/image" Target="../media/image83.jp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5.jp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jp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jpg"/><Relationship Id="rId10" Type="http://schemas.openxmlformats.org/officeDocument/2006/relationships/image" Target="../media/image73.png"/><Relationship Id="rId19" Type="http://schemas.openxmlformats.org/officeDocument/2006/relationships/image" Target="../media/image82.jp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4.jp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jp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jpg"/><Relationship Id="rId2" Type="http://schemas.openxmlformats.org/officeDocument/2006/relationships/image" Target="../media/image51.png"/><Relationship Id="rId1" Type="http://schemas.openxmlformats.org/officeDocument/2006/relationships/image" Target="../media/image49.png"/><Relationship Id="rId6" Type="http://schemas.openxmlformats.org/officeDocument/2006/relationships/image" Target="../media/image55.png"/><Relationship Id="rId11" Type="http://schemas.openxmlformats.org/officeDocument/2006/relationships/image" Target="../media/image60.jpg"/><Relationship Id="rId5" Type="http://schemas.openxmlformats.org/officeDocument/2006/relationships/image" Target="../media/image54.png"/><Relationship Id="rId15" Type="http://schemas.openxmlformats.org/officeDocument/2006/relationships/image" Target="../media/image50.png"/><Relationship Id="rId10" Type="http://schemas.openxmlformats.org/officeDocument/2006/relationships/image" Target="../media/image59.jpg"/><Relationship Id="rId4" Type="http://schemas.openxmlformats.org/officeDocument/2006/relationships/image" Target="../media/image53.png"/><Relationship Id="rId9" Type="http://schemas.openxmlformats.org/officeDocument/2006/relationships/image" Target="../media/image58.jpg"/><Relationship Id="rId14" Type="http://schemas.openxmlformats.org/officeDocument/2006/relationships/image" Target="../media/image63.jp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jp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jp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jpg"/><Relationship Id="rId5" Type="http://schemas.openxmlformats.org/officeDocument/2006/relationships/image" Target="../media/image53.png"/><Relationship Id="rId15" Type="http://schemas.openxmlformats.org/officeDocument/2006/relationships/image" Target="../media/image63.jpg"/><Relationship Id="rId10" Type="http://schemas.openxmlformats.org/officeDocument/2006/relationships/image" Target="../media/image58.jp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jp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jp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jp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jpg"/><Relationship Id="rId5" Type="http://schemas.openxmlformats.org/officeDocument/2006/relationships/image" Target="../media/image53.png"/><Relationship Id="rId15" Type="http://schemas.openxmlformats.org/officeDocument/2006/relationships/image" Target="../media/image63.jpg"/><Relationship Id="rId10" Type="http://schemas.openxmlformats.org/officeDocument/2006/relationships/image" Target="../media/image58.jp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jp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jp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jpg"/><Relationship Id="rId2" Type="http://schemas.openxmlformats.org/officeDocument/2006/relationships/image" Target="../media/image50.png"/><Relationship Id="rId16" Type="http://schemas.openxmlformats.org/officeDocument/2006/relationships/image" Target="../media/image89.jp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jpg"/><Relationship Id="rId5" Type="http://schemas.openxmlformats.org/officeDocument/2006/relationships/image" Target="../media/image53.png"/><Relationship Id="rId15" Type="http://schemas.openxmlformats.org/officeDocument/2006/relationships/image" Target="../media/image63.jpg"/><Relationship Id="rId10" Type="http://schemas.openxmlformats.org/officeDocument/2006/relationships/image" Target="../media/image58.jp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jp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jp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jp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jpg"/><Relationship Id="rId5" Type="http://schemas.openxmlformats.org/officeDocument/2006/relationships/image" Target="../media/image53.png"/><Relationship Id="rId15" Type="http://schemas.openxmlformats.org/officeDocument/2006/relationships/image" Target="../media/image63.jpg"/><Relationship Id="rId10" Type="http://schemas.openxmlformats.org/officeDocument/2006/relationships/image" Target="../media/image58.jp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jp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jp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jp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jpg"/><Relationship Id="rId5" Type="http://schemas.openxmlformats.org/officeDocument/2006/relationships/image" Target="../media/image53.png"/><Relationship Id="rId15" Type="http://schemas.openxmlformats.org/officeDocument/2006/relationships/image" Target="../media/image63.jpg"/><Relationship Id="rId10" Type="http://schemas.openxmlformats.org/officeDocument/2006/relationships/image" Target="../media/image58.jp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jp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13" Type="http://schemas.openxmlformats.org/officeDocument/2006/relationships/image" Target="../media/image102.png"/><Relationship Id="rId18" Type="http://schemas.openxmlformats.org/officeDocument/2006/relationships/image" Target="../media/image107.jpg"/><Relationship Id="rId3" Type="http://schemas.openxmlformats.org/officeDocument/2006/relationships/image" Target="../media/image92.png"/><Relationship Id="rId21" Type="http://schemas.openxmlformats.org/officeDocument/2006/relationships/image" Target="../media/image110.jp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jpg"/><Relationship Id="rId2" Type="http://schemas.openxmlformats.org/officeDocument/2006/relationships/image" Target="../media/image91.png"/><Relationship Id="rId16" Type="http://schemas.openxmlformats.org/officeDocument/2006/relationships/image" Target="../media/image105.jpg"/><Relationship Id="rId20" Type="http://schemas.openxmlformats.org/officeDocument/2006/relationships/image" Target="../media/image109.jp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5" Type="http://schemas.openxmlformats.org/officeDocument/2006/relationships/image" Target="../media/image94.png"/><Relationship Id="rId15" Type="http://schemas.openxmlformats.org/officeDocument/2006/relationships/image" Target="../media/image104.jpg"/><Relationship Id="rId10" Type="http://schemas.openxmlformats.org/officeDocument/2006/relationships/image" Target="../media/image99.png"/><Relationship Id="rId19" Type="http://schemas.openxmlformats.org/officeDocument/2006/relationships/image" Target="../media/image108.jp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1.jp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13" Type="http://schemas.openxmlformats.org/officeDocument/2006/relationships/image" Target="../media/image102.png"/><Relationship Id="rId18" Type="http://schemas.openxmlformats.org/officeDocument/2006/relationships/image" Target="../media/image107.jpg"/><Relationship Id="rId3" Type="http://schemas.openxmlformats.org/officeDocument/2006/relationships/image" Target="../media/image92.png"/><Relationship Id="rId21" Type="http://schemas.openxmlformats.org/officeDocument/2006/relationships/image" Target="../media/image110.jp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jpg"/><Relationship Id="rId2" Type="http://schemas.openxmlformats.org/officeDocument/2006/relationships/image" Target="../media/image91.png"/><Relationship Id="rId16" Type="http://schemas.openxmlformats.org/officeDocument/2006/relationships/image" Target="../media/image105.jpg"/><Relationship Id="rId20" Type="http://schemas.openxmlformats.org/officeDocument/2006/relationships/image" Target="../media/image109.jp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5" Type="http://schemas.openxmlformats.org/officeDocument/2006/relationships/image" Target="../media/image94.png"/><Relationship Id="rId15" Type="http://schemas.openxmlformats.org/officeDocument/2006/relationships/image" Target="../media/image104.jpg"/><Relationship Id="rId10" Type="http://schemas.openxmlformats.org/officeDocument/2006/relationships/image" Target="../media/image99.png"/><Relationship Id="rId19" Type="http://schemas.openxmlformats.org/officeDocument/2006/relationships/image" Target="../media/image108.jp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2.jp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13" Type="http://schemas.openxmlformats.org/officeDocument/2006/relationships/image" Target="../media/image102.png"/><Relationship Id="rId18" Type="http://schemas.openxmlformats.org/officeDocument/2006/relationships/image" Target="../media/image107.jpg"/><Relationship Id="rId3" Type="http://schemas.openxmlformats.org/officeDocument/2006/relationships/image" Target="../media/image92.png"/><Relationship Id="rId21" Type="http://schemas.openxmlformats.org/officeDocument/2006/relationships/image" Target="../media/image110.jp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jpg"/><Relationship Id="rId2" Type="http://schemas.openxmlformats.org/officeDocument/2006/relationships/image" Target="../media/image91.png"/><Relationship Id="rId16" Type="http://schemas.openxmlformats.org/officeDocument/2006/relationships/image" Target="../media/image105.jpg"/><Relationship Id="rId20" Type="http://schemas.openxmlformats.org/officeDocument/2006/relationships/image" Target="../media/image109.jp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5" Type="http://schemas.openxmlformats.org/officeDocument/2006/relationships/image" Target="../media/image94.png"/><Relationship Id="rId15" Type="http://schemas.openxmlformats.org/officeDocument/2006/relationships/image" Target="../media/image104.jpg"/><Relationship Id="rId10" Type="http://schemas.openxmlformats.org/officeDocument/2006/relationships/image" Target="../media/image99.png"/><Relationship Id="rId19" Type="http://schemas.openxmlformats.org/officeDocument/2006/relationships/image" Target="../media/image108.jp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2.jp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13" Type="http://schemas.openxmlformats.org/officeDocument/2006/relationships/image" Target="../media/image102.png"/><Relationship Id="rId18" Type="http://schemas.openxmlformats.org/officeDocument/2006/relationships/image" Target="../media/image107.jpg"/><Relationship Id="rId3" Type="http://schemas.openxmlformats.org/officeDocument/2006/relationships/image" Target="../media/image92.png"/><Relationship Id="rId21" Type="http://schemas.openxmlformats.org/officeDocument/2006/relationships/image" Target="../media/image110.jp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jpg"/><Relationship Id="rId2" Type="http://schemas.openxmlformats.org/officeDocument/2006/relationships/image" Target="../media/image91.png"/><Relationship Id="rId16" Type="http://schemas.openxmlformats.org/officeDocument/2006/relationships/image" Target="../media/image105.jpg"/><Relationship Id="rId20" Type="http://schemas.openxmlformats.org/officeDocument/2006/relationships/image" Target="../media/image109.jp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5" Type="http://schemas.openxmlformats.org/officeDocument/2006/relationships/image" Target="../media/image94.png"/><Relationship Id="rId15" Type="http://schemas.openxmlformats.org/officeDocument/2006/relationships/image" Target="../media/image104.jpg"/><Relationship Id="rId10" Type="http://schemas.openxmlformats.org/officeDocument/2006/relationships/image" Target="../media/image99.png"/><Relationship Id="rId19" Type="http://schemas.openxmlformats.org/officeDocument/2006/relationships/image" Target="../media/image108.jp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2.jp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13" Type="http://schemas.openxmlformats.org/officeDocument/2006/relationships/image" Target="../media/image102.png"/><Relationship Id="rId18" Type="http://schemas.openxmlformats.org/officeDocument/2006/relationships/image" Target="../media/image107.jpg"/><Relationship Id="rId3" Type="http://schemas.openxmlformats.org/officeDocument/2006/relationships/image" Target="../media/image92.png"/><Relationship Id="rId21" Type="http://schemas.openxmlformats.org/officeDocument/2006/relationships/image" Target="../media/image110.jp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jpg"/><Relationship Id="rId2" Type="http://schemas.openxmlformats.org/officeDocument/2006/relationships/image" Target="../media/image91.png"/><Relationship Id="rId16" Type="http://schemas.openxmlformats.org/officeDocument/2006/relationships/image" Target="../media/image105.jpg"/><Relationship Id="rId20" Type="http://schemas.openxmlformats.org/officeDocument/2006/relationships/image" Target="../media/image109.jp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5" Type="http://schemas.openxmlformats.org/officeDocument/2006/relationships/image" Target="../media/image94.png"/><Relationship Id="rId15" Type="http://schemas.openxmlformats.org/officeDocument/2006/relationships/image" Target="../media/image104.jpg"/><Relationship Id="rId10" Type="http://schemas.openxmlformats.org/officeDocument/2006/relationships/image" Target="../media/image99.png"/><Relationship Id="rId19" Type="http://schemas.openxmlformats.org/officeDocument/2006/relationships/image" Target="../media/image108.jp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2.jp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13" Type="http://schemas.openxmlformats.org/officeDocument/2006/relationships/image" Target="../media/image102.png"/><Relationship Id="rId18" Type="http://schemas.openxmlformats.org/officeDocument/2006/relationships/image" Target="../media/image106.jpg"/><Relationship Id="rId3" Type="http://schemas.openxmlformats.org/officeDocument/2006/relationships/image" Target="../media/image92.png"/><Relationship Id="rId21" Type="http://schemas.openxmlformats.org/officeDocument/2006/relationships/image" Target="../media/image109.jp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5.jpg"/><Relationship Id="rId2" Type="http://schemas.openxmlformats.org/officeDocument/2006/relationships/image" Target="../media/image91.png"/><Relationship Id="rId16" Type="http://schemas.openxmlformats.org/officeDocument/2006/relationships/image" Target="../media/image104.jpg"/><Relationship Id="rId20" Type="http://schemas.openxmlformats.org/officeDocument/2006/relationships/image" Target="../media/image108.jp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5" Type="http://schemas.openxmlformats.org/officeDocument/2006/relationships/image" Target="../media/image94.png"/><Relationship Id="rId15" Type="http://schemas.openxmlformats.org/officeDocument/2006/relationships/image" Target="../media/image113.png"/><Relationship Id="rId23" Type="http://schemas.openxmlformats.org/officeDocument/2006/relationships/image" Target="../media/image112.jpg"/><Relationship Id="rId10" Type="http://schemas.openxmlformats.org/officeDocument/2006/relationships/image" Target="../media/image99.png"/><Relationship Id="rId19" Type="http://schemas.openxmlformats.org/officeDocument/2006/relationships/image" Target="../media/image107.jp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0.jp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13" Type="http://schemas.openxmlformats.org/officeDocument/2006/relationships/image" Target="../media/image102.png"/><Relationship Id="rId18" Type="http://schemas.openxmlformats.org/officeDocument/2006/relationships/image" Target="../media/image107.jpg"/><Relationship Id="rId3" Type="http://schemas.openxmlformats.org/officeDocument/2006/relationships/image" Target="../media/image92.png"/><Relationship Id="rId21" Type="http://schemas.openxmlformats.org/officeDocument/2006/relationships/image" Target="../media/image110.jp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jpg"/><Relationship Id="rId2" Type="http://schemas.openxmlformats.org/officeDocument/2006/relationships/image" Target="../media/image91.png"/><Relationship Id="rId16" Type="http://schemas.openxmlformats.org/officeDocument/2006/relationships/image" Target="../media/image105.jpg"/><Relationship Id="rId20" Type="http://schemas.openxmlformats.org/officeDocument/2006/relationships/image" Target="../media/image109.jp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5" Type="http://schemas.openxmlformats.org/officeDocument/2006/relationships/image" Target="../media/image94.png"/><Relationship Id="rId15" Type="http://schemas.openxmlformats.org/officeDocument/2006/relationships/image" Target="../media/image104.jpg"/><Relationship Id="rId10" Type="http://schemas.openxmlformats.org/officeDocument/2006/relationships/image" Target="../media/image99.png"/><Relationship Id="rId19" Type="http://schemas.openxmlformats.org/officeDocument/2006/relationships/image" Target="../media/image108.jp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2.jp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13" Type="http://schemas.openxmlformats.org/officeDocument/2006/relationships/image" Target="../media/image102.png"/><Relationship Id="rId18" Type="http://schemas.openxmlformats.org/officeDocument/2006/relationships/image" Target="../media/image107.jpg"/><Relationship Id="rId3" Type="http://schemas.openxmlformats.org/officeDocument/2006/relationships/image" Target="../media/image92.png"/><Relationship Id="rId21" Type="http://schemas.openxmlformats.org/officeDocument/2006/relationships/image" Target="../media/image110.jp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jpg"/><Relationship Id="rId2" Type="http://schemas.openxmlformats.org/officeDocument/2006/relationships/image" Target="../media/image91.png"/><Relationship Id="rId16" Type="http://schemas.openxmlformats.org/officeDocument/2006/relationships/image" Target="../media/image105.jpg"/><Relationship Id="rId20" Type="http://schemas.openxmlformats.org/officeDocument/2006/relationships/image" Target="../media/image109.jp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5" Type="http://schemas.openxmlformats.org/officeDocument/2006/relationships/image" Target="../media/image94.png"/><Relationship Id="rId15" Type="http://schemas.openxmlformats.org/officeDocument/2006/relationships/image" Target="../media/image104.jpg"/><Relationship Id="rId10" Type="http://schemas.openxmlformats.org/officeDocument/2006/relationships/image" Target="../media/image99.png"/><Relationship Id="rId19" Type="http://schemas.openxmlformats.org/officeDocument/2006/relationships/image" Target="../media/image108.jp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2.jp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4" Type="http://schemas.openxmlformats.org/officeDocument/2006/relationships/image" Target="../media/image117.jp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4" Type="http://schemas.openxmlformats.org/officeDocument/2006/relationships/image" Target="../media/image117.jp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4" Type="http://schemas.openxmlformats.org/officeDocument/2006/relationships/image" Target="../media/image117.jp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4" Type="http://schemas.openxmlformats.org/officeDocument/2006/relationships/image" Target="../media/image118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4" Type="http://schemas.openxmlformats.org/officeDocument/2006/relationships/image" Target="../media/image118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4" Type="http://schemas.openxmlformats.org/officeDocument/2006/relationships/image" Target="../media/image118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4" Type="http://schemas.openxmlformats.org/officeDocument/2006/relationships/image" Target="../media/image118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4" Type="http://schemas.openxmlformats.org/officeDocument/2006/relationships/image" Target="../media/image118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jpg"/><Relationship Id="rId13" Type="http://schemas.openxmlformats.org/officeDocument/2006/relationships/image" Target="../media/image45.jpg"/><Relationship Id="rId3" Type="http://schemas.openxmlformats.org/officeDocument/2006/relationships/image" Target="../media/image35.png"/><Relationship Id="rId7" Type="http://schemas.openxmlformats.org/officeDocument/2006/relationships/image" Target="../media/image39.jp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" Type="http://schemas.openxmlformats.org/officeDocument/2006/relationships/image" Target="../media/image33.png"/><Relationship Id="rId6" Type="http://schemas.openxmlformats.org/officeDocument/2006/relationships/image" Target="../media/image38.jp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jpg"/><Relationship Id="rId13" Type="http://schemas.openxmlformats.org/officeDocument/2006/relationships/image" Target="../media/image45.jpg"/><Relationship Id="rId3" Type="http://schemas.openxmlformats.org/officeDocument/2006/relationships/image" Target="../media/image35.png"/><Relationship Id="rId7" Type="http://schemas.openxmlformats.org/officeDocument/2006/relationships/image" Target="../media/image39.jp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" Type="http://schemas.openxmlformats.org/officeDocument/2006/relationships/image" Target="../media/image33.png"/><Relationship Id="rId6" Type="http://schemas.openxmlformats.org/officeDocument/2006/relationships/image" Target="../media/image38.jp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jpg"/><Relationship Id="rId13" Type="http://schemas.openxmlformats.org/officeDocument/2006/relationships/image" Target="../media/image45.jpg"/><Relationship Id="rId3" Type="http://schemas.openxmlformats.org/officeDocument/2006/relationships/image" Target="../media/image35.png"/><Relationship Id="rId7" Type="http://schemas.openxmlformats.org/officeDocument/2006/relationships/image" Target="../media/image39.jp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" Type="http://schemas.openxmlformats.org/officeDocument/2006/relationships/image" Target="../media/image33.png"/><Relationship Id="rId6" Type="http://schemas.openxmlformats.org/officeDocument/2006/relationships/image" Target="../media/image38.jp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jpg"/><Relationship Id="rId13" Type="http://schemas.openxmlformats.org/officeDocument/2006/relationships/image" Target="../media/image45.jpg"/><Relationship Id="rId3" Type="http://schemas.openxmlformats.org/officeDocument/2006/relationships/image" Target="../media/image35.png"/><Relationship Id="rId7" Type="http://schemas.openxmlformats.org/officeDocument/2006/relationships/image" Target="../media/image39.jp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" Type="http://schemas.openxmlformats.org/officeDocument/2006/relationships/image" Target="../media/image33.png"/><Relationship Id="rId6" Type="http://schemas.openxmlformats.org/officeDocument/2006/relationships/image" Target="../media/image38.jp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jpg"/><Relationship Id="rId13" Type="http://schemas.openxmlformats.org/officeDocument/2006/relationships/image" Target="../media/image45.jpg"/><Relationship Id="rId3" Type="http://schemas.openxmlformats.org/officeDocument/2006/relationships/image" Target="../media/image35.png"/><Relationship Id="rId7" Type="http://schemas.openxmlformats.org/officeDocument/2006/relationships/image" Target="../media/image39.jp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" Type="http://schemas.openxmlformats.org/officeDocument/2006/relationships/image" Target="../media/image33.png"/><Relationship Id="rId6" Type="http://schemas.openxmlformats.org/officeDocument/2006/relationships/image" Target="../media/image38.jp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jpg"/><Relationship Id="rId13" Type="http://schemas.openxmlformats.org/officeDocument/2006/relationships/image" Target="../media/image45.jpg"/><Relationship Id="rId3" Type="http://schemas.openxmlformats.org/officeDocument/2006/relationships/image" Target="../media/image35.png"/><Relationship Id="rId7" Type="http://schemas.openxmlformats.org/officeDocument/2006/relationships/image" Target="../media/image39.jp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" Type="http://schemas.openxmlformats.org/officeDocument/2006/relationships/image" Target="../media/image33.png"/><Relationship Id="rId6" Type="http://schemas.openxmlformats.org/officeDocument/2006/relationships/image" Target="../media/image38.jp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jpg"/><Relationship Id="rId1" Type="http://schemas.openxmlformats.org/officeDocument/2006/relationships/image" Target="../media/image119.jpg"/><Relationship Id="rId4" Type="http://schemas.openxmlformats.org/officeDocument/2006/relationships/image" Target="../media/image122.jp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jpg"/><Relationship Id="rId1" Type="http://schemas.openxmlformats.org/officeDocument/2006/relationships/image" Target="../media/image119.jpg"/><Relationship Id="rId4" Type="http://schemas.openxmlformats.org/officeDocument/2006/relationships/image" Target="../media/image122.jp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jpg"/><Relationship Id="rId1" Type="http://schemas.openxmlformats.org/officeDocument/2006/relationships/image" Target="../media/image119.jpg"/><Relationship Id="rId4" Type="http://schemas.openxmlformats.org/officeDocument/2006/relationships/image" Target="../media/image122.jp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jpg"/><Relationship Id="rId1" Type="http://schemas.openxmlformats.org/officeDocument/2006/relationships/image" Target="../media/image119.jpg"/><Relationship Id="rId4" Type="http://schemas.openxmlformats.org/officeDocument/2006/relationships/image" Target="../media/image122.jp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jpg"/><Relationship Id="rId1" Type="http://schemas.openxmlformats.org/officeDocument/2006/relationships/image" Target="../media/image119.jpg"/><Relationship Id="rId4" Type="http://schemas.openxmlformats.org/officeDocument/2006/relationships/image" Target="../media/image122.jp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jpg"/><Relationship Id="rId1" Type="http://schemas.openxmlformats.org/officeDocument/2006/relationships/image" Target="../media/image119.jpg"/><Relationship Id="rId4" Type="http://schemas.openxmlformats.org/officeDocument/2006/relationships/image" Target="../media/image122.jp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jpg"/><Relationship Id="rId1" Type="http://schemas.openxmlformats.org/officeDocument/2006/relationships/image" Target="../media/image119.jpg"/><Relationship Id="rId4" Type="http://schemas.openxmlformats.org/officeDocument/2006/relationships/image" Target="../media/image122.jp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jpg"/><Relationship Id="rId1" Type="http://schemas.openxmlformats.org/officeDocument/2006/relationships/image" Target="../media/image119.jpg"/><Relationship Id="rId4" Type="http://schemas.openxmlformats.org/officeDocument/2006/relationships/image" Target="../media/image122.jp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jpg"/><Relationship Id="rId1" Type="http://schemas.openxmlformats.org/officeDocument/2006/relationships/image" Target="../media/image123.jp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jpg"/><Relationship Id="rId1" Type="http://schemas.openxmlformats.org/officeDocument/2006/relationships/image" Target="../media/image123.jp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jpg"/><Relationship Id="rId1" Type="http://schemas.openxmlformats.org/officeDocument/2006/relationships/image" Target="../media/image123.jp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jpg"/><Relationship Id="rId1" Type="http://schemas.openxmlformats.org/officeDocument/2006/relationships/image" Target="../media/image123.jp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jpg"/><Relationship Id="rId1" Type="http://schemas.openxmlformats.org/officeDocument/2006/relationships/image" Target="../media/image123.jp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jpg"/><Relationship Id="rId1" Type="http://schemas.openxmlformats.org/officeDocument/2006/relationships/image" Target="../media/image123.jp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jpg"/><Relationship Id="rId1" Type="http://schemas.openxmlformats.org/officeDocument/2006/relationships/image" Target="../media/image123.jp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jpg"/><Relationship Id="rId1" Type="http://schemas.openxmlformats.org/officeDocument/2006/relationships/image" Target="../media/image123.jpg"/></Relationships>
</file>

<file path=xl/drawings/_rels/drawing6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5" Type="http://schemas.openxmlformats.org/officeDocument/2006/relationships/image" Target="../media/image129.png"/><Relationship Id="rId10" Type="http://schemas.openxmlformats.org/officeDocument/2006/relationships/image" Target="../media/image134.jpg"/><Relationship Id="rId4" Type="http://schemas.openxmlformats.org/officeDocument/2006/relationships/image" Target="../media/image128.png"/><Relationship Id="rId9" Type="http://schemas.openxmlformats.org/officeDocument/2006/relationships/image" Target="../media/image133.png"/></Relationships>
</file>

<file path=xl/drawings/_rels/drawing6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5" Type="http://schemas.openxmlformats.org/officeDocument/2006/relationships/image" Target="../media/image129.png"/><Relationship Id="rId10" Type="http://schemas.openxmlformats.org/officeDocument/2006/relationships/image" Target="../media/image134.jpg"/><Relationship Id="rId4" Type="http://schemas.openxmlformats.org/officeDocument/2006/relationships/image" Target="../media/image128.png"/><Relationship Id="rId9" Type="http://schemas.openxmlformats.org/officeDocument/2006/relationships/image" Target="../media/image133.png"/></Relationships>
</file>

<file path=xl/drawings/_rels/drawing6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5" Type="http://schemas.openxmlformats.org/officeDocument/2006/relationships/image" Target="../media/image129.png"/><Relationship Id="rId10" Type="http://schemas.openxmlformats.org/officeDocument/2006/relationships/image" Target="../media/image134.jpg"/><Relationship Id="rId4" Type="http://schemas.openxmlformats.org/officeDocument/2006/relationships/image" Target="../media/image128.png"/><Relationship Id="rId9" Type="http://schemas.openxmlformats.org/officeDocument/2006/relationships/image" Target="../media/image133.png"/></Relationships>
</file>

<file path=xl/drawings/_rels/drawing6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5" Type="http://schemas.openxmlformats.org/officeDocument/2006/relationships/image" Target="../media/image129.png"/><Relationship Id="rId10" Type="http://schemas.openxmlformats.org/officeDocument/2006/relationships/image" Target="../media/image134.jpg"/><Relationship Id="rId4" Type="http://schemas.openxmlformats.org/officeDocument/2006/relationships/image" Target="../media/image128.png"/><Relationship Id="rId9" Type="http://schemas.openxmlformats.org/officeDocument/2006/relationships/image" Target="../media/image133.png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5" Type="http://schemas.openxmlformats.org/officeDocument/2006/relationships/image" Target="../media/image129.png"/><Relationship Id="rId10" Type="http://schemas.openxmlformats.org/officeDocument/2006/relationships/image" Target="../media/image134.jpg"/><Relationship Id="rId4" Type="http://schemas.openxmlformats.org/officeDocument/2006/relationships/image" Target="../media/image128.png"/><Relationship Id="rId9" Type="http://schemas.openxmlformats.org/officeDocument/2006/relationships/image" Target="../media/image133.png"/></Relationships>
</file>

<file path=xl/drawings/_rels/drawing7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5" Type="http://schemas.openxmlformats.org/officeDocument/2006/relationships/image" Target="../media/image129.png"/><Relationship Id="rId10" Type="http://schemas.openxmlformats.org/officeDocument/2006/relationships/image" Target="../media/image134.jpg"/><Relationship Id="rId4" Type="http://schemas.openxmlformats.org/officeDocument/2006/relationships/image" Target="../media/image128.png"/><Relationship Id="rId9" Type="http://schemas.openxmlformats.org/officeDocument/2006/relationships/image" Target="../media/image133.png"/></Relationships>
</file>

<file path=xl/drawings/_rels/drawing7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5" Type="http://schemas.openxmlformats.org/officeDocument/2006/relationships/image" Target="../media/image129.png"/><Relationship Id="rId10" Type="http://schemas.openxmlformats.org/officeDocument/2006/relationships/image" Target="../media/image134.jpg"/><Relationship Id="rId4" Type="http://schemas.openxmlformats.org/officeDocument/2006/relationships/image" Target="../media/image128.png"/><Relationship Id="rId9" Type="http://schemas.openxmlformats.org/officeDocument/2006/relationships/image" Target="../media/image133.png"/></Relationships>
</file>

<file path=xl/drawings/_rels/drawing7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5" Type="http://schemas.openxmlformats.org/officeDocument/2006/relationships/image" Target="../media/image129.png"/><Relationship Id="rId10" Type="http://schemas.openxmlformats.org/officeDocument/2006/relationships/image" Target="../media/image134.jpg"/><Relationship Id="rId4" Type="http://schemas.openxmlformats.org/officeDocument/2006/relationships/image" Target="../media/image128.png"/><Relationship Id="rId9" Type="http://schemas.openxmlformats.org/officeDocument/2006/relationships/image" Target="../media/image133.png"/></Relationships>
</file>

<file path=xl/drawings/_rels/drawing7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2.png"/><Relationship Id="rId13" Type="http://schemas.openxmlformats.org/officeDocument/2006/relationships/image" Target="../media/image147.png"/><Relationship Id="rId3" Type="http://schemas.openxmlformats.org/officeDocument/2006/relationships/image" Target="../media/image137.jpg"/><Relationship Id="rId7" Type="http://schemas.openxmlformats.org/officeDocument/2006/relationships/image" Target="../media/image141.png"/><Relationship Id="rId12" Type="http://schemas.openxmlformats.org/officeDocument/2006/relationships/image" Target="../media/image146.jpg"/><Relationship Id="rId2" Type="http://schemas.openxmlformats.org/officeDocument/2006/relationships/image" Target="../media/image136.jpg"/><Relationship Id="rId1" Type="http://schemas.openxmlformats.org/officeDocument/2006/relationships/image" Target="../media/image135.jpg"/><Relationship Id="rId6" Type="http://schemas.openxmlformats.org/officeDocument/2006/relationships/image" Target="../media/image140.png"/><Relationship Id="rId11" Type="http://schemas.openxmlformats.org/officeDocument/2006/relationships/image" Target="../media/image145.png"/><Relationship Id="rId5" Type="http://schemas.openxmlformats.org/officeDocument/2006/relationships/image" Target="../media/image139.png"/><Relationship Id="rId15" Type="http://schemas.openxmlformats.org/officeDocument/2006/relationships/image" Target="../media/image149.png"/><Relationship Id="rId10" Type="http://schemas.openxmlformats.org/officeDocument/2006/relationships/image" Target="../media/image144.jpg"/><Relationship Id="rId4" Type="http://schemas.openxmlformats.org/officeDocument/2006/relationships/image" Target="../media/image138.png"/><Relationship Id="rId9" Type="http://schemas.openxmlformats.org/officeDocument/2006/relationships/image" Target="../media/image143.png"/><Relationship Id="rId14" Type="http://schemas.openxmlformats.org/officeDocument/2006/relationships/image" Target="../media/image148.png"/></Relationships>
</file>

<file path=xl/drawings/_rels/drawing7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3" Type="http://schemas.openxmlformats.org/officeDocument/2006/relationships/image" Target="../media/image137.jp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2" Type="http://schemas.openxmlformats.org/officeDocument/2006/relationships/image" Target="../media/image136.jpg"/><Relationship Id="rId1" Type="http://schemas.openxmlformats.org/officeDocument/2006/relationships/image" Target="../media/image135.jpg"/><Relationship Id="rId6" Type="http://schemas.openxmlformats.org/officeDocument/2006/relationships/image" Target="../media/image141.png"/><Relationship Id="rId11" Type="http://schemas.openxmlformats.org/officeDocument/2006/relationships/image" Target="../media/image146.jpg"/><Relationship Id="rId5" Type="http://schemas.openxmlformats.org/officeDocument/2006/relationships/image" Target="../media/image140.png"/><Relationship Id="rId10" Type="http://schemas.openxmlformats.org/officeDocument/2006/relationships/image" Target="../media/image145.png"/><Relationship Id="rId4" Type="http://schemas.openxmlformats.org/officeDocument/2006/relationships/image" Target="../media/image138.png"/><Relationship Id="rId9" Type="http://schemas.openxmlformats.org/officeDocument/2006/relationships/image" Target="../media/image144.jpg"/><Relationship Id="rId14" Type="http://schemas.openxmlformats.org/officeDocument/2006/relationships/image" Target="../media/image149.png"/></Relationships>
</file>

<file path=xl/drawings/_rels/drawing7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3" Type="http://schemas.openxmlformats.org/officeDocument/2006/relationships/image" Target="../media/image137.jp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2" Type="http://schemas.openxmlformats.org/officeDocument/2006/relationships/image" Target="../media/image136.jpg"/><Relationship Id="rId1" Type="http://schemas.openxmlformats.org/officeDocument/2006/relationships/image" Target="../media/image135.jpg"/><Relationship Id="rId6" Type="http://schemas.openxmlformats.org/officeDocument/2006/relationships/image" Target="../media/image141.png"/><Relationship Id="rId11" Type="http://schemas.openxmlformats.org/officeDocument/2006/relationships/image" Target="../media/image146.jpg"/><Relationship Id="rId5" Type="http://schemas.openxmlformats.org/officeDocument/2006/relationships/image" Target="../media/image140.png"/><Relationship Id="rId10" Type="http://schemas.openxmlformats.org/officeDocument/2006/relationships/image" Target="../media/image145.png"/><Relationship Id="rId4" Type="http://schemas.openxmlformats.org/officeDocument/2006/relationships/image" Target="../media/image138.png"/><Relationship Id="rId9" Type="http://schemas.openxmlformats.org/officeDocument/2006/relationships/image" Target="../media/image144.jpg"/><Relationship Id="rId14" Type="http://schemas.openxmlformats.org/officeDocument/2006/relationships/image" Target="../media/image149.png"/></Relationships>
</file>

<file path=xl/drawings/_rels/drawing7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3" Type="http://schemas.openxmlformats.org/officeDocument/2006/relationships/image" Target="../media/image137.jp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2" Type="http://schemas.openxmlformats.org/officeDocument/2006/relationships/image" Target="../media/image136.jpg"/><Relationship Id="rId1" Type="http://schemas.openxmlformats.org/officeDocument/2006/relationships/image" Target="../media/image135.jpg"/><Relationship Id="rId6" Type="http://schemas.openxmlformats.org/officeDocument/2006/relationships/image" Target="../media/image141.png"/><Relationship Id="rId11" Type="http://schemas.openxmlformats.org/officeDocument/2006/relationships/image" Target="../media/image146.jpg"/><Relationship Id="rId5" Type="http://schemas.openxmlformats.org/officeDocument/2006/relationships/image" Target="../media/image140.png"/><Relationship Id="rId10" Type="http://schemas.openxmlformats.org/officeDocument/2006/relationships/image" Target="../media/image145.png"/><Relationship Id="rId4" Type="http://schemas.openxmlformats.org/officeDocument/2006/relationships/image" Target="../media/image138.png"/><Relationship Id="rId9" Type="http://schemas.openxmlformats.org/officeDocument/2006/relationships/image" Target="../media/image144.jpg"/><Relationship Id="rId14" Type="http://schemas.openxmlformats.org/officeDocument/2006/relationships/image" Target="../media/image149.png"/></Relationships>
</file>

<file path=xl/drawings/_rels/drawing7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3" Type="http://schemas.openxmlformats.org/officeDocument/2006/relationships/image" Target="../media/image137.jp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2" Type="http://schemas.openxmlformats.org/officeDocument/2006/relationships/image" Target="../media/image136.jpg"/><Relationship Id="rId1" Type="http://schemas.openxmlformats.org/officeDocument/2006/relationships/image" Target="../media/image135.jpg"/><Relationship Id="rId6" Type="http://schemas.openxmlformats.org/officeDocument/2006/relationships/image" Target="../media/image141.png"/><Relationship Id="rId11" Type="http://schemas.openxmlformats.org/officeDocument/2006/relationships/image" Target="../media/image146.jpg"/><Relationship Id="rId5" Type="http://schemas.openxmlformats.org/officeDocument/2006/relationships/image" Target="../media/image140.png"/><Relationship Id="rId10" Type="http://schemas.openxmlformats.org/officeDocument/2006/relationships/image" Target="../media/image145.png"/><Relationship Id="rId4" Type="http://schemas.openxmlformats.org/officeDocument/2006/relationships/image" Target="../media/image138.png"/><Relationship Id="rId9" Type="http://schemas.openxmlformats.org/officeDocument/2006/relationships/image" Target="../media/image144.jpg"/><Relationship Id="rId14" Type="http://schemas.openxmlformats.org/officeDocument/2006/relationships/image" Target="../media/image149.png"/></Relationships>
</file>

<file path=xl/drawings/_rels/drawing7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3" Type="http://schemas.openxmlformats.org/officeDocument/2006/relationships/image" Target="../media/image137.jp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2" Type="http://schemas.openxmlformats.org/officeDocument/2006/relationships/image" Target="../media/image136.jpg"/><Relationship Id="rId1" Type="http://schemas.openxmlformats.org/officeDocument/2006/relationships/image" Target="../media/image135.jpg"/><Relationship Id="rId6" Type="http://schemas.openxmlformats.org/officeDocument/2006/relationships/image" Target="../media/image141.png"/><Relationship Id="rId11" Type="http://schemas.openxmlformats.org/officeDocument/2006/relationships/image" Target="../media/image146.jpg"/><Relationship Id="rId5" Type="http://schemas.openxmlformats.org/officeDocument/2006/relationships/image" Target="../media/image140.png"/><Relationship Id="rId10" Type="http://schemas.openxmlformats.org/officeDocument/2006/relationships/image" Target="../media/image145.png"/><Relationship Id="rId4" Type="http://schemas.openxmlformats.org/officeDocument/2006/relationships/image" Target="../media/image138.png"/><Relationship Id="rId9" Type="http://schemas.openxmlformats.org/officeDocument/2006/relationships/image" Target="../media/image144.jpg"/><Relationship Id="rId14" Type="http://schemas.openxmlformats.org/officeDocument/2006/relationships/image" Target="../media/image149.png"/></Relationships>
</file>

<file path=xl/drawings/_rels/drawing7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3" Type="http://schemas.openxmlformats.org/officeDocument/2006/relationships/image" Target="../media/image137.jp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2" Type="http://schemas.openxmlformats.org/officeDocument/2006/relationships/image" Target="../media/image136.jpg"/><Relationship Id="rId1" Type="http://schemas.openxmlformats.org/officeDocument/2006/relationships/image" Target="../media/image135.jpg"/><Relationship Id="rId6" Type="http://schemas.openxmlformats.org/officeDocument/2006/relationships/image" Target="../media/image141.png"/><Relationship Id="rId11" Type="http://schemas.openxmlformats.org/officeDocument/2006/relationships/image" Target="../media/image146.jpg"/><Relationship Id="rId5" Type="http://schemas.openxmlformats.org/officeDocument/2006/relationships/image" Target="../media/image140.png"/><Relationship Id="rId10" Type="http://schemas.openxmlformats.org/officeDocument/2006/relationships/image" Target="../media/image145.png"/><Relationship Id="rId4" Type="http://schemas.openxmlformats.org/officeDocument/2006/relationships/image" Target="../media/image138.png"/><Relationship Id="rId9" Type="http://schemas.openxmlformats.org/officeDocument/2006/relationships/image" Target="../media/image144.jpg"/><Relationship Id="rId14" Type="http://schemas.openxmlformats.org/officeDocument/2006/relationships/image" Target="../media/image149.png"/></Relationships>
</file>

<file path=xl/drawings/_rels/drawing8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3" Type="http://schemas.openxmlformats.org/officeDocument/2006/relationships/image" Target="../media/image137.jpg"/><Relationship Id="rId7" Type="http://schemas.openxmlformats.org/officeDocument/2006/relationships/image" Target="../media/image142.png"/><Relationship Id="rId2" Type="http://schemas.openxmlformats.org/officeDocument/2006/relationships/image" Target="../media/image136.jpg"/><Relationship Id="rId1" Type="http://schemas.openxmlformats.org/officeDocument/2006/relationships/image" Target="../media/image135.jpg"/><Relationship Id="rId6" Type="http://schemas.openxmlformats.org/officeDocument/2006/relationships/image" Target="../media/image141.png"/><Relationship Id="rId11" Type="http://schemas.openxmlformats.org/officeDocument/2006/relationships/image" Target="../media/image146.jpg"/><Relationship Id="rId5" Type="http://schemas.openxmlformats.org/officeDocument/2006/relationships/image" Target="../media/image140.png"/><Relationship Id="rId10" Type="http://schemas.openxmlformats.org/officeDocument/2006/relationships/image" Target="../media/image145.png"/><Relationship Id="rId4" Type="http://schemas.openxmlformats.org/officeDocument/2006/relationships/image" Target="../media/image138.png"/><Relationship Id="rId9" Type="http://schemas.openxmlformats.org/officeDocument/2006/relationships/image" Target="../media/image14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725297</xdr:colOff>
      <xdr:row>93</xdr:row>
      <xdr:rowOff>290716</xdr:rowOff>
    </xdr:from>
    <xdr:to>
      <xdr:col>3</xdr:col>
      <xdr:colOff>1266897</xdr:colOff>
      <xdr:row>102</xdr:row>
      <xdr:rowOff>186216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939" t="9719" r="9648" b="6994"/>
        <a:stretch/>
      </xdr:blipFill>
      <xdr:spPr>
        <a:xfrm>
          <a:off x="1030097" y="8494916"/>
          <a:ext cx="3996000" cy="2867300"/>
        </a:xfrm>
        <a:prstGeom prst="rect">
          <a:avLst/>
        </a:prstGeom>
      </xdr:spPr>
    </xdr:pic>
    <xdr:clientData/>
  </xdr:twoCellAnchor>
  <xdr:twoCellAnchor editAs="oneCell">
    <xdr:from>
      <xdr:col>1</xdr:col>
      <xdr:colOff>813977</xdr:colOff>
      <xdr:row>111</xdr:row>
      <xdr:rowOff>164004</xdr:rowOff>
    </xdr:from>
    <xdr:to>
      <xdr:col>3</xdr:col>
      <xdr:colOff>1178217</xdr:colOff>
      <xdr:row>120</xdr:row>
      <xdr:rowOff>72203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1118777" y="14972204"/>
          <a:ext cx="381864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5497</xdr:colOff>
      <xdr:row>145</xdr:row>
      <xdr:rowOff>316581</xdr:rowOff>
    </xdr:from>
    <xdr:to>
      <xdr:col>3</xdr:col>
      <xdr:colOff>2267981</xdr:colOff>
      <xdr:row>154</xdr:row>
      <xdr:rowOff>82916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197" t="12481" r="8561" b="7489"/>
        <a:stretch/>
      </xdr:blipFill>
      <xdr:spPr>
        <a:xfrm>
          <a:off x="5497" y="20700081"/>
          <a:ext cx="5829067" cy="27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7726</xdr:colOff>
      <xdr:row>192</xdr:row>
      <xdr:rowOff>304799</xdr:rowOff>
    </xdr:from>
    <xdr:to>
      <xdr:col>3</xdr:col>
      <xdr:colOff>2331162</xdr:colOff>
      <xdr:row>200</xdr:row>
      <xdr:rowOff>170466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815" t="13486" r="6427" b="10443"/>
        <a:stretch/>
      </xdr:blipFill>
      <xdr:spPr>
        <a:xfrm>
          <a:off x="7726" y="32647466"/>
          <a:ext cx="5890019" cy="244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103237</xdr:colOff>
      <xdr:row>231</xdr:row>
      <xdr:rowOff>314050</xdr:rowOff>
    </xdr:from>
    <xdr:to>
      <xdr:col>3</xdr:col>
      <xdr:colOff>2441407</xdr:colOff>
      <xdr:row>240</xdr:row>
      <xdr:rowOff>123537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937" t="27361" r="9656" b="13294"/>
        <a:stretch/>
      </xdr:blipFill>
      <xdr:spPr>
        <a:xfrm>
          <a:off x="255637" y="57883150"/>
          <a:ext cx="5862420" cy="2876537"/>
        </a:xfrm>
        <a:prstGeom prst="rect">
          <a:avLst/>
        </a:prstGeom>
      </xdr:spPr>
    </xdr:pic>
    <xdr:clientData/>
  </xdr:twoCellAnchor>
  <xdr:twoCellAnchor editAs="oneCell">
    <xdr:from>
      <xdr:col>1</xdr:col>
      <xdr:colOff>15021</xdr:colOff>
      <xdr:row>268</xdr:row>
      <xdr:rowOff>207818</xdr:rowOff>
    </xdr:from>
    <xdr:to>
      <xdr:col>3</xdr:col>
      <xdr:colOff>1755501</xdr:colOff>
      <xdr:row>277</xdr:row>
      <xdr:rowOff>36153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712" t="14411" r="9142" b="11654"/>
        <a:stretch/>
      </xdr:blipFill>
      <xdr:spPr>
        <a:xfrm>
          <a:off x="153566" y="93033273"/>
          <a:ext cx="5204117" cy="276549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388</xdr:row>
      <xdr:rowOff>228478</xdr:rowOff>
    </xdr:from>
    <xdr:to>
      <xdr:col>3</xdr:col>
      <xdr:colOff>1881187</xdr:colOff>
      <xdr:row>396</xdr:row>
      <xdr:rowOff>55566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2112" t="20795" r="8905" b="13762"/>
        <a:stretch/>
      </xdr:blipFill>
      <xdr:spPr>
        <a:xfrm>
          <a:off x="238125" y="93097228"/>
          <a:ext cx="5310187" cy="2489756"/>
        </a:xfrm>
        <a:prstGeom prst="rect">
          <a:avLst/>
        </a:prstGeom>
      </xdr:spPr>
    </xdr:pic>
    <xdr:clientData/>
  </xdr:twoCellAnchor>
  <xdr:twoCellAnchor editAs="oneCell">
    <xdr:from>
      <xdr:col>1</xdr:col>
      <xdr:colOff>268097</xdr:colOff>
      <xdr:row>5</xdr:row>
      <xdr:rowOff>0</xdr:rowOff>
    </xdr:from>
    <xdr:to>
      <xdr:col>3</xdr:col>
      <xdr:colOff>1724097</xdr:colOff>
      <xdr:row>13</xdr:row>
      <xdr:rowOff>276500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5" t="12553" r="9343" b="6453"/>
        <a:stretch/>
      </xdr:blipFill>
      <xdr:spPr>
        <a:xfrm>
          <a:off x="572897" y="2470885"/>
          <a:ext cx="49104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878609</xdr:rowOff>
    </xdr:from>
    <xdr:to>
      <xdr:col>3</xdr:col>
      <xdr:colOff>2208044</xdr:colOff>
      <xdr:row>309</xdr:row>
      <xdr:rowOff>190571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2" t="18334" r="8057" b="11734"/>
        <a:stretch/>
      </xdr:blipFill>
      <xdr:spPr>
        <a:xfrm>
          <a:off x="0" y="103679336"/>
          <a:ext cx="5844862" cy="276434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402</xdr:row>
      <xdr:rowOff>50800</xdr:rowOff>
    </xdr:from>
    <xdr:to>
      <xdr:col>3</xdr:col>
      <xdr:colOff>2043146</xdr:colOff>
      <xdr:row>410</xdr:row>
      <xdr:rowOff>253203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69" t="15717" r="14599" b="9935"/>
        <a:stretch/>
      </xdr:blipFill>
      <xdr:spPr>
        <a:xfrm>
          <a:off x="482601" y="69748400"/>
          <a:ext cx="5319745" cy="28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6927</xdr:colOff>
      <xdr:row>520</xdr:row>
      <xdr:rowOff>128155</xdr:rowOff>
    </xdr:from>
    <xdr:to>
      <xdr:col>3</xdr:col>
      <xdr:colOff>1736527</xdr:colOff>
      <xdr:row>529</xdr:row>
      <xdr:rowOff>37511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74" t="8438" r="10410" b="7778"/>
        <a:stretch/>
      </xdr:blipFill>
      <xdr:spPr>
        <a:xfrm>
          <a:off x="145472" y="142085291"/>
          <a:ext cx="5262510" cy="2870765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</xdr:colOff>
      <xdr:row>327</xdr:row>
      <xdr:rowOff>207818</xdr:rowOff>
    </xdr:from>
    <xdr:to>
      <xdr:col>3</xdr:col>
      <xdr:colOff>2329294</xdr:colOff>
      <xdr:row>337</xdr:row>
      <xdr:rowOff>190498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569" t="16865" r="9976" b="12928"/>
        <a:stretch/>
      </xdr:blipFill>
      <xdr:spPr>
        <a:xfrm>
          <a:off x="69272" y="62137636"/>
          <a:ext cx="5940136" cy="309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7518</xdr:rowOff>
    </xdr:from>
    <xdr:to>
      <xdr:col>3</xdr:col>
      <xdr:colOff>2279196</xdr:colOff>
      <xdr:row>186</xdr:row>
      <xdr:rowOff>226385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8026"/>
        <a:stretch/>
      </xdr:blipFill>
      <xdr:spPr>
        <a:xfrm>
          <a:off x="0" y="44930882"/>
          <a:ext cx="5869832" cy="4132778"/>
        </a:xfrm>
        <a:prstGeom prst="rect">
          <a:avLst/>
        </a:prstGeom>
      </xdr:spPr>
    </xdr:pic>
    <xdr:clientData/>
  </xdr:twoCellAnchor>
  <xdr:twoCellAnchor editAs="oneCell">
    <xdr:from>
      <xdr:col>1</xdr:col>
      <xdr:colOff>119496</xdr:colOff>
      <xdr:row>248</xdr:row>
      <xdr:rowOff>286809</xdr:rowOff>
    </xdr:from>
    <xdr:to>
      <xdr:col>3</xdr:col>
      <xdr:colOff>2176896</xdr:colOff>
      <xdr:row>258</xdr:row>
      <xdr:rowOff>176715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C9B8387-2F80-4D14-BF9A-8752A82CBC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3325" t="22443" r="18249" b="16761"/>
        <a:stretch/>
      </xdr:blipFill>
      <xdr:spPr>
        <a:xfrm>
          <a:off x="258041" y="69871264"/>
          <a:ext cx="5509491" cy="3226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76201</xdr:rowOff>
    </xdr:from>
    <xdr:to>
      <xdr:col>3</xdr:col>
      <xdr:colOff>2609850</xdr:colOff>
      <xdr:row>224</xdr:row>
      <xdr:rowOff>18260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9C087F1-A7DB-458E-ACA0-8A33E527AD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22443" b="15909"/>
        <a:stretch/>
      </xdr:blipFill>
      <xdr:spPr>
        <a:xfrm>
          <a:off x="0" y="51777901"/>
          <a:ext cx="6286500" cy="2583656"/>
        </a:xfrm>
        <a:prstGeom prst="rect">
          <a:avLst/>
        </a:prstGeom>
      </xdr:spPr>
    </xdr:pic>
    <xdr:clientData/>
  </xdr:twoCellAnchor>
  <xdr:twoCellAnchor editAs="oneCell">
    <xdr:from>
      <xdr:col>1</xdr:col>
      <xdr:colOff>178378</xdr:colOff>
      <xdr:row>285</xdr:row>
      <xdr:rowOff>214200</xdr:rowOff>
    </xdr:from>
    <xdr:to>
      <xdr:col>3</xdr:col>
      <xdr:colOff>2097109</xdr:colOff>
      <xdr:row>295</xdr:row>
      <xdr:rowOff>135085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30D4B1-B212-454F-95F9-AF8F211BD7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4772" t="17614" r="5872" b="10796"/>
        <a:stretch/>
      </xdr:blipFill>
      <xdr:spPr>
        <a:xfrm>
          <a:off x="316923" y="98858564"/>
          <a:ext cx="5382368" cy="3218266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558801</xdr:colOff>
      <xdr:row>36</xdr:row>
      <xdr:rowOff>2768</xdr:rowOff>
    </xdr:from>
    <xdr:to>
      <xdr:col>3</xdr:col>
      <xdr:colOff>1981201</xdr:colOff>
      <xdr:row>47</xdr:row>
      <xdr:rowOff>245141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91F2F1-E767-D842-BA81-C814B24BF4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6026" t="-588" r="15113" b="588"/>
        <a:stretch/>
      </xdr:blipFill>
      <xdr:spPr>
        <a:xfrm>
          <a:off x="711201" y="7724368"/>
          <a:ext cx="4876800" cy="3874573"/>
        </a:xfrm>
        <a:prstGeom prst="rect">
          <a:avLst/>
        </a:prstGeom>
      </xdr:spPr>
    </xdr:pic>
    <xdr:clientData/>
  </xdr:twoCellAnchor>
  <xdr:oneCellAnchor>
    <xdr:from>
      <xdr:col>1</xdr:col>
      <xdr:colOff>134937</xdr:colOff>
      <xdr:row>372</xdr:row>
      <xdr:rowOff>156116</xdr:rowOff>
    </xdr:from>
    <xdr:ext cx="5410200" cy="3137948"/>
    <xdr:pic>
      <xdr:nvPicPr>
        <xdr:cNvPr id="31" name="Picture 30">
          <a:extLst>
            <a:ext uri="{FF2B5EF4-FFF2-40B4-BE49-F238E27FC236}">
              <a16:creationId xmlns:a16="http://schemas.microsoft.com/office/drawing/2014/main" id="{4A5EBD76-FBCA-F841-980D-C6746435F1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7576" b="7289"/>
        <a:stretch/>
      </xdr:blipFill>
      <xdr:spPr>
        <a:xfrm>
          <a:off x="277812" y="88524304"/>
          <a:ext cx="5410200" cy="3137948"/>
        </a:xfrm>
        <a:prstGeom prst="rect">
          <a:avLst/>
        </a:prstGeom>
      </xdr:spPr>
    </xdr:pic>
    <xdr:clientData/>
  </xdr:oneCellAnchor>
  <xdr:twoCellAnchor editAs="oneCell">
    <xdr:from>
      <xdr:col>1</xdr:col>
      <xdr:colOff>457199</xdr:colOff>
      <xdr:row>360</xdr:row>
      <xdr:rowOff>203200</xdr:rowOff>
    </xdr:from>
    <xdr:to>
      <xdr:col>3</xdr:col>
      <xdr:colOff>2114142</xdr:colOff>
      <xdr:row>369</xdr:row>
      <xdr:rowOff>203200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75DCC66-1644-DF40-A4EF-E86EC5A219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468" t="8440" r="12878" b="8052"/>
        <a:stretch/>
      </xdr:blipFill>
      <xdr:spPr>
        <a:xfrm>
          <a:off x="609599" y="110744000"/>
          <a:ext cx="5111343" cy="2971800"/>
        </a:xfrm>
        <a:prstGeom prst="rect">
          <a:avLst/>
        </a:prstGeom>
      </xdr:spPr>
    </xdr:pic>
    <xdr:clientData/>
  </xdr:twoCellAnchor>
  <xdr:oneCellAnchor>
    <xdr:from>
      <xdr:col>1</xdr:col>
      <xdr:colOff>228600</xdr:colOff>
      <xdr:row>494</xdr:row>
      <xdr:rowOff>304800</xdr:rowOff>
    </xdr:from>
    <xdr:ext cx="4973023" cy="2880001"/>
    <xdr:pic>
      <xdr:nvPicPr>
        <xdr:cNvPr id="33" name="Picture 32">
          <a:extLst>
            <a:ext uri="{FF2B5EF4-FFF2-40B4-BE49-F238E27FC236}">
              <a16:creationId xmlns:a16="http://schemas.microsoft.com/office/drawing/2014/main" id="{B92F5405-6FD8-4947-949C-6425FAE0AD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30" t="18091" r="13770" b="14952"/>
        <a:stretch/>
      </xdr:blipFill>
      <xdr:spPr>
        <a:xfrm>
          <a:off x="381000" y="138176000"/>
          <a:ext cx="4973023" cy="2880001"/>
        </a:xfrm>
        <a:prstGeom prst="rect">
          <a:avLst/>
        </a:prstGeom>
      </xdr:spPr>
    </xdr:pic>
    <xdr:clientData/>
  </xdr:oneCellAnchor>
  <xdr:twoCellAnchor editAs="oneCell">
    <xdr:from>
      <xdr:col>0</xdr:col>
      <xdr:colOff>95250</xdr:colOff>
      <xdr:row>509</xdr:row>
      <xdr:rowOff>87313</xdr:rowOff>
    </xdr:from>
    <xdr:to>
      <xdr:col>3</xdr:col>
      <xdr:colOff>1833562</xdr:colOff>
      <xdr:row>517</xdr:row>
      <xdr:rowOff>2364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0AF6DDC-76EA-FC41-A45E-F1E1556D21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8129" b="11010"/>
        <a:stretch/>
      </xdr:blipFill>
      <xdr:spPr>
        <a:xfrm>
          <a:off x="95250" y="117816313"/>
          <a:ext cx="5405437" cy="2579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249814</xdr:rowOff>
    </xdr:from>
    <xdr:to>
      <xdr:col>3</xdr:col>
      <xdr:colOff>1762126</xdr:colOff>
      <xdr:row>488</xdr:row>
      <xdr:rowOff>13404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8EEB4E-B2A3-49CA-A124-ED3E17F57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14954" t="23555" r="14028" b="21245"/>
        <a:stretch/>
      </xdr:blipFill>
      <xdr:spPr>
        <a:xfrm>
          <a:off x="0" y="169806359"/>
          <a:ext cx="5341217" cy="2349771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595313</xdr:colOff>
      <xdr:row>448</xdr:row>
      <xdr:rowOff>119062</xdr:rowOff>
    </xdr:from>
    <xdr:to>
      <xdr:col>3</xdr:col>
      <xdr:colOff>1547813</xdr:colOff>
      <xdr:row>456</xdr:row>
      <xdr:rowOff>98418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193E1EF-FB37-4C60-81DA-67673D164E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2254" t="19700" r="21638" b="21579"/>
        <a:stretch/>
      </xdr:blipFill>
      <xdr:spPr>
        <a:xfrm>
          <a:off x="738188" y="103108125"/>
          <a:ext cx="4476750" cy="2646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242453</xdr:rowOff>
    </xdr:from>
    <xdr:to>
      <xdr:col>3</xdr:col>
      <xdr:colOff>2874818</xdr:colOff>
      <xdr:row>64</xdr:row>
      <xdr:rowOff>155863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F2239F-121C-4B2C-8142-DF4954827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127180"/>
          <a:ext cx="6546273" cy="3654137"/>
        </a:xfrm>
        <a:prstGeom prst="rect">
          <a:avLst/>
        </a:prstGeom>
      </xdr:spPr>
    </xdr:pic>
    <xdr:clientData/>
  </xdr:twoCellAnchor>
  <xdr:twoCellAnchor editAs="oneCell">
    <xdr:from>
      <xdr:col>1</xdr:col>
      <xdr:colOff>415637</xdr:colOff>
      <xdr:row>72</xdr:row>
      <xdr:rowOff>256831</xdr:rowOff>
    </xdr:from>
    <xdr:to>
      <xdr:col>3</xdr:col>
      <xdr:colOff>1922318</xdr:colOff>
      <xdr:row>84</xdr:row>
      <xdr:rowOff>1156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706FCA-269C-4492-BB8A-D3525B1F5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4182" y="18475558"/>
          <a:ext cx="5039591" cy="348505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464</xdr:row>
      <xdr:rowOff>86590</xdr:rowOff>
    </xdr:from>
    <xdr:to>
      <xdr:col>3</xdr:col>
      <xdr:colOff>1673458</xdr:colOff>
      <xdr:row>472</xdr:row>
      <xdr:rowOff>39346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3B423F0-82C8-4782-A74E-24586655D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1727" y="122197090"/>
          <a:ext cx="5033186" cy="2585120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429</xdr:row>
      <xdr:rowOff>265937</xdr:rowOff>
    </xdr:from>
    <xdr:to>
      <xdr:col>3</xdr:col>
      <xdr:colOff>2459180</xdr:colOff>
      <xdr:row>439</xdr:row>
      <xdr:rowOff>60054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D7AB2DD-8B36-4960-B40D-84F7C381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6364" y="116453619"/>
          <a:ext cx="5784271" cy="308457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416</xdr:row>
      <xdr:rowOff>102407</xdr:rowOff>
    </xdr:from>
    <xdr:to>
      <xdr:col>3</xdr:col>
      <xdr:colOff>2078182</xdr:colOff>
      <xdr:row>425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F36F09-25B4-4421-96D4-6461D7D098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12113" r="11335"/>
        <a:stretch/>
      </xdr:blipFill>
      <xdr:spPr>
        <a:xfrm>
          <a:off x="277091" y="116619134"/>
          <a:ext cx="5472546" cy="2859002"/>
        </a:xfrm>
        <a:prstGeom prst="rect">
          <a:avLst/>
        </a:prstGeom>
      </xdr:spPr>
    </xdr:pic>
    <xdr:clientData/>
  </xdr:twoCellAnchor>
  <xdr:twoCellAnchor editAs="oneCell">
    <xdr:from>
      <xdr:col>2</xdr:col>
      <xdr:colOff>329045</xdr:colOff>
      <xdr:row>21</xdr:row>
      <xdr:rowOff>173182</xdr:rowOff>
    </xdr:from>
    <xdr:to>
      <xdr:col>3</xdr:col>
      <xdr:colOff>1048247</xdr:colOff>
      <xdr:row>29</xdr:row>
      <xdr:rowOff>40871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61CA7A6-CE6F-4C51-9FE4-207273FB2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58636" y="7689273"/>
          <a:ext cx="3161066" cy="2413462"/>
        </a:xfrm>
        <a:prstGeom prst="rect">
          <a:avLst/>
        </a:prstGeom>
      </xdr:spPr>
    </xdr:pic>
    <xdr:clientData/>
  </xdr:twoCellAnchor>
  <xdr:oneCellAnchor>
    <xdr:from>
      <xdr:col>1</xdr:col>
      <xdr:colOff>813977</xdr:colOff>
      <xdr:row>127</xdr:row>
      <xdr:rowOff>164004</xdr:rowOff>
    </xdr:from>
    <xdr:ext cx="3897150" cy="2834972"/>
    <xdr:pic>
      <xdr:nvPicPr>
        <xdr:cNvPr id="36" name="Picture 35">
          <a:extLst>
            <a:ext uri="{FF2B5EF4-FFF2-40B4-BE49-F238E27FC236}">
              <a16:creationId xmlns:a16="http://schemas.microsoft.com/office/drawing/2014/main" id="{2D5C426F-85F5-4453-9EC0-4A361E537F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952522" y="39839959"/>
          <a:ext cx="3897150" cy="2834972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160</xdr:row>
      <xdr:rowOff>276906</xdr:rowOff>
    </xdr:from>
    <xdr:to>
      <xdr:col>3</xdr:col>
      <xdr:colOff>1939636</xdr:colOff>
      <xdr:row>170</xdr:row>
      <xdr:rowOff>44178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395F02B-4E0A-44DF-914E-A1D031E3A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850951"/>
          <a:ext cx="5611091" cy="28845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277092</xdr:rowOff>
    </xdr:from>
    <xdr:to>
      <xdr:col>4</xdr:col>
      <xdr:colOff>76901</xdr:colOff>
      <xdr:row>353</xdr:row>
      <xdr:rowOff>265876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17D40BE-A952-4746-B01F-F5FAE994C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7140183"/>
          <a:ext cx="6709765" cy="350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106028</xdr:rowOff>
    </xdr:from>
    <xdr:to>
      <xdr:col>3</xdr:col>
      <xdr:colOff>2251364</xdr:colOff>
      <xdr:row>323</xdr:row>
      <xdr:rowOff>246867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00855AE-1CE0-44A4-ADEE-8FD20BC74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7080437"/>
          <a:ext cx="5888182" cy="33620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725297</xdr:colOff>
      <xdr:row>91</xdr:row>
      <xdr:rowOff>290716</xdr:rowOff>
    </xdr:from>
    <xdr:to>
      <xdr:col>3</xdr:col>
      <xdr:colOff>1266897</xdr:colOff>
      <xdr:row>100</xdr:row>
      <xdr:rowOff>186216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A7D277-84FD-4080-B72E-393A5264A5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939" t="9719" r="9648" b="6994"/>
        <a:stretch/>
      </xdr:blipFill>
      <xdr:spPr>
        <a:xfrm>
          <a:off x="868172" y="14254366"/>
          <a:ext cx="4065850" cy="2781575"/>
        </a:xfrm>
        <a:prstGeom prst="rect">
          <a:avLst/>
        </a:prstGeom>
      </xdr:spPr>
    </xdr:pic>
    <xdr:clientData/>
  </xdr:twoCellAnchor>
  <xdr:twoCellAnchor editAs="oneCell">
    <xdr:from>
      <xdr:col>1</xdr:col>
      <xdr:colOff>813977</xdr:colOff>
      <xdr:row>110</xdr:row>
      <xdr:rowOff>164004</xdr:rowOff>
    </xdr:from>
    <xdr:to>
      <xdr:col>3</xdr:col>
      <xdr:colOff>1178217</xdr:colOff>
      <xdr:row>119</xdr:row>
      <xdr:rowOff>72204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C285D5-4286-4F78-9AE7-A70C27121A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956852" y="20738004"/>
          <a:ext cx="3888490" cy="2870475"/>
        </a:xfrm>
        <a:prstGeom prst="rect">
          <a:avLst/>
        </a:prstGeom>
      </xdr:spPr>
    </xdr:pic>
    <xdr:clientData/>
  </xdr:twoCellAnchor>
  <xdr:twoCellAnchor editAs="oneCell">
    <xdr:from>
      <xdr:col>0</xdr:col>
      <xdr:colOff>5497</xdr:colOff>
      <xdr:row>146</xdr:row>
      <xdr:rowOff>316581</xdr:rowOff>
    </xdr:from>
    <xdr:to>
      <xdr:col>3</xdr:col>
      <xdr:colOff>2267981</xdr:colOff>
      <xdr:row>155</xdr:row>
      <xdr:rowOff>82920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A6195E-601D-4720-A5A7-2465A84B01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197" t="12481" r="8561" b="7489"/>
        <a:stretch/>
      </xdr:blipFill>
      <xdr:spPr>
        <a:xfrm>
          <a:off x="5497" y="26081706"/>
          <a:ext cx="5929609" cy="2595260"/>
        </a:xfrm>
        <a:prstGeom prst="rect">
          <a:avLst/>
        </a:prstGeom>
      </xdr:spPr>
    </xdr:pic>
    <xdr:clientData/>
  </xdr:twoCellAnchor>
  <xdr:twoCellAnchor editAs="oneCell">
    <xdr:from>
      <xdr:col>0</xdr:col>
      <xdr:colOff>7726</xdr:colOff>
      <xdr:row>195</xdr:row>
      <xdr:rowOff>304799</xdr:rowOff>
    </xdr:from>
    <xdr:to>
      <xdr:col>3</xdr:col>
      <xdr:colOff>2331162</xdr:colOff>
      <xdr:row>203</xdr:row>
      <xdr:rowOff>170462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589357-F37D-4135-8F82-2D64C867C7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815" t="13486" r="6427" b="10443"/>
        <a:stretch/>
      </xdr:blipFill>
      <xdr:spPr>
        <a:xfrm>
          <a:off x="7726" y="38776274"/>
          <a:ext cx="5990561" cy="2437417"/>
        </a:xfrm>
        <a:prstGeom prst="rect">
          <a:avLst/>
        </a:prstGeom>
      </xdr:spPr>
    </xdr:pic>
    <xdr:clientData/>
  </xdr:twoCellAnchor>
  <xdr:twoCellAnchor editAs="oneCell">
    <xdr:from>
      <xdr:col>1</xdr:col>
      <xdr:colOff>103237</xdr:colOff>
      <xdr:row>232</xdr:row>
      <xdr:rowOff>314050</xdr:rowOff>
    </xdr:from>
    <xdr:to>
      <xdr:col>3</xdr:col>
      <xdr:colOff>2441407</xdr:colOff>
      <xdr:row>241</xdr:row>
      <xdr:rowOff>123533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23400E-5FEC-4387-B0D5-455FE2D047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937" t="27361" r="9656" b="13294"/>
        <a:stretch/>
      </xdr:blipFill>
      <xdr:spPr>
        <a:xfrm>
          <a:off x="246112" y="50968000"/>
          <a:ext cx="5862420" cy="2790812"/>
        </a:xfrm>
        <a:prstGeom prst="rect">
          <a:avLst/>
        </a:prstGeom>
      </xdr:spPr>
    </xdr:pic>
    <xdr:clientData/>
  </xdr:twoCellAnchor>
  <xdr:twoCellAnchor editAs="oneCell">
    <xdr:from>
      <xdr:col>1</xdr:col>
      <xdr:colOff>125857</xdr:colOff>
      <xdr:row>272</xdr:row>
      <xdr:rowOff>0</xdr:rowOff>
    </xdr:from>
    <xdr:to>
      <xdr:col>3</xdr:col>
      <xdr:colOff>1866337</xdr:colOff>
      <xdr:row>280</xdr:row>
      <xdr:rowOff>188550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23B538-0434-4A03-AAC6-ED34490660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712" t="14411" r="9142" b="11654"/>
        <a:stretch/>
      </xdr:blipFill>
      <xdr:spPr>
        <a:xfrm>
          <a:off x="268732" y="63846075"/>
          <a:ext cx="5264730" cy="27412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398</xdr:row>
      <xdr:rowOff>228478</xdr:rowOff>
    </xdr:from>
    <xdr:to>
      <xdr:col>3</xdr:col>
      <xdr:colOff>1881187</xdr:colOff>
      <xdr:row>406</xdr:row>
      <xdr:rowOff>41709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A8EC62-9E08-4C96-B1E9-DF0B0904CA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2112" t="20795" r="8905" b="13762"/>
        <a:stretch/>
      </xdr:blipFill>
      <xdr:spPr>
        <a:xfrm>
          <a:off x="238125" y="93706828"/>
          <a:ext cx="5310187" cy="2489756"/>
        </a:xfrm>
        <a:prstGeom prst="rect">
          <a:avLst/>
        </a:prstGeom>
      </xdr:spPr>
    </xdr:pic>
    <xdr:clientData/>
  </xdr:twoCellAnchor>
  <xdr:twoCellAnchor editAs="oneCell">
    <xdr:from>
      <xdr:col>1</xdr:col>
      <xdr:colOff>268097</xdr:colOff>
      <xdr:row>5</xdr:row>
      <xdr:rowOff>0</xdr:rowOff>
    </xdr:from>
    <xdr:to>
      <xdr:col>3</xdr:col>
      <xdr:colOff>1724097</xdr:colOff>
      <xdr:row>13</xdr:row>
      <xdr:rowOff>276500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DD2566C-9B84-4C23-B433-B07949AE5C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5" t="12553" r="9343" b="6453"/>
        <a:stretch/>
      </xdr:blipFill>
      <xdr:spPr>
        <a:xfrm>
          <a:off x="410972" y="2105025"/>
          <a:ext cx="4980250" cy="28673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304</xdr:row>
      <xdr:rowOff>203200</xdr:rowOff>
    </xdr:from>
    <xdr:to>
      <xdr:col>3</xdr:col>
      <xdr:colOff>2335044</xdr:colOff>
      <xdr:row>313</xdr:row>
      <xdr:rowOff>18254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38F90E-484A-4CBB-865A-2337BB580F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2" t="18334" r="8057" b="11734"/>
        <a:stretch/>
      </xdr:blipFill>
      <xdr:spPr>
        <a:xfrm>
          <a:off x="146050" y="74326750"/>
          <a:ext cx="5856119" cy="279637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411</xdr:row>
      <xdr:rowOff>50800</xdr:rowOff>
    </xdr:from>
    <xdr:to>
      <xdr:col>3</xdr:col>
      <xdr:colOff>2043146</xdr:colOff>
      <xdr:row>419</xdr:row>
      <xdr:rowOff>253205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6C258F-1551-46CE-82FF-EC911D1157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69" t="15717" r="14599" b="9935"/>
        <a:stretch/>
      </xdr:blipFill>
      <xdr:spPr>
        <a:xfrm>
          <a:off x="320676" y="98701225"/>
          <a:ext cx="5389595" cy="286940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533</xdr:row>
      <xdr:rowOff>76200</xdr:rowOff>
    </xdr:from>
    <xdr:to>
      <xdr:col>3</xdr:col>
      <xdr:colOff>1862950</xdr:colOff>
      <xdr:row>541</xdr:row>
      <xdr:rowOff>314600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A5CF3B-EC75-4AA2-8DB9-66A8C4C22F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74" t="8438" r="10410" b="7778"/>
        <a:stretch/>
      </xdr:blipFill>
      <xdr:spPr>
        <a:xfrm>
          <a:off x="285750" y="146132550"/>
          <a:ext cx="5253850" cy="2981600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</xdr:colOff>
      <xdr:row>333</xdr:row>
      <xdr:rowOff>207818</xdr:rowOff>
    </xdr:from>
    <xdr:to>
      <xdr:col>3</xdr:col>
      <xdr:colOff>2329294</xdr:colOff>
      <xdr:row>342</xdr:row>
      <xdr:rowOff>171446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2CF6410-3E74-4D0B-B0E9-2EE841110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569" t="16865" r="9976" b="12928"/>
        <a:stretch/>
      </xdr:blipFill>
      <xdr:spPr>
        <a:xfrm>
          <a:off x="69272" y="79189118"/>
          <a:ext cx="5927147" cy="31830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215337</xdr:rowOff>
    </xdr:from>
    <xdr:to>
      <xdr:col>3</xdr:col>
      <xdr:colOff>2279196</xdr:colOff>
      <xdr:row>190</xdr:row>
      <xdr:rowOff>110933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BE2F7B4-C368-4F1C-BF3F-B336813AFB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8026"/>
        <a:stretch/>
      </xdr:blipFill>
      <xdr:spPr>
        <a:xfrm>
          <a:off x="0" y="32400312"/>
          <a:ext cx="5946321" cy="4038971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252</xdr:row>
      <xdr:rowOff>21264</xdr:rowOff>
    </xdr:from>
    <xdr:to>
      <xdr:col>3</xdr:col>
      <xdr:colOff>2419350</xdr:colOff>
      <xdr:row>261</xdr:row>
      <xdr:rowOff>292173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6964C52-DF4E-4ABD-994D-1D03580ACE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3325" t="22443" r="18249" b="16761"/>
        <a:stretch/>
      </xdr:blipFill>
      <xdr:spPr>
        <a:xfrm>
          <a:off x="504825" y="57437964"/>
          <a:ext cx="5581650" cy="31760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76201</xdr:rowOff>
    </xdr:from>
    <xdr:to>
      <xdr:col>3</xdr:col>
      <xdr:colOff>2609850</xdr:colOff>
      <xdr:row>225</xdr:row>
      <xdr:rowOff>18255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436689-203F-4F56-BBE7-97DEC91D84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22443" b="15909"/>
        <a:stretch/>
      </xdr:blipFill>
      <xdr:spPr>
        <a:xfrm>
          <a:off x="0" y="45519976"/>
          <a:ext cx="6276975" cy="259000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288</xdr:row>
      <xdr:rowOff>228055</xdr:rowOff>
    </xdr:from>
    <xdr:to>
      <xdr:col>3</xdr:col>
      <xdr:colOff>1875436</xdr:colOff>
      <xdr:row>298</xdr:row>
      <xdr:rowOff>175265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6E6DC-206A-48BB-8BFB-C97A5438FC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4772" t="17614" r="5872" b="10796"/>
        <a:stretch/>
      </xdr:blipFill>
      <xdr:spPr>
        <a:xfrm>
          <a:off x="95250" y="69512905"/>
          <a:ext cx="5447311" cy="3200946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558801</xdr:colOff>
      <xdr:row>34</xdr:row>
      <xdr:rowOff>2768</xdr:rowOff>
    </xdr:from>
    <xdr:to>
      <xdr:col>3</xdr:col>
      <xdr:colOff>1981201</xdr:colOff>
      <xdr:row>45</xdr:row>
      <xdr:rowOff>245141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81A3965-F7B5-4DA7-B3EF-A993F2B929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6026" t="-588" r="15113" b="588"/>
        <a:stretch/>
      </xdr:blipFill>
      <xdr:spPr>
        <a:xfrm>
          <a:off x="701676" y="7556093"/>
          <a:ext cx="4946650" cy="3757098"/>
        </a:xfrm>
        <a:prstGeom prst="rect">
          <a:avLst/>
        </a:prstGeom>
      </xdr:spPr>
    </xdr:pic>
    <xdr:clientData/>
  </xdr:twoCellAnchor>
  <xdr:oneCellAnchor>
    <xdr:from>
      <xdr:col>1</xdr:col>
      <xdr:colOff>134937</xdr:colOff>
      <xdr:row>384</xdr:row>
      <xdr:rowOff>156116</xdr:rowOff>
    </xdr:from>
    <xdr:ext cx="5410200" cy="3137948"/>
    <xdr:pic>
      <xdr:nvPicPr>
        <xdr:cNvPr id="19" name="Picture 18">
          <a:extLst>
            <a:ext uri="{FF2B5EF4-FFF2-40B4-BE49-F238E27FC236}">
              <a16:creationId xmlns:a16="http://schemas.microsoft.com/office/drawing/2014/main" id="{C6C221EA-62A9-49BB-AD38-4585B1CB0F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7576" b="7289"/>
        <a:stretch/>
      </xdr:blipFill>
      <xdr:spPr>
        <a:xfrm>
          <a:off x="277812" y="88795766"/>
          <a:ext cx="5410200" cy="3137948"/>
        </a:xfrm>
        <a:prstGeom prst="rect">
          <a:avLst/>
        </a:prstGeom>
      </xdr:spPr>
    </xdr:pic>
    <xdr:clientData/>
  </xdr:oneCellAnchor>
  <xdr:twoCellAnchor editAs="oneCell">
    <xdr:from>
      <xdr:col>1</xdr:col>
      <xdr:colOff>457199</xdr:colOff>
      <xdr:row>371</xdr:row>
      <xdr:rowOff>203200</xdr:rowOff>
    </xdr:from>
    <xdr:to>
      <xdr:col>3</xdr:col>
      <xdr:colOff>2114142</xdr:colOff>
      <xdr:row>380</xdr:row>
      <xdr:rowOff>203197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C5DFE62-01A7-4308-9377-6275E70FEB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468" t="8440" r="12878" b="8052"/>
        <a:stretch/>
      </xdr:blipFill>
      <xdr:spPr>
        <a:xfrm>
          <a:off x="600074" y="84318475"/>
          <a:ext cx="5181193" cy="2905126"/>
        </a:xfrm>
        <a:prstGeom prst="rect">
          <a:avLst/>
        </a:prstGeom>
      </xdr:spPr>
    </xdr:pic>
    <xdr:clientData/>
  </xdr:twoCellAnchor>
  <xdr:oneCellAnchor>
    <xdr:from>
      <xdr:col>1</xdr:col>
      <xdr:colOff>228600</xdr:colOff>
      <xdr:row>508</xdr:row>
      <xdr:rowOff>304800</xdr:rowOff>
    </xdr:from>
    <xdr:ext cx="4973023" cy="2880001"/>
    <xdr:pic>
      <xdr:nvPicPr>
        <xdr:cNvPr id="21" name="Picture 20">
          <a:extLst>
            <a:ext uri="{FF2B5EF4-FFF2-40B4-BE49-F238E27FC236}">
              <a16:creationId xmlns:a16="http://schemas.microsoft.com/office/drawing/2014/main" id="{7E1C4501-E669-43C6-BFE8-B650EDA46C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30" t="18091" r="13770" b="14952"/>
        <a:stretch/>
      </xdr:blipFill>
      <xdr:spPr>
        <a:xfrm>
          <a:off x="371475" y="113033175"/>
          <a:ext cx="4973023" cy="2880001"/>
        </a:xfrm>
        <a:prstGeom prst="rect">
          <a:avLst/>
        </a:prstGeom>
      </xdr:spPr>
    </xdr:pic>
    <xdr:clientData/>
  </xdr:oneCellAnchor>
  <xdr:twoCellAnchor editAs="oneCell">
    <xdr:from>
      <xdr:col>0</xdr:col>
      <xdr:colOff>95250</xdr:colOff>
      <xdr:row>523</xdr:row>
      <xdr:rowOff>87313</xdr:rowOff>
    </xdr:from>
    <xdr:to>
      <xdr:col>3</xdr:col>
      <xdr:colOff>1833562</xdr:colOff>
      <xdr:row>530</xdr:row>
      <xdr:rowOff>323833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02894A3-7183-4965-897D-8E9615F806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8129" b="11010"/>
        <a:stretch/>
      </xdr:blipFill>
      <xdr:spPr>
        <a:xfrm>
          <a:off x="95250" y="118435438"/>
          <a:ext cx="5405437" cy="2579670"/>
        </a:xfrm>
        <a:prstGeom prst="rect">
          <a:avLst/>
        </a:prstGeom>
      </xdr:spPr>
    </xdr:pic>
    <xdr:clientData/>
  </xdr:twoCellAnchor>
  <xdr:twoCellAnchor editAs="oneCell">
    <xdr:from>
      <xdr:col>0</xdr:col>
      <xdr:colOff>96836</xdr:colOff>
      <xdr:row>493</xdr:row>
      <xdr:rowOff>141287</xdr:rowOff>
    </xdr:from>
    <xdr:to>
      <xdr:col>3</xdr:col>
      <xdr:colOff>1858962</xdr:colOff>
      <xdr:row>500</xdr:row>
      <xdr:rowOff>191201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27A149E-1DED-4CB2-83D0-9DDB47B820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14954" t="23555" r="14028" b="21245"/>
        <a:stretch/>
      </xdr:blipFill>
      <xdr:spPr>
        <a:xfrm>
          <a:off x="96836" y="172581887"/>
          <a:ext cx="5368926" cy="2361314"/>
        </a:xfrm>
        <a:prstGeom prst="rect">
          <a:avLst/>
        </a:prstGeom>
      </xdr:spPr>
    </xdr:pic>
    <xdr:clientData/>
  </xdr:twoCellAnchor>
  <xdr:twoCellAnchor editAs="oneCell">
    <xdr:from>
      <xdr:col>1</xdr:col>
      <xdr:colOff>412433</xdr:colOff>
      <xdr:row>459</xdr:row>
      <xdr:rowOff>103822</xdr:rowOff>
    </xdr:from>
    <xdr:to>
      <xdr:col>3</xdr:col>
      <xdr:colOff>1364933</xdr:colOff>
      <xdr:row>467</xdr:row>
      <xdr:rowOff>83177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998A2A-2653-4A4D-A8EA-7A444B903E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2254" t="19700" r="21638" b="21579"/>
        <a:stretch/>
      </xdr:blipFill>
      <xdr:spPr>
        <a:xfrm>
          <a:off x="564833" y="152823862"/>
          <a:ext cx="4411980" cy="26615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133350</xdr:rowOff>
    </xdr:from>
    <xdr:to>
      <xdr:col>3</xdr:col>
      <xdr:colOff>2869623</xdr:colOff>
      <xdr:row>59</xdr:row>
      <xdr:rowOff>225137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AF92AC-3D3A-41C6-ACAC-45E0EAF4C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449300"/>
          <a:ext cx="6546273" cy="3654137"/>
        </a:xfrm>
        <a:prstGeom prst="rect">
          <a:avLst/>
        </a:prstGeom>
      </xdr:spPr>
    </xdr:pic>
    <xdr:clientData/>
  </xdr:twoCellAnchor>
  <xdr:twoCellAnchor editAs="oneCell">
    <xdr:from>
      <xdr:col>1</xdr:col>
      <xdr:colOff>415637</xdr:colOff>
      <xdr:row>73</xdr:row>
      <xdr:rowOff>256831</xdr:rowOff>
    </xdr:from>
    <xdr:to>
      <xdr:col>3</xdr:col>
      <xdr:colOff>1922318</xdr:colOff>
      <xdr:row>85</xdr:row>
      <xdr:rowOff>1157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434FDBC-68A1-42E7-8140-F3E2C1F00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8512" y="18611506"/>
          <a:ext cx="5030931" cy="3516226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475</xdr:row>
      <xdr:rowOff>19050</xdr:rowOff>
    </xdr:from>
    <xdr:to>
      <xdr:col>3</xdr:col>
      <xdr:colOff>1556451</xdr:colOff>
      <xdr:row>481</xdr:row>
      <xdr:rowOff>238506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8DD2A65-DA6E-4AFD-BFF0-78A4FE92E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0100" y="125177550"/>
          <a:ext cx="4433001" cy="2276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3</xdr:col>
      <xdr:colOff>2074926</xdr:colOff>
      <xdr:row>448</xdr:row>
      <xdr:rowOff>132588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6ED0F75-DF14-45C1-81CC-BA2317C07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20415050"/>
          <a:ext cx="5751576" cy="287578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424</xdr:row>
      <xdr:rowOff>190500</xdr:rowOff>
    </xdr:from>
    <xdr:to>
      <xdr:col>3</xdr:col>
      <xdr:colOff>2024496</xdr:colOff>
      <xdr:row>432</xdr:row>
      <xdr:rowOff>306302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1D82757-78D0-4E0E-AF88-CF52E4D8D1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12113" r="11335"/>
        <a:stretch/>
      </xdr:blipFill>
      <xdr:spPr>
        <a:xfrm>
          <a:off x="228600" y="120262650"/>
          <a:ext cx="5472546" cy="2859002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19</xdr:row>
      <xdr:rowOff>292478</xdr:rowOff>
    </xdr:from>
    <xdr:to>
      <xdr:col>3</xdr:col>
      <xdr:colOff>1257300</xdr:colOff>
      <xdr:row>27</xdr:row>
      <xdr:rowOff>316229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8EEF0E9-AD5F-4850-9AB9-59A7D7BC0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09700" y="8026778"/>
          <a:ext cx="3524250" cy="2690751"/>
        </a:xfrm>
        <a:prstGeom prst="rect">
          <a:avLst/>
        </a:prstGeom>
      </xdr:spPr>
    </xdr:pic>
    <xdr:clientData/>
  </xdr:twoCellAnchor>
  <xdr:oneCellAnchor>
    <xdr:from>
      <xdr:col>1</xdr:col>
      <xdr:colOff>813977</xdr:colOff>
      <xdr:row>126</xdr:row>
      <xdr:rowOff>164004</xdr:rowOff>
    </xdr:from>
    <xdr:ext cx="3888490" cy="2956200"/>
    <xdr:pic>
      <xdr:nvPicPr>
        <xdr:cNvPr id="32" name="Picture 31">
          <a:extLst>
            <a:ext uri="{FF2B5EF4-FFF2-40B4-BE49-F238E27FC236}">
              <a16:creationId xmlns:a16="http://schemas.microsoft.com/office/drawing/2014/main" id="{EBF06342-1091-4B4D-8CC5-0AB83FFB98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966377" y="39883254"/>
          <a:ext cx="3888490" cy="29562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161</xdr:row>
      <xdr:rowOff>183924</xdr:rowOff>
    </xdr:from>
    <xdr:to>
      <xdr:col>3</xdr:col>
      <xdr:colOff>2799531</xdr:colOff>
      <xdr:row>171</xdr:row>
      <xdr:rowOff>274695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88DFA4E-9890-4F06-AE4F-48622CF36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7753024"/>
          <a:ext cx="6476181" cy="3329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177800</xdr:rowOff>
    </xdr:from>
    <xdr:to>
      <xdr:col>4</xdr:col>
      <xdr:colOff>35337</xdr:colOff>
      <xdr:row>365</xdr:row>
      <xdr:rowOff>99621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5800A34-820C-124C-AC88-8D8AF242C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24129800"/>
          <a:ext cx="6588537" cy="3579421"/>
        </a:xfrm>
        <a:prstGeom prst="rect">
          <a:avLst/>
        </a:prstGeom>
      </xdr:spPr>
    </xdr:pic>
    <xdr:clientData/>
  </xdr:twoCellAnchor>
  <xdr:oneCellAnchor>
    <xdr:from>
      <xdr:col>0</xdr:col>
      <xdr:colOff>203200</xdr:colOff>
      <xdr:row>304</xdr:row>
      <xdr:rowOff>203200</xdr:rowOff>
    </xdr:from>
    <xdr:ext cx="5846594" cy="2882104"/>
    <xdr:pic>
      <xdr:nvPicPr>
        <xdr:cNvPr id="36" name="Picture 35">
          <a:extLst>
            <a:ext uri="{FF2B5EF4-FFF2-40B4-BE49-F238E27FC236}">
              <a16:creationId xmlns:a16="http://schemas.microsoft.com/office/drawing/2014/main" id="{7D8AFBCC-92DD-4607-8FFF-AC2B77FAF0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2" t="18334" r="8057" b="11734"/>
        <a:stretch/>
      </xdr:blipFill>
      <xdr:spPr>
        <a:xfrm>
          <a:off x="127000" y="114274600"/>
          <a:ext cx="5846594" cy="2882104"/>
        </a:xfrm>
        <a:prstGeom prst="rect">
          <a:avLst/>
        </a:prstGeom>
      </xdr:spPr>
    </xdr:pic>
    <xdr:clientData/>
  </xdr:oneCellAnchor>
  <xdr:oneCellAnchor>
    <xdr:from>
      <xdr:col>0</xdr:col>
      <xdr:colOff>203200</xdr:colOff>
      <xdr:row>317</xdr:row>
      <xdr:rowOff>203200</xdr:rowOff>
    </xdr:from>
    <xdr:ext cx="5846594" cy="2882104"/>
    <xdr:pic>
      <xdr:nvPicPr>
        <xdr:cNvPr id="41" name="Picture 40">
          <a:extLst>
            <a:ext uri="{FF2B5EF4-FFF2-40B4-BE49-F238E27FC236}">
              <a16:creationId xmlns:a16="http://schemas.microsoft.com/office/drawing/2014/main" id="{0B03468C-2885-459E-B583-17F8590843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2" t="18334" r="8057" b="11734"/>
        <a:stretch/>
      </xdr:blipFill>
      <xdr:spPr>
        <a:xfrm>
          <a:off x="127000" y="114274600"/>
          <a:ext cx="5846594" cy="2882104"/>
        </a:xfrm>
        <a:prstGeom prst="rect">
          <a:avLst/>
        </a:prstGeom>
      </xdr:spPr>
    </xdr:pic>
    <xdr:clientData/>
  </xdr:oneCellAnchor>
  <xdr:oneCellAnchor>
    <xdr:from>
      <xdr:col>0</xdr:col>
      <xdr:colOff>203200</xdr:colOff>
      <xdr:row>317</xdr:row>
      <xdr:rowOff>203200</xdr:rowOff>
    </xdr:from>
    <xdr:ext cx="5846594" cy="2882104"/>
    <xdr:pic>
      <xdr:nvPicPr>
        <xdr:cNvPr id="42" name="Picture 41">
          <a:extLst>
            <a:ext uri="{FF2B5EF4-FFF2-40B4-BE49-F238E27FC236}">
              <a16:creationId xmlns:a16="http://schemas.microsoft.com/office/drawing/2014/main" id="{9B77B432-BE9E-47B6-8E67-108203E7D3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2" t="18334" r="8057" b="11734"/>
        <a:stretch/>
      </xdr:blipFill>
      <xdr:spPr>
        <a:xfrm>
          <a:off x="127000" y="114274600"/>
          <a:ext cx="5846594" cy="288210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350320</xdr:colOff>
      <xdr:row>18</xdr:row>
      <xdr:rowOff>249148</xdr:rowOff>
    </xdr:from>
    <xdr:to>
      <xdr:col>3</xdr:col>
      <xdr:colOff>204769</xdr:colOff>
      <xdr:row>25</xdr:row>
      <xdr:rowOff>213840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ACF804-C9C7-8542-8A34-8848D69A0D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276" b="5517"/>
        <a:stretch/>
      </xdr:blipFill>
      <xdr:spPr>
        <a:xfrm>
          <a:off x="592775" y="6639557"/>
          <a:ext cx="2902449" cy="2250692"/>
        </a:xfrm>
        <a:prstGeom prst="rect">
          <a:avLst/>
        </a:prstGeom>
      </xdr:spPr>
    </xdr:pic>
    <xdr:clientData/>
  </xdr:twoCellAnchor>
  <xdr:twoCellAnchor editAs="oneCell">
    <xdr:from>
      <xdr:col>1</xdr:col>
      <xdr:colOff>673099</xdr:colOff>
      <xdr:row>5</xdr:row>
      <xdr:rowOff>223887</xdr:rowOff>
    </xdr:from>
    <xdr:to>
      <xdr:col>2</xdr:col>
      <xdr:colOff>1464258</xdr:colOff>
      <xdr:row>13</xdr:row>
      <xdr:rowOff>110434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796918-2DA8-D445-8182-7BE55ED86A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03" t="10680" r="5780" b="10453"/>
        <a:stretch/>
      </xdr:blipFill>
      <xdr:spPr>
        <a:xfrm>
          <a:off x="914399" y="2382887"/>
          <a:ext cx="2213559" cy="264244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685752</xdr:colOff>
      <xdr:row>134</xdr:row>
      <xdr:rowOff>342901</xdr:rowOff>
    </xdr:from>
    <xdr:to>
      <xdr:col>3</xdr:col>
      <xdr:colOff>181190</xdr:colOff>
      <xdr:row>141</xdr:row>
      <xdr:rowOff>67321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92BCE9-A86E-2C4A-84CC-A7374D9E8B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35" t="13004" r="8711" b="4436"/>
        <a:stretch/>
      </xdr:blipFill>
      <xdr:spPr>
        <a:xfrm>
          <a:off x="927052" y="37553901"/>
          <a:ext cx="2479938" cy="2099320"/>
        </a:xfrm>
        <a:prstGeom prst="rect">
          <a:avLst/>
        </a:prstGeom>
      </xdr:spPr>
    </xdr:pic>
    <xdr:clientData/>
  </xdr:twoCellAnchor>
  <xdr:twoCellAnchor editAs="oneCell">
    <xdr:from>
      <xdr:col>1</xdr:col>
      <xdr:colOff>492953</xdr:colOff>
      <xdr:row>249</xdr:row>
      <xdr:rowOff>1103</xdr:rowOff>
    </xdr:from>
    <xdr:to>
      <xdr:col>2</xdr:col>
      <xdr:colOff>1085089</xdr:colOff>
      <xdr:row>258</xdr:row>
      <xdr:rowOff>156596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5FBFEA-5F58-3443-B4AB-12B3CA03D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253" y="58484603"/>
          <a:ext cx="2014536" cy="3111279"/>
        </a:xfrm>
        <a:prstGeom prst="rect">
          <a:avLst/>
        </a:prstGeom>
      </xdr:spPr>
    </xdr:pic>
    <xdr:clientData/>
  </xdr:twoCellAnchor>
  <xdr:twoCellAnchor editAs="oneCell">
    <xdr:from>
      <xdr:col>1</xdr:col>
      <xdr:colOff>606425</xdr:colOff>
      <xdr:row>231</xdr:row>
      <xdr:rowOff>0</xdr:rowOff>
    </xdr:from>
    <xdr:to>
      <xdr:col>3</xdr:col>
      <xdr:colOff>41275</xdr:colOff>
      <xdr:row>240</xdr:row>
      <xdr:rowOff>225492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565771-13E2-E945-AB0C-0ECE90847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52819300"/>
          <a:ext cx="2419350" cy="3015626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809625</xdr:colOff>
      <xdr:row>155</xdr:row>
      <xdr:rowOff>190499</xdr:rowOff>
    </xdr:from>
    <xdr:to>
      <xdr:col>3</xdr:col>
      <xdr:colOff>47154</xdr:colOff>
      <xdr:row>165</xdr:row>
      <xdr:rowOff>263153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AA7C72-DA0F-E743-811F-7EBC5EAA2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673" r="32134"/>
        <a:stretch/>
      </xdr:blipFill>
      <xdr:spPr>
        <a:xfrm>
          <a:off x="1050925" y="42036999"/>
          <a:ext cx="2222029" cy="2803154"/>
        </a:xfrm>
        <a:prstGeom prst="rect">
          <a:avLst/>
        </a:prstGeom>
      </xdr:spPr>
    </xdr:pic>
    <xdr:clientData/>
  </xdr:twoCellAnchor>
  <xdr:twoCellAnchor editAs="oneCell">
    <xdr:from>
      <xdr:col>1</xdr:col>
      <xdr:colOff>524565</xdr:colOff>
      <xdr:row>185</xdr:row>
      <xdr:rowOff>110435</xdr:rowOff>
    </xdr:from>
    <xdr:to>
      <xdr:col>2</xdr:col>
      <xdr:colOff>1490870</xdr:colOff>
      <xdr:row>194</xdr:row>
      <xdr:rowOff>396609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5430E4-E338-0247-B28D-67BC7E684B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298" t="8170" r="13861" b="10131"/>
        <a:stretch/>
      </xdr:blipFill>
      <xdr:spPr>
        <a:xfrm>
          <a:off x="765865" y="47621135"/>
          <a:ext cx="2388705" cy="2747490"/>
        </a:xfrm>
        <a:prstGeom prst="rect">
          <a:avLst/>
        </a:prstGeom>
      </xdr:spPr>
    </xdr:pic>
    <xdr:clientData/>
  </xdr:twoCellAnchor>
  <xdr:twoCellAnchor editAs="oneCell">
    <xdr:from>
      <xdr:col>1</xdr:col>
      <xdr:colOff>911087</xdr:colOff>
      <xdr:row>47</xdr:row>
      <xdr:rowOff>27610</xdr:rowOff>
    </xdr:from>
    <xdr:to>
      <xdr:col>2</xdr:col>
      <xdr:colOff>1475591</xdr:colOff>
      <xdr:row>58</xdr:row>
      <xdr:rowOff>178462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D212B-348C-5742-BAD3-6FC67470F7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7304" r="39868"/>
        <a:stretch/>
      </xdr:blipFill>
      <xdr:spPr>
        <a:xfrm>
          <a:off x="1152387" y="11698910"/>
          <a:ext cx="1986904" cy="3148054"/>
        </a:xfrm>
        <a:prstGeom prst="rect">
          <a:avLst/>
        </a:prstGeom>
      </xdr:spPr>
    </xdr:pic>
    <xdr:clientData/>
  </xdr:twoCellAnchor>
  <xdr:twoCellAnchor editAs="oneCell">
    <xdr:from>
      <xdr:col>1</xdr:col>
      <xdr:colOff>517663</xdr:colOff>
      <xdr:row>63</xdr:row>
      <xdr:rowOff>124240</xdr:rowOff>
    </xdr:from>
    <xdr:to>
      <xdr:col>2</xdr:col>
      <xdr:colOff>967547</xdr:colOff>
      <xdr:row>74</xdr:row>
      <xdr:rowOff>16573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8B8A06-CA1F-3340-93C0-23840BB28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6141" y="15695544"/>
          <a:ext cx="1899341" cy="2923392"/>
        </a:xfrm>
        <a:prstGeom prst="rect">
          <a:avLst/>
        </a:prstGeom>
      </xdr:spPr>
    </xdr:pic>
    <xdr:clientData/>
  </xdr:twoCellAnchor>
  <xdr:twoCellAnchor editAs="oneCell">
    <xdr:from>
      <xdr:col>1</xdr:col>
      <xdr:colOff>773043</xdr:colOff>
      <xdr:row>83</xdr:row>
      <xdr:rowOff>55218</xdr:rowOff>
    </xdr:from>
    <xdr:to>
      <xdr:col>2</xdr:col>
      <xdr:colOff>1164797</xdr:colOff>
      <xdr:row>91</xdr:row>
      <xdr:rowOff>398579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01A4B6-2DC3-184F-A31E-71D74DAAE2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02" t="4735" r="15430" b="3167"/>
        <a:stretch/>
      </xdr:blipFill>
      <xdr:spPr>
        <a:xfrm>
          <a:off x="1014343" y="22788218"/>
          <a:ext cx="1814154" cy="2540461"/>
        </a:xfrm>
        <a:prstGeom prst="rect">
          <a:avLst/>
        </a:prstGeom>
      </xdr:spPr>
    </xdr:pic>
    <xdr:clientData/>
  </xdr:twoCellAnchor>
  <xdr:twoCellAnchor editAs="oneCell">
    <xdr:from>
      <xdr:col>1</xdr:col>
      <xdr:colOff>717826</xdr:colOff>
      <xdr:row>95</xdr:row>
      <xdr:rowOff>276088</xdr:rowOff>
    </xdr:from>
    <xdr:to>
      <xdr:col>2</xdr:col>
      <xdr:colOff>1133750</xdr:colOff>
      <xdr:row>103</xdr:row>
      <xdr:rowOff>286482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6AFCDA-D776-954A-992C-A60ABE75C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6304" y="25330979"/>
          <a:ext cx="1865381" cy="2660829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123</xdr:row>
      <xdr:rowOff>82826</xdr:rowOff>
    </xdr:from>
    <xdr:to>
      <xdr:col>3</xdr:col>
      <xdr:colOff>959402</xdr:colOff>
      <xdr:row>128</xdr:row>
      <xdr:rowOff>78229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F09C3BF-E235-0C4F-BA20-04897B4F65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629" t="11731" r="6061" b="8981"/>
        <a:stretch/>
      </xdr:blipFill>
      <xdr:spPr>
        <a:xfrm>
          <a:off x="406952" y="32772626"/>
          <a:ext cx="3778250" cy="1608303"/>
        </a:xfrm>
        <a:prstGeom prst="rect">
          <a:avLst/>
        </a:prstGeom>
      </xdr:spPr>
    </xdr:pic>
    <xdr:clientData/>
  </xdr:twoCellAnchor>
  <xdr:twoCellAnchor editAs="oneCell">
    <xdr:from>
      <xdr:col>1</xdr:col>
      <xdr:colOff>538732</xdr:colOff>
      <xdr:row>197</xdr:row>
      <xdr:rowOff>248477</xdr:rowOff>
    </xdr:from>
    <xdr:to>
      <xdr:col>3</xdr:col>
      <xdr:colOff>3484</xdr:colOff>
      <xdr:row>207</xdr:row>
      <xdr:rowOff>186360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0A3865D-3F7B-4694-926A-A362744947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2115" t="4738" r="30418" b="11798"/>
        <a:stretch/>
      </xdr:blipFill>
      <xdr:spPr>
        <a:xfrm>
          <a:off x="787210" y="51393586"/>
          <a:ext cx="2501421" cy="31473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107880</xdr:rowOff>
    </xdr:from>
    <xdr:to>
      <xdr:col>4</xdr:col>
      <xdr:colOff>0</xdr:colOff>
      <xdr:row>116</xdr:row>
      <xdr:rowOff>251333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05FB1FD-EF20-478C-9F92-21C9A538E1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7580"/>
        <a:stretch/>
      </xdr:blipFill>
      <xdr:spPr>
        <a:xfrm>
          <a:off x="0" y="29548789"/>
          <a:ext cx="5230091" cy="3260725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173183</xdr:colOff>
      <xdr:row>29</xdr:row>
      <xdr:rowOff>91169</xdr:rowOff>
    </xdr:from>
    <xdr:to>
      <xdr:col>3</xdr:col>
      <xdr:colOff>363682</xdr:colOff>
      <xdr:row>42</xdr:row>
      <xdr:rowOff>24470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CF51F55-F538-489D-A502-AAD849F0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3183" y="10204987"/>
          <a:ext cx="3480954" cy="362207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171</xdr:row>
      <xdr:rowOff>121228</xdr:rowOff>
    </xdr:from>
    <xdr:to>
      <xdr:col>3</xdr:col>
      <xdr:colOff>171996</xdr:colOff>
      <xdr:row>179</xdr:row>
      <xdr:rowOff>169200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5FD1359-0CCD-4650-A084-A2F255AB1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2454" y="54171273"/>
          <a:ext cx="3219997" cy="28361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246411</xdr:colOff>
      <xdr:row>18</xdr:row>
      <xdr:rowOff>162557</xdr:rowOff>
    </xdr:from>
    <xdr:to>
      <xdr:col>3</xdr:col>
      <xdr:colOff>100860</xdr:colOff>
      <xdr:row>25</xdr:row>
      <xdr:rowOff>127249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B94F28-0901-4AE1-ADBF-22BFCC5F63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276" b="5517"/>
        <a:stretch/>
      </xdr:blipFill>
      <xdr:spPr>
        <a:xfrm>
          <a:off x="488866" y="6552966"/>
          <a:ext cx="2902449" cy="2250692"/>
        </a:xfrm>
        <a:prstGeom prst="rect">
          <a:avLst/>
        </a:prstGeom>
      </xdr:spPr>
    </xdr:pic>
    <xdr:clientData/>
  </xdr:twoCellAnchor>
  <xdr:twoCellAnchor editAs="oneCell">
    <xdr:from>
      <xdr:col>1</xdr:col>
      <xdr:colOff>673099</xdr:colOff>
      <xdr:row>5</xdr:row>
      <xdr:rowOff>223887</xdr:rowOff>
    </xdr:from>
    <xdr:to>
      <xdr:col>2</xdr:col>
      <xdr:colOff>1464258</xdr:colOff>
      <xdr:row>13</xdr:row>
      <xdr:rowOff>110434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92D12A-7308-420F-A348-FA2D985A4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03" t="10680" r="5780" b="10453"/>
        <a:stretch/>
      </xdr:blipFill>
      <xdr:spPr>
        <a:xfrm>
          <a:off x="920749" y="2205087"/>
          <a:ext cx="2238959" cy="2629747"/>
        </a:xfrm>
        <a:prstGeom prst="rect">
          <a:avLst/>
        </a:prstGeom>
      </xdr:spPr>
    </xdr:pic>
    <xdr:clientData/>
  </xdr:twoCellAnchor>
  <xdr:twoCellAnchor editAs="oneCell">
    <xdr:from>
      <xdr:col>1</xdr:col>
      <xdr:colOff>685752</xdr:colOff>
      <xdr:row>133</xdr:row>
      <xdr:rowOff>342901</xdr:rowOff>
    </xdr:from>
    <xdr:to>
      <xdr:col>3</xdr:col>
      <xdr:colOff>181190</xdr:colOff>
      <xdr:row>140</xdr:row>
      <xdr:rowOff>67321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5C22B7-C0E4-4414-9D17-CC7C89EA43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35" t="13004" r="8711" b="4436"/>
        <a:stretch/>
      </xdr:blipFill>
      <xdr:spPr>
        <a:xfrm>
          <a:off x="933402" y="35356801"/>
          <a:ext cx="2533913" cy="2096145"/>
        </a:xfrm>
        <a:prstGeom prst="rect">
          <a:avLst/>
        </a:prstGeom>
      </xdr:spPr>
    </xdr:pic>
    <xdr:clientData/>
  </xdr:twoCellAnchor>
  <xdr:twoCellAnchor editAs="oneCell">
    <xdr:from>
      <xdr:col>1</xdr:col>
      <xdr:colOff>492953</xdr:colOff>
      <xdr:row>235</xdr:row>
      <xdr:rowOff>1103</xdr:rowOff>
    </xdr:from>
    <xdr:to>
      <xdr:col>2</xdr:col>
      <xdr:colOff>1085089</xdr:colOff>
      <xdr:row>244</xdr:row>
      <xdr:rowOff>156595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AA6EAD-4B1F-4C02-8C8A-9ECF787D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603" y="61465928"/>
          <a:ext cx="2039936" cy="3155867"/>
        </a:xfrm>
        <a:prstGeom prst="rect">
          <a:avLst/>
        </a:prstGeom>
      </xdr:spPr>
    </xdr:pic>
    <xdr:clientData/>
  </xdr:twoCellAnchor>
  <xdr:twoCellAnchor editAs="oneCell">
    <xdr:from>
      <xdr:col>1</xdr:col>
      <xdr:colOff>606425</xdr:colOff>
      <xdr:row>217</xdr:row>
      <xdr:rowOff>0</xdr:rowOff>
    </xdr:from>
    <xdr:to>
      <xdr:col>3</xdr:col>
      <xdr:colOff>41275</xdr:colOff>
      <xdr:row>226</xdr:row>
      <xdr:rowOff>225491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D702BA-A56B-41BF-A4C4-64CD86B70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075" y="55473600"/>
          <a:ext cx="2473325" cy="3092516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809625</xdr:colOff>
      <xdr:row>147</xdr:row>
      <xdr:rowOff>190499</xdr:rowOff>
    </xdr:from>
    <xdr:to>
      <xdr:col>3</xdr:col>
      <xdr:colOff>47154</xdr:colOff>
      <xdr:row>157</xdr:row>
      <xdr:rowOff>263154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1D618D-38AC-4C7E-A71F-BDA2FBDED3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673" r="32134"/>
        <a:stretch/>
      </xdr:blipFill>
      <xdr:spPr>
        <a:xfrm>
          <a:off x="1057275" y="39566849"/>
          <a:ext cx="2276004" cy="2882529"/>
        </a:xfrm>
        <a:prstGeom prst="rect">
          <a:avLst/>
        </a:prstGeom>
      </xdr:spPr>
    </xdr:pic>
    <xdr:clientData/>
  </xdr:twoCellAnchor>
  <xdr:twoCellAnchor editAs="oneCell">
    <xdr:from>
      <xdr:col>1</xdr:col>
      <xdr:colOff>524565</xdr:colOff>
      <xdr:row>176</xdr:row>
      <xdr:rowOff>110435</xdr:rowOff>
    </xdr:from>
    <xdr:to>
      <xdr:col>2</xdr:col>
      <xdr:colOff>1490870</xdr:colOff>
      <xdr:row>185</xdr:row>
      <xdr:rowOff>396610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BA73AB3-D2A5-4742-B87E-4EB9D3BDD5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298" t="8170" r="13861" b="10131"/>
        <a:stretch/>
      </xdr:blipFill>
      <xdr:spPr>
        <a:xfrm>
          <a:off x="772215" y="44249285"/>
          <a:ext cx="2414105" cy="2829349"/>
        </a:xfrm>
        <a:prstGeom prst="rect">
          <a:avLst/>
        </a:prstGeom>
      </xdr:spPr>
    </xdr:pic>
    <xdr:clientData/>
  </xdr:twoCellAnchor>
  <xdr:twoCellAnchor editAs="oneCell">
    <xdr:from>
      <xdr:col>1</xdr:col>
      <xdr:colOff>911087</xdr:colOff>
      <xdr:row>48</xdr:row>
      <xdr:rowOff>27610</xdr:rowOff>
    </xdr:from>
    <xdr:to>
      <xdr:col>2</xdr:col>
      <xdr:colOff>1475591</xdr:colOff>
      <xdr:row>59</xdr:row>
      <xdr:rowOff>178461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59C59E-E2C8-4C7B-BEC7-F5BBFC8843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7304" r="39868"/>
        <a:stretch/>
      </xdr:blipFill>
      <xdr:spPr>
        <a:xfrm>
          <a:off x="1158737" y="10952785"/>
          <a:ext cx="2012304" cy="3246478"/>
        </a:xfrm>
        <a:prstGeom prst="rect">
          <a:avLst/>
        </a:prstGeom>
      </xdr:spPr>
    </xdr:pic>
    <xdr:clientData/>
  </xdr:twoCellAnchor>
  <xdr:twoCellAnchor editAs="oneCell">
    <xdr:from>
      <xdr:col>1</xdr:col>
      <xdr:colOff>517663</xdr:colOff>
      <xdr:row>64</xdr:row>
      <xdr:rowOff>124240</xdr:rowOff>
    </xdr:from>
    <xdr:to>
      <xdr:col>2</xdr:col>
      <xdr:colOff>967547</xdr:colOff>
      <xdr:row>75</xdr:row>
      <xdr:rowOff>16575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959326-87CE-4F1D-9DE3-A39422866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5313" y="15850015"/>
          <a:ext cx="1897684" cy="2988824"/>
        </a:xfrm>
        <a:prstGeom prst="rect">
          <a:avLst/>
        </a:prstGeom>
      </xdr:spPr>
    </xdr:pic>
    <xdr:clientData/>
  </xdr:twoCellAnchor>
  <xdr:twoCellAnchor editAs="oneCell">
    <xdr:from>
      <xdr:col>1</xdr:col>
      <xdr:colOff>773043</xdr:colOff>
      <xdr:row>82</xdr:row>
      <xdr:rowOff>55218</xdr:rowOff>
    </xdr:from>
    <xdr:to>
      <xdr:col>2</xdr:col>
      <xdr:colOff>1164797</xdr:colOff>
      <xdr:row>90</xdr:row>
      <xdr:rowOff>398579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F76C73-24B7-4AF4-8E49-B1F4C8BF95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02" t="4735" r="15430" b="3167"/>
        <a:stretch/>
      </xdr:blipFill>
      <xdr:spPr>
        <a:xfrm>
          <a:off x="1020693" y="21372168"/>
          <a:ext cx="1839554" cy="2610311"/>
        </a:xfrm>
        <a:prstGeom prst="rect">
          <a:avLst/>
        </a:prstGeom>
      </xdr:spPr>
    </xdr:pic>
    <xdr:clientData/>
  </xdr:twoCellAnchor>
  <xdr:twoCellAnchor editAs="oneCell">
    <xdr:from>
      <xdr:col>1</xdr:col>
      <xdr:colOff>717826</xdr:colOff>
      <xdr:row>94</xdr:row>
      <xdr:rowOff>276088</xdr:rowOff>
    </xdr:from>
    <xdr:to>
      <xdr:col>2</xdr:col>
      <xdr:colOff>1133750</xdr:colOff>
      <xdr:row>102</xdr:row>
      <xdr:rowOff>286484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3CB9554-DB5A-4FF1-9C66-199AC69CF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476" y="25631638"/>
          <a:ext cx="1863724" cy="2677394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122</xdr:row>
      <xdr:rowOff>82826</xdr:rowOff>
    </xdr:from>
    <xdr:to>
      <xdr:col>3</xdr:col>
      <xdr:colOff>959402</xdr:colOff>
      <xdr:row>127</xdr:row>
      <xdr:rowOff>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1584DE-574C-4BC7-BCC1-D228914338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629" t="11731" r="6061" b="8981"/>
        <a:stretch/>
      </xdr:blipFill>
      <xdr:spPr>
        <a:xfrm>
          <a:off x="413302" y="30858101"/>
          <a:ext cx="3832225" cy="1624178"/>
        </a:xfrm>
        <a:prstGeom prst="rect">
          <a:avLst/>
        </a:prstGeom>
      </xdr:spPr>
    </xdr:pic>
    <xdr:clientData/>
  </xdr:twoCellAnchor>
  <xdr:twoCellAnchor editAs="oneCell">
    <xdr:from>
      <xdr:col>1</xdr:col>
      <xdr:colOff>538732</xdr:colOff>
      <xdr:row>189</xdr:row>
      <xdr:rowOff>248477</xdr:rowOff>
    </xdr:from>
    <xdr:to>
      <xdr:col>3</xdr:col>
      <xdr:colOff>21</xdr:colOff>
      <xdr:row>199</xdr:row>
      <xdr:rowOff>186360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6050AC3-C7FC-4DFC-A2DC-525DF30995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2115" t="4738" r="30418" b="11798"/>
        <a:stretch/>
      </xdr:blipFill>
      <xdr:spPr>
        <a:xfrm>
          <a:off x="786382" y="49988027"/>
          <a:ext cx="2499764" cy="32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124240</xdr:rowOff>
    </xdr:from>
    <xdr:to>
      <xdr:col>4</xdr:col>
      <xdr:colOff>12048</xdr:colOff>
      <xdr:row>114</xdr:row>
      <xdr:rowOff>361812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3C7DAD0-A21C-4FCE-9B2F-93B9D47652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7580"/>
        <a:stretch/>
      </xdr:blipFill>
      <xdr:spPr>
        <a:xfrm>
          <a:off x="0" y="29113370"/>
          <a:ext cx="5230091" cy="3260725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173183</xdr:colOff>
      <xdr:row>29</xdr:row>
      <xdr:rowOff>91169</xdr:rowOff>
    </xdr:from>
    <xdr:to>
      <xdr:col>3</xdr:col>
      <xdr:colOff>363682</xdr:colOff>
      <xdr:row>42</xdr:row>
      <xdr:rowOff>129245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FEE24FE-2F9D-40DC-8831-DDE1EB61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3183" y="10282919"/>
          <a:ext cx="3476624" cy="36290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162</xdr:row>
      <xdr:rowOff>225136</xdr:rowOff>
    </xdr:from>
    <xdr:to>
      <xdr:col>3</xdr:col>
      <xdr:colOff>362496</xdr:colOff>
      <xdr:row>170</xdr:row>
      <xdr:rowOff>359698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F15F5-2723-4E2F-9B75-B3C493C07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2954" y="53547818"/>
          <a:ext cx="3219997" cy="28361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725297</xdr:colOff>
      <xdr:row>91</xdr:row>
      <xdr:rowOff>290716</xdr:rowOff>
    </xdr:from>
    <xdr:to>
      <xdr:col>3</xdr:col>
      <xdr:colOff>1266897</xdr:colOff>
      <xdr:row>100</xdr:row>
      <xdr:rowOff>186215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8A69B5-B2D2-420A-A826-F34B3E5EE5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939" t="9719" r="9648" b="6994"/>
        <a:stretch/>
      </xdr:blipFill>
      <xdr:spPr>
        <a:xfrm>
          <a:off x="868172" y="14254366"/>
          <a:ext cx="4065850" cy="2781575"/>
        </a:xfrm>
        <a:prstGeom prst="rect">
          <a:avLst/>
        </a:prstGeom>
      </xdr:spPr>
    </xdr:pic>
    <xdr:clientData/>
  </xdr:twoCellAnchor>
  <xdr:twoCellAnchor editAs="oneCell">
    <xdr:from>
      <xdr:col>1</xdr:col>
      <xdr:colOff>813977</xdr:colOff>
      <xdr:row>110</xdr:row>
      <xdr:rowOff>164004</xdr:rowOff>
    </xdr:from>
    <xdr:to>
      <xdr:col>3</xdr:col>
      <xdr:colOff>1178217</xdr:colOff>
      <xdr:row>119</xdr:row>
      <xdr:rowOff>72204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89C229-4EC3-4371-B26A-307B52E931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956852" y="20738004"/>
          <a:ext cx="3888490" cy="2870475"/>
        </a:xfrm>
        <a:prstGeom prst="rect">
          <a:avLst/>
        </a:prstGeom>
      </xdr:spPr>
    </xdr:pic>
    <xdr:clientData/>
  </xdr:twoCellAnchor>
  <xdr:twoCellAnchor editAs="oneCell">
    <xdr:from>
      <xdr:col>0</xdr:col>
      <xdr:colOff>5497</xdr:colOff>
      <xdr:row>146</xdr:row>
      <xdr:rowOff>316581</xdr:rowOff>
    </xdr:from>
    <xdr:to>
      <xdr:col>3</xdr:col>
      <xdr:colOff>2267981</xdr:colOff>
      <xdr:row>155</xdr:row>
      <xdr:rowOff>82914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4367BC-B57F-4463-B065-177608CA9E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197" t="12481" r="8561" b="7489"/>
        <a:stretch/>
      </xdr:blipFill>
      <xdr:spPr>
        <a:xfrm>
          <a:off x="5497" y="26081706"/>
          <a:ext cx="5929609" cy="2595260"/>
        </a:xfrm>
        <a:prstGeom prst="rect">
          <a:avLst/>
        </a:prstGeom>
      </xdr:spPr>
    </xdr:pic>
    <xdr:clientData/>
  </xdr:twoCellAnchor>
  <xdr:twoCellAnchor editAs="oneCell">
    <xdr:from>
      <xdr:col>0</xdr:col>
      <xdr:colOff>7726</xdr:colOff>
      <xdr:row>195</xdr:row>
      <xdr:rowOff>304799</xdr:rowOff>
    </xdr:from>
    <xdr:to>
      <xdr:col>3</xdr:col>
      <xdr:colOff>2331162</xdr:colOff>
      <xdr:row>203</xdr:row>
      <xdr:rowOff>170466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0B204D-3FE6-48D7-B9E4-6F1E7BA85D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815" t="13486" r="6427" b="10443"/>
        <a:stretch/>
      </xdr:blipFill>
      <xdr:spPr>
        <a:xfrm>
          <a:off x="7726" y="38776274"/>
          <a:ext cx="5990561" cy="2437417"/>
        </a:xfrm>
        <a:prstGeom prst="rect">
          <a:avLst/>
        </a:prstGeom>
      </xdr:spPr>
    </xdr:pic>
    <xdr:clientData/>
  </xdr:twoCellAnchor>
  <xdr:twoCellAnchor editAs="oneCell">
    <xdr:from>
      <xdr:col>1</xdr:col>
      <xdr:colOff>103237</xdr:colOff>
      <xdr:row>232</xdr:row>
      <xdr:rowOff>314050</xdr:rowOff>
    </xdr:from>
    <xdr:to>
      <xdr:col>3</xdr:col>
      <xdr:colOff>2441407</xdr:colOff>
      <xdr:row>241</xdr:row>
      <xdr:rowOff>123537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C25DBD-0230-4E0D-AE45-21468B4D4D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937" t="27361" r="9656" b="13294"/>
        <a:stretch/>
      </xdr:blipFill>
      <xdr:spPr>
        <a:xfrm>
          <a:off x="246112" y="50968000"/>
          <a:ext cx="5862420" cy="2790812"/>
        </a:xfrm>
        <a:prstGeom prst="rect">
          <a:avLst/>
        </a:prstGeom>
      </xdr:spPr>
    </xdr:pic>
    <xdr:clientData/>
  </xdr:twoCellAnchor>
  <xdr:twoCellAnchor editAs="oneCell">
    <xdr:from>
      <xdr:col>1</xdr:col>
      <xdr:colOff>292112</xdr:colOff>
      <xdr:row>269</xdr:row>
      <xdr:rowOff>27709</xdr:rowOff>
    </xdr:from>
    <xdr:to>
      <xdr:col>3</xdr:col>
      <xdr:colOff>2032592</xdr:colOff>
      <xdr:row>277</xdr:row>
      <xdr:rowOff>174696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AB92AA-B091-4304-AF8B-691B69C8E6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712" t="14411" r="9142" b="11654"/>
        <a:stretch/>
      </xdr:blipFill>
      <xdr:spPr>
        <a:xfrm>
          <a:off x="430657" y="93809127"/>
          <a:ext cx="5204117" cy="276549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400</xdr:row>
      <xdr:rowOff>228478</xdr:rowOff>
    </xdr:from>
    <xdr:to>
      <xdr:col>3</xdr:col>
      <xdr:colOff>1881187</xdr:colOff>
      <xdr:row>408</xdr:row>
      <xdr:rowOff>55563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3E3B25-713D-4624-B505-6CAFBDAFAF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2112" t="20795" r="8905" b="13762"/>
        <a:stretch/>
      </xdr:blipFill>
      <xdr:spPr>
        <a:xfrm>
          <a:off x="238125" y="93706828"/>
          <a:ext cx="5310187" cy="2489756"/>
        </a:xfrm>
        <a:prstGeom prst="rect">
          <a:avLst/>
        </a:prstGeom>
      </xdr:spPr>
    </xdr:pic>
    <xdr:clientData/>
  </xdr:twoCellAnchor>
  <xdr:twoCellAnchor editAs="oneCell">
    <xdr:from>
      <xdr:col>1</xdr:col>
      <xdr:colOff>268097</xdr:colOff>
      <xdr:row>5</xdr:row>
      <xdr:rowOff>0</xdr:rowOff>
    </xdr:from>
    <xdr:to>
      <xdr:col>3</xdr:col>
      <xdr:colOff>1724097</xdr:colOff>
      <xdr:row>13</xdr:row>
      <xdr:rowOff>276500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074436-4141-432B-BF67-8DD8C8C360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5" t="12553" r="9343" b="6453"/>
        <a:stretch/>
      </xdr:blipFill>
      <xdr:spPr>
        <a:xfrm>
          <a:off x="410972" y="2105025"/>
          <a:ext cx="4980250" cy="28673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306</xdr:row>
      <xdr:rowOff>203200</xdr:rowOff>
    </xdr:from>
    <xdr:to>
      <xdr:col>3</xdr:col>
      <xdr:colOff>2335044</xdr:colOff>
      <xdr:row>315</xdr:row>
      <xdr:rowOff>75402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0D6C21-6E40-4BED-9722-03448B20F9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2" t="18334" r="8057" b="11734"/>
        <a:stretch/>
      </xdr:blipFill>
      <xdr:spPr>
        <a:xfrm>
          <a:off x="146050" y="74326750"/>
          <a:ext cx="5856119" cy="279637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412</xdr:row>
      <xdr:rowOff>50800</xdr:rowOff>
    </xdr:from>
    <xdr:to>
      <xdr:col>3</xdr:col>
      <xdr:colOff>2043146</xdr:colOff>
      <xdr:row>420</xdr:row>
      <xdr:rowOff>253207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34B355-4140-4299-BB6A-4FA08A75C1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69" t="15717" r="14599" b="9935"/>
        <a:stretch/>
      </xdr:blipFill>
      <xdr:spPr>
        <a:xfrm>
          <a:off x="320676" y="98701225"/>
          <a:ext cx="5389595" cy="286940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536</xdr:row>
      <xdr:rowOff>76200</xdr:rowOff>
    </xdr:from>
    <xdr:to>
      <xdr:col>3</xdr:col>
      <xdr:colOff>1805800</xdr:colOff>
      <xdr:row>544</xdr:row>
      <xdr:rowOff>314597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1CEBCA-2E98-4DE9-8C3C-9E807D2CD3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74" t="8438" r="10410" b="7778"/>
        <a:stretch/>
      </xdr:blipFill>
      <xdr:spPr>
        <a:xfrm>
          <a:off x="219075" y="123377325"/>
          <a:ext cx="5253850" cy="2905400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</xdr:colOff>
      <xdr:row>332</xdr:row>
      <xdr:rowOff>207818</xdr:rowOff>
    </xdr:from>
    <xdr:to>
      <xdr:col>3</xdr:col>
      <xdr:colOff>2329294</xdr:colOff>
      <xdr:row>342</xdr:row>
      <xdr:rowOff>190501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6CA0B5-0218-4D44-980B-E5D2541BF5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569" t="16865" r="9976" b="12928"/>
        <a:stretch/>
      </xdr:blipFill>
      <xdr:spPr>
        <a:xfrm>
          <a:off x="69272" y="79189118"/>
          <a:ext cx="5927147" cy="31830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215337</xdr:rowOff>
    </xdr:from>
    <xdr:to>
      <xdr:col>3</xdr:col>
      <xdr:colOff>2279196</xdr:colOff>
      <xdr:row>190</xdr:row>
      <xdr:rowOff>110934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543A9DA-B00F-46B8-8D54-13624C90C3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8026"/>
        <a:stretch/>
      </xdr:blipFill>
      <xdr:spPr>
        <a:xfrm>
          <a:off x="0" y="32400312"/>
          <a:ext cx="5946321" cy="4038971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252</xdr:row>
      <xdr:rowOff>21264</xdr:rowOff>
    </xdr:from>
    <xdr:to>
      <xdr:col>3</xdr:col>
      <xdr:colOff>2419350</xdr:colOff>
      <xdr:row>261</xdr:row>
      <xdr:rowOff>292168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AE03F83-4B0D-41A3-A237-1DF7C623D6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3325" t="22443" r="18249" b="16761"/>
        <a:stretch/>
      </xdr:blipFill>
      <xdr:spPr>
        <a:xfrm>
          <a:off x="504825" y="57437964"/>
          <a:ext cx="5581650" cy="31760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76201</xdr:rowOff>
    </xdr:from>
    <xdr:to>
      <xdr:col>3</xdr:col>
      <xdr:colOff>2609850</xdr:colOff>
      <xdr:row>225</xdr:row>
      <xdr:rowOff>18259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21B49D-6E7E-4BD3-B8F0-9EBEBAB27F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22443" b="15909"/>
        <a:stretch/>
      </xdr:blipFill>
      <xdr:spPr>
        <a:xfrm>
          <a:off x="0" y="45519976"/>
          <a:ext cx="6276975" cy="259000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288</xdr:row>
      <xdr:rowOff>228055</xdr:rowOff>
    </xdr:from>
    <xdr:to>
      <xdr:col>3</xdr:col>
      <xdr:colOff>1875436</xdr:colOff>
      <xdr:row>298</xdr:row>
      <xdr:rowOff>176646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6989077-EF33-42FA-86FB-C5E1FE32A0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4772" t="17614" r="5872" b="10796"/>
        <a:stretch/>
      </xdr:blipFill>
      <xdr:spPr>
        <a:xfrm>
          <a:off x="95250" y="69512905"/>
          <a:ext cx="5447311" cy="3200946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558801</xdr:colOff>
      <xdr:row>37</xdr:row>
      <xdr:rowOff>2768</xdr:rowOff>
    </xdr:from>
    <xdr:to>
      <xdr:col>3</xdr:col>
      <xdr:colOff>1981201</xdr:colOff>
      <xdr:row>48</xdr:row>
      <xdr:rowOff>245141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B6B255-2275-4061-90B3-B02B4450E0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6026" t="-588" r="15113" b="588"/>
        <a:stretch/>
      </xdr:blipFill>
      <xdr:spPr>
        <a:xfrm>
          <a:off x="701676" y="7556093"/>
          <a:ext cx="4946650" cy="3757098"/>
        </a:xfrm>
        <a:prstGeom prst="rect">
          <a:avLst/>
        </a:prstGeom>
      </xdr:spPr>
    </xdr:pic>
    <xdr:clientData/>
  </xdr:twoCellAnchor>
  <xdr:oneCellAnchor>
    <xdr:from>
      <xdr:col>1</xdr:col>
      <xdr:colOff>134937</xdr:colOff>
      <xdr:row>386</xdr:row>
      <xdr:rowOff>156116</xdr:rowOff>
    </xdr:from>
    <xdr:ext cx="5410200" cy="3137948"/>
    <xdr:pic>
      <xdr:nvPicPr>
        <xdr:cNvPr id="19" name="Picture 18">
          <a:extLst>
            <a:ext uri="{FF2B5EF4-FFF2-40B4-BE49-F238E27FC236}">
              <a16:creationId xmlns:a16="http://schemas.microsoft.com/office/drawing/2014/main" id="{70E254C6-C235-443F-AAAC-725CA634B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7576" b="7289"/>
        <a:stretch/>
      </xdr:blipFill>
      <xdr:spPr>
        <a:xfrm>
          <a:off x="277812" y="88795766"/>
          <a:ext cx="5410200" cy="3137948"/>
        </a:xfrm>
        <a:prstGeom prst="rect">
          <a:avLst/>
        </a:prstGeom>
      </xdr:spPr>
    </xdr:pic>
    <xdr:clientData/>
  </xdr:oneCellAnchor>
  <xdr:twoCellAnchor editAs="oneCell">
    <xdr:from>
      <xdr:col>1</xdr:col>
      <xdr:colOff>457199</xdr:colOff>
      <xdr:row>373</xdr:row>
      <xdr:rowOff>203200</xdr:rowOff>
    </xdr:from>
    <xdr:to>
      <xdr:col>3</xdr:col>
      <xdr:colOff>2114142</xdr:colOff>
      <xdr:row>382</xdr:row>
      <xdr:rowOff>203198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300E5C-2971-41F4-BD7A-E4BBDC945D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468" t="8440" r="12878" b="8052"/>
        <a:stretch/>
      </xdr:blipFill>
      <xdr:spPr>
        <a:xfrm>
          <a:off x="600074" y="84318475"/>
          <a:ext cx="5181193" cy="2905126"/>
        </a:xfrm>
        <a:prstGeom prst="rect">
          <a:avLst/>
        </a:prstGeom>
      </xdr:spPr>
    </xdr:pic>
    <xdr:clientData/>
  </xdr:twoCellAnchor>
  <xdr:oneCellAnchor>
    <xdr:from>
      <xdr:col>1</xdr:col>
      <xdr:colOff>228600</xdr:colOff>
      <xdr:row>509</xdr:row>
      <xdr:rowOff>304800</xdr:rowOff>
    </xdr:from>
    <xdr:ext cx="4973023" cy="2880001"/>
    <xdr:pic>
      <xdr:nvPicPr>
        <xdr:cNvPr id="21" name="Picture 20">
          <a:extLst>
            <a:ext uri="{FF2B5EF4-FFF2-40B4-BE49-F238E27FC236}">
              <a16:creationId xmlns:a16="http://schemas.microsoft.com/office/drawing/2014/main" id="{322227B4-D5B0-46E4-A95D-07C7FCFE48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30" t="18091" r="13770" b="14952"/>
        <a:stretch/>
      </xdr:blipFill>
      <xdr:spPr>
        <a:xfrm>
          <a:off x="371475" y="113033175"/>
          <a:ext cx="4973023" cy="2880001"/>
        </a:xfrm>
        <a:prstGeom prst="rect">
          <a:avLst/>
        </a:prstGeom>
      </xdr:spPr>
    </xdr:pic>
    <xdr:clientData/>
  </xdr:oneCellAnchor>
  <xdr:twoCellAnchor editAs="oneCell">
    <xdr:from>
      <xdr:col>0</xdr:col>
      <xdr:colOff>95250</xdr:colOff>
      <xdr:row>523</xdr:row>
      <xdr:rowOff>87313</xdr:rowOff>
    </xdr:from>
    <xdr:to>
      <xdr:col>3</xdr:col>
      <xdr:colOff>1833562</xdr:colOff>
      <xdr:row>531</xdr:row>
      <xdr:rowOff>8115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7677D81-C1B8-4416-B2C2-3BC11325CF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8129" b="11010"/>
        <a:stretch/>
      </xdr:blipFill>
      <xdr:spPr>
        <a:xfrm>
          <a:off x="95250" y="118435438"/>
          <a:ext cx="5405437" cy="2579670"/>
        </a:xfrm>
        <a:prstGeom prst="rect">
          <a:avLst/>
        </a:prstGeom>
      </xdr:spPr>
    </xdr:pic>
    <xdr:clientData/>
  </xdr:twoCellAnchor>
  <xdr:twoCellAnchor editAs="oneCell">
    <xdr:from>
      <xdr:col>1</xdr:col>
      <xdr:colOff>2164</xdr:colOff>
      <xdr:row>495</xdr:row>
      <xdr:rowOff>41996</xdr:rowOff>
    </xdr:from>
    <xdr:to>
      <xdr:col>3</xdr:col>
      <xdr:colOff>1902835</xdr:colOff>
      <xdr:row>502</xdr:row>
      <xdr:rowOff>91909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1D258CC-4A92-4E09-AC02-9C33E6E8F1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14954" t="23555" r="14028" b="21245"/>
        <a:stretch/>
      </xdr:blipFill>
      <xdr:spPr>
        <a:xfrm>
          <a:off x="140709" y="163927414"/>
          <a:ext cx="5364308" cy="2377477"/>
        </a:xfrm>
        <a:prstGeom prst="rect">
          <a:avLst/>
        </a:prstGeom>
      </xdr:spPr>
    </xdr:pic>
    <xdr:clientData/>
  </xdr:twoCellAnchor>
  <xdr:twoCellAnchor editAs="oneCell">
    <xdr:from>
      <xdr:col>1</xdr:col>
      <xdr:colOff>526041</xdr:colOff>
      <xdr:row>461</xdr:row>
      <xdr:rowOff>285317</xdr:rowOff>
    </xdr:from>
    <xdr:to>
      <xdr:col>3</xdr:col>
      <xdr:colOff>1478541</xdr:colOff>
      <xdr:row>469</xdr:row>
      <xdr:rowOff>264673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BF56070-BE8E-4371-B286-DF11CC5DF5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2254" t="19700" r="21638" b="21579"/>
        <a:stretch/>
      </xdr:blipFill>
      <xdr:spPr>
        <a:xfrm>
          <a:off x="664586" y="152643753"/>
          <a:ext cx="4416137" cy="2639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69272</xdr:rowOff>
    </xdr:from>
    <xdr:to>
      <xdr:col>3</xdr:col>
      <xdr:colOff>2874818</xdr:colOff>
      <xdr:row>64</xdr:row>
      <xdr:rowOff>294409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6712A2A-ED74-471F-AF66-C996DB9A0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2953999"/>
          <a:ext cx="6546273" cy="3654137"/>
        </a:xfrm>
        <a:prstGeom prst="rect">
          <a:avLst/>
        </a:prstGeom>
      </xdr:spPr>
    </xdr:pic>
    <xdr:clientData/>
  </xdr:twoCellAnchor>
  <xdr:twoCellAnchor editAs="oneCell">
    <xdr:from>
      <xdr:col>1</xdr:col>
      <xdr:colOff>415637</xdr:colOff>
      <xdr:row>73</xdr:row>
      <xdr:rowOff>256831</xdr:rowOff>
    </xdr:from>
    <xdr:to>
      <xdr:col>3</xdr:col>
      <xdr:colOff>1922318</xdr:colOff>
      <xdr:row>85</xdr:row>
      <xdr:rowOff>1157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C81D407-482D-42E9-A29E-22D8C2A38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8512" y="18611506"/>
          <a:ext cx="5030931" cy="3516226"/>
        </a:xfrm>
        <a:prstGeom prst="rect">
          <a:avLst/>
        </a:prstGeom>
      </xdr:spPr>
    </xdr:pic>
    <xdr:clientData/>
  </xdr:twoCellAnchor>
  <xdr:twoCellAnchor editAs="oneCell">
    <xdr:from>
      <xdr:col>1</xdr:col>
      <xdr:colOff>450272</xdr:colOff>
      <xdr:row>477</xdr:row>
      <xdr:rowOff>79121</xdr:rowOff>
    </xdr:from>
    <xdr:to>
      <xdr:col>3</xdr:col>
      <xdr:colOff>1627909</xdr:colOff>
      <xdr:row>484</xdr:row>
      <xdr:rowOff>195210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8D426EF-AA4D-4DAC-AC61-FD94DD68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8817" y="121254439"/>
          <a:ext cx="4710547" cy="2419408"/>
        </a:xfrm>
        <a:prstGeom prst="rect">
          <a:avLst/>
        </a:prstGeom>
      </xdr:spPr>
    </xdr:pic>
    <xdr:clientData/>
  </xdr:twoCellAnchor>
  <xdr:twoCellAnchor editAs="oneCell">
    <xdr:from>
      <xdr:col>1</xdr:col>
      <xdr:colOff>86592</xdr:colOff>
      <xdr:row>447</xdr:row>
      <xdr:rowOff>155864</xdr:rowOff>
    </xdr:from>
    <xdr:to>
      <xdr:col>3</xdr:col>
      <xdr:colOff>2511136</xdr:colOff>
      <xdr:row>456</xdr:row>
      <xdr:rowOff>173180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01B21-DB44-46AF-905E-753D0CA52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5137" y="116499409"/>
          <a:ext cx="5957454" cy="2978727"/>
        </a:xfrm>
        <a:prstGeom prst="rect">
          <a:avLst/>
        </a:prstGeom>
      </xdr:spPr>
    </xdr:pic>
    <xdr:clientData/>
  </xdr:twoCellAnchor>
  <xdr:twoCellAnchor editAs="oneCell">
    <xdr:from>
      <xdr:col>1</xdr:col>
      <xdr:colOff>484910</xdr:colOff>
      <xdr:row>425</xdr:row>
      <xdr:rowOff>155863</xdr:rowOff>
    </xdr:from>
    <xdr:to>
      <xdr:col>3</xdr:col>
      <xdr:colOff>2424546</xdr:colOff>
      <xdr:row>434</xdr:row>
      <xdr:rowOff>53456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3346EF9-ACF3-462C-B896-E799520773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12113" r="11335"/>
        <a:stretch/>
      </xdr:blipFill>
      <xdr:spPr>
        <a:xfrm>
          <a:off x="623455" y="116170363"/>
          <a:ext cx="5472546" cy="2859002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155864</xdr:colOff>
      <xdr:row>22</xdr:row>
      <xdr:rowOff>31565</xdr:rowOff>
    </xdr:from>
    <xdr:to>
      <xdr:col>3</xdr:col>
      <xdr:colOff>969818</xdr:colOff>
      <xdr:row>29</xdr:row>
      <xdr:rowOff>283324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A50E3B8-989E-4DA1-9474-725A9EB63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85455" y="7859383"/>
          <a:ext cx="3255818" cy="2485805"/>
        </a:xfrm>
        <a:prstGeom prst="rect">
          <a:avLst/>
        </a:prstGeom>
      </xdr:spPr>
    </xdr:pic>
    <xdr:clientData/>
  </xdr:twoCellAnchor>
  <xdr:oneCellAnchor>
    <xdr:from>
      <xdr:col>1</xdr:col>
      <xdr:colOff>813977</xdr:colOff>
      <xdr:row>126</xdr:row>
      <xdr:rowOff>164004</xdr:rowOff>
    </xdr:from>
    <xdr:ext cx="3897150" cy="2834973"/>
    <xdr:pic>
      <xdr:nvPicPr>
        <xdr:cNvPr id="32" name="Picture 31">
          <a:extLst>
            <a:ext uri="{FF2B5EF4-FFF2-40B4-BE49-F238E27FC236}">
              <a16:creationId xmlns:a16="http://schemas.microsoft.com/office/drawing/2014/main" id="{90363500-AD11-44EA-84B8-8802E988E8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952522" y="39684095"/>
          <a:ext cx="3897150" cy="2834973"/>
        </a:xfrm>
        <a:prstGeom prst="rect">
          <a:avLst/>
        </a:prstGeom>
      </xdr:spPr>
    </xdr:pic>
    <xdr:clientData/>
  </xdr:oneCellAnchor>
  <xdr:twoCellAnchor editAs="oneCell">
    <xdr:from>
      <xdr:col>0</xdr:col>
      <xdr:colOff>51955</xdr:colOff>
      <xdr:row>161</xdr:row>
      <xdr:rowOff>242455</xdr:rowOff>
    </xdr:from>
    <xdr:to>
      <xdr:col>3</xdr:col>
      <xdr:colOff>2496908</xdr:colOff>
      <xdr:row>171</xdr:row>
      <xdr:rowOff>269502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756C34D-20EE-46E1-B3EA-4C90C14F1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955" y="56093591"/>
          <a:ext cx="6116408" cy="3144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230909</xdr:rowOff>
    </xdr:from>
    <xdr:to>
      <xdr:col>4</xdr:col>
      <xdr:colOff>76901</xdr:colOff>
      <xdr:row>367</xdr:row>
      <xdr:rowOff>231239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125B9C2-5D01-9149-B853-D91BC4A7F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21781454"/>
          <a:ext cx="6588537" cy="3579421"/>
        </a:xfrm>
        <a:prstGeom prst="rect">
          <a:avLst/>
        </a:prstGeom>
      </xdr:spPr>
    </xdr:pic>
    <xdr:clientData/>
  </xdr:twoCellAnchor>
  <xdr:twoCellAnchor editAs="oneCell">
    <xdr:from>
      <xdr:col>0</xdr:col>
      <xdr:colOff>86591</xdr:colOff>
      <xdr:row>318</xdr:row>
      <xdr:rowOff>172787</xdr:rowOff>
    </xdr:from>
    <xdr:to>
      <xdr:col>3</xdr:col>
      <xdr:colOff>2251364</xdr:colOff>
      <xdr:row>328</xdr:row>
      <xdr:rowOff>264185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D870973-292A-44B2-B901-428075CEA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591" y="108463378"/>
          <a:ext cx="5801591" cy="33125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725297</xdr:colOff>
      <xdr:row>88</xdr:row>
      <xdr:rowOff>290716</xdr:rowOff>
    </xdr:from>
    <xdr:to>
      <xdr:col>3</xdr:col>
      <xdr:colOff>1266897</xdr:colOff>
      <xdr:row>97</xdr:row>
      <xdr:rowOff>243366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E7E2D8-A9E0-4074-8564-7B02237A7F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939" t="9719" r="9648" b="6994"/>
        <a:stretch/>
      </xdr:blipFill>
      <xdr:spPr>
        <a:xfrm>
          <a:off x="868172" y="14254366"/>
          <a:ext cx="4065850" cy="2781575"/>
        </a:xfrm>
        <a:prstGeom prst="rect">
          <a:avLst/>
        </a:prstGeom>
      </xdr:spPr>
    </xdr:pic>
    <xdr:clientData/>
  </xdr:twoCellAnchor>
  <xdr:twoCellAnchor editAs="oneCell">
    <xdr:from>
      <xdr:col>1</xdr:col>
      <xdr:colOff>813977</xdr:colOff>
      <xdr:row>107</xdr:row>
      <xdr:rowOff>164004</xdr:rowOff>
    </xdr:from>
    <xdr:to>
      <xdr:col>3</xdr:col>
      <xdr:colOff>1178217</xdr:colOff>
      <xdr:row>116</xdr:row>
      <xdr:rowOff>72204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FEDD4D-ECB5-4EA4-B77C-442BA76088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956852" y="20738004"/>
          <a:ext cx="3888490" cy="2870475"/>
        </a:xfrm>
        <a:prstGeom prst="rect">
          <a:avLst/>
        </a:prstGeom>
      </xdr:spPr>
    </xdr:pic>
    <xdr:clientData/>
  </xdr:twoCellAnchor>
  <xdr:twoCellAnchor editAs="oneCell">
    <xdr:from>
      <xdr:col>0</xdr:col>
      <xdr:colOff>5497</xdr:colOff>
      <xdr:row>144</xdr:row>
      <xdr:rowOff>316581</xdr:rowOff>
    </xdr:from>
    <xdr:to>
      <xdr:col>3</xdr:col>
      <xdr:colOff>2267981</xdr:colOff>
      <xdr:row>153</xdr:row>
      <xdr:rowOff>82916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732ABA-E645-4A32-B9AB-ED292CED12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197" t="12481" r="8561" b="7489"/>
        <a:stretch/>
      </xdr:blipFill>
      <xdr:spPr>
        <a:xfrm>
          <a:off x="5497" y="26081706"/>
          <a:ext cx="5929609" cy="2595260"/>
        </a:xfrm>
        <a:prstGeom prst="rect">
          <a:avLst/>
        </a:prstGeom>
      </xdr:spPr>
    </xdr:pic>
    <xdr:clientData/>
  </xdr:twoCellAnchor>
  <xdr:twoCellAnchor editAs="oneCell">
    <xdr:from>
      <xdr:col>0</xdr:col>
      <xdr:colOff>7726</xdr:colOff>
      <xdr:row>195</xdr:row>
      <xdr:rowOff>304799</xdr:rowOff>
    </xdr:from>
    <xdr:to>
      <xdr:col>3</xdr:col>
      <xdr:colOff>2331162</xdr:colOff>
      <xdr:row>203</xdr:row>
      <xdr:rowOff>170466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414B76-78ED-41DB-8F99-B6B637AD4D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815" t="13486" r="6427" b="10443"/>
        <a:stretch/>
      </xdr:blipFill>
      <xdr:spPr>
        <a:xfrm>
          <a:off x="7726" y="38776274"/>
          <a:ext cx="5990561" cy="2437417"/>
        </a:xfrm>
        <a:prstGeom prst="rect">
          <a:avLst/>
        </a:prstGeom>
      </xdr:spPr>
    </xdr:pic>
    <xdr:clientData/>
  </xdr:twoCellAnchor>
  <xdr:twoCellAnchor editAs="oneCell">
    <xdr:from>
      <xdr:col>1</xdr:col>
      <xdr:colOff>103237</xdr:colOff>
      <xdr:row>230</xdr:row>
      <xdr:rowOff>314050</xdr:rowOff>
    </xdr:from>
    <xdr:to>
      <xdr:col>3</xdr:col>
      <xdr:colOff>2441407</xdr:colOff>
      <xdr:row>239</xdr:row>
      <xdr:rowOff>123537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35463A-DF41-4437-8CDB-4CBA0766B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937" t="27361" r="9656" b="13294"/>
        <a:stretch/>
      </xdr:blipFill>
      <xdr:spPr>
        <a:xfrm>
          <a:off x="246112" y="50968000"/>
          <a:ext cx="5862420" cy="2790812"/>
        </a:xfrm>
        <a:prstGeom prst="rect">
          <a:avLst/>
        </a:prstGeom>
      </xdr:spPr>
    </xdr:pic>
    <xdr:clientData/>
  </xdr:twoCellAnchor>
  <xdr:twoCellAnchor editAs="oneCell">
    <xdr:from>
      <xdr:col>1</xdr:col>
      <xdr:colOff>95377</xdr:colOff>
      <xdr:row>266</xdr:row>
      <xdr:rowOff>152400</xdr:rowOff>
    </xdr:from>
    <xdr:to>
      <xdr:col>3</xdr:col>
      <xdr:colOff>1835857</xdr:colOff>
      <xdr:row>274</xdr:row>
      <xdr:rowOff>295230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F7E80D-A2AE-4525-9D71-26D14495CA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712" t="14411" r="9142" b="11654"/>
        <a:stretch/>
      </xdr:blipFill>
      <xdr:spPr>
        <a:xfrm>
          <a:off x="247777" y="93101160"/>
          <a:ext cx="5199960" cy="27793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398</xdr:row>
      <xdr:rowOff>228478</xdr:rowOff>
    </xdr:from>
    <xdr:to>
      <xdr:col>3</xdr:col>
      <xdr:colOff>1881187</xdr:colOff>
      <xdr:row>406</xdr:row>
      <xdr:rowOff>41709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617334-ED82-418D-A73E-D794693891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2112" t="20795" r="8905" b="13762"/>
        <a:stretch/>
      </xdr:blipFill>
      <xdr:spPr>
        <a:xfrm>
          <a:off x="238125" y="93706828"/>
          <a:ext cx="5310187" cy="2489756"/>
        </a:xfrm>
        <a:prstGeom prst="rect">
          <a:avLst/>
        </a:prstGeom>
      </xdr:spPr>
    </xdr:pic>
    <xdr:clientData/>
  </xdr:twoCellAnchor>
  <xdr:twoCellAnchor editAs="oneCell">
    <xdr:from>
      <xdr:col>1</xdr:col>
      <xdr:colOff>268097</xdr:colOff>
      <xdr:row>5</xdr:row>
      <xdr:rowOff>0</xdr:rowOff>
    </xdr:from>
    <xdr:to>
      <xdr:col>3</xdr:col>
      <xdr:colOff>1724097</xdr:colOff>
      <xdr:row>13</xdr:row>
      <xdr:rowOff>276500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0CB282-7097-4B3C-A344-D0E3B52666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5" t="12553" r="9343" b="6453"/>
        <a:stretch/>
      </xdr:blipFill>
      <xdr:spPr>
        <a:xfrm>
          <a:off x="410972" y="2105025"/>
          <a:ext cx="4980250" cy="28673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299</xdr:row>
      <xdr:rowOff>203200</xdr:rowOff>
    </xdr:from>
    <xdr:to>
      <xdr:col>3</xdr:col>
      <xdr:colOff>2335044</xdr:colOff>
      <xdr:row>308</xdr:row>
      <xdr:rowOff>75404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B21A35-4D7A-4414-9ADE-9432D68DDD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2" t="18334" r="8057" b="11734"/>
        <a:stretch/>
      </xdr:blipFill>
      <xdr:spPr>
        <a:xfrm>
          <a:off x="146050" y="74326750"/>
          <a:ext cx="5856119" cy="279637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411</xdr:row>
      <xdr:rowOff>50800</xdr:rowOff>
    </xdr:from>
    <xdr:to>
      <xdr:col>3</xdr:col>
      <xdr:colOff>2043146</xdr:colOff>
      <xdr:row>419</xdr:row>
      <xdr:rowOff>253205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AE7DCA-7168-48E4-B91D-B2314B462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69" t="15717" r="14599" b="9935"/>
        <a:stretch/>
      </xdr:blipFill>
      <xdr:spPr>
        <a:xfrm>
          <a:off x="320676" y="98701225"/>
          <a:ext cx="5389595" cy="286940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537</xdr:row>
      <xdr:rowOff>95250</xdr:rowOff>
    </xdr:from>
    <xdr:to>
      <xdr:col>3</xdr:col>
      <xdr:colOff>1786750</xdr:colOff>
      <xdr:row>545</xdr:row>
      <xdr:rowOff>326030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67CA8A2-E516-4699-AAD2-5D4D3074E3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74" t="8438" r="10410" b="7778"/>
        <a:stretch/>
      </xdr:blipFill>
      <xdr:spPr>
        <a:xfrm>
          <a:off x="209550" y="146380200"/>
          <a:ext cx="5253850" cy="2981600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</xdr:colOff>
      <xdr:row>327</xdr:row>
      <xdr:rowOff>207818</xdr:rowOff>
    </xdr:from>
    <xdr:to>
      <xdr:col>3</xdr:col>
      <xdr:colOff>2329294</xdr:colOff>
      <xdr:row>337</xdr:row>
      <xdr:rowOff>190500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09C71-D8C5-4FE6-94B3-B430DDCC47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569" t="16865" r="9976" b="12928"/>
        <a:stretch/>
      </xdr:blipFill>
      <xdr:spPr>
        <a:xfrm>
          <a:off x="69272" y="79189118"/>
          <a:ext cx="5927147" cy="31830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215337</xdr:rowOff>
    </xdr:from>
    <xdr:to>
      <xdr:col>3</xdr:col>
      <xdr:colOff>2279196</xdr:colOff>
      <xdr:row>190</xdr:row>
      <xdr:rowOff>110933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32365F-2C98-49E6-8C4C-063D5723F5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8026"/>
        <a:stretch/>
      </xdr:blipFill>
      <xdr:spPr>
        <a:xfrm>
          <a:off x="0" y="32400312"/>
          <a:ext cx="5946321" cy="40389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247</xdr:row>
      <xdr:rowOff>230814</xdr:rowOff>
    </xdr:from>
    <xdr:to>
      <xdr:col>3</xdr:col>
      <xdr:colOff>2152650</xdr:colOff>
      <xdr:row>257</xdr:row>
      <xdr:rowOff>101669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B432C42-927F-4084-BDA7-C73734EE21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3325" t="22443" r="18249" b="16761"/>
        <a:stretch/>
      </xdr:blipFill>
      <xdr:spPr>
        <a:xfrm>
          <a:off x="247650" y="75859314"/>
          <a:ext cx="5581650" cy="3261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76201</xdr:rowOff>
    </xdr:from>
    <xdr:to>
      <xdr:col>3</xdr:col>
      <xdr:colOff>2609850</xdr:colOff>
      <xdr:row>222</xdr:row>
      <xdr:rowOff>8734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7EC048-5AA0-44F3-AA26-4D40FC7B6F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22443" b="15909"/>
        <a:stretch/>
      </xdr:blipFill>
      <xdr:spPr>
        <a:xfrm>
          <a:off x="0" y="45519976"/>
          <a:ext cx="6276975" cy="2590008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282</xdr:row>
      <xdr:rowOff>75655</xdr:rowOff>
    </xdr:from>
    <xdr:to>
      <xdr:col>3</xdr:col>
      <xdr:colOff>2123086</xdr:colOff>
      <xdr:row>291</xdr:row>
      <xdr:rowOff>308611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DC4A2D-1F65-4060-9AD3-0A4CABD33E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4772" t="17614" r="5872" b="10796"/>
        <a:stretch/>
      </xdr:blipFill>
      <xdr:spPr>
        <a:xfrm>
          <a:off x="342900" y="100373905"/>
          <a:ext cx="5418736" cy="3300006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533401</xdr:colOff>
      <xdr:row>33</xdr:row>
      <xdr:rowOff>2768</xdr:rowOff>
    </xdr:from>
    <xdr:to>
      <xdr:col>3</xdr:col>
      <xdr:colOff>1955801</xdr:colOff>
      <xdr:row>44</xdr:row>
      <xdr:rowOff>245141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F98E62-121C-41D8-AB6B-56F7649D29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6026" t="-588" r="15113" b="588"/>
        <a:stretch/>
      </xdr:blipFill>
      <xdr:spPr>
        <a:xfrm>
          <a:off x="685801" y="12753568"/>
          <a:ext cx="4876800" cy="3874573"/>
        </a:xfrm>
        <a:prstGeom prst="rect">
          <a:avLst/>
        </a:prstGeom>
      </xdr:spPr>
    </xdr:pic>
    <xdr:clientData/>
  </xdr:twoCellAnchor>
  <xdr:oneCellAnchor>
    <xdr:from>
      <xdr:col>1</xdr:col>
      <xdr:colOff>134937</xdr:colOff>
      <xdr:row>383</xdr:row>
      <xdr:rowOff>156116</xdr:rowOff>
    </xdr:from>
    <xdr:ext cx="5410200" cy="3137948"/>
    <xdr:pic>
      <xdr:nvPicPr>
        <xdr:cNvPr id="19" name="Picture 18">
          <a:extLst>
            <a:ext uri="{FF2B5EF4-FFF2-40B4-BE49-F238E27FC236}">
              <a16:creationId xmlns:a16="http://schemas.microsoft.com/office/drawing/2014/main" id="{C1E2120F-1480-4895-8D81-838D1123D5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7576" b="7289"/>
        <a:stretch/>
      </xdr:blipFill>
      <xdr:spPr>
        <a:xfrm>
          <a:off x="277812" y="88795766"/>
          <a:ext cx="5410200" cy="3137948"/>
        </a:xfrm>
        <a:prstGeom prst="rect">
          <a:avLst/>
        </a:prstGeom>
      </xdr:spPr>
    </xdr:pic>
    <xdr:clientData/>
  </xdr:oneCellAnchor>
  <xdr:twoCellAnchor editAs="oneCell">
    <xdr:from>
      <xdr:col>1</xdr:col>
      <xdr:colOff>457199</xdr:colOff>
      <xdr:row>369</xdr:row>
      <xdr:rowOff>203200</xdr:rowOff>
    </xdr:from>
    <xdr:to>
      <xdr:col>3</xdr:col>
      <xdr:colOff>2114142</xdr:colOff>
      <xdr:row>378</xdr:row>
      <xdr:rowOff>203201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B9EFB55-BA7E-44FA-A99F-329C97FC1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468" t="8440" r="12878" b="8052"/>
        <a:stretch/>
      </xdr:blipFill>
      <xdr:spPr>
        <a:xfrm>
          <a:off x="600074" y="84318475"/>
          <a:ext cx="5181193" cy="2905126"/>
        </a:xfrm>
        <a:prstGeom prst="rect">
          <a:avLst/>
        </a:prstGeom>
      </xdr:spPr>
    </xdr:pic>
    <xdr:clientData/>
  </xdr:twoCellAnchor>
  <xdr:oneCellAnchor>
    <xdr:from>
      <xdr:col>1</xdr:col>
      <xdr:colOff>228600</xdr:colOff>
      <xdr:row>508</xdr:row>
      <xdr:rowOff>304800</xdr:rowOff>
    </xdr:from>
    <xdr:ext cx="4973023" cy="2880001"/>
    <xdr:pic>
      <xdr:nvPicPr>
        <xdr:cNvPr id="21" name="Picture 20">
          <a:extLst>
            <a:ext uri="{FF2B5EF4-FFF2-40B4-BE49-F238E27FC236}">
              <a16:creationId xmlns:a16="http://schemas.microsoft.com/office/drawing/2014/main" id="{B5EEA5D7-7C73-4B09-A52A-BEA9C53EC5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30" t="18091" r="13770" b="14952"/>
        <a:stretch/>
      </xdr:blipFill>
      <xdr:spPr>
        <a:xfrm>
          <a:off x="371475" y="113033175"/>
          <a:ext cx="4973023" cy="2880001"/>
        </a:xfrm>
        <a:prstGeom prst="rect">
          <a:avLst/>
        </a:prstGeom>
      </xdr:spPr>
    </xdr:pic>
    <xdr:clientData/>
  </xdr:oneCellAnchor>
  <xdr:twoCellAnchor editAs="oneCell">
    <xdr:from>
      <xdr:col>0</xdr:col>
      <xdr:colOff>95250</xdr:colOff>
      <xdr:row>524</xdr:row>
      <xdr:rowOff>87313</xdr:rowOff>
    </xdr:from>
    <xdr:to>
      <xdr:col>3</xdr:col>
      <xdr:colOff>1833562</xdr:colOff>
      <xdr:row>531</xdr:row>
      <xdr:rowOff>325738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F2078F8-D7B1-42F4-8FE2-E5228271CC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8129" b="11010"/>
        <a:stretch/>
      </xdr:blipFill>
      <xdr:spPr>
        <a:xfrm>
          <a:off x="95250" y="118435438"/>
          <a:ext cx="5405437" cy="25796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115887</xdr:rowOff>
    </xdr:from>
    <xdr:to>
      <xdr:col>3</xdr:col>
      <xdr:colOff>1914526</xdr:colOff>
      <xdr:row>500</xdr:row>
      <xdr:rowOff>165801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351B7E4-8103-4896-AF4D-36BA330130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14954" t="23555" r="14028" b="21245"/>
        <a:stretch/>
      </xdr:blipFill>
      <xdr:spPr>
        <a:xfrm>
          <a:off x="152400" y="166231887"/>
          <a:ext cx="5368926" cy="2361314"/>
        </a:xfrm>
        <a:prstGeom prst="rect">
          <a:avLst/>
        </a:prstGeom>
      </xdr:spPr>
    </xdr:pic>
    <xdr:clientData/>
  </xdr:twoCellAnchor>
  <xdr:twoCellAnchor editAs="oneCell">
    <xdr:from>
      <xdr:col>1</xdr:col>
      <xdr:colOff>366713</xdr:colOff>
      <xdr:row>451</xdr:row>
      <xdr:rowOff>256222</xdr:rowOff>
    </xdr:from>
    <xdr:to>
      <xdr:col>3</xdr:col>
      <xdr:colOff>1319213</xdr:colOff>
      <xdr:row>459</xdr:row>
      <xdr:rowOff>235577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52014C8-8130-4D60-B716-781800B197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2254" t="19700" r="21638" b="21579"/>
        <a:stretch/>
      </xdr:blipFill>
      <xdr:spPr>
        <a:xfrm>
          <a:off x="519113" y="157776862"/>
          <a:ext cx="4411980" cy="26615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228600</xdr:rowOff>
    </xdr:from>
    <xdr:to>
      <xdr:col>3</xdr:col>
      <xdr:colOff>2869623</xdr:colOff>
      <xdr:row>61</xdr:row>
      <xdr:rowOff>310862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160FF8F-3B21-44EF-AC70-C0E93450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544550"/>
          <a:ext cx="6546273" cy="3654137"/>
        </a:xfrm>
        <a:prstGeom prst="rect">
          <a:avLst/>
        </a:prstGeom>
      </xdr:spPr>
    </xdr:pic>
    <xdr:clientData/>
  </xdr:twoCellAnchor>
  <xdr:twoCellAnchor editAs="oneCell">
    <xdr:from>
      <xdr:col>1</xdr:col>
      <xdr:colOff>237837</xdr:colOff>
      <xdr:row>72</xdr:row>
      <xdr:rowOff>28231</xdr:rowOff>
    </xdr:from>
    <xdr:to>
      <xdr:col>3</xdr:col>
      <xdr:colOff>1744518</xdr:colOff>
      <xdr:row>83</xdr:row>
      <xdr:rowOff>102757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303347-55F3-4FAA-B109-90664412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90237" y="23345431"/>
          <a:ext cx="4961081" cy="3706726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469</xdr:row>
      <xdr:rowOff>171588</xdr:rowOff>
    </xdr:from>
    <xdr:to>
      <xdr:col>3</xdr:col>
      <xdr:colOff>1600200</xdr:colOff>
      <xdr:row>476</xdr:row>
      <xdr:rowOff>295655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476AED5-DCE9-46C9-BB91-EE23195B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1950" y="125901588"/>
          <a:ext cx="4914900" cy="25243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57150</xdr:rowOff>
    </xdr:from>
    <xdr:to>
      <xdr:col>3</xdr:col>
      <xdr:colOff>2608326</xdr:colOff>
      <xdr:row>446</xdr:row>
      <xdr:rowOff>113538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41F12B2-BE3F-48D1-9B8D-9B8CE352E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20796050"/>
          <a:ext cx="6284976" cy="3142488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421</xdr:row>
      <xdr:rowOff>247650</xdr:rowOff>
    </xdr:from>
    <xdr:to>
      <xdr:col>3</xdr:col>
      <xdr:colOff>2367396</xdr:colOff>
      <xdr:row>430</xdr:row>
      <xdr:rowOff>20552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0291952-8CED-4036-980D-0C976F1208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12113" r="11335"/>
        <a:stretch/>
      </xdr:blipFill>
      <xdr:spPr>
        <a:xfrm>
          <a:off x="571500" y="120643650"/>
          <a:ext cx="5472546" cy="2859002"/>
        </a:xfrm>
        <a:prstGeom prst="rect">
          <a:avLst/>
        </a:prstGeom>
      </xdr:spPr>
    </xdr:pic>
    <xdr:clientData/>
  </xdr:twoCellAnchor>
  <xdr:twoCellAnchor editAs="oneCell">
    <xdr:from>
      <xdr:col>1</xdr:col>
      <xdr:colOff>901699</xdr:colOff>
      <xdr:row>19</xdr:row>
      <xdr:rowOff>605863</xdr:rowOff>
    </xdr:from>
    <xdr:to>
      <xdr:col>3</xdr:col>
      <xdr:colOff>1206500</xdr:colOff>
      <xdr:row>28</xdr:row>
      <xdr:rowOff>81279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9D2795B-7A8E-4AD5-A744-41C7973F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54099" y="7667063"/>
          <a:ext cx="3759201" cy="2879016"/>
        </a:xfrm>
        <a:prstGeom prst="rect">
          <a:avLst/>
        </a:prstGeom>
      </xdr:spPr>
    </xdr:pic>
    <xdr:clientData/>
  </xdr:twoCellAnchor>
  <xdr:oneCellAnchor>
    <xdr:from>
      <xdr:col>1</xdr:col>
      <xdr:colOff>813977</xdr:colOff>
      <xdr:row>123</xdr:row>
      <xdr:rowOff>164004</xdr:rowOff>
    </xdr:from>
    <xdr:ext cx="3888490" cy="2956200"/>
    <xdr:pic>
      <xdr:nvPicPr>
        <xdr:cNvPr id="33" name="Picture 32">
          <a:extLst>
            <a:ext uri="{FF2B5EF4-FFF2-40B4-BE49-F238E27FC236}">
              <a16:creationId xmlns:a16="http://schemas.microsoft.com/office/drawing/2014/main" id="{571F3E6E-E2EA-4F0F-8166-20FEB43340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966377" y="39349854"/>
          <a:ext cx="3888490" cy="29562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162</xdr:row>
      <xdr:rowOff>38100</xdr:rowOff>
    </xdr:from>
    <xdr:to>
      <xdr:col>3</xdr:col>
      <xdr:colOff>2439758</xdr:colOff>
      <xdr:row>171</xdr:row>
      <xdr:rowOff>267769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E0A467C-99DF-49C2-B6CB-043F01567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7454800"/>
          <a:ext cx="6116408" cy="3144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279400</xdr:rowOff>
    </xdr:from>
    <xdr:to>
      <xdr:col>4</xdr:col>
      <xdr:colOff>35337</xdr:colOff>
      <xdr:row>363</xdr:row>
      <xdr:rowOff>226621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18A52CC-4D9E-EF40-BBB2-135DDFA8E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8516400"/>
          <a:ext cx="6588537" cy="35794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5</xdr:col>
      <xdr:colOff>304800</xdr:colOff>
      <xdr:row>491</xdr:row>
      <xdr:rowOff>37318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82BBEF7-3C67-47DF-99DB-0EF1D1E4C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70287950"/>
          <a:ext cx="7772400" cy="4437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190500</xdr:rowOff>
    </xdr:from>
    <xdr:to>
      <xdr:col>3</xdr:col>
      <xdr:colOff>2732570</xdr:colOff>
      <xdr:row>323</xdr:row>
      <xdr:rowOff>151618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CBBCB8C-C298-4382-9E08-E6472D60C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1118650"/>
          <a:ext cx="6371120" cy="363776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176828</xdr:colOff>
      <xdr:row>236</xdr:row>
      <xdr:rowOff>148165</xdr:rowOff>
    </xdr:from>
    <xdr:to>
      <xdr:col>3</xdr:col>
      <xdr:colOff>1476838</xdr:colOff>
      <xdr:row>245</xdr:row>
      <xdr:rowOff>1332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42" t="8490" r="10154" b="4997"/>
        <a:stretch/>
      </xdr:blipFill>
      <xdr:spPr>
        <a:xfrm>
          <a:off x="473161" y="63584665"/>
          <a:ext cx="4051677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241301</xdr:rowOff>
    </xdr:from>
    <xdr:to>
      <xdr:col>3</xdr:col>
      <xdr:colOff>715219</xdr:colOff>
      <xdr:row>80</xdr:row>
      <xdr:rowOff>73300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80" t="7267" r="7358"/>
        <a:stretch/>
      </xdr:blipFill>
      <xdr:spPr>
        <a:xfrm>
          <a:off x="0" y="20942301"/>
          <a:ext cx="3763219" cy="2689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260351</xdr:rowOff>
    </xdr:from>
    <xdr:to>
      <xdr:col>3</xdr:col>
      <xdr:colOff>1000750</xdr:colOff>
      <xdr:row>63</xdr:row>
      <xdr:rowOff>92352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20" t="9206" r="6838" b="5335"/>
        <a:stretch/>
      </xdr:blipFill>
      <xdr:spPr>
        <a:xfrm>
          <a:off x="0" y="14611351"/>
          <a:ext cx="4048750" cy="2689501"/>
        </a:xfrm>
        <a:prstGeom prst="rect">
          <a:avLst/>
        </a:prstGeom>
      </xdr:spPr>
    </xdr:pic>
    <xdr:clientData/>
  </xdr:twoCellAnchor>
  <xdr:twoCellAnchor editAs="oneCell">
    <xdr:from>
      <xdr:col>1</xdr:col>
      <xdr:colOff>150177</xdr:colOff>
      <xdr:row>105</xdr:row>
      <xdr:rowOff>190500</xdr:rowOff>
    </xdr:from>
    <xdr:to>
      <xdr:col>3</xdr:col>
      <xdr:colOff>1503488</xdr:colOff>
      <xdr:row>114</xdr:row>
      <xdr:rowOff>22499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17" t="7696" r="16895" b="6892"/>
        <a:stretch/>
      </xdr:blipFill>
      <xdr:spPr>
        <a:xfrm>
          <a:off x="446510" y="20383500"/>
          <a:ext cx="4104978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163361</xdr:colOff>
      <xdr:row>135</xdr:row>
      <xdr:rowOff>190500</xdr:rowOff>
    </xdr:from>
    <xdr:to>
      <xdr:col>3</xdr:col>
      <xdr:colOff>1291558</xdr:colOff>
      <xdr:row>145</xdr:row>
      <xdr:rowOff>76201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361" y="63500000"/>
          <a:ext cx="4176197" cy="3060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310300</xdr:rowOff>
    </xdr:from>
    <xdr:to>
      <xdr:col>3</xdr:col>
      <xdr:colOff>1383387</xdr:colOff>
      <xdr:row>159</xdr:row>
      <xdr:rowOff>596900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874550"/>
          <a:ext cx="4431387" cy="3144100"/>
        </a:xfrm>
        <a:prstGeom prst="rect">
          <a:avLst/>
        </a:prstGeom>
      </xdr:spPr>
    </xdr:pic>
    <xdr:clientData/>
  </xdr:twoCellAnchor>
  <xdr:twoCellAnchor editAs="oneCell">
    <xdr:from>
      <xdr:col>0</xdr:col>
      <xdr:colOff>189791</xdr:colOff>
      <xdr:row>217</xdr:row>
      <xdr:rowOff>19749</xdr:rowOff>
    </xdr:from>
    <xdr:to>
      <xdr:col>3</xdr:col>
      <xdr:colOff>1440061</xdr:colOff>
      <xdr:row>225</xdr:row>
      <xdr:rowOff>190416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91" y="87149687"/>
          <a:ext cx="4369708" cy="2837667"/>
        </a:xfrm>
        <a:prstGeom prst="rect">
          <a:avLst/>
        </a:prstGeom>
      </xdr:spPr>
    </xdr:pic>
    <xdr:clientData/>
  </xdr:twoCellAnchor>
  <xdr:twoCellAnchor editAs="oneCell">
    <xdr:from>
      <xdr:col>1</xdr:col>
      <xdr:colOff>496071</xdr:colOff>
      <xdr:row>186</xdr:row>
      <xdr:rowOff>211666</xdr:rowOff>
    </xdr:from>
    <xdr:to>
      <xdr:col>3</xdr:col>
      <xdr:colOff>1157595</xdr:colOff>
      <xdr:row>195</xdr:row>
      <xdr:rowOff>43667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686" t="4042" r="6966" b="3192"/>
        <a:stretch/>
      </xdr:blipFill>
      <xdr:spPr>
        <a:xfrm>
          <a:off x="792404" y="43412833"/>
          <a:ext cx="3413191" cy="26895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168</xdr:row>
      <xdr:rowOff>31750</xdr:rowOff>
    </xdr:from>
    <xdr:to>
      <xdr:col>3</xdr:col>
      <xdr:colOff>1314450</xdr:colOff>
      <xdr:row>176</xdr:row>
      <xdr:rowOff>268154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1357"/>
        <a:stretch/>
      </xdr:blipFill>
      <xdr:spPr>
        <a:xfrm>
          <a:off x="374651" y="45827950"/>
          <a:ext cx="4063999" cy="297960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7</xdr:row>
      <xdr:rowOff>65088</xdr:rowOff>
    </xdr:from>
    <xdr:to>
      <xdr:col>3</xdr:col>
      <xdr:colOff>892175</xdr:colOff>
      <xdr:row>15</xdr:row>
      <xdr:rowOff>3543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2676" t="13699" r="14085" b="5604"/>
        <a:stretch/>
      </xdr:blipFill>
      <xdr:spPr>
        <a:xfrm>
          <a:off x="238125" y="2803526"/>
          <a:ext cx="3773488" cy="26054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23</xdr:row>
      <xdr:rowOff>89139</xdr:rowOff>
    </xdr:from>
    <xdr:to>
      <xdr:col>3</xdr:col>
      <xdr:colOff>1238250</xdr:colOff>
      <xdr:row>31</xdr:row>
      <xdr:rowOff>253500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086E4C-EFFE-3446-86A2-3FB2552B42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0417" r="11300"/>
        <a:stretch/>
      </xdr:blipFill>
      <xdr:spPr>
        <a:xfrm>
          <a:off x="95250" y="8852139"/>
          <a:ext cx="4191000" cy="27043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127001</xdr:rowOff>
    </xdr:from>
    <xdr:to>
      <xdr:col>3</xdr:col>
      <xdr:colOff>1206500</xdr:colOff>
      <xdr:row>47</xdr:row>
      <xdr:rowOff>149180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2334C9-CE70-B64A-B668-7BEE2BC45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7260" r="10669"/>
        <a:stretch/>
      </xdr:blipFill>
      <xdr:spPr>
        <a:xfrm>
          <a:off x="0" y="14827251"/>
          <a:ext cx="4254500" cy="2562179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202</xdr:row>
      <xdr:rowOff>92258</xdr:rowOff>
    </xdr:from>
    <xdr:to>
      <xdr:col>3</xdr:col>
      <xdr:colOff>1270000</xdr:colOff>
      <xdr:row>211</xdr:row>
      <xdr:rowOff>85312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700452C-AEDE-B24E-A195-184A6DB33B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4836" r="10038"/>
        <a:stretch/>
      </xdr:blipFill>
      <xdr:spPr>
        <a:xfrm>
          <a:off x="222250" y="79102133"/>
          <a:ext cx="4167188" cy="2993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190502</xdr:rowOff>
    </xdr:from>
    <xdr:to>
      <xdr:col>3</xdr:col>
      <xdr:colOff>1270000</xdr:colOff>
      <xdr:row>97</xdr:row>
      <xdr:rowOff>222884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CAB8A9C-DE50-DA45-B842-FE5ECF8EA6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2942" r="16667"/>
        <a:stretch/>
      </xdr:blipFill>
      <xdr:spPr>
        <a:xfrm>
          <a:off x="0" y="44513502"/>
          <a:ext cx="4318000" cy="3207382"/>
        </a:xfrm>
        <a:prstGeom prst="rect">
          <a:avLst/>
        </a:prstGeom>
      </xdr:spPr>
    </xdr:pic>
    <xdr:clientData/>
  </xdr:twoCellAnchor>
  <xdr:twoCellAnchor editAs="oneCell">
    <xdr:from>
      <xdr:col>0</xdr:col>
      <xdr:colOff>242296</xdr:colOff>
      <xdr:row>122</xdr:row>
      <xdr:rowOff>190501</xdr:rowOff>
    </xdr:from>
    <xdr:to>
      <xdr:col>3</xdr:col>
      <xdr:colOff>857249</xdr:colOff>
      <xdr:row>131</xdr:row>
      <xdr:rowOff>387350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91F3145-98DB-B243-A279-3C6DD1D647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4520" r="23927"/>
        <a:stretch/>
      </xdr:blipFill>
      <xdr:spPr>
        <a:xfrm>
          <a:off x="242296" y="58039001"/>
          <a:ext cx="3662953" cy="31114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376820</xdr:colOff>
      <xdr:row>38</xdr:row>
      <xdr:rowOff>255858</xdr:rowOff>
    </xdr:from>
    <xdr:to>
      <xdr:col>3</xdr:col>
      <xdr:colOff>1073243</xdr:colOff>
      <xdr:row>46</xdr:row>
      <xdr:rowOff>58057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730" t="15263" r="21270" b="19151"/>
        <a:stretch/>
      </xdr:blipFill>
      <xdr:spPr>
        <a:xfrm>
          <a:off x="732420" y="15572058"/>
          <a:ext cx="3846023" cy="2418399"/>
        </a:xfrm>
        <a:prstGeom prst="rect">
          <a:avLst/>
        </a:prstGeom>
      </xdr:spPr>
    </xdr:pic>
    <xdr:clientData/>
  </xdr:twoCellAnchor>
  <xdr:twoCellAnchor editAs="oneCell">
    <xdr:from>
      <xdr:col>1</xdr:col>
      <xdr:colOff>34026</xdr:colOff>
      <xdr:row>115</xdr:row>
      <xdr:rowOff>74430</xdr:rowOff>
    </xdr:from>
    <xdr:to>
      <xdr:col>3</xdr:col>
      <xdr:colOff>1701800</xdr:colOff>
      <xdr:row>121</xdr:row>
      <xdr:rowOff>250323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02" t="12194" r="4102" b="12893"/>
        <a:stretch/>
      </xdr:blipFill>
      <xdr:spPr>
        <a:xfrm>
          <a:off x="389626" y="45794430"/>
          <a:ext cx="4817374" cy="2461894"/>
        </a:xfrm>
        <a:prstGeom prst="rect">
          <a:avLst/>
        </a:prstGeom>
      </xdr:spPr>
    </xdr:pic>
    <xdr:clientData/>
  </xdr:twoCellAnchor>
  <xdr:twoCellAnchor editAs="oneCell">
    <xdr:from>
      <xdr:col>1</xdr:col>
      <xdr:colOff>98708</xdr:colOff>
      <xdr:row>127</xdr:row>
      <xdr:rowOff>9117</xdr:rowOff>
    </xdr:from>
    <xdr:to>
      <xdr:col>3</xdr:col>
      <xdr:colOff>1390650</xdr:colOff>
      <xdr:row>133</xdr:row>
      <xdr:rowOff>10772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676" t="17161" r="10665" b="17986"/>
        <a:stretch/>
      </xdr:blipFill>
      <xdr:spPr>
        <a:xfrm>
          <a:off x="441608" y="44662317"/>
          <a:ext cx="4416142" cy="2173355"/>
        </a:xfrm>
        <a:prstGeom prst="rect">
          <a:avLst/>
        </a:prstGeom>
      </xdr:spPr>
    </xdr:pic>
    <xdr:clientData/>
  </xdr:twoCellAnchor>
  <xdr:twoCellAnchor editAs="oneCell">
    <xdr:from>
      <xdr:col>1</xdr:col>
      <xdr:colOff>354439</xdr:colOff>
      <xdr:row>139</xdr:row>
      <xdr:rowOff>299402</xdr:rowOff>
    </xdr:from>
    <xdr:to>
      <xdr:col>3</xdr:col>
      <xdr:colOff>1574800</xdr:colOff>
      <xdr:row>146</xdr:row>
      <xdr:rowOff>180098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652" t="20697" r="17649" b="19686"/>
        <a:stretch/>
      </xdr:blipFill>
      <xdr:spPr>
        <a:xfrm>
          <a:off x="710039" y="58440002"/>
          <a:ext cx="4369961" cy="2547697"/>
        </a:xfrm>
        <a:prstGeom prst="rect">
          <a:avLst/>
        </a:prstGeom>
      </xdr:spPr>
    </xdr:pic>
    <xdr:clientData/>
  </xdr:twoCellAnchor>
  <xdr:twoCellAnchor editAs="oneCell">
    <xdr:from>
      <xdr:col>1</xdr:col>
      <xdr:colOff>90083</xdr:colOff>
      <xdr:row>268</xdr:row>
      <xdr:rowOff>332058</xdr:rowOff>
    </xdr:from>
    <xdr:to>
      <xdr:col>3</xdr:col>
      <xdr:colOff>1713981</xdr:colOff>
      <xdr:row>275</xdr:row>
      <xdr:rowOff>152399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033" t="13467" r="5847" b="11374"/>
        <a:stretch/>
      </xdr:blipFill>
      <xdr:spPr>
        <a:xfrm>
          <a:off x="445683" y="108332858"/>
          <a:ext cx="4773498" cy="2487342"/>
        </a:xfrm>
        <a:prstGeom prst="rect">
          <a:avLst/>
        </a:prstGeom>
      </xdr:spPr>
    </xdr:pic>
    <xdr:clientData/>
  </xdr:twoCellAnchor>
  <xdr:twoCellAnchor editAs="oneCell">
    <xdr:from>
      <xdr:col>1</xdr:col>
      <xdr:colOff>27695</xdr:colOff>
      <xdr:row>288</xdr:row>
      <xdr:rowOff>196893</xdr:rowOff>
    </xdr:from>
    <xdr:to>
      <xdr:col>3</xdr:col>
      <xdr:colOff>1701767</xdr:colOff>
      <xdr:row>295</xdr:row>
      <xdr:rowOff>176892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10" t="9931" r="7335" b="8563"/>
        <a:stretch/>
      </xdr:blipFill>
      <xdr:spPr>
        <a:xfrm>
          <a:off x="384883" y="106734018"/>
          <a:ext cx="4793509" cy="2480312"/>
        </a:xfrm>
        <a:prstGeom prst="rect">
          <a:avLst/>
        </a:prstGeom>
      </xdr:spPr>
    </xdr:pic>
    <xdr:clientData/>
  </xdr:twoCellAnchor>
  <xdr:twoCellAnchor editAs="oneCell">
    <xdr:from>
      <xdr:col>1</xdr:col>
      <xdr:colOff>237901</xdr:colOff>
      <xdr:row>316</xdr:row>
      <xdr:rowOff>133803</xdr:rowOff>
    </xdr:from>
    <xdr:to>
      <xdr:col>3</xdr:col>
      <xdr:colOff>1158187</xdr:colOff>
      <xdr:row>323</xdr:row>
      <xdr:rowOff>113803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03" t="6694" r="9548" b="9879"/>
        <a:stretch/>
      </xdr:blipFill>
      <xdr:spPr>
        <a:xfrm>
          <a:off x="595089" y="126363866"/>
          <a:ext cx="4111161" cy="2480312"/>
        </a:xfrm>
        <a:prstGeom prst="rect">
          <a:avLst/>
        </a:prstGeom>
      </xdr:spPr>
    </xdr:pic>
    <xdr:clientData/>
  </xdr:twoCellAnchor>
  <xdr:twoCellAnchor editAs="oneCell">
    <xdr:from>
      <xdr:col>1</xdr:col>
      <xdr:colOff>204193</xdr:colOff>
      <xdr:row>305</xdr:row>
      <xdr:rowOff>72570</xdr:rowOff>
    </xdr:from>
    <xdr:to>
      <xdr:col>3</xdr:col>
      <xdr:colOff>1906270</xdr:colOff>
      <xdr:row>312</xdr:row>
      <xdr:rowOff>52572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5" t="11420" r="7973" b="8755"/>
        <a:stretch/>
      </xdr:blipFill>
      <xdr:spPr>
        <a:xfrm>
          <a:off x="567050" y="133458856"/>
          <a:ext cx="4840791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233060</xdr:colOff>
      <xdr:row>229</xdr:row>
      <xdr:rowOff>36328</xdr:rowOff>
    </xdr:from>
    <xdr:to>
      <xdr:col>3</xdr:col>
      <xdr:colOff>1629753</xdr:colOff>
      <xdr:row>236</xdr:row>
      <xdr:rowOff>35378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9" t="21555" r="11435" b="14085"/>
        <a:stretch/>
      </xdr:blipFill>
      <xdr:spPr>
        <a:xfrm>
          <a:off x="233060" y="94562428"/>
          <a:ext cx="4978093" cy="2513649"/>
        </a:xfrm>
        <a:prstGeom prst="rect">
          <a:avLst/>
        </a:prstGeom>
      </xdr:spPr>
    </xdr:pic>
    <xdr:clientData/>
  </xdr:twoCellAnchor>
  <xdr:twoCellAnchor editAs="oneCell">
    <xdr:from>
      <xdr:col>1</xdr:col>
      <xdr:colOff>384995</xdr:colOff>
      <xdr:row>202</xdr:row>
      <xdr:rowOff>20001</xdr:rowOff>
    </xdr:from>
    <xdr:to>
      <xdr:col>3</xdr:col>
      <xdr:colOff>1268268</xdr:colOff>
      <xdr:row>209</xdr:row>
      <xdr:rowOff>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15" t="3647" r="6832" b="4559"/>
        <a:stretch/>
      </xdr:blipFill>
      <xdr:spPr>
        <a:xfrm>
          <a:off x="740595" y="83382801"/>
          <a:ext cx="4032873" cy="2647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60772</xdr:colOff>
      <xdr:row>216</xdr:row>
      <xdr:rowOff>316958</xdr:rowOff>
    </xdr:from>
    <xdr:to>
      <xdr:col>3</xdr:col>
      <xdr:colOff>1465490</xdr:colOff>
      <xdr:row>223</xdr:row>
      <xdr:rowOff>296959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672" y="89528108"/>
          <a:ext cx="4528918" cy="2513651"/>
        </a:xfrm>
        <a:prstGeom prst="rect">
          <a:avLst/>
        </a:prstGeom>
      </xdr:spPr>
    </xdr:pic>
    <xdr:clientData/>
  </xdr:twoCellAnchor>
  <xdr:twoCellAnchor editAs="oneCell">
    <xdr:from>
      <xdr:col>0</xdr:col>
      <xdr:colOff>254081</xdr:colOff>
      <xdr:row>176</xdr:row>
      <xdr:rowOff>239529</xdr:rowOff>
    </xdr:from>
    <xdr:to>
      <xdr:col>3</xdr:col>
      <xdr:colOff>1500782</xdr:colOff>
      <xdr:row>183</xdr:row>
      <xdr:rowOff>219527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30" t="13470" r="7383" b="9865"/>
        <a:stretch/>
      </xdr:blipFill>
      <xdr:spPr>
        <a:xfrm>
          <a:off x="254081" y="64399929"/>
          <a:ext cx="4713801" cy="2513648"/>
        </a:xfrm>
        <a:prstGeom prst="rect">
          <a:avLst/>
        </a:prstGeom>
      </xdr:spPr>
    </xdr:pic>
    <xdr:clientData/>
  </xdr:twoCellAnchor>
  <xdr:twoCellAnchor editAs="oneCell">
    <xdr:from>
      <xdr:col>0</xdr:col>
      <xdr:colOff>299989</xdr:colOff>
      <xdr:row>190</xdr:row>
      <xdr:rowOff>110714</xdr:rowOff>
    </xdr:from>
    <xdr:to>
      <xdr:col>3</xdr:col>
      <xdr:colOff>2013674</xdr:colOff>
      <xdr:row>197</xdr:row>
      <xdr:rowOff>90715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77" t="20166" r="6350" b="18681"/>
        <a:stretch/>
      </xdr:blipFill>
      <xdr:spPr>
        <a:xfrm>
          <a:off x="299989" y="77352114"/>
          <a:ext cx="5218885" cy="2647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287373</xdr:colOff>
      <xdr:row>102</xdr:row>
      <xdr:rowOff>261246</xdr:rowOff>
    </xdr:from>
    <xdr:to>
      <xdr:col>3</xdr:col>
      <xdr:colOff>1346200</xdr:colOff>
      <xdr:row>110</xdr:row>
      <xdr:rowOff>156028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45" t="17884" r="21946" b="7991"/>
        <a:stretch/>
      </xdr:blipFill>
      <xdr:spPr>
        <a:xfrm>
          <a:off x="642973" y="39809046"/>
          <a:ext cx="4208427" cy="2942782"/>
        </a:xfrm>
        <a:prstGeom prst="rect">
          <a:avLst/>
        </a:prstGeom>
      </xdr:spPr>
    </xdr:pic>
    <xdr:clientData/>
  </xdr:twoCellAnchor>
  <xdr:twoCellAnchor editAs="oneCell">
    <xdr:from>
      <xdr:col>1</xdr:col>
      <xdr:colOff>39079</xdr:colOff>
      <xdr:row>90</xdr:row>
      <xdr:rowOff>52658</xdr:rowOff>
    </xdr:from>
    <xdr:to>
      <xdr:col>3</xdr:col>
      <xdr:colOff>1676400</xdr:colOff>
      <xdr:row>97</xdr:row>
      <xdr:rowOff>76285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8" t="10420" r="7924" b="9765"/>
        <a:stretch/>
      </xdr:blipFill>
      <xdr:spPr>
        <a:xfrm>
          <a:off x="394679" y="27129058"/>
          <a:ext cx="4786921" cy="2335030"/>
        </a:xfrm>
        <a:prstGeom prst="rect">
          <a:avLst/>
        </a:prstGeom>
      </xdr:spPr>
    </xdr:pic>
    <xdr:clientData/>
  </xdr:twoCellAnchor>
  <xdr:twoCellAnchor editAs="oneCell">
    <xdr:from>
      <xdr:col>1</xdr:col>
      <xdr:colOff>200843</xdr:colOff>
      <xdr:row>77</xdr:row>
      <xdr:rowOff>266744</xdr:rowOff>
    </xdr:from>
    <xdr:to>
      <xdr:col>3</xdr:col>
      <xdr:colOff>1630220</xdr:colOff>
      <xdr:row>85</xdr:row>
      <xdr:rowOff>261259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07" t="9804" r="6892" b="8892"/>
        <a:stretch/>
      </xdr:blipFill>
      <xdr:spPr>
        <a:xfrm>
          <a:off x="562793" y="22250444"/>
          <a:ext cx="4648827" cy="2623414"/>
        </a:xfrm>
        <a:prstGeom prst="rect">
          <a:avLst/>
        </a:prstGeom>
      </xdr:spPr>
    </xdr:pic>
    <xdr:clientData/>
  </xdr:twoCellAnchor>
  <xdr:twoCellAnchor editAs="oneCell">
    <xdr:from>
      <xdr:col>0</xdr:col>
      <xdr:colOff>251399</xdr:colOff>
      <xdr:row>7</xdr:row>
      <xdr:rowOff>54470</xdr:rowOff>
    </xdr:from>
    <xdr:to>
      <xdr:col>3</xdr:col>
      <xdr:colOff>1658650</xdr:colOff>
      <xdr:row>15</xdr:row>
      <xdr:rowOff>304799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399" y="2854820"/>
          <a:ext cx="4988651" cy="2993529"/>
        </a:xfrm>
        <a:prstGeom prst="rect">
          <a:avLst/>
        </a:prstGeom>
      </xdr:spPr>
    </xdr:pic>
    <xdr:clientData/>
  </xdr:twoCellAnchor>
  <xdr:twoCellAnchor editAs="oneCell">
    <xdr:from>
      <xdr:col>0</xdr:col>
      <xdr:colOff>173649</xdr:colOff>
      <xdr:row>23</xdr:row>
      <xdr:rowOff>60520</xdr:rowOff>
    </xdr:from>
    <xdr:to>
      <xdr:col>3</xdr:col>
      <xdr:colOff>1454819</xdr:colOff>
      <xdr:row>30</xdr:row>
      <xdr:rowOff>294520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4" t="20160" r="16173" b="11391"/>
        <a:stretch/>
      </xdr:blipFill>
      <xdr:spPr>
        <a:xfrm>
          <a:off x="173649" y="9585520"/>
          <a:ext cx="4794837" cy="2604667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333376</xdr:colOff>
      <xdr:row>240</xdr:row>
      <xdr:rowOff>186893</xdr:rowOff>
    </xdr:from>
    <xdr:to>
      <xdr:col>3</xdr:col>
      <xdr:colOff>1564891</xdr:colOff>
      <xdr:row>247</xdr:row>
      <xdr:rowOff>172443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59F96D-19C4-EC4E-95BB-52C78688B3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2626" t="9089" r="14294" b="9864"/>
        <a:stretch/>
      </xdr:blipFill>
      <xdr:spPr>
        <a:xfrm>
          <a:off x="333376" y="100247018"/>
          <a:ext cx="4779578" cy="2485862"/>
        </a:xfrm>
        <a:prstGeom prst="rect">
          <a:avLst/>
        </a:prstGeom>
      </xdr:spPr>
    </xdr:pic>
    <xdr:clientData/>
  </xdr:twoCellAnchor>
  <xdr:twoCellAnchor editAs="oneCell">
    <xdr:from>
      <xdr:col>1</xdr:col>
      <xdr:colOff>26595</xdr:colOff>
      <xdr:row>64</xdr:row>
      <xdr:rowOff>354235</xdr:rowOff>
    </xdr:from>
    <xdr:to>
      <xdr:col>3</xdr:col>
      <xdr:colOff>1538287</xdr:colOff>
      <xdr:row>71</xdr:row>
      <xdr:rowOff>251881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C91A9A-E1C6-D448-93A0-1FBA28A323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2716" r="2142" b="7182"/>
        <a:stretch/>
      </xdr:blipFill>
      <xdr:spPr>
        <a:xfrm>
          <a:off x="369495" y="22623685"/>
          <a:ext cx="4635892" cy="2431296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166688</xdr:colOff>
      <xdr:row>254</xdr:row>
      <xdr:rowOff>23811</xdr:rowOff>
    </xdr:from>
    <xdr:to>
      <xdr:col>3</xdr:col>
      <xdr:colOff>1333501</xdr:colOff>
      <xdr:row>261</xdr:row>
      <xdr:rowOff>56721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CE5A59-F739-4ACD-8D71-0F0FBCDB3F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0596" t="19700" r="16193" b="19525"/>
        <a:stretch/>
      </xdr:blipFill>
      <xdr:spPr>
        <a:xfrm>
          <a:off x="523876" y="102107999"/>
          <a:ext cx="4357688" cy="2366535"/>
        </a:xfrm>
        <a:prstGeom prst="rect">
          <a:avLst/>
        </a:prstGeom>
      </xdr:spPr>
    </xdr:pic>
    <xdr:clientData/>
  </xdr:twoCellAnchor>
  <xdr:oneCellAnchor>
    <xdr:from>
      <xdr:col>0</xdr:col>
      <xdr:colOff>1</xdr:colOff>
      <xdr:row>164</xdr:row>
      <xdr:rowOff>75159</xdr:rowOff>
    </xdr:from>
    <xdr:ext cx="5587759" cy="3350334"/>
    <xdr:pic>
      <xdr:nvPicPr>
        <xdr:cNvPr id="24" name="Picture 23">
          <a:extLst>
            <a:ext uri="{FF2B5EF4-FFF2-40B4-BE49-F238E27FC236}">
              <a16:creationId xmlns:a16="http://schemas.microsoft.com/office/drawing/2014/main" id="{BCE7B193-E485-4DDE-AA7C-C696A17495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10331" r="12380"/>
        <a:stretch/>
      </xdr:blipFill>
      <xdr:spPr>
        <a:xfrm>
          <a:off x="1" y="55201097"/>
          <a:ext cx="5587759" cy="3350334"/>
        </a:xfrm>
        <a:prstGeom prst="rect">
          <a:avLst/>
        </a:prstGeom>
      </xdr:spPr>
    </xdr:pic>
    <xdr:clientData/>
  </xdr:oneCellAnchor>
  <xdr:twoCellAnchor editAs="oneCell">
    <xdr:from>
      <xdr:col>0</xdr:col>
      <xdr:colOff>261937</xdr:colOff>
      <xdr:row>150</xdr:row>
      <xdr:rowOff>149460</xdr:rowOff>
    </xdr:from>
    <xdr:to>
      <xdr:col>3</xdr:col>
      <xdr:colOff>1452562</xdr:colOff>
      <xdr:row>159</xdr:row>
      <xdr:rowOff>261937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66EAC5-DFC8-4BBF-9E04-D0E5F4EEBE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0360" t="20956" r="24005" b="9885"/>
        <a:stretch/>
      </xdr:blipFill>
      <xdr:spPr>
        <a:xfrm>
          <a:off x="261937" y="55275398"/>
          <a:ext cx="4738688" cy="332716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49</xdr:row>
      <xdr:rowOff>119063</xdr:rowOff>
    </xdr:from>
    <xdr:to>
      <xdr:col>3</xdr:col>
      <xdr:colOff>2103438</xdr:colOff>
      <xdr:row>61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F8129C8-2D2A-4775-97B5-23F98A7E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1" y="19978688"/>
          <a:ext cx="5556250" cy="416718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327</xdr:row>
      <xdr:rowOff>36482</xdr:rowOff>
    </xdr:from>
    <xdr:to>
      <xdr:col>3</xdr:col>
      <xdr:colOff>1695450</xdr:colOff>
      <xdr:row>336</xdr:row>
      <xdr:rowOff>236961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5F4EA-4172-4BA6-AF97-E439621D9D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8301"/>
        <a:stretch/>
      </xdr:blipFill>
      <xdr:spPr>
        <a:xfrm>
          <a:off x="190500" y="130567082"/>
          <a:ext cx="4972050" cy="32484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725297</xdr:colOff>
      <xdr:row>94</xdr:row>
      <xdr:rowOff>290716</xdr:rowOff>
    </xdr:from>
    <xdr:to>
      <xdr:col>3</xdr:col>
      <xdr:colOff>1561307</xdr:colOff>
      <xdr:row>103</xdr:row>
      <xdr:rowOff>220852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DF9A9B-EF4D-4025-B98F-8041AF61AF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939" t="9719" r="9648" b="6994"/>
        <a:stretch/>
      </xdr:blipFill>
      <xdr:spPr>
        <a:xfrm>
          <a:off x="868172" y="14254366"/>
          <a:ext cx="4065850" cy="2781575"/>
        </a:xfrm>
        <a:prstGeom prst="rect">
          <a:avLst/>
        </a:prstGeom>
      </xdr:spPr>
    </xdr:pic>
    <xdr:clientData/>
  </xdr:twoCellAnchor>
  <xdr:twoCellAnchor editAs="oneCell">
    <xdr:from>
      <xdr:col>1</xdr:col>
      <xdr:colOff>813977</xdr:colOff>
      <xdr:row>113</xdr:row>
      <xdr:rowOff>164004</xdr:rowOff>
    </xdr:from>
    <xdr:to>
      <xdr:col>3</xdr:col>
      <xdr:colOff>1472627</xdr:colOff>
      <xdr:row>122</xdr:row>
      <xdr:rowOff>72206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8F285F-3590-44E7-9414-37AB7EB00F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956852" y="20738004"/>
          <a:ext cx="3888490" cy="28704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147</xdr:row>
      <xdr:rowOff>77859</xdr:rowOff>
    </xdr:from>
    <xdr:to>
      <xdr:col>3</xdr:col>
      <xdr:colOff>1749138</xdr:colOff>
      <xdr:row>154</xdr:row>
      <xdr:rowOff>117551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24A4E6-E277-4EBA-A49A-C043BC7B0C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197" t="12481" r="8561" b="7489"/>
        <a:stretch/>
      </xdr:blipFill>
      <xdr:spPr>
        <a:xfrm>
          <a:off x="1" y="26262950"/>
          <a:ext cx="5126182" cy="2221784"/>
        </a:xfrm>
        <a:prstGeom prst="rect">
          <a:avLst/>
        </a:prstGeom>
      </xdr:spPr>
    </xdr:pic>
    <xdr:clientData/>
  </xdr:twoCellAnchor>
  <xdr:twoCellAnchor editAs="oneCell">
    <xdr:from>
      <xdr:col>0</xdr:col>
      <xdr:colOff>71408</xdr:colOff>
      <xdr:row>196</xdr:row>
      <xdr:rowOff>17318</xdr:rowOff>
    </xdr:from>
    <xdr:to>
      <xdr:col>4</xdr:col>
      <xdr:colOff>5774</xdr:colOff>
      <xdr:row>202</xdr:row>
      <xdr:rowOff>274375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5AE061-822F-457C-9427-FB50EAB114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815" t="13486" r="6427" b="10443"/>
        <a:stretch/>
      </xdr:blipFill>
      <xdr:spPr>
        <a:xfrm>
          <a:off x="71408" y="38862000"/>
          <a:ext cx="5331866" cy="2144739"/>
        </a:xfrm>
        <a:prstGeom prst="rect">
          <a:avLst/>
        </a:prstGeom>
      </xdr:spPr>
    </xdr:pic>
    <xdr:clientData/>
  </xdr:twoCellAnchor>
  <xdr:twoCellAnchor editAs="oneCell">
    <xdr:from>
      <xdr:col>1</xdr:col>
      <xdr:colOff>103237</xdr:colOff>
      <xdr:row>231</xdr:row>
      <xdr:rowOff>34638</xdr:rowOff>
    </xdr:from>
    <xdr:to>
      <xdr:col>3</xdr:col>
      <xdr:colOff>2002262</xdr:colOff>
      <xdr:row>238</xdr:row>
      <xdr:rowOff>123539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F81505-8290-4590-8423-9D97E36D7C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937" t="27361" r="9656" b="13294"/>
        <a:stretch/>
      </xdr:blipFill>
      <xdr:spPr>
        <a:xfrm>
          <a:off x="241782" y="50932774"/>
          <a:ext cx="5137525" cy="2409536"/>
        </a:xfrm>
        <a:prstGeom prst="rect">
          <a:avLst/>
        </a:prstGeom>
      </xdr:spPr>
    </xdr:pic>
    <xdr:clientData/>
  </xdr:twoCellAnchor>
  <xdr:twoCellAnchor editAs="oneCell">
    <xdr:from>
      <xdr:col>0</xdr:col>
      <xdr:colOff>56583</xdr:colOff>
      <xdr:row>265</xdr:row>
      <xdr:rowOff>131056</xdr:rowOff>
    </xdr:from>
    <xdr:to>
      <xdr:col>3</xdr:col>
      <xdr:colOff>1402772</xdr:colOff>
      <xdr:row>273</xdr:row>
      <xdr:rowOff>1511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977EEE-4276-4C40-B15C-2D39F60CE8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712" t="14411" r="9142" b="11654"/>
        <a:stretch/>
      </xdr:blipFill>
      <xdr:spPr>
        <a:xfrm>
          <a:off x="56583" y="92998074"/>
          <a:ext cx="4657425" cy="24820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260596</xdr:rowOff>
    </xdr:from>
    <xdr:to>
      <xdr:col>3</xdr:col>
      <xdr:colOff>1377651</xdr:colOff>
      <xdr:row>407</xdr:row>
      <xdr:rowOff>155865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AF075E-825E-4365-94ED-456AEB39F3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2112" t="20795" r="8905" b="13762"/>
        <a:stretch/>
      </xdr:blipFill>
      <xdr:spPr>
        <a:xfrm>
          <a:off x="0" y="93120687"/>
          <a:ext cx="4754696" cy="2198585"/>
        </a:xfrm>
        <a:prstGeom prst="rect">
          <a:avLst/>
        </a:prstGeom>
      </xdr:spPr>
    </xdr:pic>
    <xdr:clientData/>
  </xdr:twoCellAnchor>
  <xdr:twoCellAnchor editAs="oneCell">
    <xdr:from>
      <xdr:col>1</xdr:col>
      <xdr:colOff>268097</xdr:colOff>
      <xdr:row>5</xdr:row>
      <xdr:rowOff>0</xdr:rowOff>
    </xdr:from>
    <xdr:to>
      <xdr:col>3</xdr:col>
      <xdr:colOff>2018507</xdr:colOff>
      <xdr:row>13</xdr:row>
      <xdr:rowOff>276500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5F4C40-24A7-4B7F-91F9-57F939D63B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5" t="12553" r="9343" b="6453"/>
        <a:stretch/>
      </xdr:blipFill>
      <xdr:spPr>
        <a:xfrm>
          <a:off x="410972" y="2105025"/>
          <a:ext cx="4980250" cy="286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180687</xdr:colOff>
      <xdr:row>302</xdr:row>
      <xdr:rowOff>188426</xdr:rowOff>
    </xdr:from>
    <xdr:to>
      <xdr:col>4</xdr:col>
      <xdr:colOff>5773</xdr:colOff>
      <xdr:row>310</xdr:row>
      <xdr:rowOff>6132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200BBF-FF47-41E8-922D-088AE71352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2" t="18334" r="8057" b="11734"/>
        <a:stretch/>
      </xdr:blipFill>
      <xdr:spPr>
        <a:xfrm>
          <a:off x="319232" y="73721426"/>
          <a:ext cx="5084041" cy="239811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421</xdr:row>
      <xdr:rowOff>287041</xdr:rowOff>
    </xdr:from>
    <xdr:to>
      <xdr:col>3</xdr:col>
      <xdr:colOff>1887682</xdr:colOff>
      <xdr:row>429</xdr:row>
      <xdr:rowOff>253206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B24A3E-3206-47DE-B8F7-9E038E327A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69" t="15717" r="14599" b="9935"/>
        <a:stretch/>
      </xdr:blipFill>
      <xdr:spPr>
        <a:xfrm>
          <a:off x="316346" y="98152086"/>
          <a:ext cx="4948381" cy="259852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561</xdr:row>
      <xdr:rowOff>211031</xdr:rowOff>
    </xdr:from>
    <xdr:to>
      <xdr:col>3</xdr:col>
      <xdr:colOff>1853046</xdr:colOff>
      <xdr:row>569</xdr:row>
      <xdr:rowOff>314598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0D196E3-4B27-42DF-ABAD-35FB45478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74" t="8438" r="10410" b="7778"/>
        <a:stretch/>
      </xdr:blipFill>
      <xdr:spPr>
        <a:xfrm>
          <a:off x="214745" y="122494713"/>
          <a:ext cx="5015346" cy="27359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62067</xdr:rowOff>
    </xdr:from>
    <xdr:to>
      <xdr:col>3</xdr:col>
      <xdr:colOff>1818410</xdr:colOff>
      <xdr:row>336</xdr:row>
      <xdr:rowOff>287481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454EC75-76BA-4E70-8EEB-3E201FB82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569" t="16865" r="9976" b="12928"/>
        <a:stretch/>
      </xdr:blipFill>
      <xdr:spPr>
        <a:xfrm>
          <a:off x="0" y="110122576"/>
          <a:ext cx="5129646" cy="2816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121228</xdr:rowOff>
    </xdr:from>
    <xdr:to>
      <xdr:col>3</xdr:col>
      <xdr:colOff>1992228</xdr:colOff>
      <xdr:row>187</xdr:row>
      <xdr:rowOff>249481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26ADED-09F6-47D6-8E22-55EF9B4B2A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8026"/>
        <a:stretch/>
      </xdr:blipFill>
      <xdr:spPr>
        <a:xfrm>
          <a:off x="0" y="32073273"/>
          <a:ext cx="5369273" cy="3609206"/>
        </a:xfrm>
        <a:prstGeom prst="rect">
          <a:avLst/>
        </a:prstGeom>
      </xdr:spPr>
    </xdr:pic>
    <xdr:clientData/>
  </xdr:twoCellAnchor>
  <xdr:twoCellAnchor editAs="oneCell">
    <xdr:from>
      <xdr:col>1</xdr:col>
      <xdr:colOff>32904</xdr:colOff>
      <xdr:row>249</xdr:row>
      <xdr:rowOff>162462</xdr:rowOff>
    </xdr:from>
    <xdr:to>
      <xdr:col>3</xdr:col>
      <xdr:colOff>1610591</xdr:colOff>
      <xdr:row>257</xdr:row>
      <xdr:rowOff>309487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6C33CD-F4CD-4676-802C-C93A76E695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3325" t="22443" r="18249" b="16761"/>
        <a:stretch/>
      </xdr:blipFill>
      <xdr:spPr>
        <a:xfrm>
          <a:off x="171449" y="57121962"/>
          <a:ext cx="4816187" cy="27101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213101</xdr:rowOff>
    </xdr:from>
    <xdr:to>
      <xdr:col>3</xdr:col>
      <xdr:colOff>1853046</xdr:colOff>
      <xdr:row>221</xdr:row>
      <xdr:rowOff>243395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C2D8E2C-A00E-4C89-92F4-2EDA356DBD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5136" t="22443" r="3625" b="15909"/>
        <a:stretch/>
      </xdr:blipFill>
      <xdr:spPr>
        <a:xfrm>
          <a:off x="0" y="45326965"/>
          <a:ext cx="5230091" cy="233361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281</xdr:row>
      <xdr:rowOff>300689</xdr:rowOff>
    </xdr:from>
    <xdr:to>
      <xdr:col>3</xdr:col>
      <xdr:colOff>1645228</xdr:colOff>
      <xdr:row>290</xdr:row>
      <xdr:rowOff>232062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26A2F7-278D-4C95-AAC5-0F15ED7D80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4772" t="17614" r="5872" b="10796"/>
        <a:stretch/>
      </xdr:blipFill>
      <xdr:spPr>
        <a:xfrm>
          <a:off x="95250" y="99305271"/>
          <a:ext cx="4861214" cy="291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89359</xdr:rowOff>
    </xdr:from>
    <xdr:to>
      <xdr:col>3</xdr:col>
      <xdr:colOff>1578265</xdr:colOff>
      <xdr:row>49</xdr:row>
      <xdr:rowOff>20004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DD0BD6F-7623-4932-B53E-7543A673B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9691" t="-1053" r="21448" b="1053"/>
        <a:stretch/>
      </xdr:blipFill>
      <xdr:spPr>
        <a:xfrm>
          <a:off x="0" y="7588132"/>
          <a:ext cx="4955310" cy="3723327"/>
        </a:xfrm>
        <a:prstGeom prst="rect">
          <a:avLst/>
        </a:prstGeom>
      </xdr:spPr>
    </xdr:pic>
    <xdr:clientData/>
  </xdr:twoCellAnchor>
  <xdr:oneCellAnchor>
    <xdr:from>
      <xdr:col>1</xdr:col>
      <xdr:colOff>134937</xdr:colOff>
      <xdr:row>383</xdr:row>
      <xdr:rowOff>39932</xdr:rowOff>
    </xdr:from>
    <xdr:ext cx="5043200" cy="2925086"/>
    <xdr:pic>
      <xdr:nvPicPr>
        <xdr:cNvPr id="19" name="Picture 18">
          <a:extLst>
            <a:ext uri="{FF2B5EF4-FFF2-40B4-BE49-F238E27FC236}">
              <a16:creationId xmlns:a16="http://schemas.microsoft.com/office/drawing/2014/main" id="{FE95FC7A-90E1-485F-BF47-2783B0DD68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7576" b="7289"/>
        <a:stretch/>
      </xdr:blipFill>
      <xdr:spPr>
        <a:xfrm>
          <a:off x="273482" y="88293387"/>
          <a:ext cx="5043200" cy="2925086"/>
        </a:xfrm>
        <a:prstGeom prst="rect">
          <a:avLst/>
        </a:prstGeom>
      </xdr:spPr>
    </xdr:pic>
    <xdr:clientData/>
  </xdr:oneCellAnchor>
  <xdr:twoCellAnchor editAs="oneCell">
    <xdr:from>
      <xdr:col>1</xdr:col>
      <xdr:colOff>318654</xdr:colOff>
      <xdr:row>370</xdr:row>
      <xdr:rowOff>49179</xdr:rowOff>
    </xdr:from>
    <xdr:to>
      <xdr:col>3</xdr:col>
      <xdr:colOff>1766455</xdr:colOff>
      <xdr:row>378</xdr:row>
      <xdr:rowOff>99294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5B9E0C8-79CD-4858-9183-C159ED1B2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468" t="8440" r="12878" b="8052"/>
        <a:stretch/>
      </xdr:blipFill>
      <xdr:spPr>
        <a:xfrm>
          <a:off x="457199" y="83817224"/>
          <a:ext cx="4686301" cy="2595886"/>
        </a:xfrm>
        <a:prstGeom prst="rect">
          <a:avLst/>
        </a:prstGeom>
      </xdr:spPr>
    </xdr:pic>
    <xdr:clientData/>
  </xdr:twoCellAnchor>
  <xdr:oneCellAnchor>
    <xdr:from>
      <xdr:col>0</xdr:col>
      <xdr:colOff>32328</xdr:colOff>
      <xdr:row>520</xdr:row>
      <xdr:rowOff>51049</xdr:rowOff>
    </xdr:from>
    <xdr:ext cx="4862946" cy="2816253"/>
    <xdr:pic>
      <xdr:nvPicPr>
        <xdr:cNvPr id="21" name="Picture 20">
          <a:extLst>
            <a:ext uri="{FF2B5EF4-FFF2-40B4-BE49-F238E27FC236}">
              <a16:creationId xmlns:a16="http://schemas.microsoft.com/office/drawing/2014/main" id="{BE40D393-C4D0-4F92-AAAA-E06EAE47ED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30" t="18091" r="13770" b="14952"/>
        <a:stretch/>
      </xdr:blipFill>
      <xdr:spPr>
        <a:xfrm>
          <a:off x="32328" y="143849685"/>
          <a:ext cx="4862946" cy="2816253"/>
        </a:xfrm>
        <a:prstGeom prst="rect">
          <a:avLst/>
        </a:prstGeom>
      </xdr:spPr>
    </xdr:pic>
    <xdr:clientData/>
  </xdr:oneCellAnchor>
  <xdr:twoCellAnchor editAs="oneCell">
    <xdr:from>
      <xdr:col>0</xdr:col>
      <xdr:colOff>95251</xdr:colOff>
      <xdr:row>536</xdr:row>
      <xdr:rowOff>184227</xdr:rowOff>
    </xdr:from>
    <xdr:to>
      <xdr:col>3</xdr:col>
      <xdr:colOff>1922320</xdr:colOff>
      <xdr:row>544</xdr:row>
      <xdr:rowOff>4316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5DF59E2-22D4-4C9C-BA9C-A5352FCB17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8129" b="11010"/>
        <a:stretch/>
      </xdr:blipFill>
      <xdr:spPr>
        <a:xfrm>
          <a:off x="95251" y="117566863"/>
          <a:ext cx="5204114" cy="24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151271</xdr:rowOff>
    </xdr:from>
    <xdr:to>
      <xdr:col>3</xdr:col>
      <xdr:colOff>1868201</xdr:colOff>
      <xdr:row>513</xdr:row>
      <xdr:rowOff>119616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B40407-FB7A-4215-AFA0-88B427564D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14954" t="23555" r="14028" b="21245"/>
        <a:stretch/>
      </xdr:blipFill>
      <xdr:spPr>
        <a:xfrm>
          <a:off x="0" y="164327635"/>
          <a:ext cx="5179437" cy="2295910"/>
        </a:xfrm>
        <a:prstGeom prst="rect">
          <a:avLst/>
        </a:prstGeom>
      </xdr:spPr>
    </xdr:pic>
    <xdr:clientData/>
  </xdr:twoCellAnchor>
  <xdr:twoCellAnchor editAs="oneCell">
    <xdr:from>
      <xdr:col>0</xdr:col>
      <xdr:colOff>138113</xdr:colOff>
      <xdr:row>464</xdr:row>
      <xdr:rowOff>96982</xdr:rowOff>
    </xdr:from>
    <xdr:to>
      <xdr:col>3</xdr:col>
      <xdr:colOff>1066801</xdr:colOff>
      <xdr:row>471</xdr:row>
      <xdr:rowOff>304226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6610D35-9B4B-4B1F-A6DE-01AAE87915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2254" t="19700" r="21638" b="21579"/>
        <a:stretch/>
      </xdr:blipFill>
      <xdr:spPr>
        <a:xfrm>
          <a:off x="138113" y="153328255"/>
          <a:ext cx="4239924" cy="25348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207817</xdr:rowOff>
    </xdr:from>
    <xdr:to>
      <xdr:col>4</xdr:col>
      <xdr:colOff>49714</xdr:colOff>
      <xdr:row>64</xdr:row>
      <xdr:rowOff>294408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0E933E0-0837-44F2-91E3-5DDC27E5A0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8153" t="7303" r="5921" b="10112"/>
        <a:stretch/>
      </xdr:blipFill>
      <xdr:spPr>
        <a:xfrm>
          <a:off x="0" y="13404272"/>
          <a:ext cx="5487623" cy="2944091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72</xdr:row>
      <xdr:rowOff>239513</xdr:rowOff>
    </xdr:from>
    <xdr:to>
      <xdr:col>3</xdr:col>
      <xdr:colOff>1865168</xdr:colOff>
      <xdr:row>83</xdr:row>
      <xdr:rowOff>295566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FF95C35-C65C-4C85-AFD8-21CE0374A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7818" y="18821922"/>
          <a:ext cx="5034395" cy="3485053"/>
        </a:xfrm>
        <a:prstGeom prst="rect">
          <a:avLst/>
        </a:prstGeom>
      </xdr:spPr>
    </xdr:pic>
    <xdr:clientData/>
  </xdr:twoCellAnchor>
  <xdr:twoCellAnchor editAs="oneCell">
    <xdr:from>
      <xdr:col>1</xdr:col>
      <xdr:colOff>432955</xdr:colOff>
      <xdr:row>492</xdr:row>
      <xdr:rowOff>211130</xdr:rowOff>
    </xdr:from>
    <xdr:to>
      <xdr:col>3</xdr:col>
      <xdr:colOff>1749137</xdr:colOff>
      <xdr:row>499</xdr:row>
      <xdr:rowOff>247166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277FA43-72C0-4606-91CB-32087E573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1500" y="122235039"/>
          <a:ext cx="4554682" cy="23393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162028</xdr:rowOff>
    </xdr:from>
    <xdr:to>
      <xdr:col>4</xdr:col>
      <xdr:colOff>51955</xdr:colOff>
      <xdr:row>457</xdr:row>
      <xdr:rowOff>274596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515A719-78A7-43A2-A74C-0F5F7101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17025119"/>
          <a:ext cx="5489864" cy="2744932"/>
        </a:xfrm>
        <a:prstGeom prst="rect">
          <a:avLst/>
        </a:prstGeom>
      </xdr:spPr>
    </xdr:pic>
    <xdr:clientData/>
  </xdr:twoCellAnchor>
  <xdr:twoCellAnchor editAs="oneCell">
    <xdr:from>
      <xdr:col>1</xdr:col>
      <xdr:colOff>115182</xdr:colOff>
      <xdr:row>435</xdr:row>
      <xdr:rowOff>34636</xdr:rowOff>
    </xdr:from>
    <xdr:to>
      <xdr:col>4</xdr:col>
      <xdr:colOff>86592</xdr:colOff>
      <xdr:row>443</xdr:row>
      <xdr:rowOff>155865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1B88C12-17F2-4ED4-BC80-7834A0612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12113" r="11335"/>
        <a:stretch/>
      </xdr:blipFill>
      <xdr:spPr>
        <a:xfrm>
          <a:off x="253727" y="116897727"/>
          <a:ext cx="5270774" cy="2753591"/>
        </a:xfrm>
        <a:prstGeom prst="rect">
          <a:avLst/>
        </a:prstGeom>
      </xdr:spPr>
    </xdr:pic>
    <xdr:clientData/>
  </xdr:twoCellAnchor>
  <xdr:twoCellAnchor editAs="oneCell">
    <xdr:from>
      <xdr:col>1</xdr:col>
      <xdr:colOff>623454</xdr:colOff>
      <xdr:row>21</xdr:row>
      <xdr:rowOff>259773</xdr:rowOff>
    </xdr:from>
    <xdr:to>
      <xdr:col>3</xdr:col>
      <xdr:colOff>1214005</xdr:colOff>
      <xdr:row>30</xdr:row>
      <xdr:rowOff>308421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C6670D2-2610-405B-A144-F76455722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1999" y="7758546"/>
          <a:ext cx="3829051" cy="2923466"/>
        </a:xfrm>
        <a:prstGeom prst="rect">
          <a:avLst/>
        </a:prstGeom>
      </xdr:spPr>
    </xdr:pic>
    <xdr:clientData/>
  </xdr:twoCellAnchor>
  <xdr:oneCellAnchor>
    <xdr:from>
      <xdr:col>1</xdr:col>
      <xdr:colOff>813977</xdr:colOff>
      <xdr:row>129</xdr:row>
      <xdr:rowOff>164004</xdr:rowOff>
    </xdr:from>
    <xdr:ext cx="3897150" cy="2834975"/>
    <xdr:pic>
      <xdr:nvPicPr>
        <xdr:cNvPr id="33" name="Picture 32">
          <a:extLst>
            <a:ext uri="{FF2B5EF4-FFF2-40B4-BE49-F238E27FC236}">
              <a16:creationId xmlns:a16="http://schemas.microsoft.com/office/drawing/2014/main" id="{8302A6BD-1484-47C4-B353-3C5EB99BE7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952522" y="39441640"/>
          <a:ext cx="3897150" cy="2834975"/>
        </a:xfrm>
        <a:prstGeom prst="rect">
          <a:avLst/>
        </a:prstGeom>
      </xdr:spPr>
    </xdr:pic>
    <xdr:clientData/>
  </xdr:oneCellAnchor>
  <xdr:twoCellAnchor editAs="oneCell">
    <xdr:from>
      <xdr:col>0</xdr:col>
      <xdr:colOff>51954</xdr:colOff>
      <xdr:row>161</xdr:row>
      <xdr:rowOff>173182</xdr:rowOff>
    </xdr:from>
    <xdr:to>
      <xdr:col>3</xdr:col>
      <xdr:colOff>1814372</xdr:colOff>
      <xdr:row>170</xdr:row>
      <xdr:rowOff>9729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93E3BCC-435F-4162-A8F9-D78715B69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954" y="56076273"/>
          <a:ext cx="5139463" cy="2642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92366</xdr:rowOff>
    </xdr:from>
    <xdr:to>
      <xdr:col>4</xdr:col>
      <xdr:colOff>18288</xdr:colOff>
      <xdr:row>361</xdr:row>
      <xdr:rowOff>90704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4B7D76E-8439-274B-9E5D-1D40B958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854184"/>
          <a:ext cx="5352288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190499</xdr:rowOff>
    </xdr:from>
    <xdr:to>
      <xdr:col>3</xdr:col>
      <xdr:colOff>2016542</xdr:colOff>
      <xdr:row>324</xdr:row>
      <xdr:rowOff>39048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1233CD-B569-4A31-BCB7-46915932A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8255954"/>
          <a:ext cx="5376269" cy="30697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234</xdr:row>
      <xdr:rowOff>23812</xdr:rowOff>
    </xdr:from>
    <xdr:ext cx="3774539" cy="2620707"/>
    <xdr:pic>
      <xdr:nvPicPr>
        <xdr:cNvPr id="2" name="Picture 1">
          <a:extLst>
            <a:ext uri="{FF2B5EF4-FFF2-40B4-BE49-F238E27FC236}">
              <a16:creationId xmlns:a16="http://schemas.microsoft.com/office/drawing/2014/main" id="{60C8B466-3121-4C4B-90C4-139FF9F0C5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42" t="8490" r="10154" b="4997"/>
        <a:stretch/>
      </xdr:blipFill>
      <xdr:spPr>
        <a:xfrm>
          <a:off x="0" y="47029687"/>
          <a:ext cx="3774539" cy="262070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241301</xdr:rowOff>
    </xdr:from>
    <xdr:ext cx="3834657" cy="2832374"/>
    <xdr:pic>
      <xdr:nvPicPr>
        <xdr:cNvPr id="3" name="Picture 2">
          <a:extLst>
            <a:ext uri="{FF2B5EF4-FFF2-40B4-BE49-F238E27FC236}">
              <a16:creationId xmlns:a16="http://schemas.microsoft.com/office/drawing/2014/main" id="{B39403A2-B456-4F7F-96FE-4F5C334E0C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80" t="7267" r="7358"/>
        <a:stretch/>
      </xdr:blipFill>
      <xdr:spPr>
        <a:xfrm>
          <a:off x="0" y="14004926"/>
          <a:ext cx="3834657" cy="283237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260351</xdr:rowOff>
    </xdr:from>
    <xdr:ext cx="4120188" cy="2832376"/>
    <xdr:pic>
      <xdr:nvPicPr>
        <xdr:cNvPr id="4" name="Picture 3">
          <a:extLst>
            <a:ext uri="{FF2B5EF4-FFF2-40B4-BE49-F238E27FC236}">
              <a16:creationId xmlns:a16="http://schemas.microsoft.com/office/drawing/2014/main" id="{89AF6AD7-7F30-482A-80C4-5FAB003D19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20" t="9206" r="6838" b="5335"/>
        <a:stretch/>
      </xdr:blipFill>
      <xdr:spPr>
        <a:xfrm>
          <a:off x="0" y="11004551"/>
          <a:ext cx="4120188" cy="28323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95250</xdr:rowOff>
    </xdr:from>
    <xdr:ext cx="3802697" cy="2832374"/>
    <xdr:pic>
      <xdr:nvPicPr>
        <xdr:cNvPr id="5" name="Picture 4">
          <a:extLst>
            <a:ext uri="{FF2B5EF4-FFF2-40B4-BE49-F238E27FC236}">
              <a16:creationId xmlns:a16="http://schemas.microsoft.com/office/drawing/2014/main" id="{A130972E-583C-4226-8C68-FF3B843635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17" t="7696" r="22635" b="6892"/>
        <a:stretch/>
      </xdr:blipFill>
      <xdr:spPr>
        <a:xfrm>
          <a:off x="0" y="20697825"/>
          <a:ext cx="3802697" cy="2832374"/>
        </a:xfrm>
        <a:prstGeom prst="rect">
          <a:avLst/>
        </a:prstGeom>
      </xdr:spPr>
    </xdr:pic>
    <xdr:clientData/>
  </xdr:oneCellAnchor>
  <xdr:oneCellAnchor>
    <xdr:from>
      <xdr:col>0</xdr:col>
      <xdr:colOff>163361</xdr:colOff>
      <xdr:row>134</xdr:row>
      <xdr:rowOff>190500</xdr:rowOff>
    </xdr:from>
    <xdr:ext cx="3837139" cy="3219451"/>
    <xdr:pic>
      <xdr:nvPicPr>
        <xdr:cNvPr id="6" name="Picture 5">
          <a:extLst>
            <a:ext uri="{FF2B5EF4-FFF2-40B4-BE49-F238E27FC236}">
              <a16:creationId xmlns:a16="http://schemas.microsoft.com/office/drawing/2014/main" id="{42AFDA7C-D3E9-4B1A-87D6-C81ECA0318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664"/>
        <a:stretch/>
      </xdr:blipFill>
      <xdr:spPr>
        <a:xfrm>
          <a:off x="163361" y="27193875"/>
          <a:ext cx="3837139" cy="321945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310300</xdr:rowOff>
    </xdr:from>
    <xdr:ext cx="4143375" cy="3286975"/>
    <xdr:pic>
      <xdr:nvPicPr>
        <xdr:cNvPr id="7" name="Picture 6">
          <a:extLst>
            <a:ext uri="{FF2B5EF4-FFF2-40B4-BE49-F238E27FC236}">
              <a16:creationId xmlns:a16="http://schemas.microsoft.com/office/drawing/2014/main" id="{3273C20B-C645-4DD8-980C-3DDA177F08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983"/>
        <a:stretch/>
      </xdr:blipFill>
      <xdr:spPr>
        <a:xfrm>
          <a:off x="0" y="30199750"/>
          <a:ext cx="4143375" cy="32869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329311</xdr:rowOff>
    </xdr:from>
    <xdr:ext cx="3619500" cy="2837667"/>
    <xdr:pic>
      <xdr:nvPicPr>
        <xdr:cNvPr id="8" name="Picture 7">
          <a:extLst>
            <a:ext uri="{FF2B5EF4-FFF2-40B4-BE49-F238E27FC236}">
              <a16:creationId xmlns:a16="http://schemas.microsoft.com/office/drawing/2014/main" id="{BD2E7F51-69DA-4986-B92F-FE45B256E0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5" r="9524"/>
        <a:stretch/>
      </xdr:blipFill>
      <xdr:spPr>
        <a:xfrm>
          <a:off x="0" y="43201336"/>
          <a:ext cx="3619500" cy="2837667"/>
        </a:xfrm>
        <a:prstGeom prst="rect">
          <a:avLst/>
        </a:prstGeom>
      </xdr:spPr>
    </xdr:pic>
    <xdr:clientData/>
  </xdr:oneCellAnchor>
  <xdr:oneCellAnchor>
    <xdr:from>
      <xdr:col>0</xdr:col>
      <xdr:colOff>305571</xdr:colOff>
      <xdr:row>184</xdr:row>
      <xdr:rowOff>259291</xdr:rowOff>
    </xdr:from>
    <xdr:ext cx="3471399" cy="2832376"/>
    <xdr:pic>
      <xdr:nvPicPr>
        <xdr:cNvPr id="9" name="Picture 8">
          <a:extLst>
            <a:ext uri="{FF2B5EF4-FFF2-40B4-BE49-F238E27FC236}">
              <a16:creationId xmlns:a16="http://schemas.microsoft.com/office/drawing/2014/main" id="{9C940615-E947-42D6-A3B7-8555D85DD6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686" t="4042" r="6966" b="3192"/>
        <a:stretch/>
      </xdr:blipFill>
      <xdr:spPr>
        <a:xfrm>
          <a:off x="305571" y="37206766"/>
          <a:ext cx="3471399" cy="28323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293688</xdr:rowOff>
    </xdr:from>
    <xdr:ext cx="4054474" cy="2903404"/>
    <xdr:pic>
      <xdr:nvPicPr>
        <xdr:cNvPr id="10" name="Picture 9">
          <a:extLst>
            <a:ext uri="{FF2B5EF4-FFF2-40B4-BE49-F238E27FC236}">
              <a16:creationId xmlns:a16="http://schemas.microsoft.com/office/drawing/2014/main" id="{E9B6F556-B971-427B-ADE1-7C90EC4E0F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1357"/>
        <a:stretch/>
      </xdr:blipFill>
      <xdr:spPr>
        <a:xfrm>
          <a:off x="0" y="33602613"/>
          <a:ext cx="4054474" cy="2903404"/>
        </a:xfrm>
        <a:prstGeom prst="rect">
          <a:avLst/>
        </a:prstGeom>
      </xdr:spPr>
    </xdr:pic>
    <xdr:clientData/>
  </xdr:oneCellAnchor>
  <xdr:oneCellAnchor>
    <xdr:from>
      <xdr:col>0</xdr:col>
      <xdr:colOff>238125</xdr:colOff>
      <xdr:row>7</xdr:row>
      <xdr:rowOff>119062</xdr:rowOff>
    </xdr:from>
    <xdr:ext cx="3695317" cy="2551481"/>
    <xdr:pic>
      <xdr:nvPicPr>
        <xdr:cNvPr id="11" name="Picture 10">
          <a:extLst>
            <a:ext uri="{FF2B5EF4-FFF2-40B4-BE49-F238E27FC236}">
              <a16:creationId xmlns:a16="http://schemas.microsoft.com/office/drawing/2014/main" id="{34160237-F96B-4DAA-8D2A-5EEC315109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2676" t="13699" r="14085" b="5604"/>
        <a:stretch/>
      </xdr:blipFill>
      <xdr:spPr>
        <a:xfrm>
          <a:off x="238125" y="1519237"/>
          <a:ext cx="3695317" cy="2551481"/>
        </a:xfrm>
        <a:prstGeom prst="rect">
          <a:avLst/>
        </a:prstGeom>
      </xdr:spPr>
    </xdr:pic>
    <xdr:clientData/>
  </xdr:oneCellAnchor>
  <xdr:oneCellAnchor>
    <xdr:from>
      <xdr:col>0</xdr:col>
      <xdr:colOff>142875</xdr:colOff>
      <xdr:row>23</xdr:row>
      <xdr:rowOff>214311</xdr:rowOff>
    </xdr:from>
    <xdr:ext cx="4002301" cy="2658563"/>
    <xdr:pic>
      <xdr:nvPicPr>
        <xdr:cNvPr id="12" name="Picture 11">
          <a:extLst>
            <a:ext uri="{FF2B5EF4-FFF2-40B4-BE49-F238E27FC236}">
              <a16:creationId xmlns:a16="http://schemas.microsoft.com/office/drawing/2014/main" id="{B261504B-9EF1-43D7-95CB-F624BAC90F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0417" r="11300"/>
        <a:stretch/>
      </xdr:blipFill>
      <xdr:spPr>
        <a:xfrm>
          <a:off x="142875" y="4805361"/>
          <a:ext cx="4002301" cy="265856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261937</xdr:rowOff>
    </xdr:from>
    <xdr:ext cx="4108874" cy="2554243"/>
    <xdr:pic>
      <xdr:nvPicPr>
        <xdr:cNvPr id="13" name="Picture 12">
          <a:extLst>
            <a:ext uri="{FF2B5EF4-FFF2-40B4-BE49-F238E27FC236}">
              <a16:creationId xmlns:a16="http://schemas.microsoft.com/office/drawing/2014/main" id="{50E6C3D3-8CBD-4CE4-AAA1-0194D0889F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7260" r="10669"/>
        <a:stretch/>
      </xdr:blipFill>
      <xdr:spPr>
        <a:xfrm>
          <a:off x="0" y="8005762"/>
          <a:ext cx="4108874" cy="2554243"/>
        </a:xfrm>
        <a:prstGeom prst="rect">
          <a:avLst/>
        </a:prstGeom>
      </xdr:spPr>
    </xdr:pic>
    <xdr:clientData/>
  </xdr:oneCellAnchor>
  <xdr:oneCellAnchor>
    <xdr:from>
      <xdr:col>0</xdr:col>
      <xdr:colOff>222250</xdr:colOff>
      <xdr:row>199</xdr:row>
      <xdr:rowOff>238125</xdr:rowOff>
    </xdr:from>
    <xdr:ext cx="3964125" cy="2847562"/>
    <xdr:pic>
      <xdr:nvPicPr>
        <xdr:cNvPr id="14" name="Picture 13">
          <a:extLst>
            <a:ext uri="{FF2B5EF4-FFF2-40B4-BE49-F238E27FC236}">
              <a16:creationId xmlns:a16="http://schemas.microsoft.com/office/drawing/2014/main" id="{5EF49CD0-C314-473D-BC89-854E60E52D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4836" r="10038"/>
        <a:stretch/>
      </xdr:blipFill>
      <xdr:spPr>
        <a:xfrm>
          <a:off x="222250" y="40205025"/>
          <a:ext cx="3964125" cy="28475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190502</xdr:rowOff>
    </xdr:from>
    <xdr:ext cx="4389438" cy="3366132"/>
    <xdr:pic>
      <xdr:nvPicPr>
        <xdr:cNvPr id="15" name="Picture 14">
          <a:extLst>
            <a:ext uri="{FF2B5EF4-FFF2-40B4-BE49-F238E27FC236}">
              <a16:creationId xmlns:a16="http://schemas.microsoft.com/office/drawing/2014/main" id="{6399165D-CBF2-4B33-8B41-5A8EDAF8F9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2942" r="16667"/>
        <a:stretch/>
      </xdr:blipFill>
      <xdr:spPr>
        <a:xfrm>
          <a:off x="0" y="17192627"/>
          <a:ext cx="4389438" cy="3366132"/>
        </a:xfrm>
        <a:prstGeom prst="rect">
          <a:avLst/>
        </a:prstGeom>
      </xdr:spPr>
    </xdr:pic>
    <xdr:clientData/>
  </xdr:oneCellAnchor>
  <xdr:oneCellAnchor>
    <xdr:from>
      <xdr:col>0</xdr:col>
      <xdr:colOff>170858</xdr:colOff>
      <xdr:row>119</xdr:row>
      <xdr:rowOff>285751</xdr:rowOff>
    </xdr:from>
    <xdr:ext cx="3734391" cy="3206749"/>
    <xdr:pic>
      <xdr:nvPicPr>
        <xdr:cNvPr id="16" name="Picture 15">
          <a:extLst>
            <a:ext uri="{FF2B5EF4-FFF2-40B4-BE49-F238E27FC236}">
              <a16:creationId xmlns:a16="http://schemas.microsoft.com/office/drawing/2014/main" id="{C79EC49D-0992-4CDA-832B-47CD1F1013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4520" r="23927"/>
        <a:stretch/>
      </xdr:blipFill>
      <xdr:spPr>
        <a:xfrm>
          <a:off x="170858" y="24003001"/>
          <a:ext cx="3734391" cy="3206749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725297</xdr:colOff>
      <xdr:row>97</xdr:row>
      <xdr:rowOff>290716</xdr:rowOff>
    </xdr:from>
    <xdr:ext cx="4074510" cy="2753000"/>
    <xdr:pic>
      <xdr:nvPicPr>
        <xdr:cNvPr id="2" name="Picture 1">
          <a:extLst>
            <a:ext uri="{FF2B5EF4-FFF2-40B4-BE49-F238E27FC236}">
              <a16:creationId xmlns:a16="http://schemas.microsoft.com/office/drawing/2014/main" id="{57C88EEB-0D2D-470D-9A52-0C951DA0D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939" t="9719" r="9648" b="6994"/>
        <a:stretch/>
      </xdr:blipFill>
      <xdr:spPr>
        <a:xfrm>
          <a:off x="1592072" y="8196466"/>
          <a:ext cx="4074510" cy="2753000"/>
        </a:xfrm>
        <a:prstGeom prst="rect">
          <a:avLst/>
        </a:prstGeom>
      </xdr:spPr>
    </xdr:pic>
    <xdr:clientData/>
  </xdr:oneCellAnchor>
  <xdr:oneCellAnchor>
    <xdr:from>
      <xdr:col>1</xdr:col>
      <xdr:colOff>813977</xdr:colOff>
      <xdr:row>116</xdr:row>
      <xdr:rowOff>164004</xdr:rowOff>
    </xdr:from>
    <xdr:ext cx="3897150" cy="2860950"/>
    <xdr:pic>
      <xdr:nvPicPr>
        <xdr:cNvPr id="3" name="Picture 2">
          <a:extLst>
            <a:ext uri="{FF2B5EF4-FFF2-40B4-BE49-F238E27FC236}">
              <a16:creationId xmlns:a16="http://schemas.microsoft.com/office/drawing/2014/main" id="{E185C30D-A14D-4311-96FF-2A0BA56E9C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1680752" y="11965479"/>
          <a:ext cx="3897150" cy="286095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157</xdr:row>
      <xdr:rowOff>77859</xdr:rowOff>
    </xdr:from>
    <xdr:ext cx="5130512" cy="2206630"/>
    <xdr:pic>
      <xdr:nvPicPr>
        <xdr:cNvPr id="4" name="Picture 3">
          <a:extLst>
            <a:ext uri="{FF2B5EF4-FFF2-40B4-BE49-F238E27FC236}">
              <a16:creationId xmlns:a16="http://schemas.microsoft.com/office/drawing/2014/main" id="{00BA564C-70C0-409B-9E7D-B78B53A48E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197" t="12481" r="8561" b="7489"/>
        <a:stretch/>
      </xdr:blipFill>
      <xdr:spPr>
        <a:xfrm>
          <a:off x="1" y="15279759"/>
          <a:ext cx="5130512" cy="22066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190499</xdr:rowOff>
    </xdr:from>
    <xdr:ext cx="5336196" cy="2138244"/>
    <xdr:pic>
      <xdr:nvPicPr>
        <xdr:cNvPr id="5" name="Picture 4">
          <a:extLst>
            <a:ext uri="{FF2B5EF4-FFF2-40B4-BE49-F238E27FC236}">
              <a16:creationId xmlns:a16="http://schemas.microsoft.com/office/drawing/2014/main" id="{D8080D36-6F4C-4577-BFDF-89C0742D03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815" t="13486" r="6427" b="10443"/>
        <a:stretch/>
      </xdr:blipFill>
      <xdr:spPr>
        <a:xfrm>
          <a:off x="0" y="69359317"/>
          <a:ext cx="5336196" cy="2138244"/>
        </a:xfrm>
        <a:prstGeom prst="rect">
          <a:avLst/>
        </a:prstGeom>
      </xdr:spPr>
    </xdr:pic>
    <xdr:clientData/>
  </xdr:oneCellAnchor>
  <xdr:oneCellAnchor>
    <xdr:from>
      <xdr:col>1</xdr:col>
      <xdr:colOff>103237</xdr:colOff>
      <xdr:row>242</xdr:row>
      <xdr:rowOff>34638</xdr:rowOff>
    </xdr:from>
    <xdr:ext cx="5137525" cy="2446336"/>
    <xdr:pic>
      <xdr:nvPicPr>
        <xdr:cNvPr id="6" name="Picture 5">
          <a:extLst>
            <a:ext uri="{FF2B5EF4-FFF2-40B4-BE49-F238E27FC236}">
              <a16:creationId xmlns:a16="http://schemas.microsoft.com/office/drawing/2014/main" id="{2F531AAA-FC76-4725-93AA-2104BB1E92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937" t="27361" r="9656" b="13294"/>
        <a:stretch/>
      </xdr:blipFill>
      <xdr:spPr>
        <a:xfrm>
          <a:off x="970012" y="29438313"/>
          <a:ext cx="5137525" cy="244633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269601</xdr:rowOff>
    </xdr:from>
    <xdr:ext cx="4723234" cy="2429219"/>
    <xdr:pic>
      <xdr:nvPicPr>
        <xdr:cNvPr id="7" name="Picture 6">
          <a:extLst>
            <a:ext uri="{FF2B5EF4-FFF2-40B4-BE49-F238E27FC236}">
              <a16:creationId xmlns:a16="http://schemas.microsoft.com/office/drawing/2014/main" id="{7C084BF2-94A3-449D-9B7D-0F244D9ADB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712" t="14411" r="9142" b="11654"/>
        <a:stretch/>
      </xdr:blipFill>
      <xdr:spPr>
        <a:xfrm>
          <a:off x="0" y="92485456"/>
          <a:ext cx="4723234" cy="242921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389</xdr:row>
      <xdr:rowOff>260596</xdr:rowOff>
    </xdr:from>
    <xdr:ext cx="4759026" cy="2228892"/>
    <xdr:pic>
      <xdr:nvPicPr>
        <xdr:cNvPr id="8" name="Picture 7">
          <a:extLst>
            <a:ext uri="{FF2B5EF4-FFF2-40B4-BE49-F238E27FC236}">
              <a16:creationId xmlns:a16="http://schemas.microsoft.com/office/drawing/2014/main" id="{4D35F80D-4A9B-4E9C-B733-7CED92B2AA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2112" t="20795" r="8905" b="13762"/>
        <a:stretch/>
      </xdr:blipFill>
      <xdr:spPr>
        <a:xfrm>
          <a:off x="0" y="53410096"/>
          <a:ext cx="4759026" cy="2228892"/>
        </a:xfrm>
        <a:prstGeom prst="rect">
          <a:avLst/>
        </a:prstGeom>
      </xdr:spPr>
    </xdr:pic>
    <xdr:clientData/>
  </xdr:oneCellAnchor>
  <xdr:oneCellAnchor>
    <xdr:from>
      <xdr:col>1</xdr:col>
      <xdr:colOff>268097</xdr:colOff>
      <xdr:row>5</xdr:row>
      <xdr:rowOff>0</xdr:rowOff>
    </xdr:from>
    <xdr:ext cx="4988910" cy="2848250"/>
    <xdr:pic>
      <xdr:nvPicPr>
        <xdr:cNvPr id="9" name="Picture 8">
          <a:extLst>
            <a:ext uri="{FF2B5EF4-FFF2-40B4-BE49-F238E27FC236}">
              <a16:creationId xmlns:a16="http://schemas.microsoft.com/office/drawing/2014/main" id="{1CC337F4-BEA3-4D86-84F2-2560C52006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5" t="12553" r="9343" b="6453"/>
        <a:stretch/>
      </xdr:blipFill>
      <xdr:spPr>
        <a:xfrm>
          <a:off x="1134872" y="1000125"/>
          <a:ext cx="4988910" cy="2848250"/>
        </a:xfrm>
        <a:prstGeom prst="rect">
          <a:avLst/>
        </a:prstGeom>
      </xdr:spPr>
    </xdr:pic>
    <xdr:clientData/>
  </xdr:oneCellAnchor>
  <xdr:oneCellAnchor>
    <xdr:from>
      <xdr:col>1</xdr:col>
      <xdr:colOff>180687</xdr:colOff>
      <xdr:row>311</xdr:row>
      <xdr:rowOff>188426</xdr:rowOff>
    </xdr:from>
    <xdr:ext cx="5084041" cy="2413267"/>
    <xdr:pic>
      <xdr:nvPicPr>
        <xdr:cNvPr id="10" name="Picture 9">
          <a:extLst>
            <a:ext uri="{FF2B5EF4-FFF2-40B4-BE49-F238E27FC236}">
              <a16:creationId xmlns:a16="http://schemas.microsoft.com/office/drawing/2014/main" id="{FD4FD2C6-20FA-4704-8790-11BB6AE356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2" t="18334" r="8057" b="11734"/>
        <a:stretch/>
      </xdr:blipFill>
      <xdr:spPr>
        <a:xfrm>
          <a:off x="1047462" y="42393701"/>
          <a:ext cx="5084041" cy="2413267"/>
        </a:xfrm>
        <a:prstGeom prst="rect">
          <a:avLst/>
        </a:prstGeom>
      </xdr:spPr>
    </xdr:pic>
    <xdr:clientData/>
  </xdr:oneCellAnchor>
  <xdr:oneCellAnchor>
    <xdr:from>
      <xdr:col>1</xdr:col>
      <xdr:colOff>177801</xdr:colOff>
      <xdr:row>400</xdr:row>
      <xdr:rowOff>287041</xdr:rowOff>
    </xdr:from>
    <xdr:ext cx="4948381" cy="2633165"/>
    <xdr:pic>
      <xdr:nvPicPr>
        <xdr:cNvPr id="11" name="Picture 10">
          <a:extLst>
            <a:ext uri="{FF2B5EF4-FFF2-40B4-BE49-F238E27FC236}">
              <a16:creationId xmlns:a16="http://schemas.microsoft.com/office/drawing/2014/main" id="{8750A441-FB86-4786-9642-5EF9078B9A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69" t="15717" r="14599" b="9935"/>
        <a:stretch/>
      </xdr:blipFill>
      <xdr:spPr>
        <a:xfrm>
          <a:off x="1044576" y="55608241"/>
          <a:ext cx="4948381" cy="263316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515</xdr:row>
      <xdr:rowOff>55167</xdr:rowOff>
    </xdr:from>
    <xdr:ext cx="5015346" cy="2770568"/>
    <xdr:pic>
      <xdr:nvPicPr>
        <xdr:cNvPr id="12" name="Picture 11">
          <a:extLst>
            <a:ext uri="{FF2B5EF4-FFF2-40B4-BE49-F238E27FC236}">
              <a16:creationId xmlns:a16="http://schemas.microsoft.com/office/drawing/2014/main" id="{18EA0190-F4BC-49D3-A718-078484F6FB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74" t="8438" r="10410" b="7778"/>
        <a:stretch/>
      </xdr:blipFill>
      <xdr:spPr>
        <a:xfrm>
          <a:off x="214745" y="140713440"/>
          <a:ext cx="5015346" cy="2770568"/>
        </a:xfrm>
        <a:prstGeom prst="rect">
          <a:avLst/>
        </a:prstGeom>
      </xdr:spPr>
    </xdr:pic>
    <xdr:clientData/>
  </xdr:oneCellAnchor>
  <xdr:oneCellAnchor>
    <xdr:from>
      <xdr:col>0</xdr:col>
      <xdr:colOff>69272</xdr:colOff>
      <xdr:row>325</xdr:row>
      <xdr:rowOff>269885</xdr:rowOff>
    </xdr:from>
    <xdr:ext cx="5199785" cy="2754303"/>
    <xdr:pic>
      <xdr:nvPicPr>
        <xdr:cNvPr id="13" name="Picture 12">
          <a:extLst>
            <a:ext uri="{FF2B5EF4-FFF2-40B4-BE49-F238E27FC236}">
              <a16:creationId xmlns:a16="http://schemas.microsoft.com/office/drawing/2014/main" id="{C2049D03-1386-45BB-970D-8EEEC88F15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569" t="16865" r="9976" b="12928"/>
        <a:stretch/>
      </xdr:blipFill>
      <xdr:spPr>
        <a:xfrm>
          <a:off x="69272" y="45208835"/>
          <a:ext cx="5199785" cy="275430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121228</xdr:rowOff>
    </xdr:from>
    <xdr:ext cx="5373603" cy="3604876"/>
    <xdr:pic>
      <xdr:nvPicPr>
        <xdr:cNvPr id="14" name="Picture 13">
          <a:extLst>
            <a:ext uri="{FF2B5EF4-FFF2-40B4-BE49-F238E27FC236}">
              <a16:creationId xmlns:a16="http://schemas.microsoft.com/office/drawing/2014/main" id="{DC56D56C-4A17-4CF0-8945-082CA86D22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8026"/>
        <a:stretch/>
      </xdr:blipFill>
      <xdr:spPr>
        <a:xfrm>
          <a:off x="0" y="18323503"/>
          <a:ext cx="5373603" cy="3604876"/>
        </a:xfrm>
        <a:prstGeom prst="rect">
          <a:avLst/>
        </a:prstGeom>
      </xdr:spPr>
    </xdr:pic>
    <xdr:clientData/>
  </xdr:oneCellAnchor>
  <xdr:oneCellAnchor>
    <xdr:from>
      <xdr:col>1</xdr:col>
      <xdr:colOff>32904</xdr:colOff>
      <xdr:row>259</xdr:row>
      <xdr:rowOff>162462</xdr:rowOff>
    </xdr:from>
    <xdr:ext cx="4816187" cy="2718775"/>
    <xdr:pic>
      <xdr:nvPicPr>
        <xdr:cNvPr id="15" name="Picture 14">
          <a:extLst>
            <a:ext uri="{FF2B5EF4-FFF2-40B4-BE49-F238E27FC236}">
              <a16:creationId xmlns:a16="http://schemas.microsoft.com/office/drawing/2014/main" id="{75805B2E-9CD1-4188-AEF9-E8C226ADC4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3325" t="22443" r="18249" b="16761"/>
        <a:stretch/>
      </xdr:blipFill>
      <xdr:spPr>
        <a:xfrm>
          <a:off x="899679" y="33166587"/>
          <a:ext cx="4816187" cy="27187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213101</xdr:rowOff>
    </xdr:from>
    <xdr:ext cx="5234421" cy="2363919"/>
    <xdr:pic>
      <xdr:nvPicPr>
        <xdr:cNvPr id="16" name="Picture 15">
          <a:extLst>
            <a:ext uri="{FF2B5EF4-FFF2-40B4-BE49-F238E27FC236}">
              <a16:creationId xmlns:a16="http://schemas.microsoft.com/office/drawing/2014/main" id="{F9859D7B-C673-42A1-8B9C-ACE4EBC520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5136" t="22443" r="3625" b="15909"/>
        <a:stretch/>
      </xdr:blipFill>
      <xdr:spPr>
        <a:xfrm>
          <a:off x="0" y="26206826"/>
          <a:ext cx="5234421" cy="2363919"/>
        </a:xfrm>
        <a:prstGeom prst="rect">
          <a:avLst/>
        </a:prstGeom>
      </xdr:spPr>
    </xdr:pic>
    <xdr:clientData/>
  </xdr:oneCellAnchor>
  <xdr:oneCellAnchor>
    <xdr:from>
      <xdr:col>0</xdr:col>
      <xdr:colOff>81396</xdr:colOff>
      <xdr:row>291</xdr:row>
      <xdr:rowOff>189853</xdr:rowOff>
    </xdr:from>
    <xdr:ext cx="4927023" cy="2868106"/>
    <xdr:pic>
      <xdr:nvPicPr>
        <xdr:cNvPr id="17" name="Picture 16">
          <a:extLst>
            <a:ext uri="{FF2B5EF4-FFF2-40B4-BE49-F238E27FC236}">
              <a16:creationId xmlns:a16="http://schemas.microsoft.com/office/drawing/2014/main" id="{5520C997-F8D2-4B88-8C79-BD0AB56B9F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4772" t="17614" r="5872" b="10796"/>
        <a:stretch/>
      </xdr:blipFill>
      <xdr:spPr>
        <a:xfrm>
          <a:off x="81396" y="98889635"/>
          <a:ext cx="4927023" cy="286810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89359</xdr:rowOff>
    </xdr:from>
    <xdr:ext cx="4959640" cy="3716832"/>
    <xdr:pic>
      <xdr:nvPicPr>
        <xdr:cNvPr id="18" name="Picture 17">
          <a:extLst>
            <a:ext uri="{FF2B5EF4-FFF2-40B4-BE49-F238E27FC236}">
              <a16:creationId xmlns:a16="http://schemas.microsoft.com/office/drawing/2014/main" id="{66B9B47A-A828-4742-95B6-C97D71A6AE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9691" t="-1053" r="21448" b="1053"/>
        <a:stretch/>
      </xdr:blipFill>
      <xdr:spPr>
        <a:xfrm>
          <a:off x="0" y="4289884"/>
          <a:ext cx="4959640" cy="3716832"/>
        </a:xfrm>
        <a:prstGeom prst="rect">
          <a:avLst/>
        </a:prstGeom>
      </xdr:spPr>
    </xdr:pic>
    <xdr:clientData/>
  </xdr:oneCellAnchor>
  <xdr:oneCellAnchor>
    <xdr:from>
      <xdr:col>1</xdr:col>
      <xdr:colOff>134937</xdr:colOff>
      <xdr:row>376</xdr:row>
      <xdr:rowOff>39932</xdr:rowOff>
    </xdr:from>
    <xdr:ext cx="5043200" cy="2925086"/>
    <xdr:pic>
      <xdr:nvPicPr>
        <xdr:cNvPr id="19" name="Picture 18">
          <a:extLst>
            <a:ext uri="{FF2B5EF4-FFF2-40B4-BE49-F238E27FC236}">
              <a16:creationId xmlns:a16="http://schemas.microsoft.com/office/drawing/2014/main" id="{E82A53E9-D698-46A1-AB98-216850493A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7576" b="7289"/>
        <a:stretch/>
      </xdr:blipFill>
      <xdr:spPr>
        <a:xfrm>
          <a:off x="1001712" y="50646257"/>
          <a:ext cx="5043200" cy="2925086"/>
        </a:xfrm>
        <a:prstGeom prst="rect">
          <a:avLst/>
        </a:prstGeom>
      </xdr:spPr>
    </xdr:pic>
    <xdr:clientData/>
  </xdr:oneCellAnchor>
  <xdr:oneCellAnchor>
    <xdr:from>
      <xdr:col>1</xdr:col>
      <xdr:colOff>318654</xdr:colOff>
      <xdr:row>363</xdr:row>
      <xdr:rowOff>49179</xdr:rowOff>
    </xdr:from>
    <xdr:ext cx="4686301" cy="2598051"/>
    <xdr:pic>
      <xdr:nvPicPr>
        <xdr:cNvPr id="20" name="Picture 19">
          <a:extLst>
            <a:ext uri="{FF2B5EF4-FFF2-40B4-BE49-F238E27FC236}">
              <a16:creationId xmlns:a16="http://schemas.microsoft.com/office/drawing/2014/main" id="{9397BB46-2EE7-4377-97FA-B919E13512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468" t="8440" r="12878" b="8052"/>
        <a:stretch/>
      </xdr:blipFill>
      <xdr:spPr>
        <a:xfrm>
          <a:off x="1185429" y="48055179"/>
          <a:ext cx="4686301" cy="2598051"/>
        </a:xfrm>
        <a:prstGeom prst="rect">
          <a:avLst/>
        </a:prstGeom>
      </xdr:spPr>
    </xdr:pic>
    <xdr:clientData/>
  </xdr:oneCellAnchor>
  <xdr:oneCellAnchor>
    <xdr:from>
      <xdr:col>1</xdr:col>
      <xdr:colOff>228601</xdr:colOff>
      <xdr:row>489</xdr:row>
      <xdr:rowOff>39503</xdr:rowOff>
    </xdr:from>
    <xdr:ext cx="4862946" cy="2816253"/>
    <xdr:pic>
      <xdr:nvPicPr>
        <xdr:cNvPr id="21" name="Picture 20">
          <a:extLst>
            <a:ext uri="{FF2B5EF4-FFF2-40B4-BE49-F238E27FC236}">
              <a16:creationId xmlns:a16="http://schemas.microsoft.com/office/drawing/2014/main" id="{59E941A2-01B2-4022-9DE7-A95EC73C9B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30" t="18091" r="13770" b="14952"/>
        <a:stretch/>
      </xdr:blipFill>
      <xdr:spPr>
        <a:xfrm>
          <a:off x="1095376" y="63447428"/>
          <a:ext cx="4862946" cy="2816253"/>
        </a:xfrm>
        <a:prstGeom prst="rect">
          <a:avLst/>
        </a:prstGeom>
      </xdr:spPr>
    </xdr:pic>
    <xdr:clientData/>
  </xdr:oneCellAnchor>
  <xdr:oneCellAnchor>
    <xdr:from>
      <xdr:col>0</xdr:col>
      <xdr:colOff>95251</xdr:colOff>
      <xdr:row>503</xdr:row>
      <xdr:rowOff>184227</xdr:rowOff>
    </xdr:from>
    <xdr:ext cx="5208444" cy="2487086"/>
    <xdr:pic>
      <xdr:nvPicPr>
        <xdr:cNvPr id="22" name="Picture 21">
          <a:extLst>
            <a:ext uri="{FF2B5EF4-FFF2-40B4-BE49-F238E27FC236}">
              <a16:creationId xmlns:a16="http://schemas.microsoft.com/office/drawing/2014/main" id="{3796D3E4-2647-4008-8937-F2E24FE676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8129" b="11010"/>
        <a:stretch/>
      </xdr:blipFill>
      <xdr:spPr>
        <a:xfrm>
          <a:off x="95251" y="66592527"/>
          <a:ext cx="5208444" cy="24870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474</xdr:row>
      <xdr:rowOff>234399</xdr:rowOff>
    </xdr:from>
    <xdr:ext cx="5249576" cy="2301973"/>
    <xdr:pic>
      <xdr:nvPicPr>
        <xdr:cNvPr id="23" name="Picture 22">
          <a:extLst>
            <a:ext uri="{FF2B5EF4-FFF2-40B4-BE49-F238E27FC236}">
              <a16:creationId xmlns:a16="http://schemas.microsoft.com/office/drawing/2014/main" id="{FF2CD7CC-01C7-4B81-98DE-C2FA901A65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14954" t="23555" r="14028" b="21245"/>
        <a:stretch/>
      </xdr:blipFill>
      <xdr:spPr>
        <a:xfrm>
          <a:off x="0" y="164119817"/>
          <a:ext cx="5249576" cy="2301973"/>
        </a:xfrm>
        <a:prstGeom prst="rect">
          <a:avLst/>
        </a:prstGeom>
      </xdr:spPr>
    </xdr:pic>
    <xdr:clientData/>
  </xdr:oneCellAnchor>
  <xdr:oneCellAnchor>
    <xdr:from>
      <xdr:col>1</xdr:col>
      <xdr:colOff>193531</xdr:colOff>
      <xdr:row>442</xdr:row>
      <xdr:rowOff>290946</xdr:rowOff>
    </xdr:from>
    <xdr:ext cx="4305733" cy="2541735"/>
    <xdr:pic>
      <xdr:nvPicPr>
        <xdr:cNvPr id="24" name="Picture 23">
          <a:extLst>
            <a:ext uri="{FF2B5EF4-FFF2-40B4-BE49-F238E27FC236}">
              <a16:creationId xmlns:a16="http://schemas.microsoft.com/office/drawing/2014/main" id="{88591C10-1F05-46B7-9932-6348FD21D9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2254" t="19700" r="21638" b="21579"/>
        <a:stretch/>
      </xdr:blipFill>
      <xdr:spPr>
        <a:xfrm>
          <a:off x="332076" y="152496982"/>
          <a:ext cx="4305733" cy="254173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56</xdr:row>
      <xdr:rowOff>34635</xdr:rowOff>
    </xdr:from>
    <xdr:to>
      <xdr:col>4</xdr:col>
      <xdr:colOff>49714</xdr:colOff>
      <xdr:row>65</xdr:row>
      <xdr:rowOff>121226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632EE85-BD0D-457C-A346-4A7E9911C0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8153" t="7303" r="5921" b="10112"/>
        <a:stretch/>
      </xdr:blipFill>
      <xdr:spPr>
        <a:xfrm>
          <a:off x="0" y="13231090"/>
          <a:ext cx="5487623" cy="2944091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77</xdr:row>
      <xdr:rowOff>239513</xdr:rowOff>
    </xdr:from>
    <xdr:to>
      <xdr:col>3</xdr:col>
      <xdr:colOff>1865168</xdr:colOff>
      <xdr:row>88</xdr:row>
      <xdr:rowOff>295566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BE9F04E-719C-4788-99B6-9B8A94B36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2148" y="18965663"/>
          <a:ext cx="5024870" cy="3513628"/>
        </a:xfrm>
        <a:prstGeom prst="rect">
          <a:avLst/>
        </a:prstGeom>
      </xdr:spPr>
    </xdr:pic>
    <xdr:clientData/>
  </xdr:twoCellAnchor>
  <xdr:twoCellAnchor editAs="oneCell">
    <xdr:from>
      <xdr:col>1</xdr:col>
      <xdr:colOff>155864</xdr:colOff>
      <xdr:row>459</xdr:row>
      <xdr:rowOff>82894</xdr:rowOff>
    </xdr:from>
    <xdr:to>
      <xdr:col>3</xdr:col>
      <xdr:colOff>1350819</xdr:colOff>
      <xdr:row>466</xdr:row>
      <xdr:rowOff>56667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9732415-AAAB-4429-8B4F-87E5F702E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4409" y="121154303"/>
          <a:ext cx="4433455" cy="2277089"/>
        </a:xfrm>
        <a:prstGeom prst="rect">
          <a:avLst/>
        </a:prstGeom>
      </xdr:spPr>
    </xdr:pic>
    <xdr:clientData/>
  </xdr:twoCellAnchor>
  <xdr:twoCellAnchor editAs="oneCell">
    <xdr:from>
      <xdr:col>1</xdr:col>
      <xdr:colOff>86591</xdr:colOff>
      <xdr:row>428</xdr:row>
      <xdr:rowOff>259772</xdr:rowOff>
    </xdr:from>
    <xdr:to>
      <xdr:col>3</xdr:col>
      <xdr:colOff>2003921</xdr:colOff>
      <xdr:row>436</xdr:row>
      <xdr:rowOff>205324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AD66DF-55EF-4F08-BE55-4D63EEFE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5136" y="116170363"/>
          <a:ext cx="5155830" cy="25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152190</xdr:colOff>
      <xdr:row>414</xdr:row>
      <xdr:rowOff>1</xdr:rowOff>
    </xdr:from>
    <xdr:to>
      <xdr:col>3</xdr:col>
      <xdr:colOff>1905000</xdr:colOff>
      <xdr:row>422</xdr:row>
      <xdr:rowOff>69274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2CDCBD-35C0-4898-82B6-4825F70AFB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12112" r="14001"/>
        <a:stretch/>
      </xdr:blipFill>
      <xdr:spPr>
        <a:xfrm>
          <a:off x="290735" y="115910592"/>
          <a:ext cx="4991310" cy="2701636"/>
        </a:xfrm>
        <a:prstGeom prst="rect">
          <a:avLst/>
        </a:prstGeom>
      </xdr:spPr>
    </xdr:pic>
    <xdr:clientData/>
  </xdr:twoCellAnchor>
  <xdr:twoCellAnchor editAs="oneCell">
    <xdr:from>
      <xdr:col>1</xdr:col>
      <xdr:colOff>727364</xdr:colOff>
      <xdr:row>22</xdr:row>
      <xdr:rowOff>103909</xdr:rowOff>
    </xdr:from>
    <xdr:to>
      <xdr:col>3</xdr:col>
      <xdr:colOff>1317915</xdr:colOff>
      <xdr:row>31</xdr:row>
      <xdr:rowOff>169875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E4A5407-A1A4-48FA-AEAB-926B849D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5909" y="7931727"/>
          <a:ext cx="3829051" cy="2923466"/>
        </a:xfrm>
        <a:prstGeom prst="rect">
          <a:avLst/>
        </a:prstGeom>
      </xdr:spPr>
    </xdr:pic>
    <xdr:clientData/>
  </xdr:twoCellAnchor>
  <xdr:oneCellAnchor>
    <xdr:from>
      <xdr:col>1</xdr:col>
      <xdr:colOff>813977</xdr:colOff>
      <xdr:row>133</xdr:row>
      <xdr:rowOff>164004</xdr:rowOff>
    </xdr:from>
    <xdr:ext cx="3897150" cy="2860950"/>
    <xdr:pic>
      <xdr:nvPicPr>
        <xdr:cNvPr id="33" name="Picture 32">
          <a:extLst>
            <a:ext uri="{FF2B5EF4-FFF2-40B4-BE49-F238E27FC236}">
              <a16:creationId xmlns:a16="http://schemas.microsoft.com/office/drawing/2014/main" id="{41CCF316-A20E-4162-BEA9-A93F2B655E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952522" y="39112595"/>
          <a:ext cx="3897150" cy="2860950"/>
        </a:xfrm>
        <a:prstGeom prst="rect">
          <a:avLst/>
        </a:prstGeom>
      </xdr:spPr>
    </xdr:pic>
    <xdr:clientData/>
  </xdr:oneCellAnchor>
  <xdr:twoCellAnchor editAs="oneCell">
    <xdr:from>
      <xdr:col>0</xdr:col>
      <xdr:colOff>86591</xdr:colOff>
      <xdr:row>171</xdr:row>
      <xdr:rowOff>242453</xdr:rowOff>
    </xdr:from>
    <xdr:to>
      <xdr:col>3</xdr:col>
      <xdr:colOff>1849009</xdr:colOff>
      <xdr:row>180</xdr:row>
      <xdr:rowOff>79001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19C70D8-C5DD-443A-9A48-8DD6F775D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591" y="55851135"/>
          <a:ext cx="5139463" cy="264209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725297</xdr:colOff>
      <xdr:row>89</xdr:row>
      <xdr:rowOff>290716</xdr:rowOff>
    </xdr:from>
    <xdr:to>
      <xdr:col>3</xdr:col>
      <xdr:colOff>1561307</xdr:colOff>
      <xdr:row>98</xdr:row>
      <xdr:rowOff>186216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8F98C9-75BF-4E18-8F89-5D9DB2BC71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939" t="9719" r="9648" b="6994"/>
        <a:stretch/>
      </xdr:blipFill>
      <xdr:spPr>
        <a:xfrm>
          <a:off x="868172" y="14254366"/>
          <a:ext cx="4064985" cy="2781575"/>
        </a:xfrm>
        <a:prstGeom prst="rect">
          <a:avLst/>
        </a:prstGeom>
      </xdr:spPr>
    </xdr:pic>
    <xdr:clientData/>
  </xdr:twoCellAnchor>
  <xdr:twoCellAnchor editAs="oneCell">
    <xdr:from>
      <xdr:col>1</xdr:col>
      <xdr:colOff>813977</xdr:colOff>
      <xdr:row>108</xdr:row>
      <xdr:rowOff>164004</xdr:rowOff>
    </xdr:from>
    <xdr:to>
      <xdr:col>3</xdr:col>
      <xdr:colOff>1472627</xdr:colOff>
      <xdr:row>117</xdr:row>
      <xdr:rowOff>72202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39B266-27E3-4140-AEC9-9C285A363E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956852" y="20738004"/>
          <a:ext cx="3887625" cy="28704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146</xdr:row>
      <xdr:rowOff>77859</xdr:rowOff>
    </xdr:from>
    <xdr:to>
      <xdr:col>3</xdr:col>
      <xdr:colOff>1749138</xdr:colOff>
      <xdr:row>153</xdr:row>
      <xdr:rowOff>117552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DB2580-0F58-48EF-AC37-87AE0F5484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197" t="12481" r="8561" b="7489"/>
        <a:stretch/>
      </xdr:blipFill>
      <xdr:spPr>
        <a:xfrm>
          <a:off x="1" y="26471634"/>
          <a:ext cx="5120987" cy="2239968"/>
        </a:xfrm>
        <a:prstGeom prst="rect">
          <a:avLst/>
        </a:prstGeom>
      </xdr:spPr>
    </xdr:pic>
    <xdr:clientData/>
  </xdr:twoCellAnchor>
  <xdr:twoCellAnchor editAs="oneCell">
    <xdr:from>
      <xdr:col>0</xdr:col>
      <xdr:colOff>71408</xdr:colOff>
      <xdr:row>197</xdr:row>
      <xdr:rowOff>17318</xdr:rowOff>
    </xdr:from>
    <xdr:to>
      <xdr:col>4</xdr:col>
      <xdr:colOff>3465</xdr:colOff>
      <xdr:row>203</xdr:row>
      <xdr:rowOff>274373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D99737-B42E-4BD1-BA6A-B57E5D56E0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815" t="13486" r="6427" b="10443"/>
        <a:stretch/>
      </xdr:blipFill>
      <xdr:spPr>
        <a:xfrm>
          <a:off x="71408" y="39155543"/>
          <a:ext cx="5326671" cy="2162057"/>
        </a:xfrm>
        <a:prstGeom prst="rect">
          <a:avLst/>
        </a:prstGeom>
      </xdr:spPr>
    </xdr:pic>
    <xdr:clientData/>
  </xdr:twoCellAnchor>
  <xdr:twoCellAnchor editAs="oneCell">
    <xdr:from>
      <xdr:col>1</xdr:col>
      <xdr:colOff>103237</xdr:colOff>
      <xdr:row>232</xdr:row>
      <xdr:rowOff>34638</xdr:rowOff>
    </xdr:from>
    <xdr:to>
      <xdr:col>3</xdr:col>
      <xdr:colOff>2002262</xdr:colOff>
      <xdr:row>239</xdr:row>
      <xdr:rowOff>123535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F48F33-316B-41F1-9FFE-7783778386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937" t="27361" r="9656" b="13294"/>
        <a:stretch/>
      </xdr:blipFill>
      <xdr:spPr>
        <a:xfrm>
          <a:off x="246112" y="51317238"/>
          <a:ext cx="5128000" cy="24415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103347</xdr:rowOff>
    </xdr:from>
    <xdr:to>
      <xdr:col>3</xdr:col>
      <xdr:colOff>1346189</xdr:colOff>
      <xdr:row>275</xdr:row>
      <xdr:rowOff>285534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B899BD-EC15-499E-A1E5-03476A0CB2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712" t="14411" r="9142" b="11654"/>
        <a:stretch/>
      </xdr:blipFill>
      <xdr:spPr>
        <a:xfrm>
          <a:off x="0" y="94023311"/>
          <a:ext cx="4657425" cy="2482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260596</xdr:rowOff>
    </xdr:from>
    <xdr:to>
      <xdr:col>3</xdr:col>
      <xdr:colOff>1377651</xdr:colOff>
      <xdr:row>401</xdr:row>
      <xdr:rowOff>155863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A1D6D9B-365F-450B-B115-DB837452A5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2112" t="20795" r="8905" b="13762"/>
        <a:stretch/>
      </xdr:blipFill>
      <xdr:spPr>
        <a:xfrm>
          <a:off x="0" y="93881821"/>
          <a:ext cx="4749501" cy="2228892"/>
        </a:xfrm>
        <a:prstGeom prst="rect">
          <a:avLst/>
        </a:prstGeom>
      </xdr:spPr>
    </xdr:pic>
    <xdr:clientData/>
  </xdr:twoCellAnchor>
  <xdr:twoCellAnchor editAs="oneCell">
    <xdr:from>
      <xdr:col>1</xdr:col>
      <xdr:colOff>268097</xdr:colOff>
      <xdr:row>5</xdr:row>
      <xdr:rowOff>0</xdr:rowOff>
    </xdr:from>
    <xdr:to>
      <xdr:col>3</xdr:col>
      <xdr:colOff>2018507</xdr:colOff>
      <xdr:row>13</xdr:row>
      <xdr:rowOff>276500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E36F62-FB17-4A08-B45E-77D7F6A7A6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5" t="12553" r="9343" b="6453"/>
        <a:stretch/>
      </xdr:blipFill>
      <xdr:spPr>
        <a:xfrm>
          <a:off x="410972" y="2105025"/>
          <a:ext cx="4979385" cy="286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180687</xdr:colOff>
      <xdr:row>302</xdr:row>
      <xdr:rowOff>188426</xdr:rowOff>
    </xdr:from>
    <xdr:to>
      <xdr:col>4</xdr:col>
      <xdr:colOff>3464</xdr:colOff>
      <xdr:row>310</xdr:row>
      <xdr:rowOff>6130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8ECEDBD-71F6-465B-96F5-A6ADA13FF0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2" t="18334" r="8057" b="11734"/>
        <a:stretch/>
      </xdr:blipFill>
      <xdr:spPr>
        <a:xfrm>
          <a:off x="323562" y="74311976"/>
          <a:ext cx="5074516" cy="2427554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406</xdr:row>
      <xdr:rowOff>287041</xdr:rowOff>
    </xdr:from>
    <xdr:to>
      <xdr:col>3</xdr:col>
      <xdr:colOff>1887682</xdr:colOff>
      <xdr:row>414</xdr:row>
      <xdr:rowOff>253207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126CDB-72D4-4334-B15B-C8C0BEF0F7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69" t="15717" r="14599" b="9935"/>
        <a:stretch/>
      </xdr:blipFill>
      <xdr:spPr>
        <a:xfrm>
          <a:off x="320676" y="98480266"/>
          <a:ext cx="4938856" cy="2633165"/>
        </a:xfrm>
        <a:prstGeom prst="rect">
          <a:avLst/>
        </a:prstGeom>
      </xdr:spPr>
    </xdr:pic>
    <xdr:clientData/>
  </xdr:twoCellAnchor>
  <xdr:twoCellAnchor editAs="oneCell">
    <xdr:from>
      <xdr:col>0</xdr:col>
      <xdr:colOff>128154</xdr:colOff>
      <xdr:row>530</xdr:row>
      <xdr:rowOff>86590</xdr:rowOff>
    </xdr:from>
    <xdr:to>
      <xdr:col>3</xdr:col>
      <xdr:colOff>1766455</xdr:colOff>
      <xdr:row>538</xdr:row>
      <xdr:rowOff>37505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A1FCA1-2414-4172-B766-30DA4DE275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74" t="13113" r="10410" b="7778"/>
        <a:stretch/>
      </xdr:blipFill>
      <xdr:spPr>
        <a:xfrm>
          <a:off x="128154" y="140952681"/>
          <a:ext cx="5015346" cy="2583281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</xdr:colOff>
      <xdr:row>331</xdr:row>
      <xdr:rowOff>269885</xdr:rowOff>
    </xdr:from>
    <xdr:to>
      <xdr:col>3</xdr:col>
      <xdr:colOff>1887682</xdr:colOff>
      <xdr:row>340</xdr:row>
      <xdr:rowOff>190501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16822B1-2109-49ED-BC62-C6A24AA6A6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569" t="16865" r="9976" b="12928"/>
        <a:stretch/>
      </xdr:blipFill>
      <xdr:spPr>
        <a:xfrm>
          <a:off x="69272" y="79270235"/>
          <a:ext cx="5190260" cy="2787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121228</xdr:rowOff>
    </xdr:from>
    <xdr:to>
      <xdr:col>3</xdr:col>
      <xdr:colOff>1992228</xdr:colOff>
      <xdr:row>187</xdr:row>
      <xdr:rowOff>7027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0E040B0-822A-44E7-89AD-E8C70C2FC0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8026"/>
        <a:stretch/>
      </xdr:blipFill>
      <xdr:spPr>
        <a:xfrm>
          <a:off x="0" y="56041637"/>
          <a:ext cx="5369273" cy="3609206"/>
        </a:xfrm>
        <a:prstGeom prst="rect">
          <a:avLst/>
        </a:prstGeom>
      </xdr:spPr>
    </xdr:pic>
    <xdr:clientData/>
  </xdr:twoCellAnchor>
  <xdr:twoCellAnchor editAs="oneCell">
    <xdr:from>
      <xdr:col>1</xdr:col>
      <xdr:colOff>32904</xdr:colOff>
      <xdr:row>250</xdr:row>
      <xdr:rowOff>162462</xdr:rowOff>
    </xdr:from>
    <xdr:to>
      <xdr:col>3</xdr:col>
      <xdr:colOff>1610591</xdr:colOff>
      <xdr:row>259</xdr:row>
      <xdr:rowOff>1325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63D418-29D3-464F-B0C2-B9FA128537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3325" t="22443" r="18249" b="16761"/>
        <a:stretch/>
      </xdr:blipFill>
      <xdr:spPr>
        <a:xfrm>
          <a:off x="175779" y="57579162"/>
          <a:ext cx="4806662" cy="2743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213101</xdr:rowOff>
    </xdr:from>
    <xdr:to>
      <xdr:col>3</xdr:col>
      <xdr:colOff>1853046</xdr:colOff>
      <xdr:row>222</xdr:row>
      <xdr:rowOff>243394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7DD0FC7-A539-47DA-AF87-1055B3F9E8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5136" t="22443" r="3625" b="15909"/>
        <a:stretch/>
      </xdr:blipFill>
      <xdr:spPr>
        <a:xfrm>
          <a:off x="0" y="45656876"/>
          <a:ext cx="5224896" cy="236391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284</xdr:row>
      <xdr:rowOff>9745</xdr:rowOff>
    </xdr:from>
    <xdr:to>
      <xdr:col>3</xdr:col>
      <xdr:colOff>1645228</xdr:colOff>
      <xdr:row>292</xdr:row>
      <xdr:rowOff>273631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3BE092-E5DF-485F-BC6A-5D88F4A8DC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4772" t="17614" r="5872" b="10796"/>
        <a:stretch/>
      </xdr:blipFill>
      <xdr:spPr>
        <a:xfrm>
          <a:off x="95250" y="100399781"/>
          <a:ext cx="4861214" cy="2910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89359</xdr:rowOff>
    </xdr:from>
    <xdr:to>
      <xdr:col>3</xdr:col>
      <xdr:colOff>1578265</xdr:colOff>
      <xdr:row>47</xdr:row>
      <xdr:rowOff>20005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912DC0-E7C1-4BF5-A5B1-2F4CFD97EA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9691" t="-1053" r="21448" b="1053"/>
        <a:stretch/>
      </xdr:blipFill>
      <xdr:spPr>
        <a:xfrm>
          <a:off x="0" y="7642684"/>
          <a:ext cx="4950115" cy="3759695"/>
        </a:xfrm>
        <a:prstGeom prst="rect">
          <a:avLst/>
        </a:prstGeom>
      </xdr:spPr>
    </xdr:pic>
    <xdr:clientData/>
  </xdr:twoCellAnchor>
  <xdr:oneCellAnchor>
    <xdr:from>
      <xdr:col>1</xdr:col>
      <xdr:colOff>134937</xdr:colOff>
      <xdr:row>381</xdr:row>
      <xdr:rowOff>39932</xdr:rowOff>
    </xdr:from>
    <xdr:ext cx="5043200" cy="2925086"/>
    <xdr:pic>
      <xdr:nvPicPr>
        <xdr:cNvPr id="19" name="Picture 18">
          <a:extLst>
            <a:ext uri="{FF2B5EF4-FFF2-40B4-BE49-F238E27FC236}">
              <a16:creationId xmlns:a16="http://schemas.microsoft.com/office/drawing/2014/main" id="{60F23D1C-E0C3-429F-B49D-1F1D696C14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7576" b="7289"/>
        <a:stretch/>
      </xdr:blipFill>
      <xdr:spPr>
        <a:xfrm>
          <a:off x="277812" y="88698632"/>
          <a:ext cx="5043200" cy="2925086"/>
        </a:xfrm>
        <a:prstGeom prst="rect">
          <a:avLst/>
        </a:prstGeom>
      </xdr:spPr>
    </xdr:pic>
    <xdr:clientData/>
  </xdr:oneCellAnchor>
  <xdr:twoCellAnchor editAs="oneCell">
    <xdr:from>
      <xdr:col>1</xdr:col>
      <xdr:colOff>318654</xdr:colOff>
      <xdr:row>369</xdr:row>
      <xdr:rowOff>49179</xdr:rowOff>
    </xdr:from>
    <xdr:to>
      <xdr:col>3</xdr:col>
      <xdr:colOff>1766455</xdr:colOff>
      <xdr:row>377</xdr:row>
      <xdr:rowOff>99293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70AF488-F922-4B28-9CCD-49687BE890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468" t="8440" r="12878" b="8052"/>
        <a:stretch/>
      </xdr:blipFill>
      <xdr:spPr>
        <a:xfrm>
          <a:off x="461529" y="84183504"/>
          <a:ext cx="4676776" cy="2621863"/>
        </a:xfrm>
        <a:prstGeom prst="rect">
          <a:avLst/>
        </a:prstGeom>
      </xdr:spPr>
    </xdr:pic>
    <xdr:clientData/>
  </xdr:twoCellAnchor>
  <xdr:oneCellAnchor>
    <xdr:from>
      <xdr:col>1</xdr:col>
      <xdr:colOff>228601</xdr:colOff>
      <xdr:row>503</xdr:row>
      <xdr:rowOff>39503</xdr:rowOff>
    </xdr:from>
    <xdr:ext cx="4862946" cy="2816253"/>
    <xdr:pic>
      <xdr:nvPicPr>
        <xdr:cNvPr id="21" name="Picture 20">
          <a:extLst>
            <a:ext uri="{FF2B5EF4-FFF2-40B4-BE49-F238E27FC236}">
              <a16:creationId xmlns:a16="http://schemas.microsoft.com/office/drawing/2014/main" id="{D59BB1CD-3CB1-4985-B349-E62FA9AE15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30" t="18091" r="13770" b="14952"/>
        <a:stretch/>
      </xdr:blipFill>
      <xdr:spPr>
        <a:xfrm>
          <a:off x="371476" y="112644053"/>
          <a:ext cx="4862946" cy="2816253"/>
        </a:xfrm>
        <a:prstGeom prst="rect">
          <a:avLst/>
        </a:prstGeom>
      </xdr:spPr>
    </xdr:pic>
    <xdr:clientData/>
  </xdr:oneCellAnchor>
  <xdr:twoCellAnchor editAs="oneCell">
    <xdr:from>
      <xdr:col>0</xdr:col>
      <xdr:colOff>95251</xdr:colOff>
      <xdr:row>517</xdr:row>
      <xdr:rowOff>184227</xdr:rowOff>
    </xdr:from>
    <xdr:to>
      <xdr:col>3</xdr:col>
      <xdr:colOff>1922320</xdr:colOff>
      <xdr:row>525</xdr:row>
      <xdr:rowOff>4315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D9E1ADB-0D3B-4286-9D2F-A9A0EBA86F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8129" b="11010"/>
        <a:stretch/>
      </xdr:blipFill>
      <xdr:spPr>
        <a:xfrm>
          <a:off x="95251" y="118075152"/>
          <a:ext cx="5198919" cy="24870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109707</xdr:rowOff>
    </xdr:from>
    <xdr:to>
      <xdr:col>3</xdr:col>
      <xdr:colOff>1868201</xdr:colOff>
      <xdr:row>494</xdr:row>
      <xdr:rowOff>78054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79275E8-3672-46BC-9730-C2C20B595F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14954" t="23555" r="14028" b="21245"/>
        <a:stretch/>
      </xdr:blipFill>
      <xdr:spPr>
        <a:xfrm>
          <a:off x="0" y="162923707"/>
          <a:ext cx="5170201" cy="2231257"/>
        </a:xfrm>
        <a:prstGeom prst="rect">
          <a:avLst/>
        </a:prstGeom>
      </xdr:spPr>
    </xdr:pic>
    <xdr:clientData/>
  </xdr:twoCellAnchor>
  <xdr:twoCellAnchor editAs="oneCell">
    <xdr:from>
      <xdr:col>1</xdr:col>
      <xdr:colOff>266267</xdr:colOff>
      <xdr:row>449</xdr:row>
      <xdr:rowOff>102455</xdr:rowOff>
    </xdr:from>
    <xdr:to>
      <xdr:col>3</xdr:col>
      <xdr:colOff>1333500</xdr:colOff>
      <xdr:row>456</xdr:row>
      <xdr:rowOff>306237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626DA4F-31EB-4061-9891-C5A9D71154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2254" t="19700" r="21638" b="21579"/>
        <a:stretch/>
      </xdr:blipFill>
      <xdr:spPr>
        <a:xfrm>
          <a:off x="404812" y="150995773"/>
          <a:ext cx="4305733" cy="25070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311727</xdr:rowOff>
    </xdr:from>
    <xdr:to>
      <xdr:col>4</xdr:col>
      <xdr:colOff>49714</xdr:colOff>
      <xdr:row>60</xdr:row>
      <xdr:rowOff>69274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544F69-E801-44E1-8C34-3B28F559E8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8153" t="7303" r="5921" b="10112"/>
        <a:stretch/>
      </xdr:blipFill>
      <xdr:spPr>
        <a:xfrm>
          <a:off x="0" y="13179136"/>
          <a:ext cx="5487623" cy="2944091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72</xdr:row>
      <xdr:rowOff>239513</xdr:rowOff>
    </xdr:from>
    <xdr:to>
      <xdr:col>3</xdr:col>
      <xdr:colOff>1865168</xdr:colOff>
      <xdr:row>83</xdr:row>
      <xdr:rowOff>295566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8CEFB95-90F2-4076-8463-F0422B3B6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2148" y="18965663"/>
          <a:ext cx="5024870" cy="3513628"/>
        </a:xfrm>
        <a:prstGeom prst="rect">
          <a:avLst/>
        </a:prstGeom>
      </xdr:spPr>
    </xdr:pic>
    <xdr:clientData/>
  </xdr:twoCellAnchor>
  <xdr:twoCellAnchor editAs="oneCell">
    <xdr:from>
      <xdr:col>1</xdr:col>
      <xdr:colOff>432956</xdr:colOff>
      <xdr:row>465</xdr:row>
      <xdr:rowOff>207818</xdr:rowOff>
    </xdr:from>
    <xdr:to>
      <xdr:col>3</xdr:col>
      <xdr:colOff>1688150</xdr:colOff>
      <xdr:row>472</xdr:row>
      <xdr:rowOff>212530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7473221-39C1-4840-A5B5-5CB088CF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1501" y="121816091"/>
          <a:ext cx="4493694" cy="23080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69273</xdr:rowOff>
    </xdr:from>
    <xdr:to>
      <xdr:col>3</xdr:col>
      <xdr:colOff>1956955</xdr:colOff>
      <xdr:row>442</xdr:row>
      <xdr:rowOff>103910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30F239A-13F5-45E9-8FCF-CE7456DD3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16516728"/>
          <a:ext cx="5334000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</xdr:colOff>
      <xdr:row>418</xdr:row>
      <xdr:rowOff>69272</xdr:rowOff>
    </xdr:from>
    <xdr:to>
      <xdr:col>3</xdr:col>
      <xdr:colOff>1922318</xdr:colOff>
      <xdr:row>426</xdr:row>
      <xdr:rowOff>295909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1C567A1-72E7-46AB-B6EA-86C2D9061E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12112" r="14001"/>
        <a:stretch/>
      </xdr:blipFill>
      <xdr:spPr>
        <a:xfrm>
          <a:off x="17318" y="116516727"/>
          <a:ext cx="5282045" cy="2859002"/>
        </a:xfrm>
        <a:prstGeom prst="rect">
          <a:avLst/>
        </a:prstGeom>
      </xdr:spPr>
    </xdr:pic>
    <xdr:clientData/>
  </xdr:twoCellAnchor>
  <xdr:twoCellAnchor editAs="oneCell">
    <xdr:from>
      <xdr:col>1</xdr:col>
      <xdr:colOff>935182</xdr:colOff>
      <xdr:row>20</xdr:row>
      <xdr:rowOff>86591</xdr:rowOff>
    </xdr:from>
    <xdr:to>
      <xdr:col>3</xdr:col>
      <xdr:colOff>1525733</xdr:colOff>
      <xdr:row>29</xdr:row>
      <xdr:rowOff>152558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F11B93E-04AA-4040-BC0E-0244D7F3E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3727" y="7914409"/>
          <a:ext cx="3829051" cy="2923466"/>
        </a:xfrm>
        <a:prstGeom prst="rect">
          <a:avLst/>
        </a:prstGeom>
      </xdr:spPr>
    </xdr:pic>
    <xdr:clientData/>
  </xdr:twoCellAnchor>
  <xdr:oneCellAnchor>
    <xdr:from>
      <xdr:col>1</xdr:col>
      <xdr:colOff>813977</xdr:colOff>
      <xdr:row>123</xdr:row>
      <xdr:rowOff>164004</xdr:rowOff>
    </xdr:from>
    <xdr:ext cx="3897150" cy="2834973"/>
    <xdr:pic>
      <xdr:nvPicPr>
        <xdr:cNvPr id="33" name="Picture 32">
          <a:extLst>
            <a:ext uri="{FF2B5EF4-FFF2-40B4-BE49-F238E27FC236}">
              <a16:creationId xmlns:a16="http://schemas.microsoft.com/office/drawing/2014/main" id="{6BB0A6E7-4FBC-423A-A631-ED59D0C499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952522" y="37346140"/>
          <a:ext cx="3897150" cy="2834973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162</xdr:row>
      <xdr:rowOff>34636</xdr:rowOff>
    </xdr:from>
    <xdr:to>
      <xdr:col>3</xdr:col>
      <xdr:colOff>1762418</xdr:colOff>
      <xdr:row>170</xdr:row>
      <xdr:rowOff>182909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A43799A-DBB9-441C-B3DB-40D353D7B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955045"/>
          <a:ext cx="5139463" cy="2642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207819</xdr:rowOff>
    </xdr:from>
    <xdr:to>
      <xdr:col>3</xdr:col>
      <xdr:colOff>1910080</xdr:colOff>
      <xdr:row>362</xdr:row>
      <xdr:rowOff>129982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ECF4762-2A8E-834E-B845-952930C62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6262728"/>
          <a:ext cx="5212080" cy="2831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6</xdr:col>
      <xdr:colOff>152400</xdr:colOff>
      <xdr:row>487</xdr:row>
      <xdr:rowOff>125641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CA9FC8B-88F1-46FF-AD45-506D0D659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64886409"/>
          <a:ext cx="7772400" cy="443786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316</xdr:row>
      <xdr:rowOff>103909</xdr:rowOff>
    </xdr:from>
    <xdr:to>
      <xdr:col>4</xdr:col>
      <xdr:colOff>77002</xdr:colOff>
      <xdr:row>326</xdr:row>
      <xdr:rowOff>39049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C21376D-14E9-46E7-8BFE-500A84821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108290591"/>
          <a:ext cx="5497592" cy="31390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725297</xdr:colOff>
      <xdr:row>89</xdr:row>
      <xdr:rowOff>290716</xdr:rowOff>
    </xdr:from>
    <xdr:to>
      <xdr:col>3</xdr:col>
      <xdr:colOff>1561307</xdr:colOff>
      <xdr:row>98</xdr:row>
      <xdr:rowOff>220851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0E8AF5-437B-4348-AB4D-2A3BCDA7CA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939" t="9719" r="9648" b="6994"/>
        <a:stretch/>
      </xdr:blipFill>
      <xdr:spPr>
        <a:xfrm>
          <a:off x="868172" y="14254366"/>
          <a:ext cx="4064985" cy="2781575"/>
        </a:xfrm>
        <a:prstGeom prst="rect">
          <a:avLst/>
        </a:prstGeom>
      </xdr:spPr>
    </xdr:pic>
    <xdr:clientData/>
  </xdr:twoCellAnchor>
  <xdr:twoCellAnchor editAs="oneCell">
    <xdr:from>
      <xdr:col>1</xdr:col>
      <xdr:colOff>813977</xdr:colOff>
      <xdr:row>108</xdr:row>
      <xdr:rowOff>164004</xdr:rowOff>
    </xdr:from>
    <xdr:to>
      <xdr:col>3</xdr:col>
      <xdr:colOff>1472627</xdr:colOff>
      <xdr:row>117</xdr:row>
      <xdr:rowOff>72202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1FA5E4-B7BC-4181-8A7E-AA09FEB645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956852" y="20738004"/>
          <a:ext cx="3887625" cy="28704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147</xdr:row>
      <xdr:rowOff>77859</xdr:rowOff>
    </xdr:from>
    <xdr:to>
      <xdr:col>3</xdr:col>
      <xdr:colOff>1749138</xdr:colOff>
      <xdr:row>154</xdr:row>
      <xdr:rowOff>117552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AAD172-33B5-4A82-985E-B8880BAB5D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197" t="12481" r="8561" b="7489"/>
        <a:stretch/>
      </xdr:blipFill>
      <xdr:spPr>
        <a:xfrm>
          <a:off x="1" y="26471634"/>
          <a:ext cx="5120987" cy="2239968"/>
        </a:xfrm>
        <a:prstGeom prst="rect">
          <a:avLst/>
        </a:prstGeom>
      </xdr:spPr>
    </xdr:pic>
    <xdr:clientData/>
  </xdr:twoCellAnchor>
  <xdr:twoCellAnchor editAs="oneCell">
    <xdr:from>
      <xdr:col>0</xdr:col>
      <xdr:colOff>71408</xdr:colOff>
      <xdr:row>196</xdr:row>
      <xdr:rowOff>17318</xdr:rowOff>
    </xdr:from>
    <xdr:to>
      <xdr:col>4</xdr:col>
      <xdr:colOff>3465</xdr:colOff>
      <xdr:row>202</xdr:row>
      <xdr:rowOff>274374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2EDA89-42A1-4EF6-82B6-790BEF2B65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815" t="13486" r="6427" b="10443"/>
        <a:stretch/>
      </xdr:blipFill>
      <xdr:spPr>
        <a:xfrm>
          <a:off x="71408" y="39155543"/>
          <a:ext cx="5326671" cy="2162057"/>
        </a:xfrm>
        <a:prstGeom prst="rect">
          <a:avLst/>
        </a:prstGeom>
      </xdr:spPr>
    </xdr:pic>
    <xdr:clientData/>
  </xdr:twoCellAnchor>
  <xdr:twoCellAnchor editAs="oneCell">
    <xdr:from>
      <xdr:col>1</xdr:col>
      <xdr:colOff>103237</xdr:colOff>
      <xdr:row>231</xdr:row>
      <xdr:rowOff>34638</xdr:rowOff>
    </xdr:from>
    <xdr:to>
      <xdr:col>3</xdr:col>
      <xdr:colOff>2002262</xdr:colOff>
      <xdr:row>238</xdr:row>
      <xdr:rowOff>123539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A9797D-68BC-44A1-839D-3769A55EAC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937" t="27361" r="9656" b="13294"/>
        <a:stretch/>
      </xdr:blipFill>
      <xdr:spPr>
        <a:xfrm>
          <a:off x="246112" y="51317238"/>
          <a:ext cx="5128000" cy="2441574"/>
        </a:xfrm>
        <a:prstGeom prst="rect">
          <a:avLst/>
        </a:prstGeom>
      </xdr:spPr>
    </xdr:pic>
    <xdr:clientData/>
  </xdr:twoCellAnchor>
  <xdr:twoCellAnchor editAs="oneCell">
    <xdr:from>
      <xdr:col>1</xdr:col>
      <xdr:colOff>102765</xdr:colOff>
      <xdr:row>264</xdr:row>
      <xdr:rowOff>306547</xdr:rowOff>
    </xdr:from>
    <xdr:to>
      <xdr:col>3</xdr:col>
      <xdr:colOff>1587499</xdr:colOff>
      <xdr:row>272</xdr:row>
      <xdr:rowOff>188547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2387CA-79A7-499F-852B-BFFEFC0742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712" t="14411" r="9142" b="11654"/>
        <a:stretch/>
      </xdr:blipFill>
      <xdr:spPr>
        <a:xfrm>
          <a:off x="241310" y="92023638"/>
          <a:ext cx="4648189" cy="24912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260596</xdr:rowOff>
    </xdr:from>
    <xdr:to>
      <xdr:col>3</xdr:col>
      <xdr:colOff>1377651</xdr:colOff>
      <xdr:row>391</xdr:row>
      <xdr:rowOff>155863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789C24-F2DD-487A-A8C5-771C776C0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2112" t="20795" r="8905" b="13762"/>
        <a:stretch/>
      </xdr:blipFill>
      <xdr:spPr>
        <a:xfrm>
          <a:off x="0" y="93881821"/>
          <a:ext cx="4749501" cy="2228892"/>
        </a:xfrm>
        <a:prstGeom prst="rect">
          <a:avLst/>
        </a:prstGeom>
      </xdr:spPr>
    </xdr:pic>
    <xdr:clientData/>
  </xdr:twoCellAnchor>
  <xdr:twoCellAnchor editAs="oneCell">
    <xdr:from>
      <xdr:col>1</xdr:col>
      <xdr:colOff>268097</xdr:colOff>
      <xdr:row>5</xdr:row>
      <xdr:rowOff>0</xdr:rowOff>
    </xdr:from>
    <xdr:to>
      <xdr:col>3</xdr:col>
      <xdr:colOff>2018507</xdr:colOff>
      <xdr:row>13</xdr:row>
      <xdr:rowOff>276500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F3CB78-4391-44B2-83F9-A356786EA3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5" t="12553" r="9343" b="6453"/>
        <a:stretch/>
      </xdr:blipFill>
      <xdr:spPr>
        <a:xfrm>
          <a:off x="410972" y="2105025"/>
          <a:ext cx="4979385" cy="286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180687</xdr:colOff>
      <xdr:row>299</xdr:row>
      <xdr:rowOff>188426</xdr:rowOff>
    </xdr:from>
    <xdr:to>
      <xdr:col>4</xdr:col>
      <xdr:colOff>3464</xdr:colOff>
      <xdr:row>307</xdr:row>
      <xdr:rowOff>6130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A6BFE2-1656-47D1-9D2D-9635D4B649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2" t="18334" r="8057" b="11734"/>
        <a:stretch/>
      </xdr:blipFill>
      <xdr:spPr>
        <a:xfrm>
          <a:off x="323562" y="74311976"/>
          <a:ext cx="5074516" cy="2427554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397</xdr:row>
      <xdr:rowOff>287041</xdr:rowOff>
    </xdr:from>
    <xdr:to>
      <xdr:col>3</xdr:col>
      <xdr:colOff>1887682</xdr:colOff>
      <xdr:row>405</xdr:row>
      <xdr:rowOff>253204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AB4E61-5C25-4009-AF29-B02A1E1CCF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69" t="15717" r="14599" b="9935"/>
        <a:stretch/>
      </xdr:blipFill>
      <xdr:spPr>
        <a:xfrm>
          <a:off x="320676" y="98480266"/>
          <a:ext cx="4938856" cy="2633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37849</xdr:rowOff>
    </xdr:from>
    <xdr:to>
      <xdr:col>3</xdr:col>
      <xdr:colOff>1638301</xdr:colOff>
      <xdr:row>522</xdr:row>
      <xdr:rowOff>141419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E7EF349-81A8-49A2-BEA8-A0FBBD91E2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74" t="8438" r="10410" b="7778"/>
        <a:stretch/>
      </xdr:blipFill>
      <xdr:spPr>
        <a:xfrm>
          <a:off x="0" y="141873758"/>
          <a:ext cx="5015346" cy="2735933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</xdr:colOff>
      <xdr:row>326</xdr:row>
      <xdr:rowOff>269885</xdr:rowOff>
    </xdr:from>
    <xdr:to>
      <xdr:col>3</xdr:col>
      <xdr:colOff>1887682</xdr:colOff>
      <xdr:row>335</xdr:row>
      <xdr:rowOff>190499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6D0FEB4-7E16-4DAA-AE4A-EFCAE08AB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569" t="16865" r="9976" b="12928"/>
        <a:stretch/>
      </xdr:blipFill>
      <xdr:spPr>
        <a:xfrm>
          <a:off x="69272" y="79270235"/>
          <a:ext cx="5190260" cy="2787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121228</xdr:rowOff>
    </xdr:from>
    <xdr:to>
      <xdr:col>3</xdr:col>
      <xdr:colOff>1992228</xdr:colOff>
      <xdr:row>187</xdr:row>
      <xdr:rowOff>249479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E13253-0969-4F52-B796-28259E231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8026"/>
        <a:stretch/>
      </xdr:blipFill>
      <xdr:spPr>
        <a:xfrm>
          <a:off x="0" y="32306203"/>
          <a:ext cx="5364078" cy="3642976"/>
        </a:xfrm>
        <a:prstGeom prst="rect">
          <a:avLst/>
        </a:prstGeom>
      </xdr:spPr>
    </xdr:pic>
    <xdr:clientData/>
  </xdr:twoCellAnchor>
  <xdr:twoCellAnchor editAs="oneCell">
    <xdr:from>
      <xdr:col>0</xdr:col>
      <xdr:colOff>125267</xdr:colOff>
      <xdr:row>247</xdr:row>
      <xdr:rowOff>185553</xdr:rowOff>
    </xdr:from>
    <xdr:to>
      <xdr:col>3</xdr:col>
      <xdr:colOff>1564409</xdr:colOff>
      <xdr:row>256</xdr:row>
      <xdr:rowOff>1325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43FB92-93EC-44EB-8871-9400466290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3325" t="22443" r="18249" b="16761"/>
        <a:stretch/>
      </xdr:blipFill>
      <xdr:spPr>
        <a:xfrm>
          <a:off x="125267" y="86106826"/>
          <a:ext cx="4741142" cy="2748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213101</xdr:rowOff>
    </xdr:from>
    <xdr:to>
      <xdr:col>3</xdr:col>
      <xdr:colOff>1853046</xdr:colOff>
      <xdr:row>221</xdr:row>
      <xdr:rowOff>243395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3C65DE-05D3-4CFD-8AA2-C7963A53D4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5136" t="22443" r="3625" b="15909"/>
        <a:stretch/>
      </xdr:blipFill>
      <xdr:spPr>
        <a:xfrm>
          <a:off x="0" y="45656876"/>
          <a:ext cx="5224896" cy="2363919"/>
        </a:xfrm>
        <a:prstGeom prst="rect">
          <a:avLst/>
        </a:prstGeom>
      </xdr:spPr>
    </xdr:pic>
    <xdr:clientData/>
  </xdr:twoCellAnchor>
  <xdr:twoCellAnchor editAs="oneCell">
    <xdr:from>
      <xdr:col>0</xdr:col>
      <xdr:colOff>12123</xdr:colOff>
      <xdr:row>282</xdr:row>
      <xdr:rowOff>134434</xdr:rowOff>
    </xdr:from>
    <xdr:to>
      <xdr:col>3</xdr:col>
      <xdr:colOff>1562101</xdr:colOff>
      <xdr:row>291</xdr:row>
      <xdr:rowOff>79662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5AA29D2-982B-48AA-A2CB-B1704AF36B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4772" t="17614" r="5872" b="10796"/>
        <a:stretch/>
      </xdr:blipFill>
      <xdr:spPr>
        <a:xfrm>
          <a:off x="12123" y="99402252"/>
          <a:ext cx="4861214" cy="2910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89359</xdr:rowOff>
    </xdr:from>
    <xdr:to>
      <xdr:col>3</xdr:col>
      <xdr:colOff>1578265</xdr:colOff>
      <xdr:row>46</xdr:row>
      <xdr:rowOff>20004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055CC1-94E9-411E-A0AB-56E39FC660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9691" t="-1053" r="21448" b="1053"/>
        <a:stretch/>
      </xdr:blipFill>
      <xdr:spPr>
        <a:xfrm>
          <a:off x="0" y="7642684"/>
          <a:ext cx="4950115" cy="3759695"/>
        </a:xfrm>
        <a:prstGeom prst="rect">
          <a:avLst/>
        </a:prstGeom>
      </xdr:spPr>
    </xdr:pic>
    <xdr:clientData/>
  </xdr:twoCellAnchor>
  <xdr:oneCellAnchor>
    <xdr:from>
      <xdr:col>1</xdr:col>
      <xdr:colOff>134937</xdr:colOff>
      <xdr:row>371</xdr:row>
      <xdr:rowOff>39932</xdr:rowOff>
    </xdr:from>
    <xdr:ext cx="5043200" cy="2925086"/>
    <xdr:pic>
      <xdr:nvPicPr>
        <xdr:cNvPr id="19" name="Picture 18">
          <a:extLst>
            <a:ext uri="{FF2B5EF4-FFF2-40B4-BE49-F238E27FC236}">
              <a16:creationId xmlns:a16="http://schemas.microsoft.com/office/drawing/2014/main" id="{4DD238B4-DBF6-4B4A-979E-632636B54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7576" b="7289"/>
        <a:stretch/>
      </xdr:blipFill>
      <xdr:spPr>
        <a:xfrm>
          <a:off x="277812" y="88698632"/>
          <a:ext cx="5043200" cy="2925086"/>
        </a:xfrm>
        <a:prstGeom prst="rect">
          <a:avLst/>
        </a:prstGeom>
      </xdr:spPr>
    </xdr:pic>
    <xdr:clientData/>
  </xdr:oneCellAnchor>
  <xdr:twoCellAnchor editAs="oneCell">
    <xdr:from>
      <xdr:col>1</xdr:col>
      <xdr:colOff>318654</xdr:colOff>
      <xdr:row>359</xdr:row>
      <xdr:rowOff>49179</xdr:rowOff>
    </xdr:from>
    <xdr:to>
      <xdr:col>3</xdr:col>
      <xdr:colOff>1766455</xdr:colOff>
      <xdr:row>367</xdr:row>
      <xdr:rowOff>99292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A663B8-2B92-45C2-8D81-C5A1B16B8A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468" t="8440" r="12878" b="8052"/>
        <a:stretch/>
      </xdr:blipFill>
      <xdr:spPr>
        <a:xfrm>
          <a:off x="461529" y="84183504"/>
          <a:ext cx="4676776" cy="2621863"/>
        </a:xfrm>
        <a:prstGeom prst="rect">
          <a:avLst/>
        </a:prstGeom>
      </xdr:spPr>
    </xdr:pic>
    <xdr:clientData/>
  </xdr:twoCellAnchor>
  <xdr:oneCellAnchor>
    <xdr:from>
      <xdr:col>1</xdr:col>
      <xdr:colOff>228601</xdr:colOff>
      <xdr:row>484</xdr:row>
      <xdr:rowOff>39503</xdr:rowOff>
    </xdr:from>
    <xdr:ext cx="4862946" cy="2816253"/>
    <xdr:pic>
      <xdr:nvPicPr>
        <xdr:cNvPr id="21" name="Picture 20">
          <a:extLst>
            <a:ext uri="{FF2B5EF4-FFF2-40B4-BE49-F238E27FC236}">
              <a16:creationId xmlns:a16="http://schemas.microsoft.com/office/drawing/2014/main" id="{D4252326-1765-4684-9622-3B4B3A7EA1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30" t="18091" r="13770" b="14952"/>
        <a:stretch/>
      </xdr:blipFill>
      <xdr:spPr>
        <a:xfrm>
          <a:off x="371476" y="112644053"/>
          <a:ext cx="4862946" cy="2816253"/>
        </a:xfrm>
        <a:prstGeom prst="rect">
          <a:avLst/>
        </a:prstGeom>
      </xdr:spPr>
    </xdr:pic>
    <xdr:clientData/>
  </xdr:oneCellAnchor>
  <xdr:twoCellAnchor editAs="oneCell">
    <xdr:from>
      <xdr:col>0</xdr:col>
      <xdr:colOff>95251</xdr:colOff>
      <xdr:row>499</xdr:row>
      <xdr:rowOff>184227</xdr:rowOff>
    </xdr:from>
    <xdr:to>
      <xdr:col>3</xdr:col>
      <xdr:colOff>1922320</xdr:colOff>
      <xdr:row>507</xdr:row>
      <xdr:rowOff>4314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BCA7AE1-820D-463F-BB16-BC5378D722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8129" b="11010"/>
        <a:stretch/>
      </xdr:blipFill>
      <xdr:spPr>
        <a:xfrm>
          <a:off x="95251" y="118075152"/>
          <a:ext cx="5198919" cy="24870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26580</xdr:rowOff>
    </xdr:from>
    <xdr:to>
      <xdr:col>3</xdr:col>
      <xdr:colOff>1868201</xdr:colOff>
      <xdr:row>476</xdr:row>
      <xdr:rowOff>105761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C0A820B-2EBA-491F-BEB8-9B62203316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14954" t="23555" r="14028" b="21245"/>
        <a:stretch/>
      </xdr:blipFill>
      <xdr:spPr>
        <a:xfrm>
          <a:off x="0" y="164937235"/>
          <a:ext cx="5179437" cy="2295911"/>
        </a:xfrm>
        <a:prstGeom prst="rect">
          <a:avLst/>
        </a:prstGeom>
      </xdr:spPr>
    </xdr:pic>
    <xdr:clientData/>
  </xdr:twoCellAnchor>
  <xdr:twoCellAnchor editAs="oneCell">
    <xdr:from>
      <xdr:col>1</xdr:col>
      <xdr:colOff>41131</xdr:colOff>
      <xdr:row>439</xdr:row>
      <xdr:rowOff>15863</xdr:rowOff>
    </xdr:from>
    <xdr:to>
      <xdr:col>3</xdr:col>
      <xdr:colOff>1108364</xdr:colOff>
      <xdr:row>446</xdr:row>
      <xdr:rowOff>223108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16BEED7-5FEC-4ACC-B71D-F19DA1E0D6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2254" t="19700" r="21638" b="21579"/>
        <a:stretch/>
      </xdr:blipFill>
      <xdr:spPr>
        <a:xfrm>
          <a:off x="179676" y="154161536"/>
          <a:ext cx="4239924" cy="2534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69273</xdr:rowOff>
    </xdr:from>
    <xdr:to>
      <xdr:col>4</xdr:col>
      <xdr:colOff>49714</xdr:colOff>
      <xdr:row>59</xdr:row>
      <xdr:rowOff>155864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4F6342A-B044-46D0-BC01-363D824125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8153" t="7303" r="5921" b="10112"/>
        <a:stretch/>
      </xdr:blipFill>
      <xdr:spPr>
        <a:xfrm>
          <a:off x="0" y="13265728"/>
          <a:ext cx="5487623" cy="2944091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72</xdr:row>
      <xdr:rowOff>239513</xdr:rowOff>
    </xdr:from>
    <xdr:to>
      <xdr:col>3</xdr:col>
      <xdr:colOff>1865168</xdr:colOff>
      <xdr:row>83</xdr:row>
      <xdr:rowOff>295566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497A3B-DA71-46B1-93D6-5D3FC60F0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2148" y="18965663"/>
          <a:ext cx="5024870" cy="351362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455</xdr:row>
      <xdr:rowOff>86591</xdr:rowOff>
    </xdr:from>
    <xdr:to>
      <xdr:col>3</xdr:col>
      <xdr:colOff>1495813</xdr:colOff>
      <xdr:row>462</xdr:row>
      <xdr:rowOff>125936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36D73B8-790A-4B2C-A379-91FB1C837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1728" y="122006591"/>
          <a:ext cx="4561130" cy="2342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127392</xdr:rowOff>
    </xdr:from>
    <xdr:to>
      <xdr:col>4</xdr:col>
      <xdr:colOff>5542</xdr:colOff>
      <xdr:row>432</xdr:row>
      <xdr:rowOff>205324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39C582D-AC5D-4EC3-B64E-96A246C2D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16367028"/>
          <a:ext cx="5420591" cy="2710296"/>
        </a:xfrm>
        <a:prstGeom prst="rect">
          <a:avLst/>
        </a:prstGeom>
      </xdr:spPr>
    </xdr:pic>
    <xdr:clientData/>
  </xdr:twoCellAnchor>
  <xdr:twoCellAnchor editAs="oneCell">
    <xdr:from>
      <xdr:col>1</xdr:col>
      <xdr:colOff>225137</xdr:colOff>
      <xdr:row>410</xdr:row>
      <xdr:rowOff>173181</xdr:rowOff>
    </xdr:from>
    <xdr:to>
      <xdr:col>3</xdr:col>
      <xdr:colOff>2008909</xdr:colOff>
      <xdr:row>418</xdr:row>
      <xdr:rowOff>259214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A0BF8C7-AC7A-40D1-AA76-BDBA962CBE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12112" r="14001"/>
        <a:stretch/>
      </xdr:blipFill>
      <xdr:spPr>
        <a:xfrm>
          <a:off x="363682" y="116083772"/>
          <a:ext cx="5022272" cy="2718395"/>
        </a:xfrm>
        <a:prstGeom prst="rect">
          <a:avLst/>
        </a:prstGeom>
      </xdr:spPr>
    </xdr:pic>
    <xdr:clientData/>
  </xdr:twoCellAnchor>
  <xdr:twoCellAnchor editAs="oneCell">
    <xdr:from>
      <xdr:col>1</xdr:col>
      <xdr:colOff>692729</xdr:colOff>
      <xdr:row>19</xdr:row>
      <xdr:rowOff>277090</xdr:rowOff>
    </xdr:from>
    <xdr:to>
      <xdr:col>3</xdr:col>
      <xdr:colOff>1283280</xdr:colOff>
      <xdr:row>29</xdr:row>
      <xdr:rowOff>14012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8ED34C-4DFE-474E-BED5-A4A162923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1274" y="7775863"/>
          <a:ext cx="3829051" cy="2923466"/>
        </a:xfrm>
        <a:prstGeom prst="rect">
          <a:avLst/>
        </a:prstGeom>
      </xdr:spPr>
    </xdr:pic>
    <xdr:clientData/>
  </xdr:twoCellAnchor>
  <xdr:oneCellAnchor>
    <xdr:from>
      <xdr:col>1</xdr:col>
      <xdr:colOff>813977</xdr:colOff>
      <xdr:row>124</xdr:row>
      <xdr:rowOff>164004</xdr:rowOff>
    </xdr:from>
    <xdr:ext cx="3897150" cy="2834973"/>
    <xdr:pic>
      <xdr:nvPicPr>
        <xdr:cNvPr id="33" name="Picture 32">
          <a:extLst>
            <a:ext uri="{FF2B5EF4-FFF2-40B4-BE49-F238E27FC236}">
              <a16:creationId xmlns:a16="http://schemas.microsoft.com/office/drawing/2014/main" id="{37CA8592-113C-41FB-8EB7-57F4E6F9F6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8" t="8289" r="4349" b="1178"/>
        <a:stretch/>
      </xdr:blipFill>
      <xdr:spPr>
        <a:xfrm>
          <a:off x="952522" y="39216504"/>
          <a:ext cx="3897150" cy="2834973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161</xdr:row>
      <xdr:rowOff>277091</xdr:rowOff>
    </xdr:from>
    <xdr:to>
      <xdr:col>3</xdr:col>
      <xdr:colOff>1762418</xdr:colOff>
      <xdr:row>170</xdr:row>
      <xdr:rowOff>113637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B1FEA2-53C1-4DC3-9F2D-A0B48C8CE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6162864"/>
          <a:ext cx="5139463" cy="2642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25025</xdr:rowOff>
    </xdr:from>
    <xdr:to>
      <xdr:col>3</xdr:col>
      <xdr:colOff>2001520</xdr:colOff>
      <xdr:row>351</xdr:row>
      <xdr:rowOff>310614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4B3FFD4-00CF-0B42-86DD-3D0B0B0F8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80889"/>
          <a:ext cx="5361247" cy="28140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138546</xdr:rowOff>
    </xdr:from>
    <xdr:to>
      <xdr:col>4</xdr:col>
      <xdr:colOff>77001</xdr:colOff>
      <xdr:row>321</xdr:row>
      <xdr:rowOff>56367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E7879-63D9-48F8-8292-16FA4656E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7130273"/>
          <a:ext cx="5497592" cy="313900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376820</xdr:colOff>
      <xdr:row>39</xdr:row>
      <xdr:rowOff>255858</xdr:rowOff>
    </xdr:from>
    <xdr:to>
      <xdr:col>3</xdr:col>
      <xdr:colOff>1073243</xdr:colOff>
      <xdr:row>47</xdr:row>
      <xdr:rowOff>58057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271D-3B2D-4062-A800-75C9A56E18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730" t="15263" r="21270" b="19151"/>
        <a:stretch/>
      </xdr:blipFill>
      <xdr:spPr>
        <a:xfrm>
          <a:off x="738770" y="15229158"/>
          <a:ext cx="3896823" cy="2431099"/>
        </a:xfrm>
        <a:prstGeom prst="rect">
          <a:avLst/>
        </a:prstGeom>
      </xdr:spPr>
    </xdr:pic>
    <xdr:clientData/>
  </xdr:twoCellAnchor>
  <xdr:twoCellAnchor editAs="oneCell">
    <xdr:from>
      <xdr:col>1</xdr:col>
      <xdr:colOff>34026</xdr:colOff>
      <xdr:row>131</xdr:row>
      <xdr:rowOff>74430</xdr:rowOff>
    </xdr:from>
    <xdr:to>
      <xdr:col>3</xdr:col>
      <xdr:colOff>1701800</xdr:colOff>
      <xdr:row>137</xdr:row>
      <xdr:rowOff>250323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CD979-7448-493E-B500-3D3C30F11F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02" t="12194" r="4102" b="12893"/>
        <a:stretch/>
      </xdr:blipFill>
      <xdr:spPr>
        <a:xfrm>
          <a:off x="395976" y="40355655"/>
          <a:ext cx="4868174" cy="2347593"/>
        </a:xfrm>
        <a:prstGeom prst="rect">
          <a:avLst/>
        </a:prstGeom>
      </xdr:spPr>
    </xdr:pic>
    <xdr:clientData/>
  </xdr:twoCellAnchor>
  <xdr:twoCellAnchor editAs="oneCell">
    <xdr:from>
      <xdr:col>1</xdr:col>
      <xdr:colOff>79658</xdr:colOff>
      <xdr:row>144</xdr:row>
      <xdr:rowOff>85317</xdr:rowOff>
    </xdr:from>
    <xdr:to>
      <xdr:col>3</xdr:col>
      <xdr:colOff>1371600</xdr:colOff>
      <xdr:row>150</xdr:row>
      <xdr:rowOff>86972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4F7334-2071-4AEF-AB10-75780474E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676" t="17161" r="10665" b="17986"/>
        <a:stretch/>
      </xdr:blipFill>
      <xdr:spPr>
        <a:xfrm>
          <a:off x="441608" y="45367167"/>
          <a:ext cx="4492342" cy="2173355"/>
        </a:xfrm>
        <a:prstGeom prst="rect">
          <a:avLst/>
        </a:prstGeom>
      </xdr:spPr>
    </xdr:pic>
    <xdr:clientData/>
  </xdr:twoCellAnchor>
  <xdr:twoCellAnchor editAs="oneCell">
    <xdr:from>
      <xdr:col>1</xdr:col>
      <xdr:colOff>354439</xdr:colOff>
      <xdr:row>156</xdr:row>
      <xdr:rowOff>299402</xdr:rowOff>
    </xdr:from>
    <xdr:to>
      <xdr:col>3</xdr:col>
      <xdr:colOff>1574800</xdr:colOff>
      <xdr:row>163</xdr:row>
      <xdr:rowOff>180101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4B9D29-E4F8-4EC3-88EA-65CECEEF57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652" t="20697" r="17649" b="19686"/>
        <a:stretch/>
      </xdr:blipFill>
      <xdr:spPr>
        <a:xfrm>
          <a:off x="716389" y="50153252"/>
          <a:ext cx="4420761" cy="2414347"/>
        </a:xfrm>
        <a:prstGeom prst="rect">
          <a:avLst/>
        </a:prstGeom>
      </xdr:spPr>
    </xdr:pic>
    <xdr:clientData/>
  </xdr:twoCellAnchor>
  <xdr:twoCellAnchor editAs="oneCell">
    <xdr:from>
      <xdr:col>1</xdr:col>
      <xdr:colOff>90083</xdr:colOff>
      <xdr:row>293</xdr:row>
      <xdr:rowOff>332058</xdr:rowOff>
    </xdr:from>
    <xdr:to>
      <xdr:col>3</xdr:col>
      <xdr:colOff>1713981</xdr:colOff>
      <xdr:row>300</xdr:row>
      <xdr:rowOff>152399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88FA888-3248-4211-96CD-510DCBD585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033" t="13467" r="5847" b="11374"/>
        <a:stretch/>
      </xdr:blipFill>
      <xdr:spPr>
        <a:xfrm>
          <a:off x="452033" y="104021208"/>
          <a:ext cx="4824298" cy="2353991"/>
        </a:xfrm>
        <a:prstGeom prst="rect">
          <a:avLst/>
        </a:prstGeom>
      </xdr:spPr>
    </xdr:pic>
    <xdr:clientData/>
  </xdr:twoCellAnchor>
  <xdr:twoCellAnchor editAs="oneCell">
    <xdr:from>
      <xdr:col>1</xdr:col>
      <xdr:colOff>218195</xdr:colOff>
      <xdr:row>309</xdr:row>
      <xdr:rowOff>292143</xdr:rowOff>
    </xdr:from>
    <xdr:to>
      <xdr:col>3</xdr:col>
      <xdr:colOff>1892267</xdr:colOff>
      <xdr:row>316</xdr:row>
      <xdr:rowOff>272142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B6F227-80E2-48FF-8A60-CB3B8098E0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10" t="9931" r="7335" b="8563"/>
        <a:stretch/>
      </xdr:blipFill>
      <xdr:spPr>
        <a:xfrm>
          <a:off x="580145" y="109591518"/>
          <a:ext cx="4874472" cy="2513649"/>
        </a:xfrm>
        <a:prstGeom prst="rect">
          <a:avLst/>
        </a:prstGeom>
      </xdr:spPr>
    </xdr:pic>
    <xdr:clientData/>
  </xdr:twoCellAnchor>
  <xdr:twoCellAnchor editAs="oneCell">
    <xdr:from>
      <xdr:col>1</xdr:col>
      <xdr:colOff>328388</xdr:colOff>
      <xdr:row>340</xdr:row>
      <xdr:rowOff>124278</xdr:rowOff>
    </xdr:from>
    <xdr:to>
      <xdr:col>3</xdr:col>
      <xdr:colOff>1248674</xdr:colOff>
      <xdr:row>347</xdr:row>
      <xdr:rowOff>104277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8C7D6E-B7EF-47CD-96C4-AC8B49D23C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03" t="6694" r="9548" b="9879"/>
        <a:stretch/>
      </xdr:blipFill>
      <xdr:spPr>
        <a:xfrm>
          <a:off x="671288" y="134274378"/>
          <a:ext cx="4044486" cy="2513650"/>
        </a:xfrm>
        <a:prstGeom prst="rect">
          <a:avLst/>
        </a:prstGeom>
      </xdr:spPr>
    </xdr:pic>
    <xdr:clientData/>
  </xdr:twoCellAnchor>
  <xdr:twoCellAnchor editAs="oneCell">
    <xdr:from>
      <xdr:col>1</xdr:col>
      <xdr:colOff>204193</xdr:colOff>
      <xdr:row>327</xdr:row>
      <xdr:rowOff>72570</xdr:rowOff>
    </xdr:from>
    <xdr:to>
      <xdr:col>3</xdr:col>
      <xdr:colOff>1906270</xdr:colOff>
      <xdr:row>334</xdr:row>
      <xdr:rowOff>52571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EA614E-41A7-4C04-AEA2-8EA50FC8A1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5" t="11420" r="7973" b="8755"/>
        <a:stretch/>
      </xdr:blipFill>
      <xdr:spPr>
        <a:xfrm>
          <a:off x="566143" y="115858470"/>
          <a:ext cx="4902477" cy="2513652"/>
        </a:xfrm>
        <a:prstGeom prst="rect">
          <a:avLst/>
        </a:prstGeom>
      </xdr:spPr>
    </xdr:pic>
    <xdr:clientData/>
  </xdr:twoCellAnchor>
  <xdr:twoCellAnchor editAs="oneCell">
    <xdr:from>
      <xdr:col>0</xdr:col>
      <xdr:colOff>233060</xdr:colOff>
      <xdr:row>254</xdr:row>
      <xdr:rowOff>36328</xdr:rowOff>
    </xdr:from>
    <xdr:to>
      <xdr:col>3</xdr:col>
      <xdr:colOff>1629753</xdr:colOff>
      <xdr:row>261</xdr:row>
      <xdr:rowOff>35378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49968B2-5BB4-4941-AE69-4138F80C63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9" t="21555" r="11435" b="14085"/>
        <a:stretch/>
      </xdr:blipFill>
      <xdr:spPr>
        <a:xfrm>
          <a:off x="233060" y="84856453"/>
          <a:ext cx="4959043" cy="2532699"/>
        </a:xfrm>
        <a:prstGeom prst="rect">
          <a:avLst/>
        </a:prstGeom>
      </xdr:spPr>
    </xdr:pic>
    <xdr:clientData/>
  </xdr:twoCellAnchor>
  <xdr:twoCellAnchor editAs="oneCell">
    <xdr:from>
      <xdr:col>1</xdr:col>
      <xdr:colOff>384995</xdr:colOff>
      <xdr:row>225</xdr:row>
      <xdr:rowOff>20001</xdr:rowOff>
    </xdr:from>
    <xdr:to>
      <xdr:col>3</xdr:col>
      <xdr:colOff>1268268</xdr:colOff>
      <xdr:row>232</xdr:row>
      <xdr:rowOff>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BB5C8DA-59DE-421A-9B5A-F6E7CD6B22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15" t="3647" r="6832" b="4559"/>
        <a:stretch/>
      </xdr:blipFill>
      <xdr:spPr>
        <a:xfrm>
          <a:off x="746945" y="74238801"/>
          <a:ext cx="4083673" cy="2513652"/>
        </a:xfrm>
        <a:prstGeom prst="rect">
          <a:avLst/>
        </a:prstGeom>
      </xdr:spPr>
    </xdr:pic>
    <xdr:clientData/>
  </xdr:twoCellAnchor>
  <xdr:twoCellAnchor editAs="oneCell">
    <xdr:from>
      <xdr:col>1</xdr:col>
      <xdr:colOff>3622</xdr:colOff>
      <xdr:row>237</xdr:row>
      <xdr:rowOff>126458</xdr:rowOff>
    </xdr:from>
    <xdr:to>
      <xdr:col>3</xdr:col>
      <xdr:colOff>1408340</xdr:colOff>
      <xdr:row>244</xdr:row>
      <xdr:rowOff>106457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3FBE23-F5FD-4F63-9AE1-59ABBE239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522" y="90156758"/>
          <a:ext cx="4528918" cy="251365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254081</xdr:colOff>
      <xdr:row>198</xdr:row>
      <xdr:rowOff>49029</xdr:rowOff>
    </xdr:from>
    <xdr:to>
      <xdr:col>3</xdr:col>
      <xdr:colOff>1500782</xdr:colOff>
      <xdr:row>205</xdr:row>
      <xdr:rowOff>29029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F77CC56-BFD8-4388-BC81-C3186ADDAC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30" t="13470" r="7383" b="9865"/>
        <a:stretch/>
      </xdr:blipFill>
      <xdr:spPr>
        <a:xfrm>
          <a:off x="254081" y="62599704"/>
          <a:ext cx="4809051" cy="2513649"/>
        </a:xfrm>
        <a:prstGeom prst="rect">
          <a:avLst/>
        </a:prstGeom>
      </xdr:spPr>
    </xdr:pic>
    <xdr:clientData/>
  </xdr:twoCellAnchor>
  <xdr:twoCellAnchor editAs="oneCell">
    <xdr:from>
      <xdr:col>0</xdr:col>
      <xdr:colOff>299989</xdr:colOff>
      <xdr:row>213</xdr:row>
      <xdr:rowOff>110714</xdr:rowOff>
    </xdr:from>
    <xdr:to>
      <xdr:col>3</xdr:col>
      <xdr:colOff>2013674</xdr:colOff>
      <xdr:row>220</xdr:row>
      <xdr:rowOff>90714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B58047-40AB-4A8D-AD96-EB3A21FE3C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77" t="20166" r="6350" b="18681"/>
        <a:stretch/>
      </xdr:blipFill>
      <xdr:spPr>
        <a:xfrm>
          <a:off x="299989" y="68176364"/>
          <a:ext cx="5276035" cy="2513651"/>
        </a:xfrm>
        <a:prstGeom prst="rect">
          <a:avLst/>
        </a:prstGeom>
      </xdr:spPr>
    </xdr:pic>
    <xdr:clientData/>
  </xdr:twoCellAnchor>
  <xdr:twoCellAnchor editAs="oneCell">
    <xdr:from>
      <xdr:col>1</xdr:col>
      <xdr:colOff>287373</xdr:colOff>
      <xdr:row>117</xdr:row>
      <xdr:rowOff>261246</xdr:rowOff>
    </xdr:from>
    <xdr:to>
      <xdr:col>3</xdr:col>
      <xdr:colOff>1346200</xdr:colOff>
      <xdr:row>125</xdr:row>
      <xdr:rowOff>156028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A0C33D1-D421-481C-87B2-6C30393D1F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45" t="17884" r="21946" b="7991"/>
        <a:stretch/>
      </xdr:blipFill>
      <xdr:spPr>
        <a:xfrm>
          <a:off x="649323" y="34884621"/>
          <a:ext cx="4259227" cy="2790382"/>
        </a:xfrm>
        <a:prstGeom prst="rect">
          <a:avLst/>
        </a:prstGeom>
      </xdr:spPr>
    </xdr:pic>
    <xdr:clientData/>
  </xdr:twoCellAnchor>
  <xdr:twoCellAnchor editAs="oneCell">
    <xdr:from>
      <xdr:col>1</xdr:col>
      <xdr:colOff>39079</xdr:colOff>
      <xdr:row>103</xdr:row>
      <xdr:rowOff>52658</xdr:rowOff>
    </xdr:from>
    <xdr:to>
      <xdr:col>3</xdr:col>
      <xdr:colOff>1676400</xdr:colOff>
      <xdr:row>110</xdr:row>
      <xdr:rowOff>76286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A67B6-3F6F-49FD-B38C-2C87AB94EE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8" t="10420" r="7924" b="9765"/>
        <a:stretch/>
      </xdr:blipFill>
      <xdr:spPr>
        <a:xfrm>
          <a:off x="401029" y="30008783"/>
          <a:ext cx="4837721" cy="2328678"/>
        </a:xfrm>
        <a:prstGeom prst="rect">
          <a:avLst/>
        </a:prstGeom>
      </xdr:spPr>
    </xdr:pic>
    <xdr:clientData/>
  </xdr:twoCellAnchor>
  <xdr:twoCellAnchor editAs="oneCell">
    <xdr:from>
      <xdr:col>1</xdr:col>
      <xdr:colOff>200843</xdr:colOff>
      <xdr:row>88</xdr:row>
      <xdr:rowOff>266744</xdr:rowOff>
    </xdr:from>
    <xdr:to>
      <xdr:col>3</xdr:col>
      <xdr:colOff>1630220</xdr:colOff>
      <xdr:row>96</xdr:row>
      <xdr:rowOff>261258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8140D99-0CD2-483A-AEA2-100EF89897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07" t="9804" r="6892" b="8892"/>
        <a:stretch/>
      </xdr:blipFill>
      <xdr:spPr>
        <a:xfrm>
          <a:off x="562793" y="25422269"/>
          <a:ext cx="4629777" cy="2556739"/>
        </a:xfrm>
        <a:prstGeom prst="rect">
          <a:avLst/>
        </a:prstGeom>
      </xdr:spPr>
    </xdr:pic>
    <xdr:clientData/>
  </xdr:twoCellAnchor>
  <xdr:twoCellAnchor editAs="oneCell">
    <xdr:from>
      <xdr:col>0</xdr:col>
      <xdr:colOff>251399</xdr:colOff>
      <xdr:row>7</xdr:row>
      <xdr:rowOff>54470</xdr:rowOff>
    </xdr:from>
    <xdr:to>
      <xdr:col>3</xdr:col>
      <xdr:colOff>1658650</xdr:colOff>
      <xdr:row>15</xdr:row>
      <xdr:rowOff>304799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1E42164-E264-4FA0-A11A-8873ABBC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399" y="2750045"/>
          <a:ext cx="4969601" cy="2917329"/>
        </a:xfrm>
        <a:prstGeom prst="rect">
          <a:avLst/>
        </a:prstGeom>
      </xdr:spPr>
    </xdr:pic>
    <xdr:clientData/>
  </xdr:twoCellAnchor>
  <xdr:twoCellAnchor editAs="oneCell">
    <xdr:from>
      <xdr:col>0</xdr:col>
      <xdr:colOff>173649</xdr:colOff>
      <xdr:row>23</xdr:row>
      <xdr:rowOff>60520</xdr:rowOff>
    </xdr:from>
    <xdr:to>
      <xdr:col>3</xdr:col>
      <xdr:colOff>1454819</xdr:colOff>
      <xdr:row>30</xdr:row>
      <xdr:rowOff>294520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12F746-DCA0-4AFC-B8D4-989431CEC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4" t="20160" r="16173" b="11391"/>
        <a:stretch/>
      </xdr:blipFill>
      <xdr:spPr>
        <a:xfrm>
          <a:off x="173649" y="8804470"/>
          <a:ext cx="4843520" cy="25676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266</xdr:row>
      <xdr:rowOff>115456</xdr:rowOff>
    </xdr:from>
    <xdr:to>
      <xdr:col>3</xdr:col>
      <xdr:colOff>1231516</xdr:colOff>
      <xdr:row>272</xdr:row>
      <xdr:rowOff>458193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24407FB-B3A6-490A-82F2-E28C5B383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2626" t="9089" r="14294" b="9864"/>
        <a:stretch/>
      </xdr:blipFill>
      <xdr:spPr>
        <a:xfrm>
          <a:off x="1" y="90307681"/>
          <a:ext cx="4793865" cy="251443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183</xdr:row>
      <xdr:rowOff>75159</xdr:rowOff>
    </xdr:from>
    <xdr:to>
      <xdr:col>3</xdr:col>
      <xdr:colOff>2039697</xdr:colOff>
      <xdr:row>190</xdr:row>
      <xdr:rowOff>925182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EB67793-D134-4D35-B07B-E15390AEA5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0331" r="12380"/>
        <a:stretch/>
      </xdr:blipFill>
      <xdr:spPr>
        <a:xfrm>
          <a:off x="1" y="55977384"/>
          <a:ext cx="5602046" cy="3383672"/>
        </a:xfrm>
        <a:prstGeom prst="rect">
          <a:avLst/>
        </a:prstGeom>
      </xdr:spPr>
    </xdr:pic>
    <xdr:clientData/>
  </xdr:twoCellAnchor>
  <xdr:twoCellAnchor editAs="oneCell">
    <xdr:from>
      <xdr:col>0</xdr:col>
      <xdr:colOff>236145</xdr:colOff>
      <xdr:row>75</xdr:row>
      <xdr:rowOff>144685</xdr:rowOff>
    </xdr:from>
    <xdr:to>
      <xdr:col>3</xdr:col>
      <xdr:colOff>1511139</xdr:colOff>
      <xdr:row>82</xdr:row>
      <xdr:rowOff>42332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A25FB8-508A-44EF-AC94-09B4E9E780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716" b="7182"/>
        <a:stretch/>
      </xdr:blipFill>
      <xdr:spPr>
        <a:xfrm>
          <a:off x="236145" y="20423410"/>
          <a:ext cx="4837344" cy="2431297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277</xdr:row>
      <xdr:rowOff>261936</xdr:rowOff>
    </xdr:from>
    <xdr:to>
      <xdr:col>3</xdr:col>
      <xdr:colOff>1785938</xdr:colOff>
      <xdr:row>284</xdr:row>
      <xdr:rowOff>294846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19742ED-85A0-462D-9670-CBEBBE0D92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0596" t="19700" r="16193" b="19525"/>
        <a:stretch/>
      </xdr:blipFill>
      <xdr:spPr>
        <a:xfrm>
          <a:off x="981075" y="98245611"/>
          <a:ext cx="4367213" cy="236653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169</xdr:row>
      <xdr:rowOff>47625</xdr:rowOff>
    </xdr:from>
    <xdr:to>
      <xdr:col>3</xdr:col>
      <xdr:colOff>1524000</xdr:colOff>
      <xdr:row>178</xdr:row>
      <xdr:rowOff>160100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AA407C-33A0-4A53-B535-017563505E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0360" t="20956" r="24005" b="9885"/>
        <a:stretch/>
      </xdr:blipFill>
      <xdr:spPr>
        <a:xfrm>
          <a:off x="333375" y="61698188"/>
          <a:ext cx="4738688" cy="332716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50</xdr:row>
      <xdr:rowOff>119063</xdr:rowOff>
    </xdr:from>
    <xdr:to>
      <xdr:col>3</xdr:col>
      <xdr:colOff>2103437</xdr:colOff>
      <xdr:row>63</xdr:row>
      <xdr:rowOff>23812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CC282F2-4A6E-4E20-B761-FD9FE1D17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" y="19645313"/>
          <a:ext cx="5556250" cy="4167187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351</xdr:row>
      <xdr:rowOff>265082</xdr:rowOff>
    </xdr:from>
    <xdr:to>
      <xdr:col>3</xdr:col>
      <xdr:colOff>1714500</xdr:colOff>
      <xdr:row>360</xdr:row>
      <xdr:rowOff>214101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C5F4A09-7031-4D07-A664-E7579F44BA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8301"/>
        <a:stretch/>
      </xdr:blipFill>
      <xdr:spPr>
        <a:xfrm>
          <a:off x="209550" y="138396632"/>
          <a:ext cx="4972050" cy="303511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376820</xdr:colOff>
      <xdr:row>43</xdr:row>
      <xdr:rowOff>255858</xdr:rowOff>
    </xdr:from>
    <xdr:to>
      <xdr:col>3</xdr:col>
      <xdr:colOff>1073243</xdr:colOff>
      <xdr:row>51</xdr:row>
      <xdr:rowOff>58057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65D16C-8586-444F-8E91-99EB28F6A9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730" t="15263" r="21270" b="19151"/>
        <a:stretch/>
      </xdr:blipFill>
      <xdr:spPr>
        <a:xfrm>
          <a:off x="738770" y="15229158"/>
          <a:ext cx="3896823" cy="2431099"/>
        </a:xfrm>
        <a:prstGeom prst="rect">
          <a:avLst/>
        </a:prstGeom>
      </xdr:spPr>
    </xdr:pic>
    <xdr:clientData/>
  </xdr:twoCellAnchor>
  <xdr:twoCellAnchor editAs="oneCell">
    <xdr:from>
      <xdr:col>1</xdr:col>
      <xdr:colOff>34026</xdr:colOff>
      <xdr:row>131</xdr:row>
      <xdr:rowOff>74430</xdr:rowOff>
    </xdr:from>
    <xdr:to>
      <xdr:col>3</xdr:col>
      <xdr:colOff>1701800</xdr:colOff>
      <xdr:row>137</xdr:row>
      <xdr:rowOff>250323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0DEBF6-48A9-4D4D-A6FA-035D341728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02" t="12194" r="4102" b="12893"/>
        <a:stretch/>
      </xdr:blipFill>
      <xdr:spPr>
        <a:xfrm>
          <a:off x="395976" y="40355655"/>
          <a:ext cx="4868174" cy="2347593"/>
        </a:xfrm>
        <a:prstGeom prst="rect">
          <a:avLst/>
        </a:prstGeom>
      </xdr:spPr>
    </xdr:pic>
    <xdr:clientData/>
  </xdr:twoCellAnchor>
  <xdr:twoCellAnchor editAs="oneCell">
    <xdr:from>
      <xdr:col>1</xdr:col>
      <xdr:colOff>79658</xdr:colOff>
      <xdr:row>143</xdr:row>
      <xdr:rowOff>85317</xdr:rowOff>
    </xdr:from>
    <xdr:to>
      <xdr:col>3</xdr:col>
      <xdr:colOff>1371600</xdr:colOff>
      <xdr:row>149</xdr:row>
      <xdr:rowOff>86972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248516-2C4C-4089-BE52-242203E742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676" t="17161" r="10665" b="17986"/>
        <a:stretch/>
      </xdr:blipFill>
      <xdr:spPr>
        <a:xfrm>
          <a:off x="441608" y="45367167"/>
          <a:ext cx="4492342" cy="2173355"/>
        </a:xfrm>
        <a:prstGeom prst="rect">
          <a:avLst/>
        </a:prstGeom>
      </xdr:spPr>
    </xdr:pic>
    <xdr:clientData/>
  </xdr:twoCellAnchor>
  <xdr:twoCellAnchor editAs="oneCell">
    <xdr:from>
      <xdr:col>1</xdr:col>
      <xdr:colOff>354439</xdr:colOff>
      <xdr:row>155</xdr:row>
      <xdr:rowOff>299402</xdr:rowOff>
    </xdr:from>
    <xdr:to>
      <xdr:col>3</xdr:col>
      <xdr:colOff>1574800</xdr:colOff>
      <xdr:row>162</xdr:row>
      <xdr:rowOff>180100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11673E-1B2E-4BCE-AAFB-DD3D64F61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652" t="20697" r="17649" b="19686"/>
        <a:stretch/>
      </xdr:blipFill>
      <xdr:spPr>
        <a:xfrm>
          <a:off x="716389" y="50153252"/>
          <a:ext cx="4420761" cy="2414347"/>
        </a:xfrm>
        <a:prstGeom prst="rect">
          <a:avLst/>
        </a:prstGeom>
      </xdr:spPr>
    </xdr:pic>
    <xdr:clientData/>
  </xdr:twoCellAnchor>
  <xdr:twoCellAnchor editAs="oneCell">
    <xdr:from>
      <xdr:col>1</xdr:col>
      <xdr:colOff>90083</xdr:colOff>
      <xdr:row>291</xdr:row>
      <xdr:rowOff>332058</xdr:rowOff>
    </xdr:from>
    <xdr:to>
      <xdr:col>3</xdr:col>
      <xdr:colOff>1713981</xdr:colOff>
      <xdr:row>298</xdr:row>
      <xdr:rowOff>152398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8ACBEB-BA88-4500-9E28-9F7646449E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033" t="13467" r="5847" b="11374"/>
        <a:stretch/>
      </xdr:blipFill>
      <xdr:spPr>
        <a:xfrm>
          <a:off x="452033" y="104021208"/>
          <a:ext cx="4824298" cy="2353991"/>
        </a:xfrm>
        <a:prstGeom prst="rect">
          <a:avLst/>
        </a:prstGeom>
      </xdr:spPr>
    </xdr:pic>
    <xdr:clientData/>
  </xdr:twoCellAnchor>
  <xdr:twoCellAnchor editAs="oneCell">
    <xdr:from>
      <xdr:col>1</xdr:col>
      <xdr:colOff>218195</xdr:colOff>
      <xdr:row>310</xdr:row>
      <xdr:rowOff>292143</xdr:rowOff>
    </xdr:from>
    <xdr:to>
      <xdr:col>3</xdr:col>
      <xdr:colOff>1892267</xdr:colOff>
      <xdr:row>317</xdr:row>
      <xdr:rowOff>272142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342996-E6BB-406B-A795-D561545D82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10" t="9931" r="7335" b="8563"/>
        <a:stretch/>
      </xdr:blipFill>
      <xdr:spPr>
        <a:xfrm>
          <a:off x="580145" y="109591518"/>
          <a:ext cx="4874472" cy="2513649"/>
        </a:xfrm>
        <a:prstGeom prst="rect">
          <a:avLst/>
        </a:prstGeom>
      </xdr:spPr>
    </xdr:pic>
    <xdr:clientData/>
  </xdr:twoCellAnchor>
  <xdr:twoCellAnchor editAs="oneCell">
    <xdr:from>
      <xdr:col>1</xdr:col>
      <xdr:colOff>271238</xdr:colOff>
      <xdr:row>341</xdr:row>
      <xdr:rowOff>181428</xdr:rowOff>
    </xdr:from>
    <xdr:to>
      <xdr:col>3</xdr:col>
      <xdr:colOff>1191524</xdr:colOff>
      <xdr:row>348</xdr:row>
      <xdr:rowOff>161427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92C8FFE-3A27-49F3-A535-3CD598BDC7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03" t="6694" r="9548" b="9879"/>
        <a:stretch/>
      </xdr:blipFill>
      <xdr:spPr>
        <a:xfrm>
          <a:off x="614138" y="133398078"/>
          <a:ext cx="4044486" cy="2513649"/>
        </a:xfrm>
        <a:prstGeom prst="rect">
          <a:avLst/>
        </a:prstGeom>
      </xdr:spPr>
    </xdr:pic>
    <xdr:clientData/>
  </xdr:twoCellAnchor>
  <xdr:twoCellAnchor editAs="oneCell">
    <xdr:from>
      <xdr:col>1</xdr:col>
      <xdr:colOff>204193</xdr:colOff>
      <xdr:row>329</xdr:row>
      <xdr:rowOff>72570</xdr:rowOff>
    </xdr:from>
    <xdr:to>
      <xdr:col>3</xdr:col>
      <xdr:colOff>1906270</xdr:colOff>
      <xdr:row>336</xdr:row>
      <xdr:rowOff>52572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5F2C9DA-6BA7-4B1A-8F11-C4CAAFE1EE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5" t="11420" r="7973" b="8755"/>
        <a:stretch/>
      </xdr:blipFill>
      <xdr:spPr>
        <a:xfrm>
          <a:off x="566143" y="115858470"/>
          <a:ext cx="4902477" cy="2513652"/>
        </a:xfrm>
        <a:prstGeom prst="rect">
          <a:avLst/>
        </a:prstGeom>
      </xdr:spPr>
    </xdr:pic>
    <xdr:clientData/>
  </xdr:twoCellAnchor>
  <xdr:twoCellAnchor editAs="oneCell">
    <xdr:from>
      <xdr:col>0</xdr:col>
      <xdr:colOff>233060</xdr:colOff>
      <xdr:row>252</xdr:row>
      <xdr:rowOff>36328</xdr:rowOff>
    </xdr:from>
    <xdr:to>
      <xdr:col>3</xdr:col>
      <xdr:colOff>1629753</xdr:colOff>
      <xdr:row>259</xdr:row>
      <xdr:rowOff>35378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A48B58-3E7E-4B2F-940B-6E7A108D88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9" t="21555" r="11435" b="14085"/>
        <a:stretch/>
      </xdr:blipFill>
      <xdr:spPr>
        <a:xfrm>
          <a:off x="233060" y="84856453"/>
          <a:ext cx="4959043" cy="2532699"/>
        </a:xfrm>
        <a:prstGeom prst="rect">
          <a:avLst/>
        </a:prstGeom>
      </xdr:spPr>
    </xdr:pic>
    <xdr:clientData/>
  </xdr:twoCellAnchor>
  <xdr:twoCellAnchor editAs="oneCell">
    <xdr:from>
      <xdr:col>1</xdr:col>
      <xdr:colOff>384995</xdr:colOff>
      <xdr:row>225</xdr:row>
      <xdr:rowOff>20001</xdr:rowOff>
    </xdr:from>
    <xdr:to>
      <xdr:col>3</xdr:col>
      <xdr:colOff>1268268</xdr:colOff>
      <xdr:row>232</xdr:row>
      <xdr:rowOff>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2C6EA8-0D22-4DDF-B03A-49C5BCFE54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15" t="3647" r="6832" b="4559"/>
        <a:stretch/>
      </xdr:blipFill>
      <xdr:spPr>
        <a:xfrm>
          <a:off x="746945" y="74238801"/>
          <a:ext cx="4083673" cy="2513652"/>
        </a:xfrm>
        <a:prstGeom prst="rect">
          <a:avLst/>
        </a:prstGeom>
      </xdr:spPr>
    </xdr:pic>
    <xdr:clientData/>
  </xdr:twoCellAnchor>
  <xdr:twoCellAnchor editAs="oneCell">
    <xdr:from>
      <xdr:col>1</xdr:col>
      <xdr:colOff>98872</xdr:colOff>
      <xdr:row>239</xdr:row>
      <xdr:rowOff>126458</xdr:rowOff>
    </xdr:from>
    <xdr:to>
      <xdr:col>3</xdr:col>
      <xdr:colOff>1503590</xdr:colOff>
      <xdr:row>246</xdr:row>
      <xdr:rowOff>106458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CA6721-57BB-4F85-9B63-085A97C8B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822" y="79364933"/>
          <a:ext cx="4605118" cy="251365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254081</xdr:colOff>
      <xdr:row>198</xdr:row>
      <xdr:rowOff>49029</xdr:rowOff>
    </xdr:from>
    <xdr:to>
      <xdr:col>3</xdr:col>
      <xdr:colOff>1500782</xdr:colOff>
      <xdr:row>205</xdr:row>
      <xdr:rowOff>29027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BF92A65-C8DB-45BE-9B04-A9A4521012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30" t="13470" r="7383" b="9865"/>
        <a:stretch/>
      </xdr:blipFill>
      <xdr:spPr>
        <a:xfrm>
          <a:off x="254081" y="62599704"/>
          <a:ext cx="4809051" cy="2513649"/>
        </a:xfrm>
        <a:prstGeom prst="rect">
          <a:avLst/>
        </a:prstGeom>
      </xdr:spPr>
    </xdr:pic>
    <xdr:clientData/>
  </xdr:twoCellAnchor>
  <xdr:twoCellAnchor editAs="oneCell">
    <xdr:from>
      <xdr:col>0</xdr:col>
      <xdr:colOff>299989</xdr:colOff>
      <xdr:row>213</xdr:row>
      <xdr:rowOff>110714</xdr:rowOff>
    </xdr:from>
    <xdr:to>
      <xdr:col>3</xdr:col>
      <xdr:colOff>2013674</xdr:colOff>
      <xdr:row>220</xdr:row>
      <xdr:rowOff>90716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099520B-D6E1-4B7B-8A00-4BFFC5A17F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77" t="20166" r="6350" b="18681"/>
        <a:stretch/>
      </xdr:blipFill>
      <xdr:spPr>
        <a:xfrm>
          <a:off x="299989" y="68176364"/>
          <a:ext cx="5276035" cy="2513651"/>
        </a:xfrm>
        <a:prstGeom prst="rect">
          <a:avLst/>
        </a:prstGeom>
      </xdr:spPr>
    </xdr:pic>
    <xdr:clientData/>
  </xdr:twoCellAnchor>
  <xdr:twoCellAnchor editAs="oneCell">
    <xdr:from>
      <xdr:col>1</xdr:col>
      <xdr:colOff>287373</xdr:colOff>
      <xdr:row>116</xdr:row>
      <xdr:rowOff>261246</xdr:rowOff>
    </xdr:from>
    <xdr:to>
      <xdr:col>3</xdr:col>
      <xdr:colOff>1346200</xdr:colOff>
      <xdr:row>124</xdr:row>
      <xdr:rowOff>156028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A986A93-B0C8-40F5-9EF6-0DF6D1AB5F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45" t="17884" r="21946" b="7991"/>
        <a:stretch/>
      </xdr:blipFill>
      <xdr:spPr>
        <a:xfrm>
          <a:off x="649323" y="34884621"/>
          <a:ext cx="4259227" cy="2790382"/>
        </a:xfrm>
        <a:prstGeom prst="rect">
          <a:avLst/>
        </a:prstGeom>
      </xdr:spPr>
    </xdr:pic>
    <xdr:clientData/>
  </xdr:twoCellAnchor>
  <xdr:twoCellAnchor editAs="oneCell">
    <xdr:from>
      <xdr:col>1</xdr:col>
      <xdr:colOff>39079</xdr:colOff>
      <xdr:row>102</xdr:row>
      <xdr:rowOff>52658</xdr:rowOff>
    </xdr:from>
    <xdr:to>
      <xdr:col>3</xdr:col>
      <xdr:colOff>1676400</xdr:colOff>
      <xdr:row>109</xdr:row>
      <xdr:rowOff>76286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D6CD963-56B2-4592-A64C-DB57717DDC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8" t="10420" r="7924" b="9765"/>
        <a:stretch/>
      </xdr:blipFill>
      <xdr:spPr>
        <a:xfrm>
          <a:off x="401029" y="30008783"/>
          <a:ext cx="4837721" cy="2328678"/>
        </a:xfrm>
        <a:prstGeom prst="rect">
          <a:avLst/>
        </a:prstGeom>
      </xdr:spPr>
    </xdr:pic>
    <xdr:clientData/>
  </xdr:twoCellAnchor>
  <xdr:twoCellAnchor editAs="oneCell">
    <xdr:from>
      <xdr:col>1</xdr:col>
      <xdr:colOff>200843</xdr:colOff>
      <xdr:row>87</xdr:row>
      <xdr:rowOff>266744</xdr:rowOff>
    </xdr:from>
    <xdr:to>
      <xdr:col>3</xdr:col>
      <xdr:colOff>1630220</xdr:colOff>
      <xdr:row>95</xdr:row>
      <xdr:rowOff>261258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2BBE312-0287-458C-B677-D4263CA88E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07" t="9804" r="6892" b="8892"/>
        <a:stretch/>
      </xdr:blipFill>
      <xdr:spPr>
        <a:xfrm>
          <a:off x="562793" y="25422269"/>
          <a:ext cx="4629777" cy="2556739"/>
        </a:xfrm>
        <a:prstGeom prst="rect">
          <a:avLst/>
        </a:prstGeom>
      </xdr:spPr>
    </xdr:pic>
    <xdr:clientData/>
  </xdr:twoCellAnchor>
  <xdr:twoCellAnchor editAs="oneCell">
    <xdr:from>
      <xdr:col>0</xdr:col>
      <xdr:colOff>251399</xdr:colOff>
      <xdr:row>7</xdr:row>
      <xdr:rowOff>54470</xdr:rowOff>
    </xdr:from>
    <xdr:to>
      <xdr:col>3</xdr:col>
      <xdr:colOff>1658650</xdr:colOff>
      <xdr:row>15</xdr:row>
      <xdr:rowOff>304799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E846C4B-A126-4647-8E33-2C4E2E5E2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399" y="2750045"/>
          <a:ext cx="4969601" cy="2917329"/>
        </a:xfrm>
        <a:prstGeom prst="rect">
          <a:avLst/>
        </a:prstGeom>
      </xdr:spPr>
    </xdr:pic>
    <xdr:clientData/>
  </xdr:twoCellAnchor>
  <xdr:twoCellAnchor editAs="oneCell">
    <xdr:from>
      <xdr:col>0</xdr:col>
      <xdr:colOff>173649</xdr:colOff>
      <xdr:row>25</xdr:row>
      <xdr:rowOff>60520</xdr:rowOff>
    </xdr:from>
    <xdr:to>
      <xdr:col>3</xdr:col>
      <xdr:colOff>1454819</xdr:colOff>
      <xdr:row>32</xdr:row>
      <xdr:rowOff>294520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FADA13B-AFE5-4C73-A250-50DB7F8117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4" t="20160" r="16173" b="11391"/>
        <a:stretch/>
      </xdr:blipFill>
      <xdr:spPr>
        <a:xfrm>
          <a:off x="173649" y="8804470"/>
          <a:ext cx="4843520" cy="25676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264</xdr:row>
      <xdr:rowOff>115456</xdr:rowOff>
    </xdr:from>
    <xdr:to>
      <xdr:col>3</xdr:col>
      <xdr:colOff>1231516</xdr:colOff>
      <xdr:row>270</xdr:row>
      <xdr:rowOff>458193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B6B5456-EE26-456F-BA1F-F5B0F72B18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2626" t="9089" r="14294" b="9864"/>
        <a:stretch/>
      </xdr:blipFill>
      <xdr:spPr>
        <a:xfrm>
          <a:off x="1" y="90307681"/>
          <a:ext cx="4793865" cy="251443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183</xdr:row>
      <xdr:rowOff>75159</xdr:rowOff>
    </xdr:from>
    <xdr:to>
      <xdr:col>3</xdr:col>
      <xdr:colOff>2039697</xdr:colOff>
      <xdr:row>190</xdr:row>
      <xdr:rowOff>925180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2D5A1D-8C2C-4C58-A457-0251A3C96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0331" r="12380"/>
        <a:stretch/>
      </xdr:blipFill>
      <xdr:spPr>
        <a:xfrm>
          <a:off x="1" y="55977384"/>
          <a:ext cx="5602046" cy="3383672"/>
        </a:xfrm>
        <a:prstGeom prst="rect">
          <a:avLst/>
        </a:prstGeom>
      </xdr:spPr>
    </xdr:pic>
    <xdr:clientData/>
  </xdr:twoCellAnchor>
  <xdr:twoCellAnchor editAs="oneCell">
    <xdr:from>
      <xdr:col>0</xdr:col>
      <xdr:colOff>236145</xdr:colOff>
      <xdr:row>74</xdr:row>
      <xdr:rowOff>144685</xdr:rowOff>
    </xdr:from>
    <xdr:to>
      <xdr:col>3</xdr:col>
      <xdr:colOff>1511139</xdr:colOff>
      <xdr:row>81</xdr:row>
      <xdr:rowOff>42332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8E6336-F9F3-4394-8E6F-1378F51541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716" b="7182"/>
        <a:stretch/>
      </xdr:blipFill>
      <xdr:spPr>
        <a:xfrm>
          <a:off x="236145" y="20423410"/>
          <a:ext cx="4837344" cy="2431297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275</xdr:row>
      <xdr:rowOff>261936</xdr:rowOff>
    </xdr:from>
    <xdr:to>
      <xdr:col>3</xdr:col>
      <xdr:colOff>1785938</xdr:colOff>
      <xdr:row>282</xdr:row>
      <xdr:rowOff>294846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02A2AF6-CC22-4023-8CED-A03A3E1FA4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0596" t="19700" r="16193" b="19525"/>
        <a:stretch/>
      </xdr:blipFill>
      <xdr:spPr>
        <a:xfrm>
          <a:off x="981075" y="98245611"/>
          <a:ext cx="4367213" cy="236653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169</xdr:row>
      <xdr:rowOff>142874</xdr:rowOff>
    </xdr:from>
    <xdr:to>
      <xdr:col>3</xdr:col>
      <xdr:colOff>1500188</xdr:colOff>
      <xdr:row>178</xdr:row>
      <xdr:rowOff>255351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18FA156-DD64-420A-8E1D-DC9A7E7EA8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0360" t="20956" r="24005" b="9885"/>
        <a:stretch/>
      </xdr:blipFill>
      <xdr:spPr>
        <a:xfrm>
          <a:off x="309563" y="55268812"/>
          <a:ext cx="4738688" cy="332716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56</xdr:row>
      <xdr:rowOff>190500</xdr:rowOff>
    </xdr:from>
    <xdr:to>
      <xdr:col>3</xdr:col>
      <xdr:colOff>2103438</xdr:colOff>
      <xdr:row>69</xdr:row>
      <xdr:rowOff>95249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98E8163-F9DD-419C-87DE-20D3F0BB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1" y="19716750"/>
          <a:ext cx="5556250" cy="416718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354</xdr:row>
      <xdr:rowOff>36482</xdr:rowOff>
    </xdr:from>
    <xdr:to>
      <xdr:col>3</xdr:col>
      <xdr:colOff>1695450</xdr:colOff>
      <xdr:row>363</xdr:row>
      <xdr:rowOff>23601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F72D01-4125-4591-B4B0-4828F5A14E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8301"/>
        <a:stretch/>
      </xdr:blipFill>
      <xdr:spPr>
        <a:xfrm>
          <a:off x="190500" y="131877722"/>
          <a:ext cx="4987290" cy="327895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376820</xdr:colOff>
      <xdr:row>38</xdr:row>
      <xdr:rowOff>255858</xdr:rowOff>
    </xdr:from>
    <xdr:to>
      <xdr:col>3</xdr:col>
      <xdr:colOff>1073243</xdr:colOff>
      <xdr:row>46</xdr:row>
      <xdr:rowOff>58057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D0FD8-3BFE-4F75-B909-1C2F9AF369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730" t="15263" r="21270" b="19151"/>
        <a:stretch/>
      </xdr:blipFill>
      <xdr:spPr>
        <a:xfrm>
          <a:off x="738770" y="15229158"/>
          <a:ext cx="3896823" cy="2431099"/>
        </a:xfrm>
        <a:prstGeom prst="rect">
          <a:avLst/>
        </a:prstGeom>
      </xdr:spPr>
    </xdr:pic>
    <xdr:clientData/>
  </xdr:twoCellAnchor>
  <xdr:twoCellAnchor editAs="oneCell">
    <xdr:from>
      <xdr:col>1</xdr:col>
      <xdr:colOff>34026</xdr:colOff>
      <xdr:row>131</xdr:row>
      <xdr:rowOff>74430</xdr:rowOff>
    </xdr:from>
    <xdr:to>
      <xdr:col>3</xdr:col>
      <xdr:colOff>1701800</xdr:colOff>
      <xdr:row>137</xdr:row>
      <xdr:rowOff>250323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E3C02B-5625-4DF3-8C09-F46FB8F46A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02" t="12194" r="4102" b="12893"/>
        <a:stretch/>
      </xdr:blipFill>
      <xdr:spPr>
        <a:xfrm>
          <a:off x="395976" y="40355655"/>
          <a:ext cx="4868174" cy="2347593"/>
        </a:xfrm>
        <a:prstGeom prst="rect">
          <a:avLst/>
        </a:prstGeom>
      </xdr:spPr>
    </xdr:pic>
    <xdr:clientData/>
  </xdr:twoCellAnchor>
  <xdr:twoCellAnchor editAs="oneCell">
    <xdr:from>
      <xdr:col>1</xdr:col>
      <xdr:colOff>79658</xdr:colOff>
      <xdr:row>143</xdr:row>
      <xdr:rowOff>85317</xdr:rowOff>
    </xdr:from>
    <xdr:to>
      <xdr:col>3</xdr:col>
      <xdr:colOff>1371600</xdr:colOff>
      <xdr:row>149</xdr:row>
      <xdr:rowOff>86972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B649A1-C34C-44AD-81F2-1DCAFFD21E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676" t="17161" r="10665" b="17986"/>
        <a:stretch/>
      </xdr:blipFill>
      <xdr:spPr>
        <a:xfrm>
          <a:off x="441608" y="45367167"/>
          <a:ext cx="4492342" cy="2173355"/>
        </a:xfrm>
        <a:prstGeom prst="rect">
          <a:avLst/>
        </a:prstGeom>
      </xdr:spPr>
    </xdr:pic>
    <xdr:clientData/>
  </xdr:twoCellAnchor>
  <xdr:twoCellAnchor editAs="oneCell">
    <xdr:from>
      <xdr:col>1</xdr:col>
      <xdr:colOff>354439</xdr:colOff>
      <xdr:row>155</xdr:row>
      <xdr:rowOff>299402</xdr:rowOff>
    </xdr:from>
    <xdr:to>
      <xdr:col>3</xdr:col>
      <xdr:colOff>1574800</xdr:colOff>
      <xdr:row>162</xdr:row>
      <xdr:rowOff>180100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77E36B-FBD9-42C6-88AB-CB1FFD02F4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652" t="20697" r="17649" b="19686"/>
        <a:stretch/>
      </xdr:blipFill>
      <xdr:spPr>
        <a:xfrm>
          <a:off x="716389" y="50153252"/>
          <a:ext cx="4420761" cy="2414347"/>
        </a:xfrm>
        <a:prstGeom prst="rect">
          <a:avLst/>
        </a:prstGeom>
      </xdr:spPr>
    </xdr:pic>
    <xdr:clientData/>
  </xdr:twoCellAnchor>
  <xdr:twoCellAnchor editAs="oneCell">
    <xdr:from>
      <xdr:col>1</xdr:col>
      <xdr:colOff>137708</xdr:colOff>
      <xdr:row>288</xdr:row>
      <xdr:rowOff>70120</xdr:rowOff>
    </xdr:from>
    <xdr:to>
      <xdr:col>3</xdr:col>
      <xdr:colOff>1761606</xdr:colOff>
      <xdr:row>294</xdr:row>
      <xdr:rowOff>247648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A9795B-DA98-4D8F-B419-4FB065CDA6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033" t="13467" r="5847" b="11374"/>
        <a:stretch/>
      </xdr:blipFill>
      <xdr:spPr>
        <a:xfrm>
          <a:off x="494896" y="112012683"/>
          <a:ext cx="4814773" cy="2320653"/>
        </a:xfrm>
        <a:prstGeom prst="rect">
          <a:avLst/>
        </a:prstGeom>
      </xdr:spPr>
    </xdr:pic>
    <xdr:clientData/>
  </xdr:twoCellAnchor>
  <xdr:twoCellAnchor editAs="oneCell">
    <xdr:from>
      <xdr:col>1</xdr:col>
      <xdr:colOff>194382</xdr:colOff>
      <xdr:row>301</xdr:row>
      <xdr:rowOff>6393</xdr:rowOff>
    </xdr:from>
    <xdr:to>
      <xdr:col>3</xdr:col>
      <xdr:colOff>1868454</xdr:colOff>
      <xdr:row>307</xdr:row>
      <xdr:rowOff>343580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626D49-871E-48CC-8F6E-355F454231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10" t="9931" r="7335" b="8563"/>
        <a:stretch/>
      </xdr:blipFill>
      <xdr:spPr>
        <a:xfrm>
          <a:off x="551570" y="117378206"/>
          <a:ext cx="4864947" cy="2480312"/>
        </a:xfrm>
        <a:prstGeom prst="rect">
          <a:avLst/>
        </a:prstGeom>
      </xdr:spPr>
    </xdr:pic>
    <xdr:clientData/>
  </xdr:twoCellAnchor>
  <xdr:twoCellAnchor editAs="oneCell">
    <xdr:from>
      <xdr:col>0</xdr:col>
      <xdr:colOff>333151</xdr:colOff>
      <xdr:row>329</xdr:row>
      <xdr:rowOff>300490</xdr:rowOff>
    </xdr:from>
    <xdr:to>
      <xdr:col>3</xdr:col>
      <xdr:colOff>896249</xdr:colOff>
      <xdr:row>336</xdr:row>
      <xdr:rowOff>280489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927AED-9829-41DA-8FA7-3FC8DFC0F5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03" t="6694" r="9548" b="9879"/>
        <a:stretch/>
      </xdr:blipFill>
      <xdr:spPr>
        <a:xfrm>
          <a:off x="333151" y="139627428"/>
          <a:ext cx="4111161" cy="2480312"/>
        </a:xfrm>
        <a:prstGeom prst="rect">
          <a:avLst/>
        </a:prstGeom>
      </xdr:spPr>
    </xdr:pic>
    <xdr:clientData/>
  </xdr:twoCellAnchor>
  <xdr:twoCellAnchor editAs="oneCell">
    <xdr:from>
      <xdr:col>1</xdr:col>
      <xdr:colOff>204193</xdr:colOff>
      <xdr:row>317</xdr:row>
      <xdr:rowOff>72570</xdr:rowOff>
    </xdr:from>
    <xdr:to>
      <xdr:col>3</xdr:col>
      <xdr:colOff>1906270</xdr:colOff>
      <xdr:row>324</xdr:row>
      <xdr:rowOff>52572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A329EF-D251-4C70-8BC9-63F791A196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5" t="11420" r="7973" b="8755"/>
        <a:stretch/>
      </xdr:blipFill>
      <xdr:spPr>
        <a:xfrm>
          <a:off x="566143" y="115858470"/>
          <a:ext cx="4902477" cy="2513652"/>
        </a:xfrm>
        <a:prstGeom prst="rect">
          <a:avLst/>
        </a:prstGeom>
      </xdr:spPr>
    </xdr:pic>
    <xdr:clientData/>
  </xdr:twoCellAnchor>
  <xdr:twoCellAnchor editAs="oneCell">
    <xdr:from>
      <xdr:col>0</xdr:col>
      <xdr:colOff>233060</xdr:colOff>
      <xdr:row>252</xdr:row>
      <xdr:rowOff>36328</xdr:rowOff>
    </xdr:from>
    <xdr:to>
      <xdr:col>3</xdr:col>
      <xdr:colOff>1629753</xdr:colOff>
      <xdr:row>259</xdr:row>
      <xdr:rowOff>35377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B81A84-0C44-4C05-993D-3108EDF38C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9" t="21555" r="11435" b="14085"/>
        <a:stretch/>
      </xdr:blipFill>
      <xdr:spPr>
        <a:xfrm>
          <a:off x="233060" y="84856453"/>
          <a:ext cx="4959043" cy="2532699"/>
        </a:xfrm>
        <a:prstGeom prst="rect">
          <a:avLst/>
        </a:prstGeom>
      </xdr:spPr>
    </xdr:pic>
    <xdr:clientData/>
  </xdr:twoCellAnchor>
  <xdr:twoCellAnchor editAs="oneCell">
    <xdr:from>
      <xdr:col>1</xdr:col>
      <xdr:colOff>384995</xdr:colOff>
      <xdr:row>227</xdr:row>
      <xdr:rowOff>20001</xdr:rowOff>
    </xdr:from>
    <xdr:to>
      <xdr:col>3</xdr:col>
      <xdr:colOff>1268268</xdr:colOff>
      <xdr:row>234</xdr:row>
      <xdr:rowOff>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7386D6-F31B-4EA8-BDF3-36C3C305D9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15" t="3647" r="6832" b="4559"/>
        <a:stretch/>
      </xdr:blipFill>
      <xdr:spPr>
        <a:xfrm>
          <a:off x="746945" y="74238801"/>
          <a:ext cx="4083673" cy="2513652"/>
        </a:xfrm>
        <a:prstGeom prst="rect">
          <a:avLst/>
        </a:prstGeom>
      </xdr:spPr>
    </xdr:pic>
    <xdr:clientData/>
  </xdr:twoCellAnchor>
  <xdr:twoCellAnchor editAs="oneCell">
    <xdr:from>
      <xdr:col>1</xdr:col>
      <xdr:colOff>122685</xdr:colOff>
      <xdr:row>239</xdr:row>
      <xdr:rowOff>126458</xdr:rowOff>
    </xdr:from>
    <xdr:to>
      <xdr:col>3</xdr:col>
      <xdr:colOff>1527403</xdr:colOff>
      <xdr:row>246</xdr:row>
      <xdr:rowOff>106458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DD5BE8F-2E4D-45B4-977A-2C7840C8F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873" y="92471333"/>
          <a:ext cx="4595593" cy="2480313"/>
        </a:xfrm>
        <a:prstGeom prst="rect">
          <a:avLst/>
        </a:prstGeom>
      </xdr:spPr>
    </xdr:pic>
    <xdr:clientData/>
  </xdr:twoCellAnchor>
  <xdr:twoCellAnchor editAs="oneCell">
    <xdr:from>
      <xdr:col>0</xdr:col>
      <xdr:colOff>254081</xdr:colOff>
      <xdr:row>199</xdr:row>
      <xdr:rowOff>49029</xdr:rowOff>
    </xdr:from>
    <xdr:to>
      <xdr:col>3</xdr:col>
      <xdr:colOff>1500782</xdr:colOff>
      <xdr:row>206</xdr:row>
      <xdr:rowOff>29028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919C42-86BE-4419-A4B7-4A4A0FF0E4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30" t="13470" r="7383" b="9865"/>
        <a:stretch/>
      </xdr:blipFill>
      <xdr:spPr>
        <a:xfrm>
          <a:off x="254081" y="62599704"/>
          <a:ext cx="4809051" cy="2513649"/>
        </a:xfrm>
        <a:prstGeom prst="rect">
          <a:avLst/>
        </a:prstGeom>
      </xdr:spPr>
    </xdr:pic>
    <xdr:clientData/>
  </xdr:twoCellAnchor>
  <xdr:twoCellAnchor editAs="oneCell">
    <xdr:from>
      <xdr:col>0</xdr:col>
      <xdr:colOff>299989</xdr:colOff>
      <xdr:row>215</xdr:row>
      <xdr:rowOff>110714</xdr:rowOff>
    </xdr:from>
    <xdr:to>
      <xdr:col>3</xdr:col>
      <xdr:colOff>2013674</xdr:colOff>
      <xdr:row>222</xdr:row>
      <xdr:rowOff>90715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95488DC-223B-4F0D-B088-4BD504E2CC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77" t="20166" r="6350" b="18681"/>
        <a:stretch/>
      </xdr:blipFill>
      <xdr:spPr>
        <a:xfrm>
          <a:off x="299989" y="68176364"/>
          <a:ext cx="5276035" cy="2513651"/>
        </a:xfrm>
        <a:prstGeom prst="rect">
          <a:avLst/>
        </a:prstGeom>
      </xdr:spPr>
    </xdr:pic>
    <xdr:clientData/>
  </xdr:twoCellAnchor>
  <xdr:twoCellAnchor editAs="oneCell">
    <xdr:from>
      <xdr:col>1</xdr:col>
      <xdr:colOff>287373</xdr:colOff>
      <xdr:row>117</xdr:row>
      <xdr:rowOff>261246</xdr:rowOff>
    </xdr:from>
    <xdr:to>
      <xdr:col>3</xdr:col>
      <xdr:colOff>1346200</xdr:colOff>
      <xdr:row>125</xdr:row>
      <xdr:rowOff>156028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F295765-F001-45B7-BEC3-A93B29267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45" t="17884" r="21946" b="7991"/>
        <a:stretch/>
      </xdr:blipFill>
      <xdr:spPr>
        <a:xfrm>
          <a:off x="649323" y="34884621"/>
          <a:ext cx="4259227" cy="2790382"/>
        </a:xfrm>
        <a:prstGeom prst="rect">
          <a:avLst/>
        </a:prstGeom>
      </xdr:spPr>
    </xdr:pic>
    <xdr:clientData/>
  </xdr:twoCellAnchor>
  <xdr:twoCellAnchor editAs="oneCell">
    <xdr:from>
      <xdr:col>1</xdr:col>
      <xdr:colOff>39079</xdr:colOff>
      <xdr:row>103</xdr:row>
      <xdr:rowOff>52658</xdr:rowOff>
    </xdr:from>
    <xdr:to>
      <xdr:col>3</xdr:col>
      <xdr:colOff>1676400</xdr:colOff>
      <xdr:row>110</xdr:row>
      <xdr:rowOff>76286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2FFA38-507D-4004-AA56-E6A74E394F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8" t="10420" r="7924" b="9765"/>
        <a:stretch/>
      </xdr:blipFill>
      <xdr:spPr>
        <a:xfrm>
          <a:off x="401029" y="30008783"/>
          <a:ext cx="4837721" cy="2328678"/>
        </a:xfrm>
        <a:prstGeom prst="rect">
          <a:avLst/>
        </a:prstGeom>
      </xdr:spPr>
    </xdr:pic>
    <xdr:clientData/>
  </xdr:twoCellAnchor>
  <xdr:twoCellAnchor editAs="oneCell">
    <xdr:from>
      <xdr:col>1</xdr:col>
      <xdr:colOff>200843</xdr:colOff>
      <xdr:row>88</xdr:row>
      <xdr:rowOff>266744</xdr:rowOff>
    </xdr:from>
    <xdr:to>
      <xdr:col>3</xdr:col>
      <xdr:colOff>1630220</xdr:colOff>
      <xdr:row>96</xdr:row>
      <xdr:rowOff>261258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EE18AA8-B511-4A73-9827-9C421FE71E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07" t="9804" r="6892" b="8892"/>
        <a:stretch/>
      </xdr:blipFill>
      <xdr:spPr>
        <a:xfrm>
          <a:off x="562793" y="25422269"/>
          <a:ext cx="4629777" cy="2556739"/>
        </a:xfrm>
        <a:prstGeom prst="rect">
          <a:avLst/>
        </a:prstGeom>
      </xdr:spPr>
    </xdr:pic>
    <xdr:clientData/>
  </xdr:twoCellAnchor>
  <xdr:twoCellAnchor editAs="oneCell">
    <xdr:from>
      <xdr:col>0</xdr:col>
      <xdr:colOff>251399</xdr:colOff>
      <xdr:row>7</xdr:row>
      <xdr:rowOff>54470</xdr:rowOff>
    </xdr:from>
    <xdr:to>
      <xdr:col>3</xdr:col>
      <xdr:colOff>1658650</xdr:colOff>
      <xdr:row>15</xdr:row>
      <xdr:rowOff>304799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DEA6152-3F33-4DDC-BEB4-DA5D20EBA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399" y="2750045"/>
          <a:ext cx="4969601" cy="2917329"/>
        </a:xfrm>
        <a:prstGeom prst="rect">
          <a:avLst/>
        </a:prstGeom>
      </xdr:spPr>
    </xdr:pic>
    <xdr:clientData/>
  </xdr:twoCellAnchor>
  <xdr:twoCellAnchor editAs="oneCell">
    <xdr:from>
      <xdr:col>0</xdr:col>
      <xdr:colOff>173649</xdr:colOff>
      <xdr:row>23</xdr:row>
      <xdr:rowOff>60520</xdr:rowOff>
    </xdr:from>
    <xdr:to>
      <xdr:col>3</xdr:col>
      <xdr:colOff>1454819</xdr:colOff>
      <xdr:row>30</xdr:row>
      <xdr:rowOff>294520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D0ECFA-1C84-4741-873C-CCC18AEE96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4" t="20160" r="16173" b="11391"/>
        <a:stretch/>
      </xdr:blipFill>
      <xdr:spPr>
        <a:xfrm>
          <a:off x="173649" y="8804470"/>
          <a:ext cx="4843520" cy="25676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264</xdr:row>
      <xdr:rowOff>115456</xdr:rowOff>
    </xdr:from>
    <xdr:to>
      <xdr:col>3</xdr:col>
      <xdr:colOff>1231516</xdr:colOff>
      <xdr:row>270</xdr:row>
      <xdr:rowOff>458193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2DE48DD-86B7-4FFE-84CB-E998EAF151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2626" t="9089" r="14294" b="9864"/>
        <a:stretch/>
      </xdr:blipFill>
      <xdr:spPr>
        <a:xfrm>
          <a:off x="1" y="90307681"/>
          <a:ext cx="4793865" cy="251443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184</xdr:row>
      <xdr:rowOff>75159</xdr:rowOff>
    </xdr:from>
    <xdr:to>
      <xdr:col>3</xdr:col>
      <xdr:colOff>2039697</xdr:colOff>
      <xdr:row>191</xdr:row>
      <xdr:rowOff>925181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5EF7D93-9E81-45C1-B67C-10282875A2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0331" r="12380"/>
        <a:stretch/>
      </xdr:blipFill>
      <xdr:spPr>
        <a:xfrm>
          <a:off x="1" y="55977384"/>
          <a:ext cx="5602046" cy="3383672"/>
        </a:xfrm>
        <a:prstGeom prst="rect">
          <a:avLst/>
        </a:prstGeom>
      </xdr:spPr>
    </xdr:pic>
    <xdr:clientData/>
  </xdr:twoCellAnchor>
  <xdr:twoCellAnchor editAs="oneCell">
    <xdr:from>
      <xdr:col>0</xdr:col>
      <xdr:colOff>236145</xdr:colOff>
      <xdr:row>75</xdr:row>
      <xdr:rowOff>144685</xdr:rowOff>
    </xdr:from>
    <xdr:to>
      <xdr:col>3</xdr:col>
      <xdr:colOff>1511139</xdr:colOff>
      <xdr:row>82</xdr:row>
      <xdr:rowOff>42332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8350B9-E123-447A-8663-F6674FFA5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716" b="7182"/>
        <a:stretch/>
      </xdr:blipFill>
      <xdr:spPr>
        <a:xfrm>
          <a:off x="236145" y="20423410"/>
          <a:ext cx="4837344" cy="2431297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275</xdr:row>
      <xdr:rowOff>261936</xdr:rowOff>
    </xdr:from>
    <xdr:to>
      <xdr:col>3</xdr:col>
      <xdr:colOff>1785938</xdr:colOff>
      <xdr:row>282</xdr:row>
      <xdr:rowOff>294846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7AF609D-0EAD-410C-B27C-283A6B63AA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0596" t="19700" r="16193" b="19525"/>
        <a:stretch/>
      </xdr:blipFill>
      <xdr:spPr>
        <a:xfrm>
          <a:off x="981075" y="98245611"/>
          <a:ext cx="4367213" cy="236653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333376</xdr:colOff>
      <xdr:row>169</xdr:row>
      <xdr:rowOff>214312</xdr:rowOff>
    </xdr:from>
    <xdr:to>
      <xdr:col>3</xdr:col>
      <xdr:colOff>1524001</xdr:colOff>
      <xdr:row>178</xdr:row>
      <xdr:rowOff>326789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2276C8C-0AC0-4E91-9E51-6F820497E4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0360" t="20956" r="24005" b="9885"/>
        <a:stretch/>
      </xdr:blipFill>
      <xdr:spPr>
        <a:xfrm>
          <a:off x="333376" y="55340250"/>
          <a:ext cx="4738688" cy="3327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47626</xdr:rowOff>
    </xdr:from>
    <xdr:to>
      <xdr:col>3</xdr:col>
      <xdr:colOff>2008187</xdr:colOff>
      <xdr:row>60</xdr:row>
      <xdr:rowOff>285750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2D3A48-EBF5-4F3A-8956-37A648E11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9573876"/>
          <a:ext cx="5556250" cy="416718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341</xdr:row>
      <xdr:rowOff>36482</xdr:rowOff>
    </xdr:from>
    <xdr:to>
      <xdr:col>3</xdr:col>
      <xdr:colOff>1695450</xdr:colOff>
      <xdr:row>350</xdr:row>
      <xdr:rowOff>23601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7FB1549-9B29-4C00-BDB6-AE1C814059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8301"/>
        <a:stretch/>
      </xdr:blipFill>
      <xdr:spPr>
        <a:xfrm>
          <a:off x="190500" y="131877722"/>
          <a:ext cx="4987290" cy="327895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376820</xdr:colOff>
      <xdr:row>38</xdr:row>
      <xdr:rowOff>255858</xdr:rowOff>
    </xdr:from>
    <xdr:to>
      <xdr:col>3</xdr:col>
      <xdr:colOff>1073243</xdr:colOff>
      <xdr:row>46</xdr:row>
      <xdr:rowOff>58057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1BBC30-69D3-4601-80EB-04B58C97C7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730" t="15263" r="21270" b="19151"/>
        <a:stretch/>
      </xdr:blipFill>
      <xdr:spPr>
        <a:xfrm>
          <a:off x="738770" y="15229158"/>
          <a:ext cx="3896823" cy="2431099"/>
        </a:xfrm>
        <a:prstGeom prst="rect">
          <a:avLst/>
        </a:prstGeom>
      </xdr:spPr>
    </xdr:pic>
    <xdr:clientData/>
  </xdr:twoCellAnchor>
  <xdr:twoCellAnchor editAs="oneCell">
    <xdr:from>
      <xdr:col>1</xdr:col>
      <xdr:colOff>34026</xdr:colOff>
      <xdr:row>130</xdr:row>
      <xdr:rowOff>74430</xdr:rowOff>
    </xdr:from>
    <xdr:to>
      <xdr:col>3</xdr:col>
      <xdr:colOff>1701800</xdr:colOff>
      <xdr:row>136</xdr:row>
      <xdr:rowOff>250323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5C86AE-7804-4DF9-AC94-E1BF4B3BAA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02" t="12194" r="4102" b="12893"/>
        <a:stretch/>
      </xdr:blipFill>
      <xdr:spPr>
        <a:xfrm>
          <a:off x="395976" y="40355655"/>
          <a:ext cx="4868174" cy="2347593"/>
        </a:xfrm>
        <a:prstGeom prst="rect">
          <a:avLst/>
        </a:prstGeom>
      </xdr:spPr>
    </xdr:pic>
    <xdr:clientData/>
  </xdr:twoCellAnchor>
  <xdr:twoCellAnchor editAs="oneCell">
    <xdr:from>
      <xdr:col>1</xdr:col>
      <xdr:colOff>79658</xdr:colOff>
      <xdr:row>142</xdr:row>
      <xdr:rowOff>85317</xdr:rowOff>
    </xdr:from>
    <xdr:to>
      <xdr:col>3</xdr:col>
      <xdr:colOff>1371600</xdr:colOff>
      <xdr:row>148</xdr:row>
      <xdr:rowOff>86972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129CE5-AA37-4F1E-9B77-3849EC390E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676" t="17161" r="10665" b="17986"/>
        <a:stretch/>
      </xdr:blipFill>
      <xdr:spPr>
        <a:xfrm>
          <a:off x="441608" y="45367167"/>
          <a:ext cx="4492342" cy="2173355"/>
        </a:xfrm>
        <a:prstGeom prst="rect">
          <a:avLst/>
        </a:prstGeom>
      </xdr:spPr>
    </xdr:pic>
    <xdr:clientData/>
  </xdr:twoCellAnchor>
  <xdr:twoCellAnchor editAs="oneCell">
    <xdr:from>
      <xdr:col>1</xdr:col>
      <xdr:colOff>354439</xdr:colOff>
      <xdr:row>154</xdr:row>
      <xdr:rowOff>299402</xdr:rowOff>
    </xdr:from>
    <xdr:to>
      <xdr:col>3</xdr:col>
      <xdr:colOff>1574800</xdr:colOff>
      <xdr:row>161</xdr:row>
      <xdr:rowOff>180099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A044E2-830F-488C-B24F-E7C720482A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652" t="20697" r="17649" b="19686"/>
        <a:stretch/>
      </xdr:blipFill>
      <xdr:spPr>
        <a:xfrm>
          <a:off x="716389" y="50153252"/>
          <a:ext cx="4420761" cy="2414347"/>
        </a:xfrm>
        <a:prstGeom prst="rect">
          <a:avLst/>
        </a:prstGeom>
      </xdr:spPr>
    </xdr:pic>
    <xdr:clientData/>
  </xdr:twoCellAnchor>
  <xdr:twoCellAnchor editAs="oneCell">
    <xdr:from>
      <xdr:col>0</xdr:col>
      <xdr:colOff>296458</xdr:colOff>
      <xdr:row>295</xdr:row>
      <xdr:rowOff>300308</xdr:rowOff>
    </xdr:from>
    <xdr:to>
      <xdr:col>3</xdr:col>
      <xdr:colOff>1571106</xdr:colOff>
      <xdr:row>302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837A42-2A2C-4979-9625-7D17F0294B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033" t="13467" r="5847" b="11374"/>
        <a:stretch/>
      </xdr:blipFill>
      <xdr:spPr>
        <a:xfrm>
          <a:off x="296458" y="115235308"/>
          <a:ext cx="4751273" cy="2376215"/>
        </a:xfrm>
        <a:prstGeom prst="rect">
          <a:avLst/>
        </a:prstGeom>
      </xdr:spPr>
    </xdr:pic>
    <xdr:clientData/>
  </xdr:twoCellAnchor>
  <xdr:twoCellAnchor editAs="oneCell">
    <xdr:from>
      <xdr:col>0</xdr:col>
      <xdr:colOff>194383</xdr:colOff>
      <xdr:row>320</xdr:row>
      <xdr:rowOff>196893</xdr:rowOff>
    </xdr:from>
    <xdr:to>
      <xdr:col>3</xdr:col>
      <xdr:colOff>1511267</xdr:colOff>
      <xdr:row>327</xdr:row>
      <xdr:rowOff>176893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74CDEF-0AC4-4EC5-84A7-8F58AAE603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10" t="9931" r="7335" b="8563"/>
        <a:stretch/>
      </xdr:blipFill>
      <xdr:spPr>
        <a:xfrm>
          <a:off x="194383" y="119688018"/>
          <a:ext cx="4864947" cy="2480312"/>
        </a:xfrm>
        <a:prstGeom prst="rect">
          <a:avLst/>
        </a:prstGeom>
      </xdr:spPr>
    </xdr:pic>
    <xdr:clientData/>
  </xdr:twoCellAnchor>
  <xdr:twoCellAnchor editAs="oneCell">
    <xdr:from>
      <xdr:col>0</xdr:col>
      <xdr:colOff>356964</xdr:colOff>
      <xdr:row>351</xdr:row>
      <xdr:rowOff>252865</xdr:rowOff>
    </xdr:from>
    <xdr:to>
      <xdr:col>3</xdr:col>
      <xdr:colOff>920062</xdr:colOff>
      <xdr:row>358</xdr:row>
      <xdr:rowOff>232864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897D58A-5E13-45A2-92D7-C9CADFDF99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03" t="6694" r="9548" b="9879"/>
        <a:stretch/>
      </xdr:blipFill>
      <xdr:spPr>
        <a:xfrm>
          <a:off x="356964" y="121363240"/>
          <a:ext cx="4111161" cy="2480312"/>
        </a:xfrm>
        <a:prstGeom prst="rect">
          <a:avLst/>
        </a:prstGeom>
      </xdr:spPr>
    </xdr:pic>
    <xdr:clientData/>
  </xdr:twoCellAnchor>
  <xdr:twoCellAnchor editAs="oneCell">
    <xdr:from>
      <xdr:col>1</xdr:col>
      <xdr:colOff>204193</xdr:colOff>
      <xdr:row>339</xdr:row>
      <xdr:rowOff>72570</xdr:rowOff>
    </xdr:from>
    <xdr:to>
      <xdr:col>3</xdr:col>
      <xdr:colOff>1906270</xdr:colOff>
      <xdr:row>346</xdr:row>
      <xdr:rowOff>52571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E7BF1E-1736-404D-A798-81DD60A0D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5" t="11420" r="7973" b="8755"/>
        <a:stretch/>
      </xdr:blipFill>
      <xdr:spPr>
        <a:xfrm>
          <a:off x="566143" y="115858470"/>
          <a:ext cx="4902477" cy="2513652"/>
        </a:xfrm>
        <a:prstGeom prst="rect">
          <a:avLst/>
        </a:prstGeom>
      </xdr:spPr>
    </xdr:pic>
    <xdr:clientData/>
  </xdr:twoCellAnchor>
  <xdr:twoCellAnchor editAs="oneCell">
    <xdr:from>
      <xdr:col>0</xdr:col>
      <xdr:colOff>233060</xdr:colOff>
      <xdr:row>260</xdr:row>
      <xdr:rowOff>36328</xdr:rowOff>
    </xdr:from>
    <xdr:to>
      <xdr:col>3</xdr:col>
      <xdr:colOff>1629753</xdr:colOff>
      <xdr:row>267</xdr:row>
      <xdr:rowOff>35377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1F41B0-4A92-493E-B6AC-9941D8E2E0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9" t="21555" r="11435" b="14085"/>
        <a:stretch/>
      </xdr:blipFill>
      <xdr:spPr>
        <a:xfrm>
          <a:off x="233060" y="84856453"/>
          <a:ext cx="4959043" cy="2532699"/>
        </a:xfrm>
        <a:prstGeom prst="rect">
          <a:avLst/>
        </a:prstGeom>
      </xdr:spPr>
    </xdr:pic>
    <xdr:clientData/>
  </xdr:twoCellAnchor>
  <xdr:twoCellAnchor editAs="oneCell">
    <xdr:from>
      <xdr:col>1</xdr:col>
      <xdr:colOff>384995</xdr:colOff>
      <xdr:row>232</xdr:row>
      <xdr:rowOff>20001</xdr:rowOff>
    </xdr:from>
    <xdr:to>
      <xdr:col>3</xdr:col>
      <xdr:colOff>1268268</xdr:colOff>
      <xdr:row>239</xdr:row>
      <xdr:rowOff>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8263BD-6E40-46B1-8440-0271D59B20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15" t="3647" r="6832" b="4559"/>
        <a:stretch/>
      </xdr:blipFill>
      <xdr:spPr>
        <a:xfrm>
          <a:off x="746945" y="74238801"/>
          <a:ext cx="4083673" cy="2513652"/>
        </a:xfrm>
        <a:prstGeom prst="rect">
          <a:avLst/>
        </a:prstGeom>
      </xdr:spPr>
    </xdr:pic>
    <xdr:clientData/>
  </xdr:twoCellAnchor>
  <xdr:twoCellAnchor editAs="oneCell">
    <xdr:from>
      <xdr:col>0</xdr:col>
      <xdr:colOff>175072</xdr:colOff>
      <xdr:row>244</xdr:row>
      <xdr:rowOff>69308</xdr:rowOff>
    </xdr:from>
    <xdr:to>
      <xdr:col>3</xdr:col>
      <xdr:colOff>1236890</xdr:colOff>
      <xdr:row>251</xdr:row>
      <xdr:rowOff>49308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5E5577D-25FE-4170-AFB6-49243803E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72" y="90137708"/>
          <a:ext cx="4528918" cy="251365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254081</xdr:colOff>
      <xdr:row>205</xdr:row>
      <xdr:rowOff>49029</xdr:rowOff>
    </xdr:from>
    <xdr:to>
      <xdr:col>3</xdr:col>
      <xdr:colOff>1500782</xdr:colOff>
      <xdr:row>212</xdr:row>
      <xdr:rowOff>29028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192E8E6-1891-4E6C-AD91-C39FEDBB3B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30" t="13470" r="7383" b="9865"/>
        <a:stretch/>
      </xdr:blipFill>
      <xdr:spPr>
        <a:xfrm>
          <a:off x="254081" y="62599704"/>
          <a:ext cx="4809051" cy="2513649"/>
        </a:xfrm>
        <a:prstGeom prst="rect">
          <a:avLst/>
        </a:prstGeom>
      </xdr:spPr>
    </xdr:pic>
    <xdr:clientData/>
  </xdr:twoCellAnchor>
  <xdr:twoCellAnchor editAs="oneCell">
    <xdr:from>
      <xdr:col>0</xdr:col>
      <xdr:colOff>299989</xdr:colOff>
      <xdr:row>220</xdr:row>
      <xdr:rowOff>110714</xdr:rowOff>
    </xdr:from>
    <xdr:to>
      <xdr:col>3</xdr:col>
      <xdr:colOff>2013674</xdr:colOff>
      <xdr:row>227</xdr:row>
      <xdr:rowOff>90715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A35C74-A7F9-40D2-B417-034AFA5DCF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77" t="20166" r="6350" b="18681"/>
        <a:stretch/>
      </xdr:blipFill>
      <xdr:spPr>
        <a:xfrm>
          <a:off x="299989" y="68176364"/>
          <a:ext cx="5276035" cy="2513651"/>
        </a:xfrm>
        <a:prstGeom prst="rect">
          <a:avLst/>
        </a:prstGeom>
      </xdr:spPr>
    </xdr:pic>
    <xdr:clientData/>
  </xdr:twoCellAnchor>
  <xdr:twoCellAnchor editAs="oneCell">
    <xdr:from>
      <xdr:col>1</xdr:col>
      <xdr:colOff>287373</xdr:colOff>
      <xdr:row>116</xdr:row>
      <xdr:rowOff>261246</xdr:rowOff>
    </xdr:from>
    <xdr:to>
      <xdr:col>3</xdr:col>
      <xdr:colOff>1346200</xdr:colOff>
      <xdr:row>124</xdr:row>
      <xdr:rowOff>156028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8CE0AFD-7B49-4285-80F0-412C721BB7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45" t="17884" r="21946" b="7991"/>
        <a:stretch/>
      </xdr:blipFill>
      <xdr:spPr>
        <a:xfrm>
          <a:off x="649323" y="34884621"/>
          <a:ext cx="4259227" cy="2790382"/>
        </a:xfrm>
        <a:prstGeom prst="rect">
          <a:avLst/>
        </a:prstGeom>
      </xdr:spPr>
    </xdr:pic>
    <xdr:clientData/>
  </xdr:twoCellAnchor>
  <xdr:twoCellAnchor editAs="oneCell">
    <xdr:from>
      <xdr:col>1</xdr:col>
      <xdr:colOff>39079</xdr:colOff>
      <xdr:row>102</xdr:row>
      <xdr:rowOff>52658</xdr:rowOff>
    </xdr:from>
    <xdr:to>
      <xdr:col>3</xdr:col>
      <xdr:colOff>1676400</xdr:colOff>
      <xdr:row>109</xdr:row>
      <xdr:rowOff>76286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15A14A9-B518-4374-9FB7-9D3BA05B70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8" t="10420" r="7924" b="9765"/>
        <a:stretch/>
      </xdr:blipFill>
      <xdr:spPr>
        <a:xfrm>
          <a:off x="401029" y="30008783"/>
          <a:ext cx="4837721" cy="2328678"/>
        </a:xfrm>
        <a:prstGeom prst="rect">
          <a:avLst/>
        </a:prstGeom>
      </xdr:spPr>
    </xdr:pic>
    <xdr:clientData/>
  </xdr:twoCellAnchor>
  <xdr:twoCellAnchor editAs="oneCell">
    <xdr:from>
      <xdr:col>1</xdr:col>
      <xdr:colOff>200843</xdr:colOff>
      <xdr:row>87</xdr:row>
      <xdr:rowOff>266744</xdr:rowOff>
    </xdr:from>
    <xdr:to>
      <xdr:col>3</xdr:col>
      <xdr:colOff>1630220</xdr:colOff>
      <xdr:row>95</xdr:row>
      <xdr:rowOff>261258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5366355-7E85-448B-9A09-DCC31387F6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07" t="9804" r="6892" b="8892"/>
        <a:stretch/>
      </xdr:blipFill>
      <xdr:spPr>
        <a:xfrm>
          <a:off x="562793" y="25422269"/>
          <a:ext cx="4629777" cy="2556739"/>
        </a:xfrm>
        <a:prstGeom prst="rect">
          <a:avLst/>
        </a:prstGeom>
      </xdr:spPr>
    </xdr:pic>
    <xdr:clientData/>
  </xdr:twoCellAnchor>
  <xdr:twoCellAnchor editAs="oneCell">
    <xdr:from>
      <xdr:col>0</xdr:col>
      <xdr:colOff>251399</xdr:colOff>
      <xdr:row>7</xdr:row>
      <xdr:rowOff>54470</xdr:rowOff>
    </xdr:from>
    <xdr:to>
      <xdr:col>3</xdr:col>
      <xdr:colOff>1658650</xdr:colOff>
      <xdr:row>15</xdr:row>
      <xdr:rowOff>304799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C92AA1F-AEBE-4D45-9358-28DF5ED59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399" y="2750045"/>
          <a:ext cx="4969601" cy="2917329"/>
        </a:xfrm>
        <a:prstGeom prst="rect">
          <a:avLst/>
        </a:prstGeom>
      </xdr:spPr>
    </xdr:pic>
    <xdr:clientData/>
  </xdr:twoCellAnchor>
  <xdr:twoCellAnchor editAs="oneCell">
    <xdr:from>
      <xdr:col>0</xdr:col>
      <xdr:colOff>173649</xdr:colOff>
      <xdr:row>23</xdr:row>
      <xdr:rowOff>60520</xdr:rowOff>
    </xdr:from>
    <xdr:to>
      <xdr:col>3</xdr:col>
      <xdr:colOff>1454819</xdr:colOff>
      <xdr:row>30</xdr:row>
      <xdr:rowOff>294520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C201A31-7EF1-4644-9F63-66700F4C27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4" t="20160" r="16173" b="11391"/>
        <a:stretch/>
      </xdr:blipFill>
      <xdr:spPr>
        <a:xfrm>
          <a:off x="173649" y="8804470"/>
          <a:ext cx="4843520" cy="25676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272</xdr:row>
      <xdr:rowOff>115456</xdr:rowOff>
    </xdr:from>
    <xdr:to>
      <xdr:col>3</xdr:col>
      <xdr:colOff>1231516</xdr:colOff>
      <xdr:row>278</xdr:row>
      <xdr:rowOff>458193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CAC84A-EAFE-485F-9C38-D81F7C553E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2626" t="9089" r="14294" b="9864"/>
        <a:stretch/>
      </xdr:blipFill>
      <xdr:spPr>
        <a:xfrm>
          <a:off x="1" y="90307681"/>
          <a:ext cx="4793865" cy="251443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183</xdr:row>
      <xdr:rowOff>75159</xdr:rowOff>
    </xdr:from>
    <xdr:to>
      <xdr:col>3</xdr:col>
      <xdr:colOff>2039697</xdr:colOff>
      <xdr:row>192</xdr:row>
      <xdr:rowOff>210805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BDC7A89-F3E8-4693-B449-6F7D4CAA1C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0331" r="12380"/>
        <a:stretch/>
      </xdr:blipFill>
      <xdr:spPr>
        <a:xfrm>
          <a:off x="1" y="55977384"/>
          <a:ext cx="5602046" cy="3383672"/>
        </a:xfrm>
        <a:prstGeom prst="rect">
          <a:avLst/>
        </a:prstGeom>
      </xdr:spPr>
    </xdr:pic>
    <xdr:clientData/>
  </xdr:twoCellAnchor>
  <xdr:twoCellAnchor editAs="oneCell">
    <xdr:from>
      <xdr:col>0</xdr:col>
      <xdr:colOff>236145</xdr:colOff>
      <xdr:row>74</xdr:row>
      <xdr:rowOff>144685</xdr:rowOff>
    </xdr:from>
    <xdr:to>
      <xdr:col>3</xdr:col>
      <xdr:colOff>1511139</xdr:colOff>
      <xdr:row>81</xdr:row>
      <xdr:rowOff>42332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66DFF8-172B-43E8-B49E-05DE75ACAA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716" b="7182"/>
        <a:stretch/>
      </xdr:blipFill>
      <xdr:spPr>
        <a:xfrm>
          <a:off x="236145" y="20423410"/>
          <a:ext cx="4837344" cy="2431297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283</xdr:row>
      <xdr:rowOff>261936</xdr:rowOff>
    </xdr:from>
    <xdr:to>
      <xdr:col>3</xdr:col>
      <xdr:colOff>1785938</xdr:colOff>
      <xdr:row>290</xdr:row>
      <xdr:rowOff>294846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44DE50-8EFF-4024-91B1-BE31A91DB1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0596" t="19700" r="16193" b="19525"/>
        <a:stretch/>
      </xdr:blipFill>
      <xdr:spPr>
        <a:xfrm>
          <a:off x="981075" y="98245611"/>
          <a:ext cx="4367213" cy="236653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168</xdr:row>
      <xdr:rowOff>119062</xdr:rowOff>
    </xdr:from>
    <xdr:to>
      <xdr:col>3</xdr:col>
      <xdr:colOff>1524000</xdr:colOff>
      <xdr:row>177</xdr:row>
      <xdr:rowOff>231538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F547DCF-75EC-4D6E-80DD-AD66ADF95D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0360" t="20956" r="24005" b="9885"/>
        <a:stretch/>
      </xdr:blipFill>
      <xdr:spPr>
        <a:xfrm>
          <a:off x="333375" y="55245000"/>
          <a:ext cx="4738688" cy="3327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23813</xdr:rowOff>
    </xdr:from>
    <xdr:to>
      <xdr:col>3</xdr:col>
      <xdr:colOff>2008187</xdr:colOff>
      <xdr:row>61</xdr:row>
      <xdr:rowOff>261937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5472BEA-2CF9-41CE-99B1-21965F3DF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9550063"/>
          <a:ext cx="5556250" cy="416718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362</xdr:row>
      <xdr:rowOff>36482</xdr:rowOff>
    </xdr:from>
    <xdr:to>
      <xdr:col>3</xdr:col>
      <xdr:colOff>1695450</xdr:colOff>
      <xdr:row>371</xdr:row>
      <xdr:rowOff>236961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83E398C-5296-4458-B351-099CDC3531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8301"/>
        <a:stretch/>
      </xdr:blipFill>
      <xdr:spPr>
        <a:xfrm>
          <a:off x="190500" y="131877722"/>
          <a:ext cx="4987290" cy="327895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376820</xdr:colOff>
      <xdr:row>43</xdr:row>
      <xdr:rowOff>255858</xdr:rowOff>
    </xdr:from>
    <xdr:ext cx="3887298" cy="2421574"/>
    <xdr:pic>
      <xdr:nvPicPr>
        <xdr:cNvPr id="2" name="Picture 1">
          <a:extLst>
            <a:ext uri="{FF2B5EF4-FFF2-40B4-BE49-F238E27FC236}">
              <a16:creationId xmlns:a16="http://schemas.microsoft.com/office/drawing/2014/main" id="{08939883-A15C-4D3C-92B6-F45C8E0948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730" t="15263" r="21270" b="19151"/>
        <a:stretch/>
      </xdr:blipFill>
      <xdr:spPr>
        <a:xfrm>
          <a:off x="1234070" y="8799783"/>
          <a:ext cx="3887298" cy="2421574"/>
        </a:xfrm>
        <a:prstGeom prst="rect">
          <a:avLst/>
        </a:prstGeom>
      </xdr:spPr>
    </xdr:pic>
    <xdr:clientData/>
  </xdr:oneCellAnchor>
  <xdr:oneCellAnchor>
    <xdr:from>
      <xdr:col>1</xdr:col>
      <xdr:colOff>34026</xdr:colOff>
      <xdr:row>131</xdr:row>
      <xdr:rowOff>74430</xdr:rowOff>
    </xdr:from>
    <xdr:ext cx="4858649" cy="2319018"/>
    <xdr:pic>
      <xdr:nvPicPr>
        <xdr:cNvPr id="3" name="Picture 2">
          <a:extLst>
            <a:ext uri="{FF2B5EF4-FFF2-40B4-BE49-F238E27FC236}">
              <a16:creationId xmlns:a16="http://schemas.microsoft.com/office/drawing/2014/main" id="{4785EF0D-4604-41A5-8B3D-23E568DD23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02" t="12194" r="4102" b="12893"/>
        <a:stretch/>
      </xdr:blipFill>
      <xdr:spPr>
        <a:xfrm>
          <a:off x="891276" y="23077305"/>
          <a:ext cx="4858649" cy="2319018"/>
        </a:xfrm>
        <a:prstGeom prst="rect">
          <a:avLst/>
        </a:prstGeom>
      </xdr:spPr>
    </xdr:pic>
    <xdr:clientData/>
  </xdr:oneCellAnchor>
  <xdr:oneCellAnchor>
    <xdr:from>
      <xdr:col>1</xdr:col>
      <xdr:colOff>79658</xdr:colOff>
      <xdr:row>143</xdr:row>
      <xdr:rowOff>85317</xdr:rowOff>
    </xdr:from>
    <xdr:ext cx="4482817" cy="2144780"/>
    <xdr:pic>
      <xdr:nvPicPr>
        <xdr:cNvPr id="4" name="Picture 3">
          <a:extLst>
            <a:ext uri="{FF2B5EF4-FFF2-40B4-BE49-F238E27FC236}">
              <a16:creationId xmlns:a16="http://schemas.microsoft.com/office/drawing/2014/main" id="{DB9E6AD3-4702-4624-9B3D-86847A8B59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676" t="17161" r="10665" b="17986"/>
        <a:stretch/>
      </xdr:blipFill>
      <xdr:spPr>
        <a:xfrm>
          <a:off x="936908" y="25888542"/>
          <a:ext cx="4482817" cy="2144780"/>
        </a:xfrm>
        <a:prstGeom prst="rect">
          <a:avLst/>
        </a:prstGeom>
      </xdr:spPr>
    </xdr:pic>
    <xdr:clientData/>
  </xdr:oneCellAnchor>
  <xdr:oneCellAnchor>
    <xdr:from>
      <xdr:col>1</xdr:col>
      <xdr:colOff>354439</xdr:colOff>
      <xdr:row>155</xdr:row>
      <xdr:rowOff>299402</xdr:rowOff>
    </xdr:from>
    <xdr:ext cx="4411236" cy="2381010"/>
    <xdr:pic>
      <xdr:nvPicPr>
        <xdr:cNvPr id="5" name="Picture 4">
          <a:extLst>
            <a:ext uri="{FF2B5EF4-FFF2-40B4-BE49-F238E27FC236}">
              <a16:creationId xmlns:a16="http://schemas.microsoft.com/office/drawing/2014/main" id="{6FBFE053-8A74-4404-8518-C9F509D732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652" t="20697" r="17649" b="19686"/>
        <a:stretch/>
      </xdr:blipFill>
      <xdr:spPr>
        <a:xfrm>
          <a:off x="1211689" y="28407677"/>
          <a:ext cx="4411236" cy="2381010"/>
        </a:xfrm>
        <a:prstGeom prst="rect">
          <a:avLst/>
        </a:prstGeom>
      </xdr:spPr>
    </xdr:pic>
    <xdr:clientData/>
  </xdr:oneCellAnchor>
  <xdr:oneCellAnchor>
    <xdr:from>
      <xdr:col>1</xdr:col>
      <xdr:colOff>90083</xdr:colOff>
      <xdr:row>292</xdr:row>
      <xdr:rowOff>332058</xdr:rowOff>
    </xdr:from>
    <xdr:ext cx="4814773" cy="2320653"/>
    <xdr:pic>
      <xdr:nvPicPr>
        <xdr:cNvPr id="6" name="Picture 5">
          <a:extLst>
            <a:ext uri="{FF2B5EF4-FFF2-40B4-BE49-F238E27FC236}">
              <a16:creationId xmlns:a16="http://schemas.microsoft.com/office/drawing/2014/main" id="{46C06E37-AAE4-4F54-B555-4DD6027FF2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033" t="13467" r="5847" b="11374"/>
        <a:stretch/>
      </xdr:blipFill>
      <xdr:spPr>
        <a:xfrm>
          <a:off x="947333" y="52805283"/>
          <a:ext cx="4814773" cy="2320653"/>
        </a:xfrm>
        <a:prstGeom prst="rect">
          <a:avLst/>
        </a:prstGeom>
      </xdr:spPr>
    </xdr:pic>
    <xdr:clientData/>
  </xdr:oneCellAnchor>
  <xdr:oneCellAnchor>
    <xdr:from>
      <xdr:col>1</xdr:col>
      <xdr:colOff>218195</xdr:colOff>
      <xdr:row>306</xdr:row>
      <xdr:rowOff>292143</xdr:rowOff>
    </xdr:from>
    <xdr:ext cx="4864947" cy="2480312"/>
    <xdr:pic>
      <xdr:nvPicPr>
        <xdr:cNvPr id="7" name="Picture 6">
          <a:extLst>
            <a:ext uri="{FF2B5EF4-FFF2-40B4-BE49-F238E27FC236}">
              <a16:creationId xmlns:a16="http://schemas.microsoft.com/office/drawing/2014/main" id="{B1ECDFB2-0B92-49DC-81FC-93737B562F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10" t="9931" r="7335" b="8563"/>
        <a:stretch/>
      </xdr:blipFill>
      <xdr:spPr>
        <a:xfrm>
          <a:off x="1075445" y="55803843"/>
          <a:ext cx="4864947" cy="2480312"/>
        </a:xfrm>
        <a:prstGeom prst="rect">
          <a:avLst/>
        </a:prstGeom>
      </xdr:spPr>
    </xdr:pic>
    <xdr:clientData/>
  </xdr:oneCellAnchor>
  <xdr:oneCellAnchor>
    <xdr:from>
      <xdr:col>0</xdr:col>
      <xdr:colOff>356964</xdr:colOff>
      <xdr:row>333</xdr:row>
      <xdr:rowOff>252865</xdr:rowOff>
    </xdr:from>
    <xdr:ext cx="4111161" cy="2480312"/>
    <xdr:pic>
      <xdr:nvPicPr>
        <xdr:cNvPr id="8" name="Picture 7">
          <a:extLst>
            <a:ext uri="{FF2B5EF4-FFF2-40B4-BE49-F238E27FC236}">
              <a16:creationId xmlns:a16="http://schemas.microsoft.com/office/drawing/2014/main" id="{A503D3AA-6EE4-4711-A6B0-65A5E618FC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03" t="6694" r="9548" b="9879"/>
        <a:stretch/>
      </xdr:blipFill>
      <xdr:spPr>
        <a:xfrm>
          <a:off x="356964" y="62003440"/>
          <a:ext cx="4111161" cy="2480312"/>
        </a:xfrm>
        <a:prstGeom prst="rect">
          <a:avLst/>
        </a:prstGeom>
      </xdr:spPr>
    </xdr:pic>
    <xdr:clientData/>
  </xdr:oneCellAnchor>
  <xdr:oneCellAnchor>
    <xdr:from>
      <xdr:col>1</xdr:col>
      <xdr:colOff>204193</xdr:colOff>
      <xdr:row>321</xdr:row>
      <xdr:rowOff>72570</xdr:rowOff>
    </xdr:from>
    <xdr:ext cx="4892952" cy="2480314"/>
    <xdr:pic>
      <xdr:nvPicPr>
        <xdr:cNvPr id="9" name="Picture 8">
          <a:extLst>
            <a:ext uri="{FF2B5EF4-FFF2-40B4-BE49-F238E27FC236}">
              <a16:creationId xmlns:a16="http://schemas.microsoft.com/office/drawing/2014/main" id="{A11C7E26-90F1-4FD9-A60B-7342C2F1AF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5" t="11420" r="7973" b="8755"/>
        <a:stretch/>
      </xdr:blipFill>
      <xdr:spPr>
        <a:xfrm>
          <a:off x="1061443" y="59279970"/>
          <a:ext cx="4892952" cy="2480314"/>
        </a:xfrm>
        <a:prstGeom prst="rect">
          <a:avLst/>
        </a:prstGeom>
      </xdr:spPr>
    </xdr:pic>
    <xdr:clientData/>
  </xdr:oneCellAnchor>
  <xdr:oneCellAnchor>
    <xdr:from>
      <xdr:col>0</xdr:col>
      <xdr:colOff>233060</xdr:colOff>
      <xdr:row>253</xdr:row>
      <xdr:rowOff>36328</xdr:rowOff>
    </xdr:from>
    <xdr:ext cx="4944756" cy="2499362"/>
    <xdr:pic>
      <xdr:nvPicPr>
        <xdr:cNvPr id="10" name="Picture 9">
          <a:extLst>
            <a:ext uri="{FF2B5EF4-FFF2-40B4-BE49-F238E27FC236}">
              <a16:creationId xmlns:a16="http://schemas.microsoft.com/office/drawing/2014/main" id="{2A4C7C2C-90F7-4ADF-9D35-A9A12387A6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9" t="21555" r="11435" b="14085"/>
        <a:stretch/>
      </xdr:blipFill>
      <xdr:spPr>
        <a:xfrm>
          <a:off x="233060" y="44841928"/>
          <a:ext cx="4944756" cy="2499362"/>
        </a:xfrm>
        <a:prstGeom prst="rect">
          <a:avLst/>
        </a:prstGeom>
      </xdr:spPr>
    </xdr:pic>
    <xdr:clientData/>
  </xdr:oneCellAnchor>
  <xdr:oneCellAnchor>
    <xdr:from>
      <xdr:col>1</xdr:col>
      <xdr:colOff>384995</xdr:colOff>
      <xdr:row>225</xdr:row>
      <xdr:rowOff>20001</xdr:rowOff>
    </xdr:from>
    <xdr:ext cx="4074148" cy="2480315"/>
    <xdr:pic>
      <xdr:nvPicPr>
        <xdr:cNvPr id="11" name="Picture 10">
          <a:extLst>
            <a:ext uri="{FF2B5EF4-FFF2-40B4-BE49-F238E27FC236}">
              <a16:creationId xmlns:a16="http://schemas.microsoft.com/office/drawing/2014/main" id="{0AE7BC55-0AD3-4BA3-8919-CACC9BEEC0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15" t="3647" r="6832" b="4559"/>
        <a:stretch/>
      </xdr:blipFill>
      <xdr:spPr>
        <a:xfrm>
          <a:off x="1242245" y="39224901"/>
          <a:ext cx="4074148" cy="2480315"/>
        </a:xfrm>
        <a:prstGeom prst="rect">
          <a:avLst/>
        </a:prstGeom>
      </xdr:spPr>
    </xdr:pic>
    <xdr:clientData/>
  </xdr:oneCellAnchor>
  <xdr:oneCellAnchor>
    <xdr:from>
      <xdr:col>1</xdr:col>
      <xdr:colOff>98872</xdr:colOff>
      <xdr:row>239</xdr:row>
      <xdr:rowOff>126458</xdr:rowOff>
    </xdr:from>
    <xdr:ext cx="4595593" cy="2480313"/>
    <xdr:pic>
      <xdr:nvPicPr>
        <xdr:cNvPr id="12" name="Picture 11">
          <a:extLst>
            <a:ext uri="{FF2B5EF4-FFF2-40B4-BE49-F238E27FC236}">
              <a16:creationId xmlns:a16="http://schemas.microsoft.com/office/drawing/2014/main" id="{76B1BBBC-9C39-44BB-8665-10C4B4C57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122" y="42131708"/>
          <a:ext cx="4595593" cy="2480313"/>
        </a:xfrm>
        <a:prstGeom prst="rect">
          <a:avLst/>
        </a:prstGeom>
      </xdr:spPr>
    </xdr:pic>
    <xdr:clientData/>
  </xdr:oneCellAnchor>
  <xdr:oneCellAnchor>
    <xdr:from>
      <xdr:col>0</xdr:col>
      <xdr:colOff>254081</xdr:colOff>
      <xdr:row>198</xdr:row>
      <xdr:rowOff>49029</xdr:rowOff>
    </xdr:from>
    <xdr:ext cx="4794764" cy="2480311"/>
    <xdr:pic>
      <xdr:nvPicPr>
        <xdr:cNvPr id="13" name="Picture 12">
          <a:extLst>
            <a:ext uri="{FF2B5EF4-FFF2-40B4-BE49-F238E27FC236}">
              <a16:creationId xmlns:a16="http://schemas.microsoft.com/office/drawing/2014/main" id="{16C15330-2E24-4CCE-832C-14AB78C461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30" t="13470" r="7383" b="9865"/>
        <a:stretch/>
      </xdr:blipFill>
      <xdr:spPr>
        <a:xfrm>
          <a:off x="254081" y="33853254"/>
          <a:ext cx="4794764" cy="2480311"/>
        </a:xfrm>
        <a:prstGeom prst="rect">
          <a:avLst/>
        </a:prstGeom>
      </xdr:spPr>
    </xdr:pic>
    <xdr:clientData/>
  </xdr:oneCellAnchor>
  <xdr:oneCellAnchor>
    <xdr:from>
      <xdr:col>0</xdr:col>
      <xdr:colOff>299989</xdr:colOff>
      <xdr:row>213</xdr:row>
      <xdr:rowOff>110714</xdr:rowOff>
    </xdr:from>
    <xdr:ext cx="5261748" cy="2480314"/>
    <xdr:pic>
      <xdr:nvPicPr>
        <xdr:cNvPr id="14" name="Picture 13">
          <a:extLst>
            <a:ext uri="{FF2B5EF4-FFF2-40B4-BE49-F238E27FC236}">
              <a16:creationId xmlns:a16="http://schemas.microsoft.com/office/drawing/2014/main" id="{7A593207-05B2-460F-AA2F-849CC0E82B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77" t="20166" r="6350" b="18681"/>
        <a:stretch/>
      </xdr:blipFill>
      <xdr:spPr>
        <a:xfrm>
          <a:off x="299989" y="36715289"/>
          <a:ext cx="5261748" cy="2480314"/>
        </a:xfrm>
        <a:prstGeom prst="rect">
          <a:avLst/>
        </a:prstGeom>
      </xdr:spPr>
    </xdr:pic>
    <xdr:clientData/>
  </xdr:oneCellAnchor>
  <xdr:oneCellAnchor>
    <xdr:from>
      <xdr:col>1</xdr:col>
      <xdr:colOff>287373</xdr:colOff>
      <xdr:row>116</xdr:row>
      <xdr:rowOff>261246</xdr:rowOff>
    </xdr:from>
    <xdr:ext cx="4249702" cy="2752282"/>
    <xdr:pic>
      <xdr:nvPicPr>
        <xdr:cNvPr id="15" name="Picture 14">
          <a:extLst>
            <a:ext uri="{FF2B5EF4-FFF2-40B4-BE49-F238E27FC236}">
              <a16:creationId xmlns:a16="http://schemas.microsoft.com/office/drawing/2014/main" id="{8745F447-41D2-40B1-A917-2A819AAF32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45" t="17884" r="21946" b="7991"/>
        <a:stretch/>
      </xdr:blipFill>
      <xdr:spPr>
        <a:xfrm>
          <a:off x="1144623" y="20206596"/>
          <a:ext cx="4249702" cy="2752282"/>
        </a:xfrm>
        <a:prstGeom prst="rect">
          <a:avLst/>
        </a:prstGeom>
      </xdr:spPr>
    </xdr:pic>
    <xdr:clientData/>
  </xdr:oneCellAnchor>
  <xdr:oneCellAnchor>
    <xdr:from>
      <xdr:col>1</xdr:col>
      <xdr:colOff>39079</xdr:colOff>
      <xdr:row>102</xdr:row>
      <xdr:rowOff>52658</xdr:rowOff>
    </xdr:from>
    <xdr:ext cx="4828196" cy="2333440"/>
    <xdr:pic>
      <xdr:nvPicPr>
        <xdr:cNvPr id="16" name="Picture 15">
          <a:extLst>
            <a:ext uri="{FF2B5EF4-FFF2-40B4-BE49-F238E27FC236}">
              <a16:creationId xmlns:a16="http://schemas.microsoft.com/office/drawing/2014/main" id="{FCD569BD-3472-4C28-8164-EA93FC831D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8" t="10420" r="7924" b="9765"/>
        <a:stretch/>
      </xdr:blipFill>
      <xdr:spPr>
        <a:xfrm>
          <a:off x="896329" y="17254808"/>
          <a:ext cx="4828196" cy="2333440"/>
        </a:xfrm>
        <a:prstGeom prst="rect">
          <a:avLst/>
        </a:prstGeom>
      </xdr:spPr>
    </xdr:pic>
    <xdr:clientData/>
  </xdr:oneCellAnchor>
  <xdr:oneCellAnchor>
    <xdr:from>
      <xdr:col>1</xdr:col>
      <xdr:colOff>200843</xdr:colOff>
      <xdr:row>87</xdr:row>
      <xdr:rowOff>266744</xdr:rowOff>
    </xdr:from>
    <xdr:ext cx="4620252" cy="2542452"/>
    <xdr:pic>
      <xdr:nvPicPr>
        <xdr:cNvPr id="17" name="Picture 16">
          <a:extLst>
            <a:ext uri="{FF2B5EF4-FFF2-40B4-BE49-F238E27FC236}">
              <a16:creationId xmlns:a16="http://schemas.microsoft.com/office/drawing/2014/main" id="{7FE21137-E9D8-400D-B056-662114E113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07" t="9804" r="6892" b="8892"/>
        <a:stretch/>
      </xdr:blipFill>
      <xdr:spPr>
        <a:xfrm>
          <a:off x="1058093" y="14401844"/>
          <a:ext cx="4620252" cy="2542452"/>
        </a:xfrm>
        <a:prstGeom prst="rect">
          <a:avLst/>
        </a:prstGeom>
      </xdr:spPr>
    </xdr:pic>
    <xdr:clientData/>
  </xdr:oneCellAnchor>
  <xdr:oneCellAnchor>
    <xdr:from>
      <xdr:col>0</xdr:col>
      <xdr:colOff>251399</xdr:colOff>
      <xdr:row>7</xdr:row>
      <xdr:rowOff>54470</xdr:rowOff>
    </xdr:from>
    <xdr:ext cx="4955314" cy="2917329"/>
    <xdr:pic>
      <xdr:nvPicPr>
        <xdr:cNvPr id="18" name="Picture 17">
          <a:extLst>
            <a:ext uri="{FF2B5EF4-FFF2-40B4-BE49-F238E27FC236}">
              <a16:creationId xmlns:a16="http://schemas.microsoft.com/office/drawing/2014/main" id="{36F9FBCF-1059-4B4D-9FF6-0E81EBEF9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399" y="1454645"/>
          <a:ext cx="4955314" cy="2917329"/>
        </a:xfrm>
        <a:prstGeom prst="rect">
          <a:avLst/>
        </a:prstGeom>
      </xdr:spPr>
    </xdr:pic>
    <xdr:clientData/>
  </xdr:oneCellAnchor>
  <xdr:oneCellAnchor>
    <xdr:from>
      <xdr:col>0</xdr:col>
      <xdr:colOff>173649</xdr:colOff>
      <xdr:row>25</xdr:row>
      <xdr:rowOff>60520</xdr:rowOff>
    </xdr:from>
    <xdr:ext cx="4829233" cy="2567625"/>
    <xdr:pic>
      <xdr:nvPicPr>
        <xdr:cNvPr id="19" name="Picture 18">
          <a:extLst>
            <a:ext uri="{FF2B5EF4-FFF2-40B4-BE49-F238E27FC236}">
              <a16:creationId xmlns:a16="http://schemas.microsoft.com/office/drawing/2014/main" id="{00456390-152C-497E-8C40-5792117C6C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4" t="20160" r="16173" b="11391"/>
        <a:stretch/>
      </xdr:blipFill>
      <xdr:spPr>
        <a:xfrm>
          <a:off x="173649" y="5061145"/>
          <a:ext cx="4829233" cy="2567625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265</xdr:row>
      <xdr:rowOff>115456</xdr:rowOff>
    </xdr:from>
    <xdr:ext cx="4779578" cy="2485862"/>
    <xdr:pic>
      <xdr:nvPicPr>
        <xdr:cNvPr id="20" name="Picture 19">
          <a:extLst>
            <a:ext uri="{FF2B5EF4-FFF2-40B4-BE49-F238E27FC236}">
              <a16:creationId xmlns:a16="http://schemas.microsoft.com/office/drawing/2014/main" id="{3F07ADF3-B865-4A4D-9974-BAA0F6936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2626" t="9089" r="14294" b="9864"/>
        <a:stretch/>
      </xdr:blipFill>
      <xdr:spPr>
        <a:xfrm>
          <a:off x="1" y="47321356"/>
          <a:ext cx="4779578" cy="2485862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183</xdr:row>
      <xdr:rowOff>75159</xdr:rowOff>
    </xdr:from>
    <xdr:ext cx="5587759" cy="3350334"/>
    <xdr:pic>
      <xdr:nvPicPr>
        <xdr:cNvPr id="21" name="Picture 20">
          <a:extLst>
            <a:ext uri="{FF2B5EF4-FFF2-40B4-BE49-F238E27FC236}">
              <a16:creationId xmlns:a16="http://schemas.microsoft.com/office/drawing/2014/main" id="{67ED17AE-14DA-45A5-917E-EC55154A70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0331" r="12380"/>
        <a:stretch/>
      </xdr:blipFill>
      <xdr:spPr>
        <a:xfrm>
          <a:off x="1" y="31079034"/>
          <a:ext cx="5587759" cy="3350334"/>
        </a:xfrm>
        <a:prstGeom prst="rect">
          <a:avLst/>
        </a:prstGeom>
      </xdr:spPr>
    </xdr:pic>
    <xdr:clientData/>
  </xdr:oneCellAnchor>
  <xdr:oneCellAnchor>
    <xdr:from>
      <xdr:col>0</xdr:col>
      <xdr:colOff>236145</xdr:colOff>
      <xdr:row>74</xdr:row>
      <xdr:rowOff>144685</xdr:rowOff>
    </xdr:from>
    <xdr:ext cx="4823057" cy="2397959"/>
    <xdr:pic>
      <xdr:nvPicPr>
        <xdr:cNvPr id="22" name="Picture 21">
          <a:extLst>
            <a:ext uri="{FF2B5EF4-FFF2-40B4-BE49-F238E27FC236}">
              <a16:creationId xmlns:a16="http://schemas.microsoft.com/office/drawing/2014/main" id="{2EC0DF35-9CEA-4A91-B446-E7AE9D73A8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716" b="7182"/>
        <a:stretch/>
      </xdr:blipFill>
      <xdr:spPr>
        <a:xfrm>
          <a:off x="236145" y="11746135"/>
          <a:ext cx="4823057" cy="2397959"/>
        </a:xfrm>
        <a:prstGeom prst="rect">
          <a:avLst/>
        </a:prstGeom>
      </xdr:spPr>
    </xdr:pic>
    <xdr:clientData/>
  </xdr:oneCellAnchor>
  <xdr:oneCellAnchor>
    <xdr:from>
      <xdr:col>1</xdr:col>
      <xdr:colOff>619125</xdr:colOff>
      <xdr:row>276</xdr:row>
      <xdr:rowOff>261936</xdr:rowOff>
    </xdr:from>
    <xdr:ext cx="4357688" cy="2366535"/>
    <xdr:pic>
      <xdr:nvPicPr>
        <xdr:cNvPr id="23" name="Picture 22">
          <a:extLst>
            <a:ext uri="{FF2B5EF4-FFF2-40B4-BE49-F238E27FC236}">
              <a16:creationId xmlns:a16="http://schemas.microsoft.com/office/drawing/2014/main" id="{6B020E62-EF41-46A6-A033-28ACD4ABA0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0596" t="19700" r="16193" b="19525"/>
        <a:stretch/>
      </xdr:blipFill>
      <xdr:spPr>
        <a:xfrm>
          <a:off x="1476375" y="49610961"/>
          <a:ext cx="4357688" cy="2366535"/>
        </a:xfrm>
        <a:prstGeom prst="rect">
          <a:avLst/>
        </a:prstGeom>
      </xdr:spPr>
    </xdr:pic>
    <xdr:clientData/>
  </xdr:oneCellAnchor>
  <xdr:twoCellAnchor editAs="oneCell">
    <xdr:from>
      <xdr:col>0</xdr:col>
      <xdr:colOff>285751</xdr:colOff>
      <xdr:row>170</xdr:row>
      <xdr:rowOff>238126</xdr:rowOff>
    </xdr:from>
    <xdr:to>
      <xdr:col>3</xdr:col>
      <xdr:colOff>1476376</xdr:colOff>
      <xdr:row>179</xdr:row>
      <xdr:rowOff>183915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0B91529-0EF1-44FC-986D-C5E3DD730C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0360" t="20956" r="24005" b="9885"/>
        <a:stretch/>
      </xdr:blipFill>
      <xdr:spPr>
        <a:xfrm>
          <a:off x="285751" y="55721251"/>
          <a:ext cx="4738688" cy="3327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190500</xdr:rowOff>
    </xdr:from>
    <xdr:to>
      <xdr:col>3</xdr:col>
      <xdr:colOff>2008187</xdr:colOff>
      <xdr:row>69</xdr:row>
      <xdr:rowOff>95249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9F84262-ED09-43A4-9E1D-69492AE74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9716750"/>
          <a:ext cx="5556250" cy="416718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376820</xdr:colOff>
      <xdr:row>40</xdr:row>
      <xdr:rowOff>255858</xdr:rowOff>
    </xdr:from>
    <xdr:ext cx="3887298" cy="2421574"/>
    <xdr:pic>
      <xdr:nvPicPr>
        <xdr:cNvPr id="2" name="Picture 1">
          <a:extLst>
            <a:ext uri="{FF2B5EF4-FFF2-40B4-BE49-F238E27FC236}">
              <a16:creationId xmlns:a16="http://schemas.microsoft.com/office/drawing/2014/main" id="{761B72EE-3E86-4566-9FB9-BAA72F2F4E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730" t="15263" r="21270" b="19151"/>
        <a:stretch/>
      </xdr:blipFill>
      <xdr:spPr>
        <a:xfrm>
          <a:off x="1234070" y="8799783"/>
          <a:ext cx="3887298" cy="2421574"/>
        </a:xfrm>
        <a:prstGeom prst="rect">
          <a:avLst/>
        </a:prstGeom>
      </xdr:spPr>
    </xdr:pic>
    <xdr:clientData/>
  </xdr:oneCellAnchor>
  <xdr:oneCellAnchor>
    <xdr:from>
      <xdr:col>1</xdr:col>
      <xdr:colOff>34026</xdr:colOff>
      <xdr:row>131</xdr:row>
      <xdr:rowOff>74430</xdr:rowOff>
    </xdr:from>
    <xdr:ext cx="4858649" cy="2319018"/>
    <xdr:pic>
      <xdr:nvPicPr>
        <xdr:cNvPr id="3" name="Picture 2">
          <a:extLst>
            <a:ext uri="{FF2B5EF4-FFF2-40B4-BE49-F238E27FC236}">
              <a16:creationId xmlns:a16="http://schemas.microsoft.com/office/drawing/2014/main" id="{134C3A5F-5AFB-4A93-BDAF-4471970CC3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02" t="12194" r="4102" b="12893"/>
        <a:stretch/>
      </xdr:blipFill>
      <xdr:spPr>
        <a:xfrm>
          <a:off x="891276" y="23077305"/>
          <a:ext cx="4858649" cy="2319018"/>
        </a:xfrm>
        <a:prstGeom prst="rect">
          <a:avLst/>
        </a:prstGeom>
      </xdr:spPr>
    </xdr:pic>
    <xdr:clientData/>
  </xdr:oneCellAnchor>
  <xdr:oneCellAnchor>
    <xdr:from>
      <xdr:col>1</xdr:col>
      <xdr:colOff>79658</xdr:colOff>
      <xdr:row>143</xdr:row>
      <xdr:rowOff>85317</xdr:rowOff>
    </xdr:from>
    <xdr:ext cx="4482817" cy="2144780"/>
    <xdr:pic>
      <xdr:nvPicPr>
        <xdr:cNvPr id="4" name="Picture 3">
          <a:extLst>
            <a:ext uri="{FF2B5EF4-FFF2-40B4-BE49-F238E27FC236}">
              <a16:creationId xmlns:a16="http://schemas.microsoft.com/office/drawing/2014/main" id="{A8E2DA61-FE98-42CE-AB0B-E8B1CCDE22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676" t="17161" r="10665" b="17986"/>
        <a:stretch/>
      </xdr:blipFill>
      <xdr:spPr>
        <a:xfrm>
          <a:off x="936908" y="25888542"/>
          <a:ext cx="4482817" cy="2144780"/>
        </a:xfrm>
        <a:prstGeom prst="rect">
          <a:avLst/>
        </a:prstGeom>
      </xdr:spPr>
    </xdr:pic>
    <xdr:clientData/>
  </xdr:oneCellAnchor>
  <xdr:oneCellAnchor>
    <xdr:from>
      <xdr:col>1</xdr:col>
      <xdr:colOff>354439</xdr:colOff>
      <xdr:row>155</xdr:row>
      <xdr:rowOff>299402</xdr:rowOff>
    </xdr:from>
    <xdr:ext cx="4411236" cy="2381010"/>
    <xdr:pic>
      <xdr:nvPicPr>
        <xdr:cNvPr id="5" name="Picture 4">
          <a:extLst>
            <a:ext uri="{FF2B5EF4-FFF2-40B4-BE49-F238E27FC236}">
              <a16:creationId xmlns:a16="http://schemas.microsoft.com/office/drawing/2014/main" id="{3F784AC4-5FD7-4F44-904F-3E1F7AEC44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652" t="20697" r="17649" b="19686"/>
        <a:stretch/>
      </xdr:blipFill>
      <xdr:spPr>
        <a:xfrm>
          <a:off x="1211689" y="28407677"/>
          <a:ext cx="4411236" cy="2381010"/>
        </a:xfrm>
        <a:prstGeom prst="rect">
          <a:avLst/>
        </a:prstGeom>
      </xdr:spPr>
    </xdr:pic>
    <xdr:clientData/>
  </xdr:oneCellAnchor>
  <xdr:oneCellAnchor>
    <xdr:from>
      <xdr:col>1</xdr:col>
      <xdr:colOff>90083</xdr:colOff>
      <xdr:row>295</xdr:row>
      <xdr:rowOff>332058</xdr:rowOff>
    </xdr:from>
    <xdr:ext cx="4814773" cy="2320653"/>
    <xdr:pic>
      <xdr:nvPicPr>
        <xdr:cNvPr id="6" name="Picture 5">
          <a:extLst>
            <a:ext uri="{FF2B5EF4-FFF2-40B4-BE49-F238E27FC236}">
              <a16:creationId xmlns:a16="http://schemas.microsoft.com/office/drawing/2014/main" id="{AECE8C33-E387-4F21-BC9F-ACEF1B08FB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033" t="13467" r="5847" b="11374"/>
        <a:stretch/>
      </xdr:blipFill>
      <xdr:spPr>
        <a:xfrm>
          <a:off x="947333" y="52805283"/>
          <a:ext cx="4814773" cy="2320653"/>
        </a:xfrm>
        <a:prstGeom prst="rect">
          <a:avLst/>
        </a:prstGeom>
      </xdr:spPr>
    </xdr:pic>
    <xdr:clientData/>
  </xdr:oneCellAnchor>
  <xdr:oneCellAnchor>
    <xdr:from>
      <xdr:col>1</xdr:col>
      <xdr:colOff>218195</xdr:colOff>
      <xdr:row>310</xdr:row>
      <xdr:rowOff>292143</xdr:rowOff>
    </xdr:from>
    <xdr:ext cx="4864947" cy="2480312"/>
    <xdr:pic>
      <xdr:nvPicPr>
        <xdr:cNvPr id="7" name="Picture 6">
          <a:extLst>
            <a:ext uri="{FF2B5EF4-FFF2-40B4-BE49-F238E27FC236}">
              <a16:creationId xmlns:a16="http://schemas.microsoft.com/office/drawing/2014/main" id="{68D3C325-60F2-4F6B-991A-F72A124B34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10" t="9931" r="7335" b="8563"/>
        <a:stretch/>
      </xdr:blipFill>
      <xdr:spPr>
        <a:xfrm>
          <a:off x="1075445" y="55803843"/>
          <a:ext cx="4864947" cy="2480312"/>
        </a:xfrm>
        <a:prstGeom prst="rect">
          <a:avLst/>
        </a:prstGeom>
      </xdr:spPr>
    </xdr:pic>
    <xdr:clientData/>
  </xdr:oneCellAnchor>
  <xdr:oneCellAnchor>
    <xdr:from>
      <xdr:col>0</xdr:col>
      <xdr:colOff>356964</xdr:colOff>
      <xdr:row>340</xdr:row>
      <xdr:rowOff>252865</xdr:rowOff>
    </xdr:from>
    <xdr:ext cx="4111161" cy="2480312"/>
    <xdr:pic>
      <xdr:nvPicPr>
        <xdr:cNvPr id="8" name="Picture 7">
          <a:extLst>
            <a:ext uri="{FF2B5EF4-FFF2-40B4-BE49-F238E27FC236}">
              <a16:creationId xmlns:a16="http://schemas.microsoft.com/office/drawing/2014/main" id="{D2AAB057-6996-4DFE-9B75-5D9231C666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03" t="6694" r="9548" b="9879"/>
        <a:stretch/>
      </xdr:blipFill>
      <xdr:spPr>
        <a:xfrm>
          <a:off x="356964" y="62003440"/>
          <a:ext cx="4111161" cy="2480312"/>
        </a:xfrm>
        <a:prstGeom prst="rect">
          <a:avLst/>
        </a:prstGeom>
      </xdr:spPr>
    </xdr:pic>
    <xdr:clientData/>
  </xdr:oneCellAnchor>
  <xdr:oneCellAnchor>
    <xdr:from>
      <xdr:col>0</xdr:col>
      <xdr:colOff>228006</xdr:colOff>
      <xdr:row>327</xdr:row>
      <xdr:rowOff>215445</xdr:rowOff>
    </xdr:from>
    <xdr:ext cx="4892952" cy="2480314"/>
    <xdr:pic>
      <xdr:nvPicPr>
        <xdr:cNvPr id="9" name="Picture 8">
          <a:extLst>
            <a:ext uri="{FF2B5EF4-FFF2-40B4-BE49-F238E27FC236}">
              <a16:creationId xmlns:a16="http://schemas.microsoft.com/office/drawing/2014/main" id="{0B0ED86F-959A-49BD-9121-9D0DF35E5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5" t="11420" r="7973" b="8755"/>
        <a:stretch/>
      </xdr:blipFill>
      <xdr:spPr>
        <a:xfrm>
          <a:off x="228006" y="121563945"/>
          <a:ext cx="4892952" cy="2480314"/>
        </a:xfrm>
        <a:prstGeom prst="rect">
          <a:avLst/>
        </a:prstGeom>
      </xdr:spPr>
    </xdr:pic>
    <xdr:clientData/>
  </xdr:oneCellAnchor>
  <xdr:oneCellAnchor>
    <xdr:from>
      <xdr:col>0</xdr:col>
      <xdr:colOff>233060</xdr:colOff>
      <xdr:row>256</xdr:row>
      <xdr:rowOff>36328</xdr:rowOff>
    </xdr:from>
    <xdr:ext cx="4944756" cy="2499362"/>
    <xdr:pic>
      <xdr:nvPicPr>
        <xdr:cNvPr id="10" name="Picture 9">
          <a:extLst>
            <a:ext uri="{FF2B5EF4-FFF2-40B4-BE49-F238E27FC236}">
              <a16:creationId xmlns:a16="http://schemas.microsoft.com/office/drawing/2014/main" id="{56B11925-E26E-4BD6-8BE0-1F4E8C01C8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9" t="21555" r="11435" b="14085"/>
        <a:stretch/>
      </xdr:blipFill>
      <xdr:spPr>
        <a:xfrm>
          <a:off x="233060" y="44841928"/>
          <a:ext cx="4944756" cy="2499362"/>
        </a:xfrm>
        <a:prstGeom prst="rect">
          <a:avLst/>
        </a:prstGeom>
      </xdr:spPr>
    </xdr:pic>
    <xdr:clientData/>
  </xdr:oneCellAnchor>
  <xdr:oneCellAnchor>
    <xdr:from>
      <xdr:col>1</xdr:col>
      <xdr:colOff>384995</xdr:colOff>
      <xdr:row>226</xdr:row>
      <xdr:rowOff>20001</xdr:rowOff>
    </xdr:from>
    <xdr:ext cx="4074148" cy="2480315"/>
    <xdr:pic>
      <xdr:nvPicPr>
        <xdr:cNvPr id="11" name="Picture 10">
          <a:extLst>
            <a:ext uri="{FF2B5EF4-FFF2-40B4-BE49-F238E27FC236}">
              <a16:creationId xmlns:a16="http://schemas.microsoft.com/office/drawing/2014/main" id="{C5436175-7A2D-4E0A-BFF5-9D1116CCCC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15" t="3647" r="6832" b="4559"/>
        <a:stretch/>
      </xdr:blipFill>
      <xdr:spPr>
        <a:xfrm>
          <a:off x="1242245" y="39224901"/>
          <a:ext cx="4074148" cy="2480315"/>
        </a:xfrm>
        <a:prstGeom prst="rect">
          <a:avLst/>
        </a:prstGeom>
      </xdr:spPr>
    </xdr:pic>
    <xdr:clientData/>
  </xdr:oneCellAnchor>
  <xdr:oneCellAnchor>
    <xdr:from>
      <xdr:col>1</xdr:col>
      <xdr:colOff>98872</xdr:colOff>
      <xdr:row>240</xdr:row>
      <xdr:rowOff>126458</xdr:rowOff>
    </xdr:from>
    <xdr:ext cx="4595593" cy="2480313"/>
    <xdr:pic>
      <xdr:nvPicPr>
        <xdr:cNvPr id="12" name="Picture 11">
          <a:extLst>
            <a:ext uri="{FF2B5EF4-FFF2-40B4-BE49-F238E27FC236}">
              <a16:creationId xmlns:a16="http://schemas.microsoft.com/office/drawing/2014/main" id="{9E0CDA4E-88F0-46FD-B4AB-C25949D13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122" y="42131708"/>
          <a:ext cx="4595593" cy="2480313"/>
        </a:xfrm>
        <a:prstGeom prst="rect">
          <a:avLst/>
        </a:prstGeom>
      </xdr:spPr>
    </xdr:pic>
    <xdr:clientData/>
  </xdr:oneCellAnchor>
  <xdr:oneCellAnchor>
    <xdr:from>
      <xdr:col>0</xdr:col>
      <xdr:colOff>254081</xdr:colOff>
      <xdr:row>199</xdr:row>
      <xdr:rowOff>49029</xdr:rowOff>
    </xdr:from>
    <xdr:ext cx="4794764" cy="2480311"/>
    <xdr:pic>
      <xdr:nvPicPr>
        <xdr:cNvPr id="13" name="Picture 12">
          <a:extLst>
            <a:ext uri="{FF2B5EF4-FFF2-40B4-BE49-F238E27FC236}">
              <a16:creationId xmlns:a16="http://schemas.microsoft.com/office/drawing/2014/main" id="{89408A6B-317C-4EF7-8B1B-FA252F5998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30" t="13470" r="7383" b="9865"/>
        <a:stretch/>
      </xdr:blipFill>
      <xdr:spPr>
        <a:xfrm>
          <a:off x="254081" y="33853254"/>
          <a:ext cx="4794764" cy="2480311"/>
        </a:xfrm>
        <a:prstGeom prst="rect">
          <a:avLst/>
        </a:prstGeom>
      </xdr:spPr>
    </xdr:pic>
    <xdr:clientData/>
  </xdr:oneCellAnchor>
  <xdr:oneCellAnchor>
    <xdr:from>
      <xdr:col>0</xdr:col>
      <xdr:colOff>299989</xdr:colOff>
      <xdr:row>214</xdr:row>
      <xdr:rowOff>110714</xdr:rowOff>
    </xdr:from>
    <xdr:ext cx="5261748" cy="2480314"/>
    <xdr:pic>
      <xdr:nvPicPr>
        <xdr:cNvPr id="14" name="Picture 13">
          <a:extLst>
            <a:ext uri="{FF2B5EF4-FFF2-40B4-BE49-F238E27FC236}">
              <a16:creationId xmlns:a16="http://schemas.microsoft.com/office/drawing/2014/main" id="{A27F79B4-8EF1-45EB-8A93-A374B66DBE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77" t="20166" r="6350" b="18681"/>
        <a:stretch/>
      </xdr:blipFill>
      <xdr:spPr>
        <a:xfrm>
          <a:off x="299989" y="36715289"/>
          <a:ext cx="5261748" cy="2480314"/>
        </a:xfrm>
        <a:prstGeom prst="rect">
          <a:avLst/>
        </a:prstGeom>
      </xdr:spPr>
    </xdr:pic>
    <xdr:clientData/>
  </xdr:oneCellAnchor>
  <xdr:oneCellAnchor>
    <xdr:from>
      <xdr:col>1</xdr:col>
      <xdr:colOff>287373</xdr:colOff>
      <xdr:row>117</xdr:row>
      <xdr:rowOff>261246</xdr:rowOff>
    </xdr:from>
    <xdr:ext cx="4249702" cy="2752282"/>
    <xdr:pic>
      <xdr:nvPicPr>
        <xdr:cNvPr id="15" name="Picture 14">
          <a:extLst>
            <a:ext uri="{FF2B5EF4-FFF2-40B4-BE49-F238E27FC236}">
              <a16:creationId xmlns:a16="http://schemas.microsoft.com/office/drawing/2014/main" id="{7F6066CC-10BD-4E21-9F54-F87257E4FF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45" t="17884" r="21946" b="7991"/>
        <a:stretch/>
      </xdr:blipFill>
      <xdr:spPr>
        <a:xfrm>
          <a:off x="1144623" y="20206596"/>
          <a:ext cx="4249702" cy="2752282"/>
        </a:xfrm>
        <a:prstGeom prst="rect">
          <a:avLst/>
        </a:prstGeom>
      </xdr:spPr>
    </xdr:pic>
    <xdr:clientData/>
  </xdr:oneCellAnchor>
  <xdr:oneCellAnchor>
    <xdr:from>
      <xdr:col>1</xdr:col>
      <xdr:colOff>39079</xdr:colOff>
      <xdr:row>103</xdr:row>
      <xdr:rowOff>52658</xdr:rowOff>
    </xdr:from>
    <xdr:ext cx="4828196" cy="2333440"/>
    <xdr:pic>
      <xdr:nvPicPr>
        <xdr:cNvPr id="16" name="Picture 15">
          <a:extLst>
            <a:ext uri="{FF2B5EF4-FFF2-40B4-BE49-F238E27FC236}">
              <a16:creationId xmlns:a16="http://schemas.microsoft.com/office/drawing/2014/main" id="{F18C8480-80F3-4F6D-A85D-44D89AEFAB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8" t="10420" r="7924" b="9765"/>
        <a:stretch/>
      </xdr:blipFill>
      <xdr:spPr>
        <a:xfrm>
          <a:off x="896329" y="17254808"/>
          <a:ext cx="4828196" cy="2333440"/>
        </a:xfrm>
        <a:prstGeom prst="rect">
          <a:avLst/>
        </a:prstGeom>
      </xdr:spPr>
    </xdr:pic>
    <xdr:clientData/>
  </xdr:oneCellAnchor>
  <xdr:oneCellAnchor>
    <xdr:from>
      <xdr:col>1</xdr:col>
      <xdr:colOff>200843</xdr:colOff>
      <xdr:row>88</xdr:row>
      <xdr:rowOff>266744</xdr:rowOff>
    </xdr:from>
    <xdr:ext cx="4620252" cy="2542452"/>
    <xdr:pic>
      <xdr:nvPicPr>
        <xdr:cNvPr id="17" name="Picture 16">
          <a:extLst>
            <a:ext uri="{FF2B5EF4-FFF2-40B4-BE49-F238E27FC236}">
              <a16:creationId xmlns:a16="http://schemas.microsoft.com/office/drawing/2014/main" id="{8415E891-5BB1-496A-97B3-7FC48BC464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07" t="9804" r="6892" b="8892"/>
        <a:stretch/>
      </xdr:blipFill>
      <xdr:spPr>
        <a:xfrm>
          <a:off x="1058093" y="14401844"/>
          <a:ext cx="4620252" cy="2542452"/>
        </a:xfrm>
        <a:prstGeom prst="rect">
          <a:avLst/>
        </a:prstGeom>
      </xdr:spPr>
    </xdr:pic>
    <xdr:clientData/>
  </xdr:oneCellAnchor>
  <xdr:oneCellAnchor>
    <xdr:from>
      <xdr:col>0</xdr:col>
      <xdr:colOff>251399</xdr:colOff>
      <xdr:row>7</xdr:row>
      <xdr:rowOff>54470</xdr:rowOff>
    </xdr:from>
    <xdr:ext cx="4955314" cy="2917329"/>
    <xdr:pic>
      <xdr:nvPicPr>
        <xdr:cNvPr id="18" name="Picture 17">
          <a:extLst>
            <a:ext uri="{FF2B5EF4-FFF2-40B4-BE49-F238E27FC236}">
              <a16:creationId xmlns:a16="http://schemas.microsoft.com/office/drawing/2014/main" id="{75872AE5-EA7B-4C1B-B7B7-F1374CD21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399" y="1454645"/>
          <a:ext cx="4955314" cy="2917329"/>
        </a:xfrm>
        <a:prstGeom prst="rect">
          <a:avLst/>
        </a:prstGeom>
      </xdr:spPr>
    </xdr:pic>
    <xdr:clientData/>
  </xdr:oneCellAnchor>
  <xdr:oneCellAnchor>
    <xdr:from>
      <xdr:col>0</xdr:col>
      <xdr:colOff>173649</xdr:colOff>
      <xdr:row>24</xdr:row>
      <xdr:rowOff>60520</xdr:rowOff>
    </xdr:from>
    <xdr:ext cx="4829233" cy="2567625"/>
    <xdr:pic>
      <xdr:nvPicPr>
        <xdr:cNvPr id="19" name="Picture 18">
          <a:extLst>
            <a:ext uri="{FF2B5EF4-FFF2-40B4-BE49-F238E27FC236}">
              <a16:creationId xmlns:a16="http://schemas.microsoft.com/office/drawing/2014/main" id="{1F8B17B6-D557-4B17-9C23-F98F41EF3B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4" t="20160" r="16173" b="11391"/>
        <a:stretch/>
      </xdr:blipFill>
      <xdr:spPr>
        <a:xfrm>
          <a:off x="173649" y="5061145"/>
          <a:ext cx="4829233" cy="2567625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268</xdr:row>
      <xdr:rowOff>115456</xdr:rowOff>
    </xdr:from>
    <xdr:ext cx="4779578" cy="2485862"/>
    <xdr:pic>
      <xdr:nvPicPr>
        <xdr:cNvPr id="20" name="Picture 19">
          <a:extLst>
            <a:ext uri="{FF2B5EF4-FFF2-40B4-BE49-F238E27FC236}">
              <a16:creationId xmlns:a16="http://schemas.microsoft.com/office/drawing/2014/main" id="{E706113D-8FB3-4911-883F-DD11EAEAA8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2626" t="9089" r="14294" b="9864"/>
        <a:stretch/>
      </xdr:blipFill>
      <xdr:spPr>
        <a:xfrm>
          <a:off x="1" y="47321356"/>
          <a:ext cx="4779578" cy="2485862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184</xdr:row>
      <xdr:rowOff>75159</xdr:rowOff>
    </xdr:from>
    <xdr:ext cx="5587759" cy="3350334"/>
    <xdr:pic>
      <xdr:nvPicPr>
        <xdr:cNvPr id="21" name="Picture 20">
          <a:extLst>
            <a:ext uri="{FF2B5EF4-FFF2-40B4-BE49-F238E27FC236}">
              <a16:creationId xmlns:a16="http://schemas.microsoft.com/office/drawing/2014/main" id="{DADF6BDE-CB88-4600-B362-7CDC411842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0331" r="12380"/>
        <a:stretch/>
      </xdr:blipFill>
      <xdr:spPr>
        <a:xfrm>
          <a:off x="1" y="31079034"/>
          <a:ext cx="5587759" cy="3350334"/>
        </a:xfrm>
        <a:prstGeom prst="rect">
          <a:avLst/>
        </a:prstGeom>
      </xdr:spPr>
    </xdr:pic>
    <xdr:clientData/>
  </xdr:oneCellAnchor>
  <xdr:oneCellAnchor>
    <xdr:from>
      <xdr:col>0</xdr:col>
      <xdr:colOff>236145</xdr:colOff>
      <xdr:row>75</xdr:row>
      <xdr:rowOff>144685</xdr:rowOff>
    </xdr:from>
    <xdr:ext cx="4823057" cy="2397959"/>
    <xdr:pic>
      <xdr:nvPicPr>
        <xdr:cNvPr id="22" name="Picture 21">
          <a:extLst>
            <a:ext uri="{FF2B5EF4-FFF2-40B4-BE49-F238E27FC236}">
              <a16:creationId xmlns:a16="http://schemas.microsoft.com/office/drawing/2014/main" id="{79B16DFE-247A-41AA-BD46-5FCA6CF77C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716" b="7182"/>
        <a:stretch/>
      </xdr:blipFill>
      <xdr:spPr>
        <a:xfrm>
          <a:off x="236145" y="11746135"/>
          <a:ext cx="4823057" cy="2397959"/>
        </a:xfrm>
        <a:prstGeom prst="rect">
          <a:avLst/>
        </a:prstGeom>
      </xdr:spPr>
    </xdr:pic>
    <xdr:clientData/>
  </xdr:oneCellAnchor>
  <xdr:oneCellAnchor>
    <xdr:from>
      <xdr:col>1</xdr:col>
      <xdr:colOff>238125</xdr:colOff>
      <xdr:row>280</xdr:row>
      <xdr:rowOff>47623</xdr:rowOff>
    </xdr:from>
    <xdr:ext cx="4357688" cy="2366535"/>
    <xdr:pic>
      <xdr:nvPicPr>
        <xdr:cNvPr id="23" name="Picture 22">
          <a:extLst>
            <a:ext uri="{FF2B5EF4-FFF2-40B4-BE49-F238E27FC236}">
              <a16:creationId xmlns:a16="http://schemas.microsoft.com/office/drawing/2014/main" id="{0DEB4877-4F7C-4B2D-AC3B-5CE2EF2B83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0596" t="19700" r="16193" b="19525"/>
        <a:stretch/>
      </xdr:blipFill>
      <xdr:spPr>
        <a:xfrm>
          <a:off x="595313" y="103084311"/>
          <a:ext cx="4357688" cy="236653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169</xdr:row>
      <xdr:rowOff>109538</xdr:rowOff>
    </xdr:from>
    <xdr:to>
      <xdr:col>3</xdr:col>
      <xdr:colOff>1204913</xdr:colOff>
      <xdr:row>178</xdr:row>
      <xdr:rowOff>231539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9929D4-E7FA-4781-A3AD-8A398CCA1A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0360" t="20956" r="24005" b="9885"/>
        <a:stretch/>
      </xdr:blipFill>
      <xdr:spPr>
        <a:xfrm>
          <a:off x="0" y="59716988"/>
          <a:ext cx="4672013" cy="3379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285751</xdr:rowOff>
    </xdr:from>
    <xdr:to>
      <xdr:col>3</xdr:col>
      <xdr:colOff>2008187</xdr:colOff>
      <xdr:row>66</xdr:row>
      <xdr:rowOff>190500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18836DB-4454-4D13-BE07-2CCA02CCB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9812001"/>
          <a:ext cx="5556250" cy="416718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351</xdr:row>
      <xdr:rowOff>36482</xdr:rowOff>
    </xdr:from>
    <xdr:to>
      <xdr:col>3</xdr:col>
      <xdr:colOff>1695450</xdr:colOff>
      <xdr:row>360</xdr:row>
      <xdr:rowOff>23601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FB212A1-31B8-4F7F-BDF3-E5D411D8E8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8301"/>
        <a:stretch/>
      </xdr:blipFill>
      <xdr:spPr>
        <a:xfrm>
          <a:off x="190500" y="131877722"/>
          <a:ext cx="4987290" cy="327895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376820</xdr:colOff>
      <xdr:row>43</xdr:row>
      <xdr:rowOff>255858</xdr:rowOff>
    </xdr:from>
    <xdr:ext cx="3887298" cy="2421574"/>
    <xdr:pic>
      <xdr:nvPicPr>
        <xdr:cNvPr id="2" name="Picture 1">
          <a:extLst>
            <a:ext uri="{FF2B5EF4-FFF2-40B4-BE49-F238E27FC236}">
              <a16:creationId xmlns:a16="http://schemas.microsoft.com/office/drawing/2014/main" id="{0ABF80EB-52B4-4584-A024-FAAA6B750C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730" t="15263" r="21270" b="19151"/>
        <a:stretch/>
      </xdr:blipFill>
      <xdr:spPr>
        <a:xfrm>
          <a:off x="738770" y="15229158"/>
          <a:ext cx="3887298" cy="2421574"/>
        </a:xfrm>
        <a:prstGeom prst="rect">
          <a:avLst/>
        </a:prstGeom>
      </xdr:spPr>
    </xdr:pic>
    <xdr:clientData/>
  </xdr:oneCellAnchor>
  <xdr:oneCellAnchor>
    <xdr:from>
      <xdr:col>1</xdr:col>
      <xdr:colOff>34026</xdr:colOff>
      <xdr:row>130</xdr:row>
      <xdr:rowOff>74430</xdr:rowOff>
    </xdr:from>
    <xdr:ext cx="4858649" cy="2319018"/>
    <xdr:pic>
      <xdr:nvPicPr>
        <xdr:cNvPr id="3" name="Picture 2">
          <a:extLst>
            <a:ext uri="{FF2B5EF4-FFF2-40B4-BE49-F238E27FC236}">
              <a16:creationId xmlns:a16="http://schemas.microsoft.com/office/drawing/2014/main" id="{BDE32613-56BD-45D4-A363-A00DA0DB33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02" t="12194" r="4102" b="12893"/>
        <a:stretch/>
      </xdr:blipFill>
      <xdr:spPr>
        <a:xfrm>
          <a:off x="395976" y="40355655"/>
          <a:ext cx="4858649" cy="2319018"/>
        </a:xfrm>
        <a:prstGeom prst="rect">
          <a:avLst/>
        </a:prstGeom>
      </xdr:spPr>
    </xdr:pic>
    <xdr:clientData/>
  </xdr:oneCellAnchor>
  <xdr:oneCellAnchor>
    <xdr:from>
      <xdr:col>1</xdr:col>
      <xdr:colOff>79658</xdr:colOff>
      <xdr:row>142</xdr:row>
      <xdr:rowOff>85317</xdr:rowOff>
    </xdr:from>
    <xdr:ext cx="4482817" cy="2144780"/>
    <xdr:pic>
      <xdr:nvPicPr>
        <xdr:cNvPr id="4" name="Picture 3">
          <a:extLst>
            <a:ext uri="{FF2B5EF4-FFF2-40B4-BE49-F238E27FC236}">
              <a16:creationId xmlns:a16="http://schemas.microsoft.com/office/drawing/2014/main" id="{C38A946B-35F1-4EDB-8483-F58725D98E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676" t="17161" r="10665" b="17986"/>
        <a:stretch/>
      </xdr:blipFill>
      <xdr:spPr>
        <a:xfrm>
          <a:off x="441608" y="45367167"/>
          <a:ext cx="4482817" cy="2144780"/>
        </a:xfrm>
        <a:prstGeom prst="rect">
          <a:avLst/>
        </a:prstGeom>
      </xdr:spPr>
    </xdr:pic>
    <xdr:clientData/>
  </xdr:oneCellAnchor>
  <xdr:oneCellAnchor>
    <xdr:from>
      <xdr:col>1</xdr:col>
      <xdr:colOff>354439</xdr:colOff>
      <xdr:row>154</xdr:row>
      <xdr:rowOff>299402</xdr:rowOff>
    </xdr:from>
    <xdr:ext cx="4411236" cy="2381010"/>
    <xdr:pic>
      <xdr:nvPicPr>
        <xdr:cNvPr id="5" name="Picture 4">
          <a:extLst>
            <a:ext uri="{FF2B5EF4-FFF2-40B4-BE49-F238E27FC236}">
              <a16:creationId xmlns:a16="http://schemas.microsoft.com/office/drawing/2014/main" id="{B0B2CC73-38E6-4D13-B0DF-CDE8F94D0E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652" t="20697" r="17649" b="19686"/>
        <a:stretch/>
      </xdr:blipFill>
      <xdr:spPr>
        <a:xfrm>
          <a:off x="716389" y="50153252"/>
          <a:ext cx="4411236" cy="2381010"/>
        </a:xfrm>
        <a:prstGeom prst="rect">
          <a:avLst/>
        </a:prstGeom>
      </xdr:spPr>
    </xdr:pic>
    <xdr:clientData/>
  </xdr:oneCellAnchor>
  <xdr:oneCellAnchor>
    <xdr:from>
      <xdr:col>1</xdr:col>
      <xdr:colOff>90083</xdr:colOff>
      <xdr:row>287</xdr:row>
      <xdr:rowOff>332058</xdr:rowOff>
    </xdr:from>
    <xdr:ext cx="4814773" cy="2320653"/>
    <xdr:pic>
      <xdr:nvPicPr>
        <xdr:cNvPr id="6" name="Picture 5">
          <a:extLst>
            <a:ext uri="{FF2B5EF4-FFF2-40B4-BE49-F238E27FC236}">
              <a16:creationId xmlns:a16="http://schemas.microsoft.com/office/drawing/2014/main" id="{7A86BC60-F176-4190-B1A4-B60D1ADBE4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033" t="13467" r="5847" b="11374"/>
        <a:stretch/>
      </xdr:blipFill>
      <xdr:spPr>
        <a:xfrm>
          <a:off x="452033" y="104021208"/>
          <a:ext cx="4814773" cy="232065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1054143</xdr:rowOff>
    </xdr:from>
    <xdr:ext cx="4864947" cy="2480312"/>
    <xdr:pic>
      <xdr:nvPicPr>
        <xdr:cNvPr id="7" name="Picture 6">
          <a:extLst>
            <a:ext uri="{FF2B5EF4-FFF2-40B4-BE49-F238E27FC236}">
              <a16:creationId xmlns:a16="http://schemas.microsoft.com/office/drawing/2014/main" id="{D6DF16C5-E0EB-40B1-8E04-055AC51A4F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10" t="9931" r="7335" b="8563"/>
        <a:stretch/>
      </xdr:blipFill>
      <xdr:spPr>
        <a:xfrm>
          <a:off x="0" y="112858593"/>
          <a:ext cx="4864947" cy="2480312"/>
        </a:xfrm>
        <a:prstGeom prst="rect">
          <a:avLst/>
        </a:prstGeom>
      </xdr:spPr>
    </xdr:pic>
    <xdr:clientData/>
  </xdr:oneCellAnchor>
  <xdr:oneCellAnchor>
    <xdr:from>
      <xdr:col>0</xdr:col>
      <xdr:colOff>356964</xdr:colOff>
      <xdr:row>332</xdr:row>
      <xdr:rowOff>252865</xdr:rowOff>
    </xdr:from>
    <xdr:ext cx="4111161" cy="2480312"/>
    <xdr:pic>
      <xdr:nvPicPr>
        <xdr:cNvPr id="8" name="Picture 7">
          <a:extLst>
            <a:ext uri="{FF2B5EF4-FFF2-40B4-BE49-F238E27FC236}">
              <a16:creationId xmlns:a16="http://schemas.microsoft.com/office/drawing/2014/main" id="{5A262F40-B73A-4F50-8F1A-64FFBEAABD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03" t="6694" r="9548" b="9879"/>
        <a:stretch/>
      </xdr:blipFill>
      <xdr:spPr>
        <a:xfrm>
          <a:off x="356964" y="122210965"/>
          <a:ext cx="4111161" cy="2480312"/>
        </a:xfrm>
        <a:prstGeom prst="rect">
          <a:avLst/>
        </a:prstGeom>
      </xdr:spPr>
    </xdr:pic>
    <xdr:clientData/>
  </xdr:oneCellAnchor>
  <xdr:oneCellAnchor>
    <xdr:from>
      <xdr:col>1</xdr:col>
      <xdr:colOff>204193</xdr:colOff>
      <xdr:row>320</xdr:row>
      <xdr:rowOff>72570</xdr:rowOff>
    </xdr:from>
    <xdr:ext cx="4892952" cy="2480314"/>
    <xdr:pic>
      <xdr:nvPicPr>
        <xdr:cNvPr id="9" name="Picture 8">
          <a:extLst>
            <a:ext uri="{FF2B5EF4-FFF2-40B4-BE49-F238E27FC236}">
              <a16:creationId xmlns:a16="http://schemas.microsoft.com/office/drawing/2014/main" id="{A92AF0E1-2CAD-4906-BF3F-4E09432405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5" t="11420" r="7973" b="8755"/>
        <a:stretch/>
      </xdr:blipFill>
      <xdr:spPr>
        <a:xfrm>
          <a:off x="566143" y="115858470"/>
          <a:ext cx="4892952" cy="2480314"/>
        </a:xfrm>
        <a:prstGeom prst="rect">
          <a:avLst/>
        </a:prstGeom>
      </xdr:spPr>
    </xdr:pic>
    <xdr:clientData/>
  </xdr:oneCellAnchor>
  <xdr:oneCellAnchor>
    <xdr:from>
      <xdr:col>0</xdr:col>
      <xdr:colOff>233060</xdr:colOff>
      <xdr:row>247</xdr:row>
      <xdr:rowOff>36328</xdr:rowOff>
    </xdr:from>
    <xdr:ext cx="4944756" cy="2499362"/>
    <xdr:pic>
      <xdr:nvPicPr>
        <xdr:cNvPr id="10" name="Picture 9">
          <a:extLst>
            <a:ext uri="{FF2B5EF4-FFF2-40B4-BE49-F238E27FC236}">
              <a16:creationId xmlns:a16="http://schemas.microsoft.com/office/drawing/2014/main" id="{695F6DDA-ACF5-457D-A474-494FFC66AB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9" t="21555" r="11435" b="14085"/>
        <a:stretch/>
      </xdr:blipFill>
      <xdr:spPr>
        <a:xfrm>
          <a:off x="233060" y="84856453"/>
          <a:ext cx="4944756" cy="2499362"/>
        </a:xfrm>
        <a:prstGeom prst="rect">
          <a:avLst/>
        </a:prstGeom>
      </xdr:spPr>
    </xdr:pic>
    <xdr:clientData/>
  </xdr:oneCellAnchor>
  <xdr:oneCellAnchor>
    <xdr:from>
      <xdr:col>1</xdr:col>
      <xdr:colOff>384995</xdr:colOff>
      <xdr:row>224</xdr:row>
      <xdr:rowOff>20001</xdr:rowOff>
    </xdr:from>
    <xdr:ext cx="4074148" cy="2480315"/>
    <xdr:pic>
      <xdr:nvPicPr>
        <xdr:cNvPr id="11" name="Picture 10">
          <a:extLst>
            <a:ext uri="{FF2B5EF4-FFF2-40B4-BE49-F238E27FC236}">
              <a16:creationId xmlns:a16="http://schemas.microsoft.com/office/drawing/2014/main" id="{9F197EDD-18A2-437A-BD3D-546E30B1ED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15" t="3647" r="6832" b="4559"/>
        <a:stretch/>
      </xdr:blipFill>
      <xdr:spPr>
        <a:xfrm>
          <a:off x="746945" y="74238801"/>
          <a:ext cx="4074148" cy="2480315"/>
        </a:xfrm>
        <a:prstGeom prst="rect">
          <a:avLst/>
        </a:prstGeom>
      </xdr:spPr>
    </xdr:pic>
    <xdr:clientData/>
  </xdr:oneCellAnchor>
  <xdr:oneCellAnchor>
    <xdr:from>
      <xdr:col>0</xdr:col>
      <xdr:colOff>170310</xdr:colOff>
      <xdr:row>235</xdr:row>
      <xdr:rowOff>102646</xdr:rowOff>
    </xdr:from>
    <xdr:ext cx="4595593" cy="2480313"/>
    <xdr:pic>
      <xdr:nvPicPr>
        <xdr:cNvPr id="12" name="Picture 11">
          <a:extLst>
            <a:ext uri="{FF2B5EF4-FFF2-40B4-BE49-F238E27FC236}">
              <a16:creationId xmlns:a16="http://schemas.microsoft.com/office/drawing/2014/main" id="{D6638BAE-2699-46AF-ACBD-C8805DFC3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10" y="91756959"/>
          <a:ext cx="4595593" cy="2480313"/>
        </a:xfrm>
        <a:prstGeom prst="rect">
          <a:avLst/>
        </a:prstGeom>
      </xdr:spPr>
    </xdr:pic>
    <xdr:clientData/>
  </xdr:oneCellAnchor>
  <xdr:oneCellAnchor>
    <xdr:from>
      <xdr:col>0</xdr:col>
      <xdr:colOff>254081</xdr:colOff>
      <xdr:row>198</xdr:row>
      <xdr:rowOff>49029</xdr:rowOff>
    </xdr:from>
    <xdr:ext cx="4794764" cy="2480311"/>
    <xdr:pic>
      <xdr:nvPicPr>
        <xdr:cNvPr id="13" name="Picture 12">
          <a:extLst>
            <a:ext uri="{FF2B5EF4-FFF2-40B4-BE49-F238E27FC236}">
              <a16:creationId xmlns:a16="http://schemas.microsoft.com/office/drawing/2014/main" id="{68B2FBFA-245F-4863-B914-1EC53CCA47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30" t="13470" r="7383" b="9865"/>
        <a:stretch/>
      </xdr:blipFill>
      <xdr:spPr>
        <a:xfrm>
          <a:off x="254081" y="62599704"/>
          <a:ext cx="4794764" cy="2480311"/>
        </a:xfrm>
        <a:prstGeom prst="rect">
          <a:avLst/>
        </a:prstGeom>
      </xdr:spPr>
    </xdr:pic>
    <xdr:clientData/>
  </xdr:oneCellAnchor>
  <xdr:oneCellAnchor>
    <xdr:from>
      <xdr:col>0</xdr:col>
      <xdr:colOff>299989</xdr:colOff>
      <xdr:row>212</xdr:row>
      <xdr:rowOff>110714</xdr:rowOff>
    </xdr:from>
    <xdr:ext cx="5261748" cy="2480314"/>
    <xdr:pic>
      <xdr:nvPicPr>
        <xdr:cNvPr id="14" name="Picture 13">
          <a:extLst>
            <a:ext uri="{FF2B5EF4-FFF2-40B4-BE49-F238E27FC236}">
              <a16:creationId xmlns:a16="http://schemas.microsoft.com/office/drawing/2014/main" id="{865AD0D3-0540-406E-877B-15357B86EE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77" t="20166" r="6350" b="18681"/>
        <a:stretch/>
      </xdr:blipFill>
      <xdr:spPr>
        <a:xfrm>
          <a:off x="299989" y="68176364"/>
          <a:ext cx="5261748" cy="2480314"/>
        </a:xfrm>
        <a:prstGeom prst="rect">
          <a:avLst/>
        </a:prstGeom>
      </xdr:spPr>
    </xdr:pic>
    <xdr:clientData/>
  </xdr:oneCellAnchor>
  <xdr:oneCellAnchor>
    <xdr:from>
      <xdr:col>1</xdr:col>
      <xdr:colOff>287373</xdr:colOff>
      <xdr:row>116</xdr:row>
      <xdr:rowOff>261246</xdr:rowOff>
    </xdr:from>
    <xdr:ext cx="4249702" cy="2752282"/>
    <xdr:pic>
      <xdr:nvPicPr>
        <xdr:cNvPr id="15" name="Picture 14">
          <a:extLst>
            <a:ext uri="{FF2B5EF4-FFF2-40B4-BE49-F238E27FC236}">
              <a16:creationId xmlns:a16="http://schemas.microsoft.com/office/drawing/2014/main" id="{C7AC61B2-56C1-40B4-81C5-2A4810DC2C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45" t="17884" r="21946" b="7991"/>
        <a:stretch/>
      </xdr:blipFill>
      <xdr:spPr>
        <a:xfrm>
          <a:off x="649323" y="34884621"/>
          <a:ext cx="4249702" cy="2752282"/>
        </a:xfrm>
        <a:prstGeom prst="rect">
          <a:avLst/>
        </a:prstGeom>
      </xdr:spPr>
    </xdr:pic>
    <xdr:clientData/>
  </xdr:oneCellAnchor>
  <xdr:oneCellAnchor>
    <xdr:from>
      <xdr:col>1</xdr:col>
      <xdr:colOff>39079</xdr:colOff>
      <xdr:row>102</xdr:row>
      <xdr:rowOff>52658</xdr:rowOff>
    </xdr:from>
    <xdr:ext cx="4828196" cy="2333440"/>
    <xdr:pic>
      <xdr:nvPicPr>
        <xdr:cNvPr id="16" name="Picture 15">
          <a:extLst>
            <a:ext uri="{FF2B5EF4-FFF2-40B4-BE49-F238E27FC236}">
              <a16:creationId xmlns:a16="http://schemas.microsoft.com/office/drawing/2014/main" id="{86A2D261-67D4-41A3-A62C-CBE35F2241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8" t="10420" r="7924" b="9765"/>
        <a:stretch/>
      </xdr:blipFill>
      <xdr:spPr>
        <a:xfrm>
          <a:off x="401029" y="30008783"/>
          <a:ext cx="4828196" cy="2333440"/>
        </a:xfrm>
        <a:prstGeom prst="rect">
          <a:avLst/>
        </a:prstGeom>
      </xdr:spPr>
    </xdr:pic>
    <xdr:clientData/>
  </xdr:oneCellAnchor>
  <xdr:oneCellAnchor>
    <xdr:from>
      <xdr:col>1</xdr:col>
      <xdr:colOff>200843</xdr:colOff>
      <xdr:row>87</xdr:row>
      <xdr:rowOff>266744</xdr:rowOff>
    </xdr:from>
    <xdr:ext cx="4620252" cy="2542452"/>
    <xdr:pic>
      <xdr:nvPicPr>
        <xdr:cNvPr id="17" name="Picture 16">
          <a:extLst>
            <a:ext uri="{FF2B5EF4-FFF2-40B4-BE49-F238E27FC236}">
              <a16:creationId xmlns:a16="http://schemas.microsoft.com/office/drawing/2014/main" id="{11EACE6D-94EB-4760-9DCC-73F2286112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07" t="9804" r="6892" b="8892"/>
        <a:stretch/>
      </xdr:blipFill>
      <xdr:spPr>
        <a:xfrm>
          <a:off x="562793" y="25422269"/>
          <a:ext cx="4620252" cy="2542452"/>
        </a:xfrm>
        <a:prstGeom prst="rect">
          <a:avLst/>
        </a:prstGeom>
      </xdr:spPr>
    </xdr:pic>
    <xdr:clientData/>
  </xdr:oneCellAnchor>
  <xdr:oneCellAnchor>
    <xdr:from>
      <xdr:col>0</xdr:col>
      <xdr:colOff>251399</xdr:colOff>
      <xdr:row>7</xdr:row>
      <xdr:rowOff>54470</xdr:rowOff>
    </xdr:from>
    <xdr:ext cx="4955314" cy="2917329"/>
    <xdr:pic>
      <xdr:nvPicPr>
        <xdr:cNvPr id="18" name="Picture 17">
          <a:extLst>
            <a:ext uri="{FF2B5EF4-FFF2-40B4-BE49-F238E27FC236}">
              <a16:creationId xmlns:a16="http://schemas.microsoft.com/office/drawing/2014/main" id="{89262BD9-E0FD-46B0-96C4-505E38711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399" y="2750045"/>
          <a:ext cx="4955314" cy="2917329"/>
        </a:xfrm>
        <a:prstGeom prst="rect">
          <a:avLst/>
        </a:prstGeom>
      </xdr:spPr>
    </xdr:pic>
    <xdr:clientData/>
  </xdr:oneCellAnchor>
  <xdr:oneCellAnchor>
    <xdr:from>
      <xdr:col>0</xdr:col>
      <xdr:colOff>173649</xdr:colOff>
      <xdr:row>25</xdr:row>
      <xdr:rowOff>60520</xdr:rowOff>
    </xdr:from>
    <xdr:ext cx="4829233" cy="2567625"/>
    <xdr:pic>
      <xdr:nvPicPr>
        <xdr:cNvPr id="19" name="Picture 18">
          <a:extLst>
            <a:ext uri="{FF2B5EF4-FFF2-40B4-BE49-F238E27FC236}">
              <a16:creationId xmlns:a16="http://schemas.microsoft.com/office/drawing/2014/main" id="{D13F3856-8E7E-4C98-9248-5A48A3A475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4" t="20160" r="16173" b="11391"/>
        <a:stretch/>
      </xdr:blipFill>
      <xdr:spPr>
        <a:xfrm>
          <a:off x="173649" y="8804470"/>
          <a:ext cx="4829233" cy="2567625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260</xdr:row>
      <xdr:rowOff>115456</xdr:rowOff>
    </xdr:from>
    <xdr:ext cx="4779578" cy="2485862"/>
    <xdr:pic>
      <xdr:nvPicPr>
        <xdr:cNvPr id="20" name="Picture 19">
          <a:extLst>
            <a:ext uri="{FF2B5EF4-FFF2-40B4-BE49-F238E27FC236}">
              <a16:creationId xmlns:a16="http://schemas.microsoft.com/office/drawing/2014/main" id="{E047D6FF-0E99-404C-959B-7D04BC8B0D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2626" t="9089" r="14294" b="9864"/>
        <a:stretch/>
      </xdr:blipFill>
      <xdr:spPr>
        <a:xfrm>
          <a:off x="1" y="90307681"/>
          <a:ext cx="4779578" cy="2485862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184</xdr:row>
      <xdr:rowOff>75159</xdr:rowOff>
    </xdr:from>
    <xdr:ext cx="5587759" cy="3350334"/>
    <xdr:pic>
      <xdr:nvPicPr>
        <xdr:cNvPr id="21" name="Picture 20">
          <a:extLst>
            <a:ext uri="{FF2B5EF4-FFF2-40B4-BE49-F238E27FC236}">
              <a16:creationId xmlns:a16="http://schemas.microsoft.com/office/drawing/2014/main" id="{9899BE6C-166C-4259-AFEC-6ABC9C2FA1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0331" r="12380"/>
        <a:stretch/>
      </xdr:blipFill>
      <xdr:spPr>
        <a:xfrm>
          <a:off x="1" y="55977384"/>
          <a:ext cx="5587759" cy="3350334"/>
        </a:xfrm>
        <a:prstGeom prst="rect">
          <a:avLst/>
        </a:prstGeom>
      </xdr:spPr>
    </xdr:pic>
    <xdr:clientData/>
  </xdr:oneCellAnchor>
  <xdr:oneCellAnchor>
    <xdr:from>
      <xdr:col>0</xdr:col>
      <xdr:colOff>236145</xdr:colOff>
      <xdr:row>74</xdr:row>
      <xdr:rowOff>144685</xdr:rowOff>
    </xdr:from>
    <xdr:ext cx="4716855" cy="2397959"/>
    <xdr:pic>
      <xdr:nvPicPr>
        <xdr:cNvPr id="22" name="Picture 21">
          <a:extLst>
            <a:ext uri="{FF2B5EF4-FFF2-40B4-BE49-F238E27FC236}">
              <a16:creationId xmlns:a16="http://schemas.microsoft.com/office/drawing/2014/main" id="{A7F7C838-216A-422F-A977-99960D0A2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716" r="2142" b="7182"/>
        <a:stretch/>
      </xdr:blipFill>
      <xdr:spPr>
        <a:xfrm>
          <a:off x="236145" y="20409123"/>
          <a:ext cx="4716855" cy="2397959"/>
        </a:xfrm>
        <a:prstGeom prst="rect">
          <a:avLst/>
        </a:prstGeom>
      </xdr:spPr>
    </xdr:pic>
    <xdr:clientData/>
  </xdr:oneCellAnchor>
  <xdr:oneCellAnchor>
    <xdr:from>
      <xdr:col>1</xdr:col>
      <xdr:colOff>47625</xdr:colOff>
      <xdr:row>271</xdr:row>
      <xdr:rowOff>190498</xdr:rowOff>
    </xdr:from>
    <xdr:ext cx="4357688" cy="2366535"/>
    <xdr:pic>
      <xdr:nvPicPr>
        <xdr:cNvPr id="23" name="Picture 22">
          <a:extLst>
            <a:ext uri="{FF2B5EF4-FFF2-40B4-BE49-F238E27FC236}">
              <a16:creationId xmlns:a16="http://schemas.microsoft.com/office/drawing/2014/main" id="{D2386368-0745-46A6-984D-915F795B43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0596" t="19700" r="16193" b="19525"/>
        <a:stretch/>
      </xdr:blipFill>
      <xdr:spPr>
        <a:xfrm>
          <a:off x="404813" y="102965248"/>
          <a:ext cx="4357688" cy="2366535"/>
        </a:xfrm>
        <a:prstGeom prst="rect">
          <a:avLst/>
        </a:prstGeom>
      </xdr:spPr>
    </xdr:pic>
    <xdr:clientData/>
  </xdr:oneCellAnchor>
  <xdr:twoCellAnchor editAs="oneCell">
    <xdr:from>
      <xdr:col>0</xdr:col>
      <xdr:colOff>309563</xdr:colOff>
      <xdr:row>167</xdr:row>
      <xdr:rowOff>523875</xdr:rowOff>
    </xdr:from>
    <xdr:to>
      <xdr:col>3</xdr:col>
      <xdr:colOff>1500188</xdr:colOff>
      <xdr:row>176</xdr:row>
      <xdr:rowOff>326789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4255E06-D90A-4371-8BF7-9B97DEEA97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0360" t="20956" r="24005" b="9885"/>
        <a:stretch/>
      </xdr:blipFill>
      <xdr:spPr>
        <a:xfrm>
          <a:off x="309563" y="60459938"/>
          <a:ext cx="4738688" cy="3327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23812</xdr:rowOff>
    </xdr:from>
    <xdr:to>
      <xdr:col>3</xdr:col>
      <xdr:colOff>2008187</xdr:colOff>
      <xdr:row>68</xdr:row>
      <xdr:rowOff>261936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50466DE-7EC8-43B4-93A9-D4D11C7CD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9550062"/>
          <a:ext cx="5556250" cy="416718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343</xdr:row>
      <xdr:rowOff>36482</xdr:rowOff>
    </xdr:from>
    <xdr:to>
      <xdr:col>3</xdr:col>
      <xdr:colOff>1695450</xdr:colOff>
      <xdr:row>352</xdr:row>
      <xdr:rowOff>23601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FE59DB9-E951-4586-A7A4-E1ED130252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8301"/>
        <a:stretch/>
      </xdr:blipFill>
      <xdr:spPr>
        <a:xfrm>
          <a:off x="190500" y="137470802"/>
          <a:ext cx="4987290" cy="327895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176828</xdr:colOff>
      <xdr:row>234</xdr:row>
      <xdr:rowOff>148165</xdr:rowOff>
    </xdr:from>
    <xdr:to>
      <xdr:col>3</xdr:col>
      <xdr:colOff>1476838</xdr:colOff>
      <xdr:row>243</xdr:row>
      <xdr:rowOff>1332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0F3158-50BB-4EE4-8576-8D3BAE4621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42" t="8490" r="10154" b="4997"/>
        <a:stretch/>
      </xdr:blipFill>
      <xdr:spPr>
        <a:xfrm>
          <a:off x="481628" y="86749465"/>
          <a:ext cx="4109885" cy="2853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260351</xdr:rowOff>
    </xdr:from>
    <xdr:to>
      <xdr:col>3</xdr:col>
      <xdr:colOff>1000750</xdr:colOff>
      <xdr:row>63</xdr:row>
      <xdr:rowOff>92352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842713-E18C-4D37-9E40-ED1CB4998D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920" t="9206" r="6838" b="5335"/>
        <a:stretch/>
      </xdr:blipFill>
      <xdr:spPr>
        <a:xfrm>
          <a:off x="0" y="20596226"/>
          <a:ext cx="4115425" cy="28323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150177</xdr:colOff>
      <xdr:row>101</xdr:row>
      <xdr:rowOff>190500</xdr:rowOff>
    </xdr:from>
    <xdr:to>
      <xdr:col>3</xdr:col>
      <xdr:colOff>1503488</xdr:colOff>
      <xdr:row>110</xdr:row>
      <xdr:rowOff>22499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5FCD1B-A9FA-43A6-A436-D64F6DABB6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17" t="7696" r="16895" b="6892"/>
        <a:stretch/>
      </xdr:blipFill>
      <xdr:spPr>
        <a:xfrm>
          <a:off x="454977" y="38481000"/>
          <a:ext cx="4163186" cy="2851424"/>
        </a:xfrm>
        <a:prstGeom prst="rect">
          <a:avLst/>
        </a:prstGeom>
      </xdr:spPr>
    </xdr:pic>
    <xdr:clientData/>
  </xdr:twoCellAnchor>
  <xdr:twoCellAnchor editAs="oneCell">
    <xdr:from>
      <xdr:col>0</xdr:col>
      <xdr:colOff>163361</xdr:colOff>
      <xdr:row>133</xdr:row>
      <xdr:rowOff>190500</xdr:rowOff>
    </xdr:from>
    <xdr:to>
      <xdr:col>3</xdr:col>
      <xdr:colOff>1291558</xdr:colOff>
      <xdr:row>143</xdr:row>
      <xdr:rowOff>76201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BDA393-686C-4A4F-A48B-71D997DC4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361" y="50053875"/>
          <a:ext cx="4242872" cy="32194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310300</xdr:rowOff>
    </xdr:from>
    <xdr:to>
      <xdr:col>3</xdr:col>
      <xdr:colOff>1383387</xdr:colOff>
      <xdr:row>157</xdr:row>
      <xdr:rowOff>596900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4919CB-1F24-496B-B9B7-41FBDF0B2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031550"/>
          <a:ext cx="4498062" cy="32869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46916</xdr:colOff>
      <xdr:row>216</xdr:row>
      <xdr:rowOff>114999</xdr:rowOff>
    </xdr:from>
    <xdr:to>
      <xdr:col>3</xdr:col>
      <xdr:colOff>1606749</xdr:colOff>
      <xdr:row>224</xdr:row>
      <xdr:rowOff>285666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51D19F-DD9D-4CB3-84B0-757E9731F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16" y="80563149"/>
          <a:ext cx="4369708" cy="2837667"/>
        </a:xfrm>
        <a:prstGeom prst="rect">
          <a:avLst/>
        </a:prstGeom>
      </xdr:spPr>
    </xdr:pic>
    <xdr:clientData/>
  </xdr:twoCellAnchor>
  <xdr:twoCellAnchor editAs="oneCell">
    <xdr:from>
      <xdr:col>1</xdr:col>
      <xdr:colOff>496071</xdr:colOff>
      <xdr:row>185</xdr:row>
      <xdr:rowOff>211666</xdr:rowOff>
    </xdr:from>
    <xdr:to>
      <xdr:col>3</xdr:col>
      <xdr:colOff>1157595</xdr:colOff>
      <xdr:row>194</xdr:row>
      <xdr:rowOff>43667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D88E41B-0DA1-4331-B136-9B771A54DB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7686" t="4042" r="6966" b="3192"/>
        <a:stretch/>
      </xdr:blipFill>
      <xdr:spPr>
        <a:xfrm>
          <a:off x="800871" y="68391616"/>
          <a:ext cx="3471399" cy="2832376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166</xdr:row>
      <xdr:rowOff>31750</xdr:rowOff>
    </xdr:from>
    <xdr:to>
      <xdr:col>3</xdr:col>
      <xdr:colOff>1314450</xdr:colOff>
      <xdr:row>174</xdr:row>
      <xdr:rowOff>268154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68A6AA-AEF9-41F9-8712-C249D2EDD0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1357"/>
        <a:stretch/>
      </xdr:blipFill>
      <xdr:spPr>
        <a:xfrm>
          <a:off x="374651" y="62315725"/>
          <a:ext cx="4054474" cy="290340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7</xdr:row>
      <xdr:rowOff>65088</xdr:rowOff>
    </xdr:from>
    <xdr:to>
      <xdr:col>3</xdr:col>
      <xdr:colOff>892175</xdr:colOff>
      <xdr:row>15</xdr:row>
      <xdr:rowOff>3543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9158D9-98B8-434D-A178-E48A4EDD9A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2676" t="13699" r="14085" b="5604"/>
        <a:stretch/>
      </xdr:blipFill>
      <xdr:spPr>
        <a:xfrm>
          <a:off x="238125" y="2808288"/>
          <a:ext cx="3768725" cy="26054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23</xdr:row>
      <xdr:rowOff>89139</xdr:rowOff>
    </xdr:from>
    <xdr:to>
      <xdr:col>3</xdr:col>
      <xdr:colOff>1238250</xdr:colOff>
      <xdr:row>31</xdr:row>
      <xdr:rowOff>253500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2C9CBCD-DF3F-4E86-8DD0-42BB5574B8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0417" r="11300"/>
        <a:stretch/>
      </xdr:blipFill>
      <xdr:spPr>
        <a:xfrm>
          <a:off x="95250" y="8452089"/>
          <a:ext cx="4257675" cy="28313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127001</xdr:rowOff>
    </xdr:from>
    <xdr:to>
      <xdr:col>3</xdr:col>
      <xdr:colOff>1206500</xdr:colOff>
      <xdr:row>47</xdr:row>
      <xdr:rowOff>149180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EF01A2-B6BD-4C81-B7C9-7A89F8729C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7260" r="10669"/>
        <a:stretch/>
      </xdr:blipFill>
      <xdr:spPr>
        <a:xfrm>
          <a:off x="0" y="14595476"/>
          <a:ext cx="4321175" cy="2689179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200</xdr:row>
      <xdr:rowOff>92258</xdr:rowOff>
    </xdr:from>
    <xdr:to>
      <xdr:col>3</xdr:col>
      <xdr:colOff>1270000</xdr:colOff>
      <xdr:row>209</xdr:row>
      <xdr:rowOff>85312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0D0D65-B40D-41B7-85E0-41CBF92185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4836" r="10038"/>
        <a:stretch/>
      </xdr:blipFill>
      <xdr:spPr>
        <a:xfrm>
          <a:off x="222250" y="74025308"/>
          <a:ext cx="4162425" cy="2993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190502</xdr:rowOff>
    </xdr:from>
    <xdr:to>
      <xdr:col>3</xdr:col>
      <xdr:colOff>1270000</xdr:colOff>
      <xdr:row>93</xdr:row>
      <xdr:rowOff>222884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0268C3-B627-42A1-8826-4AAC940E13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2942" r="16667"/>
        <a:stretch/>
      </xdr:blipFill>
      <xdr:spPr>
        <a:xfrm>
          <a:off x="0" y="31699202"/>
          <a:ext cx="4384675" cy="3366132"/>
        </a:xfrm>
        <a:prstGeom prst="rect">
          <a:avLst/>
        </a:prstGeom>
      </xdr:spPr>
    </xdr:pic>
    <xdr:clientData/>
  </xdr:twoCellAnchor>
  <xdr:twoCellAnchor editAs="oneCell">
    <xdr:from>
      <xdr:col>0</xdr:col>
      <xdr:colOff>242296</xdr:colOff>
      <xdr:row>118</xdr:row>
      <xdr:rowOff>190501</xdr:rowOff>
    </xdr:from>
    <xdr:to>
      <xdr:col>3</xdr:col>
      <xdr:colOff>857249</xdr:colOff>
      <xdr:row>128</xdr:row>
      <xdr:rowOff>63500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2D656A5-4C73-46EF-BBB3-78540FD889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4520" r="23927"/>
        <a:stretch/>
      </xdr:blipFill>
      <xdr:spPr>
        <a:xfrm>
          <a:off x="242296" y="44757976"/>
          <a:ext cx="3729628" cy="3225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241301</xdr:rowOff>
    </xdr:from>
    <xdr:to>
      <xdr:col>3</xdr:col>
      <xdr:colOff>715219</xdr:colOff>
      <xdr:row>78</xdr:row>
      <xdr:rowOff>73300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689E638-9CEE-47A6-BE4A-4F4238F39B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5980" t="7267" r="7358"/>
        <a:stretch/>
      </xdr:blipFill>
      <xdr:spPr>
        <a:xfrm>
          <a:off x="0" y="31464251"/>
          <a:ext cx="3829894" cy="283237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176828</xdr:colOff>
      <xdr:row>235</xdr:row>
      <xdr:rowOff>148165</xdr:rowOff>
    </xdr:from>
    <xdr:to>
      <xdr:col>3</xdr:col>
      <xdr:colOff>1476838</xdr:colOff>
      <xdr:row>244</xdr:row>
      <xdr:rowOff>1332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94A104-89FB-4EB4-BDE5-87C27A73D4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42" t="8490" r="10154" b="4997"/>
        <a:stretch/>
      </xdr:blipFill>
      <xdr:spPr>
        <a:xfrm>
          <a:off x="481628" y="86749465"/>
          <a:ext cx="4109885" cy="2853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241301</xdr:rowOff>
    </xdr:from>
    <xdr:to>
      <xdr:col>3</xdr:col>
      <xdr:colOff>715219</xdr:colOff>
      <xdr:row>78</xdr:row>
      <xdr:rowOff>73300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3CD07-B7CB-447E-AB30-08E79F2010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80" t="7267" r="7358"/>
        <a:stretch/>
      </xdr:blipFill>
      <xdr:spPr>
        <a:xfrm>
          <a:off x="0" y="25854026"/>
          <a:ext cx="3829894" cy="2832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260351</xdr:rowOff>
    </xdr:from>
    <xdr:to>
      <xdr:col>3</xdr:col>
      <xdr:colOff>1000750</xdr:colOff>
      <xdr:row>63</xdr:row>
      <xdr:rowOff>92352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CF51E0-5187-4A28-B125-DCF1C6B4DE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20" t="9206" r="6838" b="5335"/>
        <a:stretch/>
      </xdr:blipFill>
      <xdr:spPr>
        <a:xfrm>
          <a:off x="0" y="20596226"/>
          <a:ext cx="4115425" cy="28323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150177</xdr:colOff>
      <xdr:row>103</xdr:row>
      <xdr:rowOff>190500</xdr:rowOff>
    </xdr:from>
    <xdr:to>
      <xdr:col>3</xdr:col>
      <xdr:colOff>1503488</xdr:colOff>
      <xdr:row>112</xdr:row>
      <xdr:rowOff>22499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E9C61D-8896-4720-B158-6BFFDA7DCA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17" t="7696" r="16895" b="6892"/>
        <a:stretch/>
      </xdr:blipFill>
      <xdr:spPr>
        <a:xfrm>
          <a:off x="454977" y="38481000"/>
          <a:ext cx="4163186" cy="2851424"/>
        </a:xfrm>
        <a:prstGeom prst="rect">
          <a:avLst/>
        </a:prstGeom>
      </xdr:spPr>
    </xdr:pic>
    <xdr:clientData/>
  </xdr:twoCellAnchor>
  <xdr:twoCellAnchor editAs="oneCell">
    <xdr:from>
      <xdr:col>0</xdr:col>
      <xdr:colOff>163361</xdr:colOff>
      <xdr:row>134</xdr:row>
      <xdr:rowOff>190500</xdr:rowOff>
    </xdr:from>
    <xdr:to>
      <xdr:col>3</xdr:col>
      <xdr:colOff>1291558</xdr:colOff>
      <xdr:row>144</xdr:row>
      <xdr:rowOff>76201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508FF4-CBFF-48E5-AC94-C0D9C18C2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361" y="50053875"/>
          <a:ext cx="4242872" cy="32194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310300</xdr:rowOff>
    </xdr:from>
    <xdr:to>
      <xdr:col>3</xdr:col>
      <xdr:colOff>1383387</xdr:colOff>
      <xdr:row>158</xdr:row>
      <xdr:rowOff>596900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7A85BF-5A91-45BD-8449-AAEA80154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031550"/>
          <a:ext cx="4498062" cy="32869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46916</xdr:colOff>
      <xdr:row>217</xdr:row>
      <xdr:rowOff>114999</xdr:rowOff>
    </xdr:from>
    <xdr:to>
      <xdr:col>3</xdr:col>
      <xdr:colOff>1606749</xdr:colOff>
      <xdr:row>225</xdr:row>
      <xdr:rowOff>285666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828F3F-9C6D-46A8-8C2A-4D0509DC9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16" y="80563149"/>
          <a:ext cx="4369708" cy="2837667"/>
        </a:xfrm>
        <a:prstGeom prst="rect">
          <a:avLst/>
        </a:prstGeom>
      </xdr:spPr>
    </xdr:pic>
    <xdr:clientData/>
  </xdr:twoCellAnchor>
  <xdr:twoCellAnchor editAs="oneCell">
    <xdr:from>
      <xdr:col>1</xdr:col>
      <xdr:colOff>496071</xdr:colOff>
      <xdr:row>186</xdr:row>
      <xdr:rowOff>211666</xdr:rowOff>
    </xdr:from>
    <xdr:to>
      <xdr:col>3</xdr:col>
      <xdr:colOff>1157595</xdr:colOff>
      <xdr:row>195</xdr:row>
      <xdr:rowOff>43667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BEB6E3-EF0A-404F-8670-D68E6C03ED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686" t="4042" r="6966" b="3192"/>
        <a:stretch/>
      </xdr:blipFill>
      <xdr:spPr>
        <a:xfrm>
          <a:off x="800871" y="68391616"/>
          <a:ext cx="3471399" cy="2832376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167</xdr:row>
      <xdr:rowOff>31750</xdr:rowOff>
    </xdr:from>
    <xdr:to>
      <xdr:col>3</xdr:col>
      <xdr:colOff>1314450</xdr:colOff>
      <xdr:row>175</xdr:row>
      <xdr:rowOff>268154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23C7AE-0B96-4C4A-8701-1F154E9280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1357"/>
        <a:stretch/>
      </xdr:blipFill>
      <xdr:spPr>
        <a:xfrm>
          <a:off x="374651" y="62315725"/>
          <a:ext cx="4054474" cy="290340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7</xdr:row>
      <xdr:rowOff>65088</xdr:rowOff>
    </xdr:from>
    <xdr:to>
      <xdr:col>3</xdr:col>
      <xdr:colOff>892175</xdr:colOff>
      <xdr:row>15</xdr:row>
      <xdr:rowOff>3543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877E462-1680-4EE0-95D2-50502C1518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2676" t="13699" r="14085" b="5604"/>
        <a:stretch/>
      </xdr:blipFill>
      <xdr:spPr>
        <a:xfrm>
          <a:off x="238125" y="2808288"/>
          <a:ext cx="3768725" cy="26054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23</xdr:row>
      <xdr:rowOff>89139</xdr:rowOff>
    </xdr:from>
    <xdr:to>
      <xdr:col>3</xdr:col>
      <xdr:colOff>1238250</xdr:colOff>
      <xdr:row>31</xdr:row>
      <xdr:rowOff>253500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1C11F9-4D4A-4376-8645-734A08C383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0417" r="11300"/>
        <a:stretch/>
      </xdr:blipFill>
      <xdr:spPr>
        <a:xfrm>
          <a:off x="95250" y="8452089"/>
          <a:ext cx="4257675" cy="28313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127001</xdr:rowOff>
    </xdr:from>
    <xdr:to>
      <xdr:col>3</xdr:col>
      <xdr:colOff>1206500</xdr:colOff>
      <xdr:row>47</xdr:row>
      <xdr:rowOff>149180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66DC55-81DD-4254-A0FE-65A2DD57D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7260" r="10669"/>
        <a:stretch/>
      </xdr:blipFill>
      <xdr:spPr>
        <a:xfrm>
          <a:off x="0" y="14595476"/>
          <a:ext cx="4321175" cy="2689179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201</xdr:row>
      <xdr:rowOff>92258</xdr:rowOff>
    </xdr:from>
    <xdr:to>
      <xdr:col>3</xdr:col>
      <xdr:colOff>1270000</xdr:colOff>
      <xdr:row>210</xdr:row>
      <xdr:rowOff>85312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CC07B2D-07E5-468E-A909-8B5270B921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4836" r="10038"/>
        <a:stretch/>
      </xdr:blipFill>
      <xdr:spPr>
        <a:xfrm>
          <a:off x="222250" y="74025308"/>
          <a:ext cx="4162425" cy="2993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190502</xdr:rowOff>
    </xdr:from>
    <xdr:to>
      <xdr:col>3</xdr:col>
      <xdr:colOff>1270000</xdr:colOff>
      <xdr:row>95</xdr:row>
      <xdr:rowOff>222884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408419-0E1E-4859-9494-951239A4C6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2942" r="16667"/>
        <a:stretch/>
      </xdr:blipFill>
      <xdr:spPr>
        <a:xfrm>
          <a:off x="0" y="31699202"/>
          <a:ext cx="4384675" cy="3366132"/>
        </a:xfrm>
        <a:prstGeom prst="rect">
          <a:avLst/>
        </a:prstGeom>
      </xdr:spPr>
    </xdr:pic>
    <xdr:clientData/>
  </xdr:twoCellAnchor>
  <xdr:twoCellAnchor editAs="oneCell">
    <xdr:from>
      <xdr:col>0</xdr:col>
      <xdr:colOff>261346</xdr:colOff>
      <xdr:row>119</xdr:row>
      <xdr:rowOff>247651</xdr:rowOff>
    </xdr:from>
    <xdr:to>
      <xdr:col>3</xdr:col>
      <xdr:colOff>876299</xdr:colOff>
      <xdr:row>129</xdr:row>
      <xdr:rowOff>120650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2A37C1E-8E8D-4893-86A9-B517B94D27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4520" r="23927"/>
        <a:stretch/>
      </xdr:blipFill>
      <xdr:spPr>
        <a:xfrm>
          <a:off x="261346" y="43872151"/>
          <a:ext cx="3662953" cy="314959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176828</xdr:colOff>
      <xdr:row>234</xdr:row>
      <xdr:rowOff>148165</xdr:rowOff>
    </xdr:from>
    <xdr:to>
      <xdr:col>3</xdr:col>
      <xdr:colOff>1476838</xdr:colOff>
      <xdr:row>243</xdr:row>
      <xdr:rowOff>1332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4D109B-4C9C-4663-B1CA-7402BE0EA3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42" t="8490" r="10154" b="4997"/>
        <a:stretch/>
      </xdr:blipFill>
      <xdr:spPr>
        <a:xfrm>
          <a:off x="481628" y="86749465"/>
          <a:ext cx="4109885" cy="2853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241301</xdr:rowOff>
    </xdr:from>
    <xdr:to>
      <xdr:col>3</xdr:col>
      <xdr:colOff>715219</xdr:colOff>
      <xdr:row>78</xdr:row>
      <xdr:rowOff>73300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778D33-6B66-43E9-858F-10B1A85FB2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80" t="7267" r="7358"/>
        <a:stretch/>
      </xdr:blipFill>
      <xdr:spPr>
        <a:xfrm>
          <a:off x="0" y="25854026"/>
          <a:ext cx="3829894" cy="2832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260351</xdr:rowOff>
    </xdr:from>
    <xdr:to>
      <xdr:col>3</xdr:col>
      <xdr:colOff>1000750</xdr:colOff>
      <xdr:row>63</xdr:row>
      <xdr:rowOff>92352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35DFC1-3A17-43B3-B219-F7A57930BF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20" t="9206" r="6838" b="5335"/>
        <a:stretch/>
      </xdr:blipFill>
      <xdr:spPr>
        <a:xfrm>
          <a:off x="0" y="20596226"/>
          <a:ext cx="4115425" cy="28323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150177</xdr:colOff>
      <xdr:row>103</xdr:row>
      <xdr:rowOff>190500</xdr:rowOff>
    </xdr:from>
    <xdr:to>
      <xdr:col>3</xdr:col>
      <xdr:colOff>1503488</xdr:colOff>
      <xdr:row>112</xdr:row>
      <xdr:rowOff>22499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264DD9-92FA-4A1A-81CE-A390AE02D8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17" t="7696" r="16895" b="6892"/>
        <a:stretch/>
      </xdr:blipFill>
      <xdr:spPr>
        <a:xfrm>
          <a:off x="454977" y="38481000"/>
          <a:ext cx="4163186" cy="2851424"/>
        </a:xfrm>
        <a:prstGeom prst="rect">
          <a:avLst/>
        </a:prstGeom>
      </xdr:spPr>
    </xdr:pic>
    <xdr:clientData/>
  </xdr:twoCellAnchor>
  <xdr:twoCellAnchor editAs="oneCell">
    <xdr:from>
      <xdr:col>0</xdr:col>
      <xdr:colOff>163361</xdr:colOff>
      <xdr:row>135</xdr:row>
      <xdr:rowOff>190500</xdr:rowOff>
    </xdr:from>
    <xdr:to>
      <xdr:col>3</xdr:col>
      <xdr:colOff>1291558</xdr:colOff>
      <xdr:row>145</xdr:row>
      <xdr:rowOff>76201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1ADF1C-90EB-46FF-8B29-50F348E3B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361" y="50053875"/>
          <a:ext cx="4242872" cy="32194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310300</xdr:rowOff>
    </xdr:from>
    <xdr:to>
      <xdr:col>3</xdr:col>
      <xdr:colOff>1383387</xdr:colOff>
      <xdr:row>159</xdr:row>
      <xdr:rowOff>596900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370965-4D61-4304-89F2-F25FA24B9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031550"/>
          <a:ext cx="4498062" cy="32869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46916</xdr:colOff>
      <xdr:row>216</xdr:row>
      <xdr:rowOff>114999</xdr:rowOff>
    </xdr:from>
    <xdr:to>
      <xdr:col>3</xdr:col>
      <xdr:colOff>1606749</xdr:colOff>
      <xdr:row>224</xdr:row>
      <xdr:rowOff>285666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8645CE-3B86-4EC3-8ED4-5D24616B5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16" y="80563149"/>
          <a:ext cx="4369708" cy="2837667"/>
        </a:xfrm>
        <a:prstGeom prst="rect">
          <a:avLst/>
        </a:prstGeom>
      </xdr:spPr>
    </xdr:pic>
    <xdr:clientData/>
  </xdr:twoCellAnchor>
  <xdr:twoCellAnchor editAs="oneCell">
    <xdr:from>
      <xdr:col>1</xdr:col>
      <xdr:colOff>496071</xdr:colOff>
      <xdr:row>185</xdr:row>
      <xdr:rowOff>211666</xdr:rowOff>
    </xdr:from>
    <xdr:to>
      <xdr:col>3</xdr:col>
      <xdr:colOff>1157595</xdr:colOff>
      <xdr:row>194</xdr:row>
      <xdr:rowOff>43667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849326-3EFD-451C-B6BA-BD33966BE0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686" t="4042" r="6966" b="3192"/>
        <a:stretch/>
      </xdr:blipFill>
      <xdr:spPr>
        <a:xfrm>
          <a:off x="800871" y="68391616"/>
          <a:ext cx="3471399" cy="2832376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168</xdr:row>
      <xdr:rowOff>31750</xdr:rowOff>
    </xdr:from>
    <xdr:to>
      <xdr:col>3</xdr:col>
      <xdr:colOff>1314450</xdr:colOff>
      <xdr:row>176</xdr:row>
      <xdr:rowOff>268154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63577C-4023-49A9-B13B-8A84AF4699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1357"/>
        <a:stretch/>
      </xdr:blipFill>
      <xdr:spPr>
        <a:xfrm>
          <a:off x="374651" y="62315725"/>
          <a:ext cx="4054474" cy="290340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7</xdr:row>
      <xdr:rowOff>65088</xdr:rowOff>
    </xdr:from>
    <xdr:to>
      <xdr:col>3</xdr:col>
      <xdr:colOff>892175</xdr:colOff>
      <xdr:row>15</xdr:row>
      <xdr:rowOff>3543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B9FC58-129E-4C04-AF34-C8F5C734B6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2676" t="13699" r="14085" b="5604"/>
        <a:stretch/>
      </xdr:blipFill>
      <xdr:spPr>
        <a:xfrm>
          <a:off x="238125" y="2808288"/>
          <a:ext cx="3768725" cy="26054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23</xdr:row>
      <xdr:rowOff>89139</xdr:rowOff>
    </xdr:from>
    <xdr:to>
      <xdr:col>3</xdr:col>
      <xdr:colOff>1238250</xdr:colOff>
      <xdr:row>31</xdr:row>
      <xdr:rowOff>253500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6D3FA9-EA8D-45EE-AC65-B865C265CC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0417" r="11300"/>
        <a:stretch/>
      </xdr:blipFill>
      <xdr:spPr>
        <a:xfrm>
          <a:off x="95250" y="8452089"/>
          <a:ext cx="4257675" cy="28313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127001</xdr:rowOff>
    </xdr:from>
    <xdr:to>
      <xdr:col>3</xdr:col>
      <xdr:colOff>1206500</xdr:colOff>
      <xdr:row>47</xdr:row>
      <xdr:rowOff>149180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FA3B586-D12C-4831-86CA-EB55FF6D62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7260" r="10669"/>
        <a:stretch/>
      </xdr:blipFill>
      <xdr:spPr>
        <a:xfrm>
          <a:off x="0" y="14595476"/>
          <a:ext cx="4321175" cy="2689179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200</xdr:row>
      <xdr:rowOff>92258</xdr:rowOff>
    </xdr:from>
    <xdr:to>
      <xdr:col>3</xdr:col>
      <xdr:colOff>1270000</xdr:colOff>
      <xdr:row>209</xdr:row>
      <xdr:rowOff>85312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38B3B1-D035-4754-8D0C-D12A755565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4836" r="10038"/>
        <a:stretch/>
      </xdr:blipFill>
      <xdr:spPr>
        <a:xfrm>
          <a:off x="222250" y="74025308"/>
          <a:ext cx="4162425" cy="2993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190502</xdr:rowOff>
    </xdr:from>
    <xdr:to>
      <xdr:col>3</xdr:col>
      <xdr:colOff>1270000</xdr:colOff>
      <xdr:row>95</xdr:row>
      <xdr:rowOff>222884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ED78793-5149-4020-AA95-6A839D6094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2942" r="16667"/>
        <a:stretch/>
      </xdr:blipFill>
      <xdr:spPr>
        <a:xfrm>
          <a:off x="0" y="31699202"/>
          <a:ext cx="4384675" cy="3366132"/>
        </a:xfrm>
        <a:prstGeom prst="rect">
          <a:avLst/>
        </a:prstGeom>
      </xdr:spPr>
    </xdr:pic>
    <xdr:clientData/>
  </xdr:twoCellAnchor>
  <xdr:twoCellAnchor editAs="oneCell">
    <xdr:from>
      <xdr:col>0</xdr:col>
      <xdr:colOff>242296</xdr:colOff>
      <xdr:row>120</xdr:row>
      <xdr:rowOff>190501</xdr:rowOff>
    </xdr:from>
    <xdr:to>
      <xdr:col>3</xdr:col>
      <xdr:colOff>857249</xdr:colOff>
      <xdr:row>130</xdr:row>
      <xdr:rowOff>63500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1536F-87C2-4BB5-AAFD-7F6BA57143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4520" r="23927"/>
        <a:stretch/>
      </xdr:blipFill>
      <xdr:spPr>
        <a:xfrm>
          <a:off x="242296" y="44757976"/>
          <a:ext cx="3729628" cy="322579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253</xdr:row>
      <xdr:rowOff>23812</xdr:rowOff>
    </xdr:from>
    <xdr:ext cx="3774539" cy="2620707"/>
    <xdr:pic>
      <xdr:nvPicPr>
        <xdr:cNvPr id="2" name="Picture 1">
          <a:extLst>
            <a:ext uri="{FF2B5EF4-FFF2-40B4-BE49-F238E27FC236}">
              <a16:creationId xmlns:a16="http://schemas.microsoft.com/office/drawing/2014/main" id="{A60DDBF2-DEB7-490E-837A-B1EBB272E3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42" t="8490" r="10154" b="4997"/>
        <a:stretch/>
      </xdr:blipFill>
      <xdr:spPr>
        <a:xfrm>
          <a:off x="0" y="47029687"/>
          <a:ext cx="3774539" cy="262070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241301</xdr:rowOff>
    </xdr:from>
    <xdr:ext cx="3834657" cy="2832374"/>
    <xdr:pic>
      <xdr:nvPicPr>
        <xdr:cNvPr id="3" name="Picture 2">
          <a:extLst>
            <a:ext uri="{FF2B5EF4-FFF2-40B4-BE49-F238E27FC236}">
              <a16:creationId xmlns:a16="http://schemas.microsoft.com/office/drawing/2014/main" id="{5173A0D0-2A8E-4490-B013-5B19ADAFB2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80" t="7267" r="7358"/>
        <a:stretch/>
      </xdr:blipFill>
      <xdr:spPr>
        <a:xfrm>
          <a:off x="0" y="14004926"/>
          <a:ext cx="3834657" cy="283237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260351</xdr:rowOff>
    </xdr:from>
    <xdr:ext cx="4120188" cy="2832376"/>
    <xdr:pic>
      <xdr:nvPicPr>
        <xdr:cNvPr id="4" name="Picture 3">
          <a:extLst>
            <a:ext uri="{FF2B5EF4-FFF2-40B4-BE49-F238E27FC236}">
              <a16:creationId xmlns:a16="http://schemas.microsoft.com/office/drawing/2014/main" id="{CD6570ED-042A-43BF-9E62-2E6E7698A0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20" t="9206" r="6838" b="5335"/>
        <a:stretch/>
      </xdr:blipFill>
      <xdr:spPr>
        <a:xfrm>
          <a:off x="0" y="11004551"/>
          <a:ext cx="4120188" cy="28323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95250</xdr:rowOff>
    </xdr:from>
    <xdr:ext cx="3802697" cy="2832374"/>
    <xdr:pic>
      <xdr:nvPicPr>
        <xdr:cNvPr id="5" name="Picture 4">
          <a:extLst>
            <a:ext uri="{FF2B5EF4-FFF2-40B4-BE49-F238E27FC236}">
              <a16:creationId xmlns:a16="http://schemas.microsoft.com/office/drawing/2014/main" id="{12BD037B-A6CC-4C03-9BC5-B3B9F5037F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17" t="7696" r="22635" b="6892"/>
        <a:stretch/>
      </xdr:blipFill>
      <xdr:spPr>
        <a:xfrm>
          <a:off x="0" y="20697825"/>
          <a:ext cx="3802697" cy="2832374"/>
        </a:xfrm>
        <a:prstGeom prst="rect">
          <a:avLst/>
        </a:prstGeom>
      </xdr:spPr>
    </xdr:pic>
    <xdr:clientData/>
  </xdr:oneCellAnchor>
  <xdr:oneCellAnchor>
    <xdr:from>
      <xdr:col>0</xdr:col>
      <xdr:colOff>163361</xdr:colOff>
      <xdr:row>151</xdr:row>
      <xdr:rowOff>190500</xdr:rowOff>
    </xdr:from>
    <xdr:ext cx="3837139" cy="3219451"/>
    <xdr:pic>
      <xdr:nvPicPr>
        <xdr:cNvPr id="6" name="Picture 5">
          <a:extLst>
            <a:ext uri="{FF2B5EF4-FFF2-40B4-BE49-F238E27FC236}">
              <a16:creationId xmlns:a16="http://schemas.microsoft.com/office/drawing/2014/main" id="{05C1EB93-F5EA-4D06-BA96-BC416B1429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664"/>
        <a:stretch/>
      </xdr:blipFill>
      <xdr:spPr>
        <a:xfrm>
          <a:off x="163361" y="27193875"/>
          <a:ext cx="3837139" cy="321945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310300</xdr:rowOff>
    </xdr:from>
    <xdr:ext cx="4143375" cy="3286975"/>
    <xdr:pic>
      <xdr:nvPicPr>
        <xdr:cNvPr id="7" name="Picture 6">
          <a:extLst>
            <a:ext uri="{FF2B5EF4-FFF2-40B4-BE49-F238E27FC236}">
              <a16:creationId xmlns:a16="http://schemas.microsoft.com/office/drawing/2014/main" id="{06E966BF-E350-41AE-ABD0-C1664B24EE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983"/>
        <a:stretch/>
      </xdr:blipFill>
      <xdr:spPr>
        <a:xfrm>
          <a:off x="0" y="30199750"/>
          <a:ext cx="4143375" cy="32869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329311</xdr:rowOff>
    </xdr:from>
    <xdr:ext cx="3619500" cy="2837667"/>
    <xdr:pic>
      <xdr:nvPicPr>
        <xdr:cNvPr id="8" name="Picture 7">
          <a:extLst>
            <a:ext uri="{FF2B5EF4-FFF2-40B4-BE49-F238E27FC236}">
              <a16:creationId xmlns:a16="http://schemas.microsoft.com/office/drawing/2014/main" id="{66C6E2A8-46E3-4074-9A43-E44C0DBBDD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5" r="9524"/>
        <a:stretch/>
      </xdr:blipFill>
      <xdr:spPr>
        <a:xfrm>
          <a:off x="0" y="43201336"/>
          <a:ext cx="3619500" cy="2837667"/>
        </a:xfrm>
        <a:prstGeom prst="rect">
          <a:avLst/>
        </a:prstGeom>
      </xdr:spPr>
    </xdr:pic>
    <xdr:clientData/>
  </xdr:oneCellAnchor>
  <xdr:oneCellAnchor>
    <xdr:from>
      <xdr:col>0</xdr:col>
      <xdr:colOff>305571</xdr:colOff>
      <xdr:row>203</xdr:row>
      <xdr:rowOff>259291</xdr:rowOff>
    </xdr:from>
    <xdr:ext cx="3471399" cy="2832376"/>
    <xdr:pic>
      <xdr:nvPicPr>
        <xdr:cNvPr id="9" name="Picture 8">
          <a:extLst>
            <a:ext uri="{FF2B5EF4-FFF2-40B4-BE49-F238E27FC236}">
              <a16:creationId xmlns:a16="http://schemas.microsoft.com/office/drawing/2014/main" id="{851981F8-55AB-4425-A137-6EA3136E9F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686" t="4042" r="6966" b="3192"/>
        <a:stretch/>
      </xdr:blipFill>
      <xdr:spPr>
        <a:xfrm>
          <a:off x="305571" y="37206766"/>
          <a:ext cx="3471399" cy="28323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293688</xdr:rowOff>
    </xdr:from>
    <xdr:ext cx="4054474" cy="2903404"/>
    <xdr:pic>
      <xdr:nvPicPr>
        <xdr:cNvPr id="10" name="Picture 9">
          <a:extLst>
            <a:ext uri="{FF2B5EF4-FFF2-40B4-BE49-F238E27FC236}">
              <a16:creationId xmlns:a16="http://schemas.microsoft.com/office/drawing/2014/main" id="{F5B19759-3DB9-459D-B674-C46924488E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1357"/>
        <a:stretch/>
      </xdr:blipFill>
      <xdr:spPr>
        <a:xfrm>
          <a:off x="0" y="33602613"/>
          <a:ext cx="4054474" cy="2903404"/>
        </a:xfrm>
        <a:prstGeom prst="rect">
          <a:avLst/>
        </a:prstGeom>
      </xdr:spPr>
    </xdr:pic>
    <xdr:clientData/>
  </xdr:oneCellAnchor>
  <xdr:oneCellAnchor>
    <xdr:from>
      <xdr:col>0</xdr:col>
      <xdr:colOff>238125</xdr:colOff>
      <xdr:row>7</xdr:row>
      <xdr:rowOff>119062</xdr:rowOff>
    </xdr:from>
    <xdr:ext cx="3695317" cy="2551481"/>
    <xdr:pic>
      <xdr:nvPicPr>
        <xdr:cNvPr id="11" name="Picture 10">
          <a:extLst>
            <a:ext uri="{FF2B5EF4-FFF2-40B4-BE49-F238E27FC236}">
              <a16:creationId xmlns:a16="http://schemas.microsoft.com/office/drawing/2014/main" id="{1BF55E6E-7B70-4E3D-907D-6EAA6158AC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2676" t="13699" r="14085" b="5604"/>
        <a:stretch/>
      </xdr:blipFill>
      <xdr:spPr>
        <a:xfrm>
          <a:off x="238125" y="1519237"/>
          <a:ext cx="3695317" cy="2551481"/>
        </a:xfrm>
        <a:prstGeom prst="rect">
          <a:avLst/>
        </a:prstGeom>
      </xdr:spPr>
    </xdr:pic>
    <xdr:clientData/>
  </xdr:oneCellAnchor>
  <xdr:oneCellAnchor>
    <xdr:from>
      <xdr:col>0</xdr:col>
      <xdr:colOff>142875</xdr:colOff>
      <xdr:row>23</xdr:row>
      <xdr:rowOff>214311</xdr:rowOff>
    </xdr:from>
    <xdr:ext cx="4002301" cy="2658563"/>
    <xdr:pic>
      <xdr:nvPicPr>
        <xdr:cNvPr id="12" name="Picture 11">
          <a:extLst>
            <a:ext uri="{FF2B5EF4-FFF2-40B4-BE49-F238E27FC236}">
              <a16:creationId xmlns:a16="http://schemas.microsoft.com/office/drawing/2014/main" id="{EB46A40C-DCA9-437E-97ED-62F2E5B55C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0417" r="11300"/>
        <a:stretch/>
      </xdr:blipFill>
      <xdr:spPr>
        <a:xfrm>
          <a:off x="142875" y="4805361"/>
          <a:ext cx="4002301" cy="265856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261937</xdr:rowOff>
    </xdr:from>
    <xdr:ext cx="4108874" cy="2554243"/>
    <xdr:pic>
      <xdr:nvPicPr>
        <xdr:cNvPr id="13" name="Picture 12">
          <a:extLst>
            <a:ext uri="{FF2B5EF4-FFF2-40B4-BE49-F238E27FC236}">
              <a16:creationId xmlns:a16="http://schemas.microsoft.com/office/drawing/2014/main" id="{06A88AE5-448C-428D-8F6A-ACCD285158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7260" r="10669"/>
        <a:stretch/>
      </xdr:blipFill>
      <xdr:spPr>
        <a:xfrm>
          <a:off x="0" y="8005762"/>
          <a:ext cx="4108874" cy="2554243"/>
        </a:xfrm>
        <a:prstGeom prst="rect">
          <a:avLst/>
        </a:prstGeom>
      </xdr:spPr>
    </xdr:pic>
    <xdr:clientData/>
  </xdr:oneCellAnchor>
  <xdr:oneCellAnchor>
    <xdr:from>
      <xdr:col>0</xdr:col>
      <xdr:colOff>222250</xdr:colOff>
      <xdr:row>218</xdr:row>
      <xdr:rowOff>238125</xdr:rowOff>
    </xdr:from>
    <xdr:ext cx="3964125" cy="2847562"/>
    <xdr:pic>
      <xdr:nvPicPr>
        <xdr:cNvPr id="14" name="Picture 13">
          <a:extLst>
            <a:ext uri="{FF2B5EF4-FFF2-40B4-BE49-F238E27FC236}">
              <a16:creationId xmlns:a16="http://schemas.microsoft.com/office/drawing/2014/main" id="{F9E06C93-9E55-46B7-ABEC-76454ED4FD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4836" r="10038"/>
        <a:stretch/>
      </xdr:blipFill>
      <xdr:spPr>
        <a:xfrm>
          <a:off x="222250" y="40205025"/>
          <a:ext cx="3964125" cy="28475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190502</xdr:rowOff>
    </xdr:from>
    <xdr:ext cx="4389438" cy="3366132"/>
    <xdr:pic>
      <xdr:nvPicPr>
        <xdr:cNvPr id="15" name="Picture 14">
          <a:extLst>
            <a:ext uri="{FF2B5EF4-FFF2-40B4-BE49-F238E27FC236}">
              <a16:creationId xmlns:a16="http://schemas.microsoft.com/office/drawing/2014/main" id="{FD8D835B-EBDE-49E4-AE47-CABC82A8C5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2942" r="16667"/>
        <a:stretch/>
      </xdr:blipFill>
      <xdr:spPr>
        <a:xfrm>
          <a:off x="0" y="17192627"/>
          <a:ext cx="4389438" cy="3366132"/>
        </a:xfrm>
        <a:prstGeom prst="rect">
          <a:avLst/>
        </a:prstGeom>
      </xdr:spPr>
    </xdr:pic>
    <xdr:clientData/>
  </xdr:oneCellAnchor>
  <xdr:oneCellAnchor>
    <xdr:from>
      <xdr:col>0</xdr:col>
      <xdr:colOff>170858</xdr:colOff>
      <xdr:row>135</xdr:row>
      <xdr:rowOff>285751</xdr:rowOff>
    </xdr:from>
    <xdr:ext cx="3734391" cy="3206749"/>
    <xdr:pic>
      <xdr:nvPicPr>
        <xdr:cNvPr id="16" name="Picture 15">
          <a:extLst>
            <a:ext uri="{FF2B5EF4-FFF2-40B4-BE49-F238E27FC236}">
              <a16:creationId xmlns:a16="http://schemas.microsoft.com/office/drawing/2014/main" id="{F31EEFFD-DF88-456E-A033-A5E8CCA108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4520" r="23927"/>
        <a:stretch/>
      </xdr:blipFill>
      <xdr:spPr>
        <a:xfrm>
          <a:off x="170858" y="24003001"/>
          <a:ext cx="3734391" cy="3206749"/>
        </a:xfrm>
        <a:prstGeom prst="rect">
          <a:avLst/>
        </a:prstGeom>
      </xdr:spPr>
    </xdr:pic>
    <xdr:clientData/>
  </xdr:oneCellAnchor>
  <xdr:twoCellAnchor editAs="oneCell">
    <xdr:from>
      <xdr:col>0</xdr:col>
      <xdr:colOff>95250</xdr:colOff>
      <xdr:row>67</xdr:row>
      <xdr:rowOff>214313</xdr:rowOff>
    </xdr:from>
    <xdr:to>
      <xdr:col>3</xdr:col>
      <xdr:colOff>1262062</xdr:colOff>
      <xdr:row>78</xdr:row>
      <xdr:rowOff>47625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FE3CEE-8CB9-45C2-B30C-E0B4E7F18C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5723" t="8352" r="15986" b="12181"/>
        <a:stretch/>
      </xdr:blipFill>
      <xdr:spPr>
        <a:xfrm>
          <a:off x="95250" y="25169813"/>
          <a:ext cx="4000500" cy="350043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236</xdr:row>
      <xdr:rowOff>23812</xdr:rowOff>
    </xdr:from>
    <xdr:ext cx="3774539" cy="2620707"/>
    <xdr:pic>
      <xdr:nvPicPr>
        <xdr:cNvPr id="2" name="Picture 1">
          <a:extLst>
            <a:ext uri="{FF2B5EF4-FFF2-40B4-BE49-F238E27FC236}">
              <a16:creationId xmlns:a16="http://schemas.microsoft.com/office/drawing/2014/main" id="{5B9C3657-48CD-4F60-9EC6-152DD83A42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42" t="8490" r="10154" b="4997"/>
        <a:stretch/>
      </xdr:blipFill>
      <xdr:spPr>
        <a:xfrm>
          <a:off x="0" y="47029687"/>
          <a:ext cx="3774539" cy="262070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241301</xdr:rowOff>
    </xdr:from>
    <xdr:ext cx="3834657" cy="2832374"/>
    <xdr:pic>
      <xdr:nvPicPr>
        <xdr:cNvPr id="3" name="Picture 2">
          <a:extLst>
            <a:ext uri="{FF2B5EF4-FFF2-40B4-BE49-F238E27FC236}">
              <a16:creationId xmlns:a16="http://schemas.microsoft.com/office/drawing/2014/main" id="{45B6F0AF-D4FD-41F5-B1BF-A5C756923E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80" t="7267" r="7358"/>
        <a:stretch/>
      </xdr:blipFill>
      <xdr:spPr>
        <a:xfrm>
          <a:off x="0" y="14004926"/>
          <a:ext cx="3834657" cy="283237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260351</xdr:rowOff>
    </xdr:from>
    <xdr:ext cx="4120188" cy="2832376"/>
    <xdr:pic>
      <xdr:nvPicPr>
        <xdr:cNvPr id="4" name="Picture 3">
          <a:extLst>
            <a:ext uri="{FF2B5EF4-FFF2-40B4-BE49-F238E27FC236}">
              <a16:creationId xmlns:a16="http://schemas.microsoft.com/office/drawing/2014/main" id="{2CF380D0-54AB-4140-9492-7696114277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20" t="9206" r="6838" b="5335"/>
        <a:stretch/>
      </xdr:blipFill>
      <xdr:spPr>
        <a:xfrm>
          <a:off x="0" y="11004551"/>
          <a:ext cx="4120188" cy="28323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95250</xdr:rowOff>
    </xdr:from>
    <xdr:ext cx="3802697" cy="2832374"/>
    <xdr:pic>
      <xdr:nvPicPr>
        <xdr:cNvPr id="5" name="Picture 4">
          <a:extLst>
            <a:ext uri="{FF2B5EF4-FFF2-40B4-BE49-F238E27FC236}">
              <a16:creationId xmlns:a16="http://schemas.microsoft.com/office/drawing/2014/main" id="{F71F5D63-8026-4021-A08A-E7B937B29D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17" t="7696" r="22635" b="6892"/>
        <a:stretch/>
      </xdr:blipFill>
      <xdr:spPr>
        <a:xfrm>
          <a:off x="0" y="20697825"/>
          <a:ext cx="3802697" cy="2832374"/>
        </a:xfrm>
        <a:prstGeom prst="rect">
          <a:avLst/>
        </a:prstGeom>
      </xdr:spPr>
    </xdr:pic>
    <xdr:clientData/>
  </xdr:oneCellAnchor>
  <xdr:oneCellAnchor>
    <xdr:from>
      <xdr:col>0</xdr:col>
      <xdr:colOff>163361</xdr:colOff>
      <xdr:row>134</xdr:row>
      <xdr:rowOff>190500</xdr:rowOff>
    </xdr:from>
    <xdr:ext cx="3837139" cy="3219451"/>
    <xdr:pic>
      <xdr:nvPicPr>
        <xdr:cNvPr id="6" name="Picture 5">
          <a:extLst>
            <a:ext uri="{FF2B5EF4-FFF2-40B4-BE49-F238E27FC236}">
              <a16:creationId xmlns:a16="http://schemas.microsoft.com/office/drawing/2014/main" id="{A7385BFD-B463-4757-8C41-695A783536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664"/>
        <a:stretch/>
      </xdr:blipFill>
      <xdr:spPr>
        <a:xfrm>
          <a:off x="163361" y="27193875"/>
          <a:ext cx="3837139" cy="321945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310300</xdr:rowOff>
    </xdr:from>
    <xdr:ext cx="4143375" cy="3286975"/>
    <xdr:pic>
      <xdr:nvPicPr>
        <xdr:cNvPr id="7" name="Picture 6">
          <a:extLst>
            <a:ext uri="{FF2B5EF4-FFF2-40B4-BE49-F238E27FC236}">
              <a16:creationId xmlns:a16="http://schemas.microsoft.com/office/drawing/2014/main" id="{CF801293-D0CB-41C2-96AA-D90B068E95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983"/>
        <a:stretch/>
      </xdr:blipFill>
      <xdr:spPr>
        <a:xfrm>
          <a:off x="0" y="30199750"/>
          <a:ext cx="4143375" cy="32869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329311</xdr:rowOff>
    </xdr:from>
    <xdr:ext cx="3619500" cy="2837667"/>
    <xdr:pic>
      <xdr:nvPicPr>
        <xdr:cNvPr id="8" name="Picture 7">
          <a:extLst>
            <a:ext uri="{FF2B5EF4-FFF2-40B4-BE49-F238E27FC236}">
              <a16:creationId xmlns:a16="http://schemas.microsoft.com/office/drawing/2014/main" id="{FBC5DB72-2BC8-45CE-85B8-CF933B848E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5" r="9524"/>
        <a:stretch/>
      </xdr:blipFill>
      <xdr:spPr>
        <a:xfrm>
          <a:off x="0" y="43201336"/>
          <a:ext cx="3619500" cy="2837667"/>
        </a:xfrm>
        <a:prstGeom prst="rect">
          <a:avLst/>
        </a:prstGeom>
      </xdr:spPr>
    </xdr:pic>
    <xdr:clientData/>
  </xdr:oneCellAnchor>
  <xdr:oneCellAnchor>
    <xdr:from>
      <xdr:col>0</xdr:col>
      <xdr:colOff>305571</xdr:colOff>
      <xdr:row>186</xdr:row>
      <xdr:rowOff>259291</xdr:rowOff>
    </xdr:from>
    <xdr:ext cx="3471399" cy="2832376"/>
    <xdr:pic>
      <xdr:nvPicPr>
        <xdr:cNvPr id="9" name="Picture 8">
          <a:extLst>
            <a:ext uri="{FF2B5EF4-FFF2-40B4-BE49-F238E27FC236}">
              <a16:creationId xmlns:a16="http://schemas.microsoft.com/office/drawing/2014/main" id="{1D6C9269-1BE9-4D86-9250-9230E944C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686" t="4042" r="6966" b="3192"/>
        <a:stretch/>
      </xdr:blipFill>
      <xdr:spPr>
        <a:xfrm>
          <a:off x="305571" y="37206766"/>
          <a:ext cx="3471399" cy="28323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293688</xdr:rowOff>
    </xdr:from>
    <xdr:ext cx="4054474" cy="2903404"/>
    <xdr:pic>
      <xdr:nvPicPr>
        <xdr:cNvPr id="10" name="Picture 9">
          <a:extLst>
            <a:ext uri="{FF2B5EF4-FFF2-40B4-BE49-F238E27FC236}">
              <a16:creationId xmlns:a16="http://schemas.microsoft.com/office/drawing/2014/main" id="{5200BD7A-0AA8-4FB9-B423-2EDE2E0107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1357"/>
        <a:stretch/>
      </xdr:blipFill>
      <xdr:spPr>
        <a:xfrm>
          <a:off x="0" y="33602613"/>
          <a:ext cx="4054474" cy="2903404"/>
        </a:xfrm>
        <a:prstGeom prst="rect">
          <a:avLst/>
        </a:prstGeom>
      </xdr:spPr>
    </xdr:pic>
    <xdr:clientData/>
  </xdr:oneCellAnchor>
  <xdr:oneCellAnchor>
    <xdr:from>
      <xdr:col>0</xdr:col>
      <xdr:colOff>238125</xdr:colOff>
      <xdr:row>7</xdr:row>
      <xdr:rowOff>119062</xdr:rowOff>
    </xdr:from>
    <xdr:ext cx="3695317" cy="2551481"/>
    <xdr:pic>
      <xdr:nvPicPr>
        <xdr:cNvPr id="11" name="Picture 10">
          <a:extLst>
            <a:ext uri="{FF2B5EF4-FFF2-40B4-BE49-F238E27FC236}">
              <a16:creationId xmlns:a16="http://schemas.microsoft.com/office/drawing/2014/main" id="{4ADF8A37-BA52-4833-9B07-0F42E92CA0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2676" t="13699" r="14085" b="5604"/>
        <a:stretch/>
      </xdr:blipFill>
      <xdr:spPr>
        <a:xfrm>
          <a:off x="238125" y="1519237"/>
          <a:ext cx="3695317" cy="2551481"/>
        </a:xfrm>
        <a:prstGeom prst="rect">
          <a:avLst/>
        </a:prstGeom>
      </xdr:spPr>
    </xdr:pic>
    <xdr:clientData/>
  </xdr:oneCellAnchor>
  <xdr:oneCellAnchor>
    <xdr:from>
      <xdr:col>0</xdr:col>
      <xdr:colOff>142875</xdr:colOff>
      <xdr:row>23</xdr:row>
      <xdr:rowOff>214311</xdr:rowOff>
    </xdr:from>
    <xdr:ext cx="4002301" cy="2658563"/>
    <xdr:pic>
      <xdr:nvPicPr>
        <xdr:cNvPr id="12" name="Picture 11">
          <a:extLst>
            <a:ext uri="{FF2B5EF4-FFF2-40B4-BE49-F238E27FC236}">
              <a16:creationId xmlns:a16="http://schemas.microsoft.com/office/drawing/2014/main" id="{62862308-908B-42C5-8915-1392BB5552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0417" r="11300"/>
        <a:stretch/>
      </xdr:blipFill>
      <xdr:spPr>
        <a:xfrm>
          <a:off x="142875" y="4805361"/>
          <a:ext cx="4002301" cy="265856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261937</xdr:rowOff>
    </xdr:from>
    <xdr:ext cx="4108874" cy="2554243"/>
    <xdr:pic>
      <xdr:nvPicPr>
        <xdr:cNvPr id="13" name="Picture 12">
          <a:extLst>
            <a:ext uri="{FF2B5EF4-FFF2-40B4-BE49-F238E27FC236}">
              <a16:creationId xmlns:a16="http://schemas.microsoft.com/office/drawing/2014/main" id="{8F93BCF3-9D3E-4859-92AC-40B638A6E9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7260" r="10669"/>
        <a:stretch/>
      </xdr:blipFill>
      <xdr:spPr>
        <a:xfrm>
          <a:off x="0" y="8005762"/>
          <a:ext cx="4108874" cy="2554243"/>
        </a:xfrm>
        <a:prstGeom prst="rect">
          <a:avLst/>
        </a:prstGeom>
      </xdr:spPr>
    </xdr:pic>
    <xdr:clientData/>
  </xdr:oneCellAnchor>
  <xdr:oneCellAnchor>
    <xdr:from>
      <xdr:col>0</xdr:col>
      <xdr:colOff>222250</xdr:colOff>
      <xdr:row>201</xdr:row>
      <xdr:rowOff>238125</xdr:rowOff>
    </xdr:from>
    <xdr:ext cx="3964125" cy="2847562"/>
    <xdr:pic>
      <xdr:nvPicPr>
        <xdr:cNvPr id="14" name="Picture 13">
          <a:extLst>
            <a:ext uri="{FF2B5EF4-FFF2-40B4-BE49-F238E27FC236}">
              <a16:creationId xmlns:a16="http://schemas.microsoft.com/office/drawing/2014/main" id="{B923CBAC-923F-4014-99DD-729F2F227C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4836" r="10038"/>
        <a:stretch/>
      </xdr:blipFill>
      <xdr:spPr>
        <a:xfrm>
          <a:off x="222250" y="40205025"/>
          <a:ext cx="3964125" cy="28475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190502</xdr:rowOff>
    </xdr:from>
    <xdr:ext cx="4389438" cy="3366132"/>
    <xdr:pic>
      <xdr:nvPicPr>
        <xdr:cNvPr id="15" name="Picture 14">
          <a:extLst>
            <a:ext uri="{FF2B5EF4-FFF2-40B4-BE49-F238E27FC236}">
              <a16:creationId xmlns:a16="http://schemas.microsoft.com/office/drawing/2014/main" id="{1B88EA1C-26EB-478C-B8CC-BA6083F9CC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2942" r="16667"/>
        <a:stretch/>
      </xdr:blipFill>
      <xdr:spPr>
        <a:xfrm>
          <a:off x="0" y="17192627"/>
          <a:ext cx="4389438" cy="3366132"/>
        </a:xfrm>
        <a:prstGeom prst="rect">
          <a:avLst/>
        </a:prstGeom>
      </xdr:spPr>
    </xdr:pic>
    <xdr:clientData/>
  </xdr:oneCellAnchor>
  <xdr:oneCellAnchor>
    <xdr:from>
      <xdr:col>0</xdr:col>
      <xdr:colOff>170858</xdr:colOff>
      <xdr:row>118</xdr:row>
      <xdr:rowOff>285751</xdr:rowOff>
    </xdr:from>
    <xdr:ext cx="3734391" cy="3206749"/>
    <xdr:pic>
      <xdr:nvPicPr>
        <xdr:cNvPr id="16" name="Picture 15">
          <a:extLst>
            <a:ext uri="{FF2B5EF4-FFF2-40B4-BE49-F238E27FC236}">
              <a16:creationId xmlns:a16="http://schemas.microsoft.com/office/drawing/2014/main" id="{DEA039D8-31B0-4761-B435-43D5D1B6B2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4520" r="23927"/>
        <a:stretch/>
      </xdr:blipFill>
      <xdr:spPr>
        <a:xfrm>
          <a:off x="170858" y="24003001"/>
          <a:ext cx="3734391" cy="3206749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236</xdr:row>
      <xdr:rowOff>23812</xdr:rowOff>
    </xdr:from>
    <xdr:ext cx="3774539" cy="2620707"/>
    <xdr:pic>
      <xdr:nvPicPr>
        <xdr:cNvPr id="2" name="Picture 1">
          <a:extLst>
            <a:ext uri="{FF2B5EF4-FFF2-40B4-BE49-F238E27FC236}">
              <a16:creationId xmlns:a16="http://schemas.microsoft.com/office/drawing/2014/main" id="{3B69B0A2-D3EA-42C9-B7D8-3CD548E70E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42" t="8490" r="10154" b="4997"/>
        <a:stretch/>
      </xdr:blipFill>
      <xdr:spPr>
        <a:xfrm>
          <a:off x="0" y="86958487"/>
          <a:ext cx="3774539" cy="262070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241301</xdr:rowOff>
    </xdr:from>
    <xdr:ext cx="3834657" cy="2832374"/>
    <xdr:pic>
      <xdr:nvPicPr>
        <xdr:cNvPr id="3" name="Picture 2">
          <a:extLst>
            <a:ext uri="{FF2B5EF4-FFF2-40B4-BE49-F238E27FC236}">
              <a16:creationId xmlns:a16="http://schemas.microsoft.com/office/drawing/2014/main" id="{11B9AFB3-2EA1-40BC-B284-5BB0A30F80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80" t="7267" r="7358"/>
        <a:stretch/>
      </xdr:blipFill>
      <xdr:spPr>
        <a:xfrm>
          <a:off x="0" y="25854026"/>
          <a:ext cx="3834657" cy="283237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260351</xdr:rowOff>
    </xdr:from>
    <xdr:ext cx="4120188" cy="2832376"/>
    <xdr:pic>
      <xdr:nvPicPr>
        <xdr:cNvPr id="4" name="Picture 3">
          <a:extLst>
            <a:ext uri="{FF2B5EF4-FFF2-40B4-BE49-F238E27FC236}">
              <a16:creationId xmlns:a16="http://schemas.microsoft.com/office/drawing/2014/main" id="{421DBC70-EC16-450F-A897-C765FCB4BF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20" t="9206" r="6838" b="5335"/>
        <a:stretch/>
      </xdr:blipFill>
      <xdr:spPr>
        <a:xfrm>
          <a:off x="0" y="20596226"/>
          <a:ext cx="4120188" cy="28323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95250</xdr:rowOff>
    </xdr:from>
    <xdr:ext cx="3802697" cy="2832374"/>
    <xdr:pic>
      <xdr:nvPicPr>
        <xdr:cNvPr id="5" name="Picture 4">
          <a:extLst>
            <a:ext uri="{FF2B5EF4-FFF2-40B4-BE49-F238E27FC236}">
              <a16:creationId xmlns:a16="http://schemas.microsoft.com/office/drawing/2014/main" id="{3933E7D7-3E3B-405C-9C43-54F57EF357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17" t="7696" r="22635" b="6892"/>
        <a:stretch/>
      </xdr:blipFill>
      <xdr:spPr>
        <a:xfrm>
          <a:off x="0" y="38385750"/>
          <a:ext cx="3802697" cy="2832374"/>
        </a:xfrm>
        <a:prstGeom prst="rect">
          <a:avLst/>
        </a:prstGeom>
      </xdr:spPr>
    </xdr:pic>
    <xdr:clientData/>
  </xdr:oneCellAnchor>
  <xdr:oneCellAnchor>
    <xdr:from>
      <xdr:col>0</xdr:col>
      <xdr:colOff>163361</xdr:colOff>
      <xdr:row>134</xdr:row>
      <xdr:rowOff>190500</xdr:rowOff>
    </xdr:from>
    <xdr:ext cx="3837139" cy="3219451"/>
    <xdr:pic>
      <xdr:nvPicPr>
        <xdr:cNvPr id="6" name="Picture 5">
          <a:extLst>
            <a:ext uri="{FF2B5EF4-FFF2-40B4-BE49-F238E27FC236}">
              <a16:creationId xmlns:a16="http://schemas.microsoft.com/office/drawing/2014/main" id="{6738AEAE-7467-4173-BDD2-48902010EF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664"/>
        <a:stretch/>
      </xdr:blipFill>
      <xdr:spPr>
        <a:xfrm>
          <a:off x="163361" y="50053875"/>
          <a:ext cx="3837139" cy="321945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310300</xdr:rowOff>
    </xdr:from>
    <xdr:ext cx="4143375" cy="3286975"/>
    <xdr:pic>
      <xdr:nvPicPr>
        <xdr:cNvPr id="7" name="Picture 6">
          <a:extLst>
            <a:ext uri="{FF2B5EF4-FFF2-40B4-BE49-F238E27FC236}">
              <a16:creationId xmlns:a16="http://schemas.microsoft.com/office/drawing/2014/main" id="{908B54A4-3DED-42E8-84CF-EF8A374937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983"/>
        <a:stretch/>
      </xdr:blipFill>
      <xdr:spPr>
        <a:xfrm>
          <a:off x="0" y="56031550"/>
          <a:ext cx="4143375" cy="32869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329311</xdr:rowOff>
    </xdr:from>
    <xdr:ext cx="3619500" cy="2837667"/>
    <xdr:pic>
      <xdr:nvPicPr>
        <xdr:cNvPr id="8" name="Picture 7">
          <a:extLst>
            <a:ext uri="{FF2B5EF4-FFF2-40B4-BE49-F238E27FC236}">
              <a16:creationId xmlns:a16="http://schemas.microsoft.com/office/drawing/2014/main" id="{5DE09B22-F0F8-42BC-933A-6FA720750B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5" r="9524"/>
        <a:stretch/>
      </xdr:blipFill>
      <xdr:spPr>
        <a:xfrm>
          <a:off x="0" y="80444086"/>
          <a:ext cx="3619500" cy="2837667"/>
        </a:xfrm>
        <a:prstGeom prst="rect">
          <a:avLst/>
        </a:prstGeom>
      </xdr:spPr>
    </xdr:pic>
    <xdr:clientData/>
  </xdr:oneCellAnchor>
  <xdr:oneCellAnchor>
    <xdr:from>
      <xdr:col>0</xdr:col>
      <xdr:colOff>305571</xdr:colOff>
      <xdr:row>186</xdr:row>
      <xdr:rowOff>259291</xdr:rowOff>
    </xdr:from>
    <xdr:ext cx="3471399" cy="2832376"/>
    <xdr:pic>
      <xdr:nvPicPr>
        <xdr:cNvPr id="9" name="Picture 8">
          <a:extLst>
            <a:ext uri="{FF2B5EF4-FFF2-40B4-BE49-F238E27FC236}">
              <a16:creationId xmlns:a16="http://schemas.microsoft.com/office/drawing/2014/main" id="{BF575325-479A-4B32-8BA1-6B7FB521E3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686" t="4042" r="6966" b="3192"/>
        <a:stretch/>
      </xdr:blipFill>
      <xdr:spPr>
        <a:xfrm>
          <a:off x="305571" y="68439241"/>
          <a:ext cx="3471399" cy="28323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293688</xdr:rowOff>
    </xdr:from>
    <xdr:ext cx="4054474" cy="2903404"/>
    <xdr:pic>
      <xdr:nvPicPr>
        <xdr:cNvPr id="10" name="Picture 9">
          <a:extLst>
            <a:ext uri="{FF2B5EF4-FFF2-40B4-BE49-F238E27FC236}">
              <a16:creationId xmlns:a16="http://schemas.microsoft.com/office/drawing/2014/main" id="{FCC34843-6582-45F3-BB49-4C40533D41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1357"/>
        <a:stretch/>
      </xdr:blipFill>
      <xdr:spPr>
        <a:xfrm>
          <a:off x="0" y="62244288"/>
          <a:ext cx="4054474" cy="2903404"/>
        </a:xfrm>
        <a:prstGeom prst="rect">
          <a:avLst/>
        </a:prstGeom>
      </xdr:spPr>
    </xdr:pic>
    <xdr:clientData/>
  </xdr:oneCellAnchor>
  <xdr:oneCellAnchor>
    <xdr:from>
      <xdr:col>0</xdr:col>
      <xdr:colOff>238125</xdr:colOff>
      <xdr:row>7</xdr:row>
      <xdr:rowOff>119062</xdr:rowOff>
    </xdr:from>
    <xdr:ext cx="3695317" cy="2551481"/>
    <xdr:pic>
      <xdr:nvPicPr>
        <xdr:cNvPr id="11" name="Picture 10">
          <a:extLst>
            <a:ext uri="{FF2B5EF4-FFF2-40B4-BE49-F238E27FC236}">
              <a16:creationId xmlns:a16="http://schemas.microsoft.com/office/drawing/2014/main" id="{DEFCC5C0-29E1-4E06-B770-E628813C9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2676" t="13699" r="14085" b="5604"/>
        <a:stretch/>
      </xdr:blipFill>
      <xdr:spPr>
        <a:xfrm>
          <a:off x="238125" y="2862262"/>
          <a:ext cx="3695317" cy="2551481"/>
        </a:xfrm>
        <a:prstGeom prst="rect">
          <a:avLst/>
        </a:prstGeom>
      </xdr:spPr>
    </xdr:pic>
    <xdr:clientData/>
  </xdr:oneCellAnchor>
  <xdr:oneCellAnchor>
    <xdr:from>
      <xdr:col>0</xdr:col>
      <xdr:colOff>142875</xdr:colOff>
      <xdr:row>23</xdr:row>
      <xdr:rowOff>214311</xdr:rowOff>
    </xdr:from>
    <xdr:ext cx="4002301" cy="2658563"/>
    <xdr:pic>
      <xdr:nvPicPr>
        <xdr:cNvPr id="12" name="Picture 11">
          <a:extLst>
            <a:ext uri="{FF2B5EF4-FFF2-40B4-BE49-F238E27FC236}">
              <a16:creationId xmlns:a16="http://schemas.microsoft.com/office/drawing/2014/main" id="{8EA1F8ED-C522-4F55-BD6F-3061C2634C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0417" r="11300"/>
        <a:stretch/>
      </xdr:blipFill>
      <xdr:spPr>
        <a:xfrm>
          <a:off x="142875" y="8577261"/>
          <a:ext cx="4002301" cy="265856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261937</xdr:rowOff>
    </xdr:from>
    <xdr:ext cx="4108874" cy="2554243"/>
    <xdr:pic>
      <xdr:nvPicPr>
        <xdr:cNvPr id="13" name="Picture 12">
          <a:extLst>
            <a:ext uri="{FF2B5EF4-FFF2-40B4-BE49-F238E27FC236}">
              <a16:creationId xmlns:a16="http://schemas.microsoft.com/office/drawing/2014/main" id="{02FD6573-28D4-44DA-80C8-D35DF7E491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7260" r="10669"/>
        <a:stretch/>
      </xdr:blipFill>
      <xdr:spPr>
        <a:xfrm>
          <a:off x="0" y="14730412"/>
          <a:ext cx="4108874" cy="2554243"/>
        </a:xfrm>
        <a:prstGeom prst="rect">
          <a:avLst/>
        </a:prstGeom>
      </xdr:spPr>
    </xdr:pic>
    <xdr:clientData/>
  </xdr:oneCellAnchor>
  <xdr:oneCellAnchor>
    <xdr:from>
      <xdr:col>0</xdr:col>
      <xdr:colOff>222250</xdr:colOff>
      <xdr:row>201</xdr:row>
      <xdr:rowOff>238125</xdr:rowOff>
    </xdr:from>
    <xdr:ext cx="3964125" cy="2847562"/>
    <xdr:pic>
      <xdr:nvPicPr>
        <xdr:cNvPr id="14" name="Picture 13">
          <a:extLst>
            <a:ext uri="{FF2B5EF4-FFF2-40B4-BE49-F238E27FC236}">
              <a16:creationId xmlns:a16="http://schemas.microsoft.com/office/drawing/2014/main" id="{A469ADFB-2ECB-4136-9A65-F1F3B58207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4836" r="10038"/>
        <a:stretch/>
      </xdr:blipFill>
      <xdr:spPr>
        <a:xfrm>
          <a:off x="222250" y="74171175"/>
          <a:ext cx="3964125" cy="28475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190502</xdr:rowOff>
    </xdr:from>
    <xdr:ext cx="4389438" cy="3366132"/>
    <xdr:pic>
      <xdr:nvPicPr>
        <xdr:cNvPr id="15" name="Picture 14">
          <a:extLst>
            <a:ext uri="{FF2B5EF4-FFF2-40B4-BE49-F238E27FC236}">
              <a16:creationId xmlns:a16="http://schemas.microsoft.com/office/drawing/2014/main" id="{C1FBFD4B-2126-4582-87A7-3B50ABBEBC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2942" r="16667"/>
        <a:stretch/>
      </xdr:blipFill>
      <xdr:spPr>
        <a:xfrm>
          <a:off x="0" y="31699202"/>
          <a:ext cx="4389438" cy="3366132"/>
        </a:xfrm>
        <a:prstGeom prst="rect">
          <a:avLst/>
        </a:prstGeom>
      </xdr:spPr>
    </xdr:pic>
    <xdr:clientData/>
  </xdr:oneCellAnchor>
  <xdr:oneCellAnchor>
    <xdr:from>
      <xdr:col>0</xdr:col>
      <xdr:colOff>170858</xdr:colOff>
      <xdr:row>118</xdr:row>
      <xdr:rowOff>285751</xdr:rowOff>
    </xdr:from>
    <xdr:ext cx="3734391" cy="3206749"/>
    <xdr:pic>
      <xdr:nvPicPr>
        <xdr:cNvPr id="16" name="Picture 15">
          <a:extLst>
            <a:ext uri="{FF2B5EF4-FFF2-40B4-BE49-F238E27FC236}">
              <a16:creationId xmlns:a16="http://schemas.microsoft.com/office/drawing/2014/main" id="{2BDF3CFD-FD1B-4B9E-8332-42A929DB93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4520" r="23927"/>
        <a:stretch/>
      </xdr:blipFill>
      <xdr:spPr>
        <a:xfrm>
          <a:off x="170858" y="44519851"/>
          <a:ext cx="3734391" cy="3206749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301831</xdr:colOff>
      <xdr:row>55</xdr:row>
      <xdr:rowOff>278741</xdr:rowOff>
    </xdr:from>
    <xdr:to>
      <xdr:col>3</xdr:col>
      <xdr:colOff>26130</xdr:colOff>
      <xdr:row>63</xdr:row>
      <xdr:rowOff>186169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37" t="3206" r="11536" b="6044"/>
        <a:stretch/>
      </xdr:blipFill>
      <xdr:spPr>
        <a:xfrm>
          <a:off x="1644402" y="15210312"/>
          <a:ext cx="1411585" cy="25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982216</xdr:colOff>
      <xdr:row>244</xdr:row>
      <xdr:rowOff>200699</xdr:rowOff>
    </xdr:from>
    <xdr:to>
      <xdr:col>2</xdr:col>
      <xdr:colOff>1558675</xdr:colOff>
      <xdr:row>252</xdr:row>
      <xdr:rowOff>108129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82" t="13674" r="24069" b="13257"/>
        <a:stretch/>
      </xdr:blipFill>
      <xdr:spPr>
        <a:xfrm>
          <a:off x="1267966" y="87449699"/>
          <a:ext cx="1662309" cy="2650630"/>
        </a:xfrm>
        <a:prstGeom prst="rect">
          <a:avLst/>
        </a:prstGeom>
      </xdr:spPr>
    </xdr:pic>
    <xdr:clientData/>
  </xdr:twoCellAnchor>
  <xdr:twoCellAnchor editAs="oneCell">
    <xdr:from>
      <xdr:col>1</xdr:col>
      <xdr:colOff>780142</xdr:colOff>
      <xdr:row>7</xdr:row>
      <xdr:rowOff>272143</xdr:rowOff>
    </xdr:from>
    <xdr:to>
      <xdr:col>3</xdr:col>
      <xdr:colOff>601897</xdr:colOff>
      <xdr:row>15</xdr:row>
      <xdr:rowOff>179572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40" t="13009" r="10456" b="7859"/>
        <a:stretch/>
      </xdr:blipFill>
      <xdr:spPr>
        <a:xfrm>
          <a:off x="1052285" y="9162143"/>
          <a:ext cx="2579469" cy="25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409121</xdr:colOff>
      <xdr:row>91</xdr:row>
      <xdr:rowOff>234866</xdr:rowOff>
    </xdr:from>
    <xdr:to>
      <xdr:col>3</xdr:col>
      <xdr:colOff>611717</xdr:colOff>
      <xdr:row>101</xdr:row>
      <xdr:rowOff>211927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66" t="8512" r="11260" b="-249"/>
        <a:stretch/>
      </xdr:blipFill>
      <xdr:spPr>
        <a:xfrm>
          <a:off x="694871" y="30810116"/>
          <a:ext cx="3021996" cy="3406061"/>
        </a:xfrm>
        <a:prstGeom prst="rect">
          <a:avLst/>
        </a:prstGeom>
      </xdr:spPr>
    </xdr:pic>
    <xdr:clientData/>
  </xdr:twoCellAnchor>
  <xdr:twoCellAnchor editAs="oneCell">
    <xdr:from>
      <xdr:col>1</xdr:col>
      <xdr:colOff>451708</xdr:colOff>
      <xdr:row>136</xdr:row>
      <xdr:rowOff>253918</xdr:rowOff>
    </xdr:from>
    <xdr:to>
      <xdr:col>3</xdr:col>
      <xdr:colOff>313332</xdr:colOff>
      <xdr:row>146</xdr:row>
      <xdr:rowOff>1587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05" t="6626" r="10364" b="9676"/>
        <a:stretch/>
      </xdr:blipFill>
      <xdr:spPr>
        <a:xfrm>
          <a:off x="737458" y="46431118"/>
          <a:ext cx="2681024" cy="3162382"/>
        </a:xfrm>
        <a:prstGeom prst="rect">
          <a:avLst/>
        </a:prstGeom>
      </xdr:spPr>
    </xdr:pic>
    <xdr:clientData/>
  </xdr:twoCellAnchor>
  <xdr:twoCellAnchor editAs="oneCell">
    <xdr:from>
      <xdr:col>1</xdr:col>
      <xdr:colOff>221093</xdr:colOff>
      <xdr:row>123</xdr:row>
      <xdr:rowOff>105833</xdr:rowOff>
    </xdr:from>
    <xdr:to>
      <xdr:col>3</xdr:col>
      <xdr:colOff>609795</xdr:colOff>
      <xdr:row>132</xdr:row>
      <xdr:rowOff>196680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1" t="14521" r="10193" b="11498"/>
        <a:stretch/>
      </xdr:blipFill>
      <xdr:spPr>
        <a:xfrm>
          <a:off x="506843" y="41844383"/>
          <a:ext cx="3208102" cy="3176947"/>
        </a:xfrm>
        <a:prstGeom prst="rect">
          <a:avLst/>
        </a:prstGeom>
      </xdr:spPr>
    </xdr:pic>
    <xdr:clientData/>
  </xdr:twoCellAnchor>
  <xdr:twoCellAnchor editAs="oneCell">
    <xdr:from>
      <xdr:col>1</xdr:col>
      <xdr:colOff>540657</xdr:colOff>
      <xdr:row>191</xdr:row>
      <xdr:rowOff>207653</xdr:rowOff>
    </xdr:from>
    <xdr:to>
      <xdr:col>3</xdr:col>
      <xdr:colOff>193079</xdr:colOff>
      <xdr:row>199</xdr:row>
      <xdr:rowOff>115082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83" t="5307" r="9680" b="9026"/>
        <a:stretch/>
      </xdr:blipFill>
      <xdr:spPr>
        <a:xfrm>
          <a:off x="826407" y="72178553"/>
          <a:ext cx="2471822" cy="2650629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166</xdr:row>
      <xdr:rowOff>213136</xdr:rowOff>
    </xdr:from>
    <xdr:to>
      <xdr:col>3</xdr:col>
      <xdr:colOff>472990</xdr:colOff>
      <xdr:row>175</xdr:row>
      <xdr:rowOff>88796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4951386"/>
          <a:ext cx="2822490" cy="2733160"/>
        </a:xfrm>
        <a:prstGeom prst="rect">
          <a:avLst/>
        </a:prstGeom>
      </xdr:spPr>
    </xdr:pic>
    <xdr:clientData/>
  </xdr:twoCellAnchor>
  <xdr:twoCellAnchor editAs="oneCell">
    <xdr:from>
      <xdr:col>1</xdr:col>
      <xdr:colOff>44508</xdr:colOff>
      <xdr:row>153</xdr:row>
      <xdr:rowOff>42611</xdr:rowOff>
    </xdr:from>
    <xdr:to>
      <xdr:col>3</xdr:col>
      <xdr:colOff>506929</xdr:colOff>
      <xdr:row>160</xdr:row>
      <xdr:rowOff>276611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58" y="51630011"/>
          <a:ext cx="3281821" cy="2634300"/>
        </a:xfrm>
        <a:prstGeom prst="rect">
          <a:avLst/>
        </a:prstGeom>
      </xdr:spPr>
    </xdr:pic>
    <xdr:clientData/>
  </xdr:twoCellAnchor>
  <xdr:twoCellAnchor editAs="oneCell">
    <xdr:from>
      <xdr:col>1</xdr:col>
      <xdr:colOff>503465</xdr:colOff>
      <xdr:row>232</xdr:row>
      <xdr:rowOff>159575</xdr:rowOff>
    </xdr:from>
    <xdr:to>
      <xdr:col>3</xdr:col>
      <xdr:colOff>256145</xdr:colOff>
      <xdr:row>240</xdr:row>
      <xdr:rowOff>67003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465" y="84455825"/>
          <a:ext cx="2514930" cy="2447428"/>
        </a:xfrm>
        <a:prstGeom prst="rect">
          <a:avLst/>
        </a:prstGeom>
      </xdr:spPr>
    </xdr:pic>
    <xdr:clientData/>
  </xdr:twoCellAnchor>
  <xdr:twoCellAnchor editAs="oneCell">
    <xdr:from>
      <xdr:col>1</xdr:col>
      <xdr:colOff>103736</xdr:colOff>
      <xdr:row>219</xdr:row>
      <xdr:rowOff>119982</xdr:rowOff>
    </xdr:from>
    <xdr:to>
      <xdr:col>3</xdr:col>
      <xdr:colOff>566158</xdr:colOff>
      <xdr:row>227</xdr:row>
      <xdr:rowOff>27411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486" y="85483032"/>
          <a:ext cx="3281822" cy="2650629"/>
        </a:xfrm>
        <a:prstGeom prst="rect">
          <a:avLst/>
        </a:prstGeom>
      </xdr:spPr>
    </xdr:pic>
    <xdr:clientData/>
  </xdr:twoCellAnchor>
  <xdr:twoCellAnchor editAs="oneCell">
    <xdr:from>
      <xdr:col>1</xdr:col>
      <xdr:colOff>636815</xdr:colOff>
      <xdr:row>321</xdr:row>
      <xdr:rowOff>44449</xdr:rowOff>
    </xdr:from>
    <xdr:to>
      <xdr:col>3</xdr:col>
      <xdr:colOff>242010</xdr:colOff>
      <xdr:row>328</xdr:row>
      <xdr:rowOff>290546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45" t="6050" r="8388" b="5930"/>
        <a:stretch/>
      </xdr:blipFill>
      <xdr:spPr>
        <a:xfrm>
          <a:off x="922565" y="121697749"/>
          <a:ext cx="2424595" cy="2646397"/>
        </a:xfrm>
        <a:prstGeom prst="rect">
          <a:avLst/>
        </a:prstGeom>
      </xdr:spPr>
    </xdr:pic>
    <xdr:clientData/>
  </xdr:twoCellAnchor>
  <xdr:twoCellAnchor editAs="oneCell">
    <xdr:from>
      <xdr:col>1</xdr:col>
      <xdr:colOff>430893</xdr:colOff>
      <xdr:row>308</xdr:row>
      <xdr:rowOff>73396</xdr:rowOff>
    </xdr:from>
    <xdr:to>
      <xdr:col>3</xdr:col>
      <xdr:colOff>438069</xdr:colOff>
      <xdr:row>315</xdr:row>
      <xdr:rowOff>298326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20" t="12651" r="13562" b="12885"/>
        <a:stretch/>
      </xdr:blipFill>
      <xdr:spPr>
        <a:xfrm>
          <a:off x="684893" y="99609646"/>
          <a:ext cx="2769426" cy="244743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179</xdr:row>
      <xdr:rowOff>220133</xdr:rowOff>
    </xdr:from>
    <xdr:to>
      <xdr:col>3</xdr:col>
      <xdr:colOff>827616</xdr:colOff>
      <xdr:row>188</xdr:row>
      <xdr:rowOff>115104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" y="66495083"/>
          <a:ext cx="3856566" cy="2981071"/>
        </a:xfrm>
        <a:prstGeom prst="rect">
          <a:avLst/>
        </a:prstGeom>
      </xdr:spPr>
    </xdr:pic>
    <xdr:clientData/>
  </xdr:twoCellAnchor>
  <xdr:twoCellAnchor editAs="oneCell">
    <xdr:from>
      <xdr:col>1</xdr:col>
      <xdr:colOff>486833</xdr:colOff>
      <xdr:row>208</xdr:row>
      <xdr:rowOff>38100</xdr:rowOff>
    </xdr:from>
    <xdr:to>
      <xdr:col>3</xdr:col>
      <xdr:colOff>601738</xdr:colOff>
      <xdr:row>215</xdr:row>
      <xdr:rowOff>15313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6233" y="85559900"/>
          <a:ext cx="2883505" cy="2288613"/>
        </a:xfrm>
        <a:prstGeom prst="rect">
          <a:avLst/>
        </a:prstGeom>
      </xdr:spPr>
    </xdr:pic>
    <xdr:clientData/>
  </xdr:twoCellAnchor>
  <xdr:twoCellAnchor editAs="oneCell">
    <xdr:from>
      <xdr:col>1</xdr:col>
      <xdr:colOff>428173</xdr:colOff>
      <xdr:row>26</xdr:row>
      <xdr:rowOff>61448</xdr:rowOff>
    </xdr:from>
    <xdr:to>
      <xdr:col>3</xdr:col>
      <xdr:colOff>609082</xdr:colOff>
      <xdr:row>34</xdr:row>
      <xdr:rowOff>133610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0316" y="9547570"/>
          <a:ext cx="2928256" cy="265104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106</xdr:row>
      <xdr:rowOff>254000</xdr:rowOff>
    </xdr:from>
    <xdr:to>
      <xdr:col>3</xdr:col>
      <xdr:colOff>567609</xdr:colOff>
      <xdr:row>115</xdr:row>
      <xdr:rowOff>190499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199E14-58EA-D94C-905F-B16E67E418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3990" r="16667"/>
        <a:stretch/>
      </xdr:blipFill>
      <xdr:spPr>
        <a:xfrm>
          <a:off x="412750" y="39179500"/>
          <a:ext cx="3171109" cy="2793999"/>
        </a:xfrm>
        <a:prstGeom prst="rect">
          <a:avLst/>
        </a:prstGeom>
      </xdr:spPr>
    </xdr:pic>
    <xdr:clientData/>
  </xdr:twoCellAnchor>
  <xdr:twoCellAnchor editAs="oneCell">
    <xdr:from>
      <xdr:col>1</xdr:col>
      <xdr:colOff>439877</xdr:colOff>
      <xdr:row>40</xdr:row>
      <xdr:rowOff>233268</xdr:rowOff>
    </xdr:from>
    <xdr:to>
      <xdr:col>3</xdr:col>
      <xdr:colOff>449362</xdr:colOff>
      <xdr:row>47</xdr:row>
      <xdr:rowOff>887964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65ED6F-7966-7043-A464-589805D2E4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6154" r="24629"/>
        <a:stretch/>
      </xdr:blipFill>
      <xdr:spPr>
        <a:xfrm>
          <a:off x="712020" y="15486227"/>
          <a:ext cx="2756832" cy="2928774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294</xdr:row>
      <xdr:rowOff>2722</xdr:rowOff>
    </xdr:from>
    <xdr:to>
      <xdr:col>3</xdr:col>
      <xdr:colOff>76200</xdr:colOff>
      <xdr:row>301</xdr:row>
      <xdr:rowOff>247650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31198D-0557-477A-B626-D840CD1611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9356" t="8718" r="28219" b="9801"/>
        <a:stretch/>
      </xdr:blipFill>
      <xdr:spPr>
        <a:xfrm>
          <a:off x="742951" y="96929122"/>
          <a:ext cx="2438399" cy="2645228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279</xdr:row>
      <xdr:rowOff>114300</xdr:rowOff>
    </xdr:from>
    <xdr:to>
      <xdr:col>3</xdr:col>
      <xdr:colOff>89151</xdr:colOff>
      <xdr:row>288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C6A328-909E-4456-85EF-AD8CFCC091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34470" t="5029" r="31818" b="10136"/>
        <a:stretch/>
      </xdr:blipFill>
      <xdr:spPr>
        <a:xfrm>
          <a:off x="1009650" y="91611450"/>
          <a:ext cx="2184651" cy="31051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79</xdr:row>
      <xdr:rowOff>200841</xdr:rowOff>
    </xdr:from>
    <xdr:to>
      <xdr:col>2</xdr:col>
      <xdr:colOff>1047750</xdr:colOff>
      <xdr:row>86</xdr:row>
      <xdr:rowOff>323850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30B43FE-1BF4-439A-AAF1-AC859A7466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5789" r="15132"/>
        <a:stretch/>
      </xdr:blipFill>
      <xdr:spPr>
        <a:xfrm>
          <a:off x="95250" y="26546991"/>
          <a:ext cx="2324100" cy="2523309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78</xdr:row>
      <xdr:rowOff>190501</xdr:rowOff>
    </xdr:from>
    <xdr:to>
      <xdr:col>3</xdr:col>
      <xdr:colOff>1162050</xdr:colOff>
      <xdr:row>85</xdr:row>
      <xdr:rowOff>114301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20EACB-CABB-42C4-9614-F44A662D62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9355" t="9233" r="22581" b="9344"/>
        <a:stretch/>
      </xdr:blipFill>
      <xdr:spPr>
        <a:xfrm>
          <a:off x="2057400" y="26193751"/>
          <a:ext cx="2209800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261</xdr:row>
      <xdr:rowOff>31956</xdr:rowOff>
    </xdr:from>
    <xdr:to>
      <xdr:col>3</xdr:col>
      <xdr:colOff>228599</xdr:colOff>
      <xdr:row>270</xdr:row>
      <xdr:rowOff>133350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365221-EFBE-47C1-A6C1-FA89AED2C8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9248" t="16280" r="26483" b="9463"/>
        <a:stretch/>
      </xdr:blipFill>
      <xdr:spPr>
        <a:xfrm>
          <a:off x="800100" y="95967756"/>
          <a:ext cx="2533649" cy="3187494"/>
        </a:xfrm>
        <a:prstGeom prst="rect">
          <a:avLst/>
        </a:prstGeom>
      </xdr:spPr>
    </xdr:pic>
    <xdr:clientData/>
  </xdr:twoCellAnchor>
  <xdr:twoCellAnchor editAs="oneCell">
    <xdr:from>
      <xdr:col>1</xdr:col>
      <xdr:colOff>764284</xdr:colOff>
      <xdr:row>65</xdr:row>
      <xdr:rowOff>304800</xdr:rowOff>
    </xdr:from>
    <xdr:to>
      <xdr:col>3</xdr:col>
      <xdr:colOff>589695</xdr:colOff>
      <xdr:row>73</xdr:row>
      <xdr:rowOff>155448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8ECB5F7-A963-4AA3-AAEC-CCEB6556C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50034" y="25584150"/>
          <a:ext cx="2644811" cy="259384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301831</xdr:colOff>
      <xdr:row>55</xdr:row>
      <xdr:rowOff>278741</xdr:rowOff>
    </xdr:from>
    <xdr:to>
      <xdr:col>3</xdr:col>
      <xdr:colOff>26130</xdr:colOff>
      <xdr:row>63</xdr:row>
      <xdr:rowOff>186169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E22D3-27BF-47EF-9AFC-2B1FA17BDB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37" t="3206" r="11536" b="6044"/>
        <a:stretch/>
      </xdr:blipFill>
      <xdr:spPr>
        <a:xfrm>
          <a:off x="1663906" y="21624266"/>
          <a:ext cx="1448324" cy="2574428"/>
        </a:xfrm>
        <a:prstGeom prst="rect">
          <a:avLst/>
        </a:prstGeom>
      </xdr:spPr>
    </xdr:pic>
    <xdr:clientData/>
  </xdr:twoCellAnchor>
  <xdr:twoCellAnchor editAs="oneCell">
    <xdr:from>
      <xdr:col>1</xdr:col>
      <xdr:colOff>982216</xdr:colOff>
      <xdr:row>246</xdr:row>
      <xdr:rowOff>200699</xdr:rowOff>
    </xdr:from>
    <xdr:to>
      <xdr:col>2</xdr:col>
      <xdr:colOff>1558675</xdr:colOff>
      <xdr:row>254</xdr:row>
      <xdr:rowOff>108129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2F8ABA-E2C4-45B6-A97E-978B0EEBB4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82" t="13674" r="24069" b="13257"/>
        <a:stretch/>
      </xdr:blipFill>
      <xdr:spPr>
        <a:xfrm>
          <a:off x="1258441" y="84592199"/>
          <a:ext cx="1662309" cy="2574430"/>
        </a:xfrm>
        <a:prstGeom prst="rect">
          <a:avLst/>
        </a:prstGeom>
      </xdr:spPr>
    </xdr:pic>
    <xdr:clientData/>
  </xdr:twoCellAnchor>
  <xdr:twoCellAnchor editAs="oneCell">
    <xdr:from>
      <xdr:col>1</xdr:col>
      <xdr:colOff>780142</xdr:colOff>
      <xdr:row>7</xdr:row>
      <xdr:rowOff>272143</xdr:rowOff>
    </xdr:from>
    <xdr:to>
      <xdr:col>3</xdr:col>
      <xdr:colOff>601897</xdr:colOff>
      <xdr:row>15</xdr:row>
      <xdr:rowOff>179572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31F313-DDB6-47BA-B141-623A6B669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40" t="13009" r="10456" b="7859"/>
        <a:stretch/>
      </xdr:blipFill>
      <xdr:spPr>
        <a:xfrm>
          <a:off x="1056367" y="2996293"/>
          <a:ext cx="2631630" cy="2574429"/>
        </a:xfrm>
        <a:prstGeom prst="rect">
          <a:avLst/>
        </a:prstGeom>
      </xdr:spPr>
    </xdr:pic>
    <xdr:clientData/>
  </xdr:twoCellAnchor>
  <xdr:twoCellAnchor editAs="oneCell">
    <xdr:from>
      <xdr:col>1</xdr:col>
      <xdr:colOff>409121</xdr:colOff>
      <xdr:row>91</xdr:row>
      <xdr:rowOff>234866</xdr:rowOff>
    </xdr:from>
    <xdr:to>
      <xdr:col>3</xdr:col>
      <xdr:colOff>611717</xdr:colOff>
      <xdr:row>101</xdr:row>
      <xdr:rowOff>211927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99AFD8-2695-486E-9EF2-EB237A7FF8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66" t="8512" r="11260" b="-249"/>
        <a:stretch/>
      </xdr:blipFill>
      <xdr:spPr>
        <a:xfrm>
          <a:off x="685346" y="30095741"/>
          <a:ext cx="3012471" cy="3310811"/>
        </a:xfrm>
        <a:prstGeom prst="rect">
          <a:avLst/>
        </a:prstGeom>
      </xdr:spPr>
    </xdr:pic>
    <xdr:clientData/>
  </xdr:twoCellAnchor>
  <xdr:twoCellAnchor editAs="oneCell">
    <xdr:from>
      <xdr:col>1</xdr:col>
      <xdr:colOff>451708</xdr:colOff>
      <xdr:row>136</xdr:row>
      <xdr:rowOff>253918</xdr:rowOff>
    </xdr:from>
    <xdr:to>
      <xdr:col>3</xdr:col>
      <xdr:colOff>313332</xdr:colOff>
      <xdr:row>146</xdr:row>
      <xdr:rowOff>1155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2B7F29-EDCA-44AD-849C-497A9D6D5B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05" t="6626" r="10364" b="9676"/>
        <a:stretch/>
      </xdr:blipFill>
      <xdr:spPr>
        <a:xfrm>
          <a:off x="727933" y="44630893"/>
          <a:ext cx="2671499" cy="3076657"/>
        </a:xfrm>
        <a:prstGeom prst="rect">
          <a:avLst/>
        </a:prstGeom>
      </xdr:spPr>
    </xdr:pic>
    <xdr:clientData/>
  </xdr:twoCellAnchor>
  <xdr:twoCellAnchor editAs="oneCell">
    <xdr:from>
      <xdr:col>1</xdr:col>
      <xdr:colOff>221093</xdr:colOff>
      <xdr:row>122</xdr:row>
      <xdr:rowOff>105833</xdr:rowOff>
    </xdr:from>
    <xdr:to>
      <xdr:col>3</xdr:col>
      <xdr:colOff>609795</xdr:colOff>
      <xdr:row>131</xdr:row>
      <xdr:rowOff>196680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A57D8B-E6AF-4047-8596-856FBCBCB6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1" t="14521" r="10193" b="11498"/>
        <a:stretch/>
      </xdr:blipFill>
      <xdr:spPr>
        <a:xfrm>
          <a:off x="497318" y="40167983"/>
          <a:ext cx="3198577" cy="3091222"/>
        </a:xfrm>
        <a:prstGeom prst="rect">
          <a:avLst/>
        </a:prstGeom>
      </xdr:spPr>
    </xdr:pic>
    <xdr:clientData/>
  </xdr:twoCellAnchor>
  <xdr:twoCellAnchor editAs="oneCell">
    <xdr:from>
      <xdr:col>1</xdr:col>
      <xdr:colOff>616857</xdr:colOff>
      <xdr:row>194</xdr:row>
      <xdr:rowOff>245753</xdr:rowOff>
    </xdr:from>
    <xdr:to>
      <xdr:col>3</xdr:col>
      <xdr:colOff>269279</xdr:colOff>
      <xdr:row>202</xdr:row>
      <xdr:rowOff>153182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D463B9-24BC-4F56-AD4D-DB8CEB0E1E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83" t="5307" r="9680" b="9026"/>
        <a:stretch/>
      </xdr:blipFill>
      <xdr:spPr>
        <a:xfrm>
          <a:off x="893082" y="65749178"/>
          <a:ext cx="2462297" cy="2574429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166</xdr:row>
      <xdr:rowOff>213136</xdr:rowOff>
    </xdr:from>
    <xdr:to>
      <xdr:col>3</xdr:col>
      <xdr:colOff>472990</xdr:colOff>
      <xdr:row>175</xdr:row>
      <xdr:rowOff>88796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2D6939-BA31-4910-8960-1C3AF1344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975" y="54839011"/>
          <a:ext cx="2870115" cy="2876035"/>
        </a:xfrm>
        <a:prstGeom prst="rect">
          <a:avLst/>
        </a:prstGeom>
      </xdr:spPr>
    </xdr:pic>
    <xdr:clientData/>
  </xdr:twoCellAnchor>
  <xdr:twoCellAnchor editAs="oneCell">
    <xdr:from>
      <xdr:col>1</xdr:col>
      <xdr:colOff>44508</xdr:colOff>
      <xdr:row>153</xdr:row>
      <xdr:rowOff>42611</xdr:rowOff>
    </xdr:from>
    <xdr:to>
      <xdr:col>3</xdr:col>
      <xdr:colOff>506929</xdr:colOff>
      <xdr:row>160</xdr:row>
      <xdr:rowOff>276610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7C6893-666F-4CDA-B927-7D8DDE1D2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733" y="50353661"/>
          <a:ext cx="3272296" cy="2567625"/>
        </a:xfrm>
        <a:prstGeom prst="rect">
          <a:avLst/>
        </a:prstGeom>
      </xdr:spPr>
    </xdr:pic>
    <xdr:clientData/>
  </xdr:twoCellAnchor>
  <xdr:twoCellAnchor editAs="oneCell">
    <xdr:from>
      <xdr:col>1</xdr:col>
      <xdr:colOff>503465</xdr:colOff>
      <xdr:row>232</xdr:row>
      <xdr:rowOff>159575</xdr:rowOff>
    </xdr:from>
    <xdr:to>
      <xdr:col>3</xdr:col>
      <xdr:colOff>256145</xdr:colOff>
      <xdr:row>240</xdr:row>
      <xdr:rowOff>67003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7DAE6C9-DA5B-40A2-9477-F436DCC7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90" y="79617125"/>
          <a:ext cx="2562555" cy="2574428"/>
        </a:xfrm>
        <a:prstGeom prst="rect">
          <a:avLst/>
        </a:prstGeom>
      </xdr:spPr>
    </xdr:pic>
    <xdr:clientData/>
  </xdr:twoCellAnchor>
  <xdr:twoCellAnchor editAs="oneCell">
    <xdr:from>
      <xdr:col>1</xdr:col>
      <xdr:colOff>27536</xdr:colOff>
      <xdr:row>220</xdr:row>
      <xdr:rowOff>291432</xdr:rowOff>
    </xdr:from>
    <xdr:to>
      <xdr:col>3</xdr:col>
      <xdr:colOff>489958</xdr:colOff>
      <xdr:row>228</xdr:row>
      <xdr:rowOff>198861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831A3BF-2A17-4751-BDB9-F9A057F82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761" y="75176982"/>
          <a:ext cx="3272297" cy="2574429"/>
        </a:xfrm>
        <a:prstGeom prst="rect">
          <a:avLst/>
        </a:prstGeom>
      </xdr:spPr>
    </xdr:pic>
    <xdr:clientData/>
  </xdr:twoCellAnchor>
  <xdr:twoCellAnchor editAs="oneCell">
    <xdr:from>
      <xdr:col>1</xdr:col>
      <xdr:colOff>598715</xdr:colOff>
      <xdr:row>319</xdr:row>
      <xdr:rowOff>63499</xdr:rowOff>
    </xdr:from>
    <xdr:to>
      <xdr:col>3</xdr:col>
      <xdr:colOff>203910</xdr:colOff>
      <xdr:row>326</xdr:row>
      <xdr:rowOff>309597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C56951-164B-488B-BFE0-E4AB65C322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45" t="6050" r="8388" b="5930"/>
        <a:stretch/>
      </xdr:blipFill>
      <xdr:spPr>
        <a:xfrm>
          <a:off x="874940" y="105124249"/>
          <a:ext cx="2415070" cy="2579722"/>
        </a:xfrm>
        <a:prstGeom prst="rect">
          <a:avLst/>
        </a:prstGeom>
      </xdr:spPr>
    </xdr:pic>
    <xdr:clientData/>
  </xdr:twoCellAnchor>
  <xdr:twoCellAnchor editAs="oneCell">
    <xdr:from>
      <xdr:col>1</xdr:col>
      <xdr:colOff>430893</xdr:colOff>
      <xdr:row>304</xdr:row>
      <xdr:rowOff>73396</xdr:rowOff>
    </xdr:from>
    <xdr:to>
      <xdr:col>3</xdr:col>
      <xdr:colOff>438069</xdr:colOff>
      <xdr:row>311</xdr:row>
      <xdr:rowOff>298326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07B37-89A8-4880-B111-E3F7628190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20" t="12651" r="13562" b="12885"/>
        <a:stretch/>
      </xdr:blipFill>
      <xdr:spPr>
        <a:xfrm>
          <a:off x="707118" y="99381046"/>
          <a:ext cx="2817051" cy="2558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261697</xdr:rowOff>
    </xdr:from>
    <xdr:to>
      <xdr:col>3</xdr:col>
      <xdr:colOff>751416</xdr:colOff>
      <xdr:row>188</xdr:row>
      <xdr:rowOff>156235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8BB81C0-0ECF-4CB4-919E-B5963946E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923333"/>
          <a:ext cx="3851371" cy="2855947"/>
        </a:xfrm>
        <a:prstGeom prst="rect">
          <a:avLst/>
        </a:prstGeom>
      </xdr:spPr>
    </xdr:pic>
    <xdr:clientData/>
  </xdr:twoCellAnchor>
  <xdr:twoCellAnchor editAs="oneCell">
    <xdr:from>
      <xdr:col>1</xdr:col>
      <xdr:colOff>330969</xdr:colOff>
      <xdr:row>206</xdr:row>
      <xdr:rowOff>297872</xdr:rowOff>
    </xdr:from>
    <xdr:to>
      <xdr:col>3</xdr:col>
      <xdr:colOff>445874</xdr:colOff>
      <xdr:row>213</xdr:row>
      <xdr:rowOff>275085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D1CA9A-BCB9-43C3-8CCF-13B3DFA05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8060" y="73675008"/>
          <a:ext cx="2937769" cy="2280532"/>
        </a:xfrm>
        <a:prstGeom prst="rect">
          <a:avLst/>
        </a:prstGeom>
      </xdr:spPr>
    </xdr:pic>
    <xdr:clientData/>
  </xdr:twoCellAnchor>
  <xdr:twoCellAnchor editAs="oneCell">
    <xdr:from>
      <xdr:col>1</xdr:col>
      <xdr:colOff>428173</xdr:colOff>
      <xdr:row>26</xdr:row>
      <xdr:rowOff>61448</xdr:rowOff>
    </xdr:from>
    <xdr:to>
      <xdr:col>3</xdr:col>
      <xdr:colOff>609082</xdr:colOff>
      <xdr:row>34</xdr:row>
      <xdr:rowOff>133610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8299258-6ABF-47E0-AED5-E08659EED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4398" y="9405473"/>
          <a:ext cx="2990784" cy="266296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106</xdr:row>
      <xdr:rowOff>254000</xdr:rowOff>
    </xdr:from>
    <xdr:to>
      <xdr:col>3</xdr:col>
      <xdr:colOff>567609</xdr:colOff>
      <xdr:row>115</xdr:row>
      <xdr:rowOff>190499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71D0A3-967B-425E-88DF-310BB8E64A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3990" r="16667"/>
        <a:stretch/>
      </xdr:blipFill>
      <xdr:spPr>
        <a:xfrm>
          <a:off x="434975" y="35382200"/>
          <a:ext cx="3218734" cy="2936874"/>
        </a:xfrm>
        <a:prstGeom prst="rect">
          <a:avLst/>
        </a:prstGeom>
      </xdr:spPr>
    </xdr:pic>
    <xdr:clientData/>
  </xdr:twoCellAnchor>
  <xdr:twoCellAnchor editAs="oneCell">
    <xdr:from>
      <xdr:col>1</xdr:col>
      <xdr:colOff>439877</xdr:colOff>
      <xdr:row>40</xdr:row>
      <xdr:rowOff>233268</xdr:rowOff>
    </xdr:from>
    <xdr:to>
      <xdr:col>3</xdr:col>
      <xdr:colOff>449362</xdr:colOff>
      <xdr:row>47</xdr:row>
      <xdr:rowOff>887964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A986AC7-2A1A-4DD8-8BAA-EFF7D8C6D5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6154" r="24629"/>
        <a:stretch/>
      </xdr:blipFill>
      <xdr:spPr>
        <a:xfrm>
          <a:off x="716102" y="15368493"/>
          <a:ext cx="2819360" cy="2931171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290</xdr:row>
      <xdr:rowOff>2722</xdr:rowOff>
    </xdr:from>
    <xdr:to>
      <xdr:col>3</xdr:col>
      <xdr:colOff>76200</xdr:colOff>
      <xdr:row>297</xdr:row>
      <xdr:rowOff>247650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2C13938-6CED-4447-9349-88BFD141F1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9356" t="8718" r="28219" b="9801"/>
        <a:stretch/>
      </xdr:blipFill>
      <xdr:spPr>
        <a:xfrm>
          <a:off x="733426" y="94500247"/>
          <a:ext cx="2428874" cy="2578553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276</xdr:row>
      <xdr:rowOff>114300</xdr:rowOff>
    </xdr:from>
    <xdr:to>
      <xdr:col>3</xdr:col>
      <xdr:colOff>89151</xdr:colOff>
      <xdr:row>285</xdr:row>
      <xdr:rowOff>133351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561657-2B24-48A5-ACC5-D589B0C8FC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34470" t="5029" r="31818" b="10136"/>
        <a:stretch/>
      </xdr:blipFill>
      <xdr:spPr>
        <a:xfrm>
          <a:off x="1000125" y="89315925"/>
          <a:ext cx="2175126" cy="3019425"/>
        </a:xfrm>
        <a:prstGeom prst="rect">
          <a:avLst/>
        </a:prstGeom>
      </xdr:spPr>
    </xdr:pic>
    <xdr:clientData/>
  </xdr:twoCellAnchor>
  <xdr:twoCellAnchor editAs="oneCell">
    <xdr:from>
      <xdr:col>0</xdr:col>
      <xdr:colOff>34637</xdr:colOff>
      <xdr:row>79</xdr:row>
      <xdr:rowOff>58832</xdr:rowOff>
    </xdr:from>
    <xdr:to>
      <xdr:col>2</xdr:col>
      <xdr:colOff>990601</xdr:colOff>
      <xdr:row>86</xdr:row>
      <xdr:rowOff>278823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C525ECC-95EF-458E-92DA-1D1A271DC7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5789" r="15132"/>
        <a:stretch/>
      </xdr:blipFill>
      <xdr:spPr>
        <a:xfrm>
          <a:off x="34637" y="25897559"/>
          <a:ext cx="2324100" cy="2523309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628651</xdr:colOff>
      <xdr:row>78</xdr:row>
      <xdr:rowOff>34637</xdr:rowOff>
    </xdr:from>
    <xdr:to>
      <xdr:col>3</xdr:col>
      <xdr:colOff>1106632</xdr:colOff>
      <xdr:row>85</xdr:row>
      <xdr:rowOff>55419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606F221-F642-4821-8A53-677610BA40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9355" t="9233" r="22581" b="9344"/>
        <a:stretch/>
      </xdr:blipFill>
      <xdr:spPr>
        <a:xfrm>
          <a:off x="1996787" y="25544319"/>
          <a:ext cx="2209800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484908</xdr:colOff>
      <xdr:row>262</xdr:row>
      <xdr:rowOff>69272</xdr:rowOff>
    </xdr:from>
    <xdr:to>
      <xdr:col>3</xdr:col>
      <xdr:colOff>195693</xdr:colOff>
      <xdr:row>271</xdr:row>
      <xdr:rowOff>295357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3C48E32-A16F-4BB7-A52B-02D738EAC0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9248" t="16280" r="26483" b="9463"/>
        <a:stretch/>
      </xdr:blipFill>
      <xdr:spPr>
        <a:xfrm>
          <a:off x="761999" y="92461772"/>
          <a:ext cx="2533649" cy="3187494"/>
        </a:xfrm>
        <a:prstGeom prst="rect">
          <a:avLst/>
        </a:prstGeom>
      </xdr:spPr>
    </xdr:pic>
    <xdr:clientData/>
  </xdr:twoCellAnchor>
  <xdr:twoCellAnchor editAs="oneCell">
    <xdr:from>
      <xdr:col>1</xdr:col>
      <xdr:colOff>779317</xdr:colOff>
      <xdr:row>66</xdr:row>
      <xdr:rowOff>17318</xdr:rowOff>
    </xdr:from>
    <xdr:to>
      <xdr:col>3</xdr:col>
      <xdr:colOff>410977</xdr:colOff>
      <xdr:row>73</xdr:row>
      <xdr:rowOff>121227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126BD18-8FEF-4B37-9D37-75BF489B3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56408" y="24799636"/>
          <a:ext cx="2454524" cy="240722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301831</xdr:colOff>
      <xdr:row>55</xdr:row>
      <xdr:rowOff>278741</xdr:rowOff>
    </xdr:from>
    <xdr:to>
      <xdr:col>3</xdr:col>
      <xdr:colOff>26130</xdr:colOff>
      <xdr:row>63</xdr:row>
      <xdr:rowOff>186169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2CD18D-DB0C-48B3-AD40-1BA9B3E238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37" t="3206" r="11536" b="6044"/>
        <a:stretch/>
      </xdr:blipFill>
      <xdr:spPr>
        <a:xfrm>
          <a:off x="1663906" y="21624266"/>
          <a:ext cx="1448324" cy="2574428"/>
        </a:xfrm>
        <a:prstGeom prst="rect">
          <a:avLst/>
        </a:prstGeom>
      </xdr:spPr>
    </xdr:pic>
    <xdr:clientData/>
  </xdr:twoCellAnchor>
  <xdr:twoCellAnchor editAs="oneCell">
    <xdr:from>
      <xdr:col>1</xdr:col>
      <xdr:colOff>982216</xdr:colOff>
      <xdr:row>245</xdr:row>
      <xdr:rowOff>200699</xdr:rowOff>
    </xdr:from>
    <xdr:to>
      <xdr:col>2</xdr:col>
      <xdr:colOff>1558675</xdr:colOff>
      <xdr:row>253</xdr:row>
      <xdr:rowOff>108129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88460E-9CD3-4B1B-A409-717BCB1D54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82" t="13674" r="24069" b="13257"/>
        <a:stretch/>
      </xdr:blipFill>
      <xdr:spPr>
        <a:xfrm>
          <a:off x="1258441" y="84592199"/>
          <a:ext cx="1662309" cy="2574430"/>
        </a:xfrm>
        <a:prstGeom prst="rect">
          <a:avLst/>
        </a:prstGeom>
      </xdr:spPr>
    </xdr:pic>
    <xdr:clientData/>
  </xdr:twoCellAnchor>
  <xdr:twoCellAnchor editAs="oneCell">
    <xdr:from>
      <xdr:col>1</xdr:col>
      <xdr:colOff>780142</xdr:colOff>
      <xdr:row>7</xdr:row>
      <xdr:rowOff>272143</xdr:rowOff>
    </xdr:from>
    <xdr:to>
      <xdr:col>3</xdr:col>
      <xdr:colOff>601897</xdr:colOff>
      <xdr:row>15</xdr:row>
      <xdr:rowOff>179572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B4BA97-04C2-4589-B03F-3E6EF6E76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40" t="13009" r="10456" b="7859"/>
        <a:stretch/>
      </xdr:blipFill>
      <xdr:spPr>
        <a:xfrm>
          <a:off x="1056367" y="2996293"/>
          <a:ext cx="2631630" cy="2574429"/>
        </a:xfrm>
        <a:prstGeom prst="rect">
          <a:avLst/>
        </a:prstGeom>
      </xdr:spPr>
    </xdr:pic>
    <xdr:clientData/>
  </xdr:twoCellAnchor>
  <xdr:twoCellAnchor editAs="oneCell">
    <xdr:from>
      <xdr:col>1</xdr:col>
      <xdr:colOff>409121</xdr:colOff>
      <xdr:row>90</xdr:row>
      <xdr:rowOff>234866</xdr:rowOff>
    </xdr:from>
    <xdr:to>
      <xdr:col>3</xdr:col>
      <xdr:colOff>611717</xdr:colOff>
      <xdr:row>100</xdr:row>
      <xdr:rowOff>211927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02844D-4684-4F2A-85A4-26684BAA37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66" t="8512" r="11260" b="-249"/>
        <a:stretch/>
      </xdr:blipFill>
      <xdr:spPr>
        <a:xfrm>
          <a:off x="685346" y="30095741"/>
          <a:ext cx="3012471" cy="3310811"/>
        </a:xfrm>
        <a:prstGeom prst="rect">
          <a:avLst/>
        </a:prstGeom>
      </xdr:spPr>
    </xdr:pic>
    <xdr:clientData/>
  </xdr:twoCellAnchor>
  <xdr:twoCellAnchor editAs="oneCell">
    <xdr:from>
      <xdr:col>1</xdr:col>
      <xdr:colOff>451708</xdr:colOff>
      <xdr:row>138</xdr:row>
      <xdr:rowOff>253918</xdr:rowOff>
    </xdr:from>
    <xdr:to>
      <xdr:col>3</xdr:col>
      <xdr:colOff>313332</xdr:colOff>
      <xdr:row>147</xdr:row>
      <xdr:rowOff>330200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67CB4F-79E5-4789-9449-116A5E9D03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05" t="6626" r="10364" b="9676"/>
        <a:stretch/>
      </xdr:blipFill>
      <xdr:spPr>
        <a:xfrm>
          <a:off x="727933" y="44630893"/>
          <a:ext cx="2671499" cy="3076657"/>
        </a:xfrm>
        <a:prstGeom prst="rect">
          <a:avLst/>
        </a:prstGeom>
      </xdr:spPr>
    </xdr:pic>
    <xdr:clientData/>
  </xdr:twoCellAnchor>
  <xdr:twoCellAnchor editAs="oneCell">
    <xdr:from>
      <xdr:col>1</xdr:col>
      <xdr:colOff>221093</xdr:colOff>
      <xdr:row>123</xdr:row>
      <xdr:rowOff>105833</xdr:rowOff>
    </xdr:from>
    <xdr:to>
      <xdr:col>3</xdr:col>
      <xdr:colOff>609795</xdr:colOff>
      <xdr:row>132</xdr:row>
      <xdr:rowOff>196680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93FAF3-397C-4A7B-AA20-779ADE14AE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1" t="14521" r="10193" b="11498"/>
        <a:stretch/>
      </xdr:blipFill>
      <xdr:spPr>
        <a:xfrm>
          <a:off x="497318" y="40167983"/>
          <a:ext cx="3198577" cy="3091222"/>
        </a:xfrm>
        <a:prstGeom prst="rect">
          <a:avLst/>
        </a:prstGeom>
      </xdr:spPr>
    </xdr:pic>
    <xdr:clientData/>
  </xdr:twoCellAnchor>
  <xdr:twoCellAnchor editAs="oneCell">
    <xdr:from>
      <xdr:col>1</xdr:col>
      <xdr:colOff>540657</xdr:colOff>
      <xdr:row>191</xdr:row>
      <xdr:rowOff>188603</xdr:rowOff>
    </xdr:from>
    <xdr:to>
      <xdr:col>3</xdr:col>
      <xdr:colOff>193079</xdr:colOff>
      <xdr:row>199</xdr:row>
      <xdr:rowOff>96032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A789E3D-E6EA-4CD4-83D9-AF33E2542D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83" t="5307" r="9680" b="9026"/>
        <a:stretch/>
      </xdr:blipFill>
      <xdr:spPr>
        <a:xfrm>
          <a:off x="826407" y="72235703"/>
          <a:ext cx="2471822" cy="2650629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166</xdr:row>
      <xdr:rowOff>213136</xdr:rowOff>
    </xdr:from>
    <xdr:to>
      <xdr:col>3</xdr:col>
      <xdr:colOff>472990</xdr:colOff>
      <xdr:row>175</xdr:row>
      <xdr:rowOff>88796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A54340-468B-4046-B798-2ED8C592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975" y="54839011"/>
          <a:ext cx="2870115" cy="2876035"/>
        </a:xfrm>
        <a:prstGeom prst="rect">
          <a:avLst/>
        </a:prstGeom>
      </xdr:spPr>
    </xdr:pic>
    <xdr:clientData/>
  </xdr:twoCellAnchor>
  <xdr:twoCellAnchor editAs="oneCell">
    <xdr:from>
      <xdr:col>1</xdr:col>
      <xdr:colOff>44508</xdr:colOff>
      <xdr:row>154</xdr:row>
      <xdr:rowOff>42611</xdr:rowOff>
    </xdr:from>
    <xdr:to>
      <xdr:col>3</xdr:col>
      <xdr:colOff>506929</xdr:colOff>
      <xdr:row>161</xdr:row>
      <xdr:rowOff>276611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BB9636-0BC4-482F-A9A4-AFD13E1A7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733" y="50353661"/>
          <a:ext cx="3272296" cy="2567625"/>
        </a:xfrm>
        <a:prstGeom prst="rect">
          <a:avLst/>
        </a:prstGeom>
      </xdr:spPr>
    </xdr:pic>
    <xdr:clientData/>
  </xdr:twoCellAnchor>
  <xdr:twoCellAnchor editAs="oneCell">
    <xdr:from>
      <xdr:col>1</xdr:col>
      <xdr:colOff>503465</xdr:colOff>
      <xdr:row>231</xdr:row>
      <xdr:rowOff>159575</xdr:rowOff>
    </xdr:from>
    <xdr:to>
      <xdr:col>3</xdr:col>
      <xdr:colOff>256145</xdr:colOff>
      <xdr:row>239</xdr:row>
      <xdr:rowOff>67003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EC7D0-1EEB-4FE1-8C0A-8B1B5FA9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90" y="79617125"/>
          <a:ext cx="2562555" cy="2574428"/>
        </a:xfrm>
        <a:prstGeom prst="rect">
          <a:avLst/>
        </a:prstGeom>
      </xdr:spPr>
    </xdr:pic>
    <xdr:clientData/>
  </xdr:twoCellAnchor>
  <xdr:twoCellAnchor editAs="oneCell">
    <xdr:from>
      <xdr:col>1</xdr:col>
      <xdr:colOff>27536</xdr:colOff>
      <xdr:row>219</xdr:row>
      <xdr:rowOff>291432</xdr:rowOff>
    </xdr:from>
    <xdr:to>
      <xdr:col>3</xdr:col>
      <xdr:colOff>489958</xdr:colOff>
      <xdr:row>227</xdr:row>
      <xdr:rowOff>198861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F7AB432-56CF-48D8-8112-4BFD87F4C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761" y="75176982"/>
          <a:ext cx="3272297" cy="2574429"/>
        </a:xfrm>
        <a:prstGeom prst="rect">
          <a:avLst/>
        </a:prstGeom>
      </xdr:spPr>
    </xdr:pic>
    <xdr:clientData/>
  </xdr:twoCellAnchor>
  <xdr:twoCellAnchor editAs="oneCell">
    <xdr:from>
      <xdr:col>1</xdr:col>
      <xdr:colOff>598715</xdr:colOff>
      <xdr:row>319</xdr:row>
      <xdr:rowOff>63499</xdr:rowOff>
    </xdr:from>
    <xdr:to>
      <xdr:col>3</xdr:col>
      <xdr:colOff>203910</xdr:colOff>
      <xdr:row>326</xdr:row>
      <xdr:rowOff>309596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30EB06-8615-4122-A1C8-8BAD46FE26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45" t="6050" r="8388" b="5930"/>
        <a:stretch/>
      </xdr:blipFill>
      <xdr:spPr>
        <a:xfrm>
          <a:off x="874940" y="105124249"/>
          <a:ext cx="2415070" cy="2579722"/>
        </a:xfrm>
        <a:prstGeom prst="rect">
          <a:avLst/>
        </a:prstGeom>
      </xdr:spPr>
    </xdr:pic>
    <xdr:clientData/>
  </xdr:twoCellAnchor>
  <xdr:twoCellAnchor editAs="oneCell">
    <xdr:from>
      <xdr:col>1</xdr:col>
      <xdr:colOff>430893</xdr:colOff>
      <xdr:row>304</xdr:row>
      <xdr:rowOff>73396</xdr:rowOff>
    </xdr:from>
    <xdr:to>
      <xdr:col>3</xdr:col>
      <xdr:colOff>438069</xdr:colOff>
      <xdr:row>311</xdr:row>
      <xdr:rowOff>298326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D1C9FF-D01C-42F9-9199-EE40EAEE03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20" t="12651" r="13562" b="12885"/>
        <a:stretch/>
      </xdr:blipFill>
      <xdr:spPr>
        <a:xfrm>
          <a:off x="707118" y="99381046"/>
          <a:ext cx="2817051" cy="2558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105833</xdr:rowOff>
    </xdr:from>
    <xdr:to>
      <xdr:col>3</xdr:col>
      <xdr:colOff>751416</xdr:colOff>
      <xdr:row>188</xdr:row>
      <xdr:rowOff>329417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341489-FC14-4EEC-ABD3-F4E3335E0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9999033"/>
          <a:ext cx="3837516" cy="2890584"/>
        </a:xfrm>
        <a:prstGeom prst="rect">
          <a:avLst/>
        </a:prstGeom>
      </xdr:spPr>
    </xdr:pic>
    <xdr:clientData/>
  </xdr:twoCellAnchor>
  <xdr:twoCellAnchor editAs="oneCell">
    <xdr:from>
      <xdr:col>1</xdr:col>
      <xdr:colOff>391583</xdr:colOff>
      <xdr:row>206</xdr:row>
      <xdr:rowOff>57150</xdr:rowOff>
    </xdr:from>
    <xdr:to>
      <xdr:col>3</xdr:col>
      <xdr:colOff>506488</xdr:colOff>
      <xdr:row>213</xdr:row>
      <xdr:rowOff>34363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4919C4B-341F-4E96-B432-6FC2A5A11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7333" y="75971400"/>
          <a:ext cx="2934305" cy="2377513"/>
        </a:xfrm>
        <a:prstGeom prst="rect">
          <a:avLst/>
        </a:prstGeom>
      </xdr:spPr>
    </xdr:pic>
    <xdr:clientData/>
  </xdr:twoCellAnchor>
  <xdr:twoCellAnchor editAs="oneCell">
    <xdr:from>
      <xdr:col>1</xdr:col>
      <xdr:colOff>428173</xdr:colOff>
      <xdr:row>26</xdr:row>
      <xdr:rowOff>61448</xdr:rowOff>
    </xdr:from>
    <xdr:to>
      <xdr:col>3</xdr:col>
      <xdr:colOff>609082</xdr:colOff>
      <xdr:row>34</xdr:row>
      <xdr:rowOff>133610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80ECAF8-8616-495E-9873-003898CFD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4398" y="9405473"/>
          <a:ext cx="2990784" cy="266296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105</xdr:row>
      <xdr:rowOff>254000</xdr:rowOff>
    </xdr:from>
    <xdr:to>
      <xdr:col>3</xdr:col>
      <xdr:colOff>567609</xdr:colOff>
      <xdr:row>114</xdr:row>
      <xdr:rowOff>190499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C753A8C-B5A5-439B-9584-1F4166A632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3990" r="16667"/>
        <a:stretch/>
      </xdr:blipFill>
      <xdr:spPr>
        <a:xfrm>
          <a:off x="434975" y="35382200"/>
          <a:ext cx="3218734" cy="2936874"/>
        </a:xfrm>
        <a:prstGeom prst="rect">
          <a:avLst/>
        </a:prstGeom>
      </xdr:spPr>
    </xdr:pic>
    <xdr:clientData/>
  </xdr:twoCellAnchor>
  <xdr:twoCellAnchor editAs="oneCell">
    <xdr:from>
      <xdr:col>1</xdr:col>
      <xdr:colOff>439877</xdr:colOff>
      <xdr:row>40</xdr:row>
      <xdr:rowOff>233268</xdr:rowOff>
    </xdr:from>
    <xdr:to>
      <xdr:col>3</xdr:col>
      <xdr:colOff>449362</xdr:colOff>
      <xdr:row>47</xdr:row>
      <xdr:rowOff>887964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301497-1B42-4EA2-894F-6ECE36FA12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6154" r="24629"/>
        <a:stretch/>
      </xdr:blipFill>
      <xdr:spPr>
        <a:xfrm>
          <a:off x="716102" y="15368493"/>
          <a:ext cx="2819360" cy="2931171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290</xdr:row>
      <xdr:rowOff>2722</xdr:rowOff>
    </xdr:from>
    <xdr:to>
      <xdr:col>3</xdr:col>
      <xdr:colOff>76200</xdr:colOff>
      <xdr:row>297</xdr:row>
      <xdr:rowOff>247650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6EC95EB-2400-47FE-B85B-300E03BCFF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9356" t="8718" r="28219" b="9801"/>
        <a:stretch/>
      </xdr:blipFill>
      <xdr:spPr>
        <a:xfrm>
          <a:off x="733426" y="94500247"/>
          <a:ext cx="2428874" cy="2578553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276</xdr:row>
      <xdr:rowOff>114300</xdr:rowOff>
    </xdr:from>
    <xdr:to>
      <xdr:col>3</xdr:col>
      <xdr:colOff>89151</xdr:colOff>
      <xdr:row>285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7EACD42-558B-4655-A54B-36E4CF5EFD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34470" t="5029" r="31818" b="10136"/>
        <a:stretch/>
      </xdr:blipFill>
      <xdr:spPr>
        <a:xfrm>
          <a:off x="1000125" y="89315925"/>
          <a:ext cx="2175126" cy="301942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78</xdr:row>
      <xdr:rowOff>296090</xdr:rowOff>
    </xdr:from>
    <xdr:to>
      <xdr:col>2</xdr:col>
      <xdr:colOff>1123950</xdr:colOff>
      <xdr:row>86</xdr:row>
      <xdr:rowOff>76199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F5442D-7D1B-43A7-859D-399BCF32FA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5789" r="15132"/>
        <a:stretch/>
      </xdr:blipFill>
      <xdr:spPr>
        <a:xfrm>
          <a:off x="171450" y="26642240"/>
          <a:ext cx="2324100" cy="2523309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77</xdr:row>
      <xdr:rowOff>285750</xdr:rowOff>
    </xdr:from>
    <xdr:to>
      <xdr:col>3</xdr:col>
      <xdr:colOff>1238250</xdr:colOff>
      <xdr:row>84</xdr:row>
      <xdr:rowOff>209550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5523D4F-2B05-4BF7-9346-C3B35A56BA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9355" t="9233" r="22581" b="9344"/>
        <a:stretch/>
      </xdr:blipFill>
      <xdr:spPr>
        <a:xfrm>
          <a:off x="2133600" y="26289000"/>
          <a:ext cx="2209800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261</xdr:row>
      <xdr:rowOff>95250</xdr:rowOff>
    </xdr:from>
    <xdr:to>
      <xdr:col>2</xdr:col>
      <xdr:colOff>1600199</xdr:colOff>
      <xdr:row>270</xdr:row>
      <xdr:rowOff>196644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C86609A-9C28-471A-8C7E-CE87398B40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9248" t="16280" r="26483" b="9463"/>
        <a:stretch/>
      </xdr:blipFill>
      <xdr:spPr>
        <a:xfrm>
          <a:off x="438150" y="95764350"/>
          <a:ext cx="2533649" cy="3187494"/>
        </a:xfrm>
        <a:prstGeom prst="rect">
          <a:avLst/>
        </a:prstGeom>
      </xdr:spPr>
    </xdr:pic>
    <xdr:clientData/>
  </xdr:twoCellAnchor>
  <xdr:twoCellAnchor editAs="oneCell">
    <xdr:from>
      <xdr:col>1</xdr:col>
      <xdr:colOff>458954</xdr:colOff>
      <xdr:row>65</xdr:row>
      <xdr:rowOff>114300</xdr:rowOff>
    </xdr:from>
    <xdr:to>
      <xdr:col>3</xdr:col>
      <xdr:colOff>514349</xdr:colOff>
      <xdr:row>73</xdr:row>
      <xdr:rowOff>190500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8235542-F58A-4A0C-9599-217D39393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44704" y="25393650"/>
          <a:ext cx="2874795" cy="28194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301831</xdr:colOff>
      <xdr:row>55</xdr:row>
      <xdr:rowOff>278741</xdr:rowOff>
    </xdr:from>
    <xdr:to>
      <xdr:col>3</xdr:col>
      <xdr:colOff>26130</xdr:colOff>
      <xdr:row>63</xdr:row>
      <xdr:rowOff>186169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FD4506-BA81-452F-86BC-DD4E2E58A2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37" t="3206" r="11536" b="6044"/>
        <a:stretch/>
      </xdr:blipFill>
      <xdr:spPr>
        <a:xfrm>
          <a:off x="1663906" y="21624266"/>
          <a:ext cx="1448324" cy="2574428"/>
        </a:xfrm>
        <a:prstGeom prst="rect">
          <a:avLst/>
        </a:prstGeom>
      </xdr:spPr>
    </xdr:pic>
    <xdr:clientData/>
  </xdr:twoCellAnchor>
  <xdr:twoCellAnchor editAs="oneCell">
    <xdr:from>
      <xdr:col>1</xdr:col>
      <xdr:colOff>982216</xdr:colOff>
      <xdr:row>246</xdr:row>
      <xdr:rowOff>200699</xdr:rowOff>
    </xdr:from>
    <xdr:to>
      <xdr:col>2</xdr:col>
      <xdr:colOff>1558675</xdr:colOff>
      <xdr:row>254</xdr:row>
      <xdr:rowOff>108129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D014C8-C3FB-49D2-A2B5-6778FB099A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82" t="13674" r="24069" b="13257"/>
        <a:stretch/>
      </xdr:blipFill>
      <xdr:spPr>
        <a:xfrm>
          <a:off x="1258441" y="84592199"/>
          <a:ext cx="1662309" cy="2574430"/>
        </a:xfrm>
        <a:prstGeom prst="rect">
          <a:avLst/>
        </a:prstGeom>
      </xdr:spPr>
    </xdr:pic>
    <xdr:clientData/>
  </xdr:twoCellAnchor>
  <xdr:twoCellAnchor editAs="oneCell">
    <xdr:from>
      <xdr:col>1</xdr:col>
      <xdr:colOff>780142</xdr:colOff>
      <xdr:row>7</xdr:row>
      <xdr:rowOff>272143</xdr:rowOff>
    </xdr:from>
    <xdr:to>
      <xdr:col>3</xdr:col>
      <xdr:colOff>601897</xdr:colOff>
      <xdr:row>15</xdr:row>
      <xdr:rowOff>179572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7542E9-6417-4D46-927D-7482AB0155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40" t="13009" r="10456" b="7859"/>
        <a:stretch/>
      </xdr:blipFill>
      <xdr:spPr>
        <a:xfrm>
          <a:off x="1056367" y="2996293"/>
          <a:ext cx="2631630" cy="2574429"/>
        </a:xfrm>
        <a:prstGeom prst="rect">
          <a:avLst/>
        </a:prstGeom>
      </xdr:spPr>
    </xdr:pic>
    <xdr:clientData/>
  </xdr:twoCellAnchor>
  <xdr:twoCellAnchor editAs="oneCell">
    <xdr:from>
      <xdr:col>1</xdr:col>
      <xdr:colOff>409121</xdr:colOff>
      <xdr:row>92</xdr:row>
      <xdr:rowOff>234866</xdr:rowOff>
    </xdr:from>
    <xdr:to>
      <xdr:col>3</xdr:col>
      <xdr:colOff>611717</xdr:colOff>
      <xdr:row>102</xdr:row>
      <xdr:rowOff>211927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C16B1E-95C5-4EF2-9839-B39F3B7123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66" t="8512" r="11260" b="-249"/>
        <a:stretch/>
      </xdr:blipFill>
      <xdr:spPr>
        <a:xfrm>
          <a:off x="685346" y="30095741"/>
          <a:ext cx="3012471" cy="3310811"/>
        </a:xfrm>
        <a:prstGeom prst="rect">
          <a:avLst/>
        </a:prstGeom>
      </xdr:spPr>
    </xdr:pic>
    <xdr:clientData/>
  </xdr:twoCellAnchor>
  <xdr:twoCellAnchor editAs="oneCell">
    <xdr:from>
      <xdr:col>1</xdr:col>
      <xdr:colOff>451708</xdr:colOff>
      <xdr:row>137</xdr:row>
      <xdr:rowOff>253918</xdr:rowOff>
    </xdr:from>
    <xdr:to>
      <xdr:col>3</xdr:col>
      <xdr:colOff>313332</xdr:colOff>
      <xdr:row>146</xdr:row>
      <xdr:rowOff>330200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1AA442-C66E-4AC5-BB3E-F2C131D1EF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05" t="6626" r="10364" b="9676"/>
        <a:stretch/>
      </xdr:blipFill>
      <xdr:spPr>
        <a:xfrm>
          <a:off x="727933" y="44630893"/>
          <a:ext cx="2671499" cy="3076657"/>
        </a:xfrm>
        <a:prstGeom prst="rect">
          <a:avLst/>
        </a:prstGeom>
      </xdr:spPr>
    </xdr:pic>
    <xdr:clientData/>
  </xdr:twoCellAnchor>
  <xdr:twoCellAnchor editAs="oneCell">
    <xdr:from>
      <xdr:col>1</xdr:col>
      <xdr:colOff>221093</xdr:colOff>
      <xdr:row>121</xdr:row>
      <xdr:rowOff>105833</xdr:rowOff>
    </xdr:from>
    <xdr:to>
      <xdr:col>3</xdr:col>
      <xdr:colOff>609795</xdr:colOff>
      <xdr:row>130</xdr:row>
      <xdr:rowOff>196680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CB5C08-5D3E-4BD4-A87A-8790E9AC99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1" t="14521" r="10193" b="11498"/>
        <a:stretch/>
      </xdr:blipFill>
      <xdr:spPr>
        <a:xfrm>
          <a:off x="497318" y="40167983"/>
          <a:ext cx="3198577" cy="3091222"/>
        </a:xfrm>
        <a:prstGeom prst="rect">
          <a:avLst/>
        </a:prstGeom>
      </xdr:spPr>
    </xdr:pic>
    <xdr:clientData/>
  </xdr:twoCellAnchor>
  <xdr:twoCellAnchor editAs="oneCell">
    <xdr:from>
      <xdr:col>1</xdr:col>
      <xdr:colOff>502557</xdr:colOff>
      <xdr:row>191</xdr:row>
      <xdr:rowOff>169553</xdr:rowOff>
    </xdr:from>
    <xdr:to>
      <xdr:col>3</xdr:col>
      <xdr:colOff>154979</xdr:colOff>
      <xdr:row>199</xdr:row>
      <xdr:rowOff>76982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92A931-0AD3-44B4-9BC1-2DE061A497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83" t="5307" r="9680" b="9026"/>
        <a:stretch/>
      </xdr:blipFill>
      <xdr:spPr>
        <a:xfrm>
          <a:off x="788307" y="72197603"/>
          <a:ext cx="2471822" cy="2650629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166</xdr:row>
      <xdr:rowOff>251236</xdr:rowOff>
    </xdr:from>
    <xdr:to>
      <xdr:col>3</xdr:col>
      <xdr:colOff>415840</xdr:colOff>
      <xdr:row>175</xdr:row>
      <xdr:rowOff>126896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D561B54-74AC-4E16-A9A7-9D0069C78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50" y="61458886"/>
          <a:ext cx="2879640" cy="2961760"/>
        </a:xfrm>
        <a:prstGeom prst="rect">
          <a:avLst/>
        </a:prstGeom>
      </xdr:spPr>
    </xdr:pic>
    <xdr:clientData/>
  </xdr:twoCellAnchor>
  <xdr:twoCellAnchor editAs="oneCell">
    <xdr:from>
      <xdr:col>1</xdr:col>
      <xdr:colOff>44508</xdr:colOff>
      <xdr:row>154</xdr:row>
      <xdr:rowOff>42611</xdr:rowOff>
    </xdr:from>
    <xdr:to>
      <xdr:col>3</xdr:col>
      <xdr:colOff>506929</xdr:colOff>
      <xdr:row>161</xdr:row>
      <xdr:rowOff>276611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807C02-1C69-4BB2-BB4C-616A4FA5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733" y="50353661"/>
          <a:ext cx="3272296" cy="2567625"/>
        </a:xfrm>
        <a:prstGeom prst="rect">
          <a:avLst/>
        </a:prstGeom>
      </xdr:spPr>
    </xdr:pic>
    <xdr:clientData/>
  </xdr:twoCellAnchor>
  <xdr:twoCellAnchor editAs="oneCell">
    <xdr:from>
      <xdr:col>1</xdr:col>
      <xdr:colOff>503465</xdr:colOff>
      <xdr:row>232</xdr:row>
      <xdr:rowOff>159575</xdr:rowOff>
    </xdr:from>
    <xdr:to>
      <xdr:col>3</xdr:col>
      <xdr:colOff>256145</xdr:colOff>
      <xdr:row>240</xdr:row>
      <xdr:rowOff>67003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A009ED-061D-4A9D-98FE-58944BFAB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90" y="79617125"/>
          <a:ext cx="2562555" cy="2574428"/>
        </a:xfrm>
        <a:prstGeom prst="rect">
          <a:avLst/>
        </a:prstGeom>
      </xdr:spPr>
    </xdr:pic>
    <xdr:clientData/>
  </xdr:twoCellAnchor>
  <xdr:twoCellAnchor editAs="oneCell">
    <xdr:from>
      <xdr:col>1</xdr:col>
      <xdr:colOff>27536</xdr:colOff>
      <xdr:row>220</xdr:row>
      <xdr:rowOff>291432</xdr:rowOff>
    </xdr:from>
    <xdr:to>
      <xdr:col>3</xdr:col>
      <xdr:colOff>489958</xdr:colOff>
      <xdr:row>228</xdr:row>
      <xdr:rowOff>198861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8355285-CBF3-49E1-A9A3-4F3118D4E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761" y="75176982"/>
          <a:ext cx="3272297" cy="2574429"/>
        </a:xfrm>
        <a:prstGeom prst="rect">
          <a:avLst/>
        </a:prstGeom>
      </xdr:spPr>
    </xdr:pic>
    <xdr:clientData/>
  </xdr:twoCellAnchor>
  <xdr:twoCellAnchor editAs="oneCell">
    <xdr:from>
      <xdr:col>1</xdr:col>
      <xdr:colOff>598715</xdr:colOff>
      <xdr:row>321</xdr:row>
      <xdr:rowOff>63499</xdr:rowOff>
    </xdr:from>
    <xdr:to>
      <xdr:col>3</xdr:col>
      <xdr:colOff>203910</xdr:colOff>
      <xdr:row>328</xdr:row>
      <xdr:rowOff>309596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36A7EB5-A17C-48FF-8554-4893955C0A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45" t="6050" r="8388" b="5930"/>
        <a:stretch/>
      </xdr:blipFill>
      <xdr:spPr>
        <a:xfrm>
          <a:off x="874940" y="105124249"/>
          <a:ext cx="2415070" cy="2579722"/>
        </a:xfrm>
        <a:prstGeom prst="rect">
          <a:avLst/>
        </a:prstGeom>
      </xdr:spPr>
    </xdr:pic>
    <xdr:clientData/>
  </xdr:twoCellAnchor>
  <xdr:twoCellAnchor editAs="oneCell">
    <xdr:from>
      <xdr:col>1</xdr:col>
      <xdr:colOff>430893</xdr:colOff>
      <xdr:row>306</xdr:row>
      <xdr:rowOff>73396</xdr:rowOff>
    </xdr:from>
    <xdr:to>
      <xdr:col>3</xdr:col>
      <xdr:colOff>438069</xdr:colOff>
      <xdr:row>313</xdr:row>
      <xdr:rowOff>298326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9C3465D-A6F1-40F1-BE75-4F47DEB5A4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20" t="12651" r="13562" b="12885"/>
        <a:stretch/>
      </xdr:blipFill>
      <xdr:spPr>
        <a:xfrm>
          <a:off x="707118" y="99381046"/>
          <a:ext cx="2817051" cy="2558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239183</xdr:rowOff>
    </xdr:from>
    <xdr:to>
      <xdr:col>3</xdr:col>
      <xdr:colOff>751416</xdr:colOff>
      <xdr:row>187</xdr:row>
      <xdr:rowOff>119867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36DE92-5AB3-4EC8-BC6A-F24C21CE7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6514133"/>
          <a:ext cx="3856566" cy="2966784"/>
        </a:xfrm>
        <a:prstGeom prst="rect">
          <a:avLst/>
        </a:prstGeom>
      </xdr:spPr>
    </xdr:pic>
    <xdr:clientData/>
  </xdr:twoCellAnchor>
  <xdr:twoCellAnchor editAs="oneCell">
    <xdr:from>
      <xdr:col>1</xdr:col>
      <xdr:colOff>486833</xdr:colOff>
      <xdr:row>208</xdr:row>
      <xdr:rowOff>38100</xdr:rowOff>
    </xdr:from>
    <xdr:to>
      <xdr:col>3</xdr:col>
      <xdr:colOff>601738</xdr:colOff>
      <xdr:row>215</xdr:row>
      <xdr:rowOff>15313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4454947-2B27-4975-82F4-A167EED58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3058" y="70656450"/>
          <a:ext cx="2924780" cy="2310838"/>
        </a:xfrm>
        <a:prstGeom prst="rect">
          <a:avLst/>
        </a:prstGeom>
      </xdr:spPr>
    </xdr:pic>
    <xdr:clientData/>
  </xdr:twoCellAnchor>
  <xdr:twoCellAnchor editAs="oneCell">
    <xdr:from>
      <xdr:col>1</xdr:col>
      <xdr:colOff>428173</xdr:colOff>
      <xdr:row>26</xdr:row>
      <xdr:rowOff>61448</xdr:rowOff>
    </xdr:from>
    <xdr:to>
      <xdr:col>3</xdr:col>
      <xdr:colOff>609082</xdr:colOff>
      <xdr:row>34</xdr:row>
      <xdr:rowOff>133610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20C4D4A-AEBC-4AF6-B55F-E784CD4E4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4398" y="9405473"/>
          <a:ext cx="2990784" cy="266296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107</xdr:row>
      <xdr:rowOff>254000</xdr:rowOff>
    </xdr:from>
    <xdr:to>
      <xdr:col>3</xdr:col>
      <xdr:colOff>567609</xdr:colOff>
      <xdr:row>116</xdr:row>
      <xdr:rowOff>190499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8C4031A-2B65-49D0-8E50-81E2136E81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3990" r="16667"/>
        <a:stretch/>
      </xdr:blipFill>
      <xdr:spPr>
        <a:xfrm>
          <a:off x="434975" y="35382200"/>
          <a:ext cx="3218734" cy="2936874"/>
        </a:xfrm>
        <a:prstGeom prst="rect">
          <a:avLst/>
        </a:prstGeom>
      </xdr:spPr>
    </xdr:pic>
    <xdr:clientData/>
  </xdr:twoCellAnchor>
  <xdr:twoCellAnchor editAs="oneCell">
    <xdr:from>
      <xdr:col>1</xdr:col>
      <xdr:colOff>439877</xdr:colOff>
      <xdr:row>40</xdr:row>
      <xdr:rowOff>233268</xdr:rowOff>
    </xdr:from>
    <xdr:to>
      <xdr:col>3</xdr:col>
      <xdr:colOff>449362</xdr:colOff>
      <xdr:row>47</xdr:row>
      <xdr:rowOff>887964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7CE5CE-F742-41F5-AF81-F36B7059C7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6154" r="24629"/>
        <a:stretch/>
      </xdr:blipFill>
      <xdr:spPr>
        <a:xfrm>
          <a:off x="716102" y="15368493"/>
          <a:ext cx="2819360" cy="2931171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292</xdr:row>
      <xdr:rowOff>2722</xdr:rowOff>
    </xdr:from>
    <xdr:to>
      <xdr:col>3</xdr:col>
      <xdr:colOff>76200</xdr:colOff>
      <xdr:row>299</xdr:row>
      <xdr:rowOff>247650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51D23E-2A34-4A1A-A3FD-FB4E9170B5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9356" t="8718" r="28219" b="9801"/>
        <a:stretch/>
      </xdr:blipFill>
      <xdr:spPr>
        <a:xfrm>
          <a:off x="733426" y="94500247"/>
          <a:ext cx="2428874" cy="2578553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277</xdr:row>
      <xdr:rowOff>114300</xdr:rowOff>
    </xdr:from>
    <xdr:to>
      <xdr:col>3</xdr:col>
      <xdr:colOff>89151</xdr:colOff>
      <xdr:row>286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D903E30-1E7E-4E73-9B3B-06E3930B49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34470" t="5029" r="31818" b="10136"/>
        <a:stretch/>
      </xdr:blipFill>
      <xdr:spPr>
        <a:xfrm>
          <a:off x="1000125" y="89315925"/>
          <a:ext cx="2175126" cy="301942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80</xdr:row>
      <xdr:rowOff>105590</xdr:rowOff>
    </xdr:from>
    <xdr:to>
      <xdr:col>2</xdr:col>
      <xdr:colOff>1085850</xdr:colOff>
      <xdr:row>87</xdr:row>
      <xdr:rowOff>228599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418D72D-8CDF-498E-86A4-4315486EA9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5789" r="15132"/>
        <a:stretch/>
      </xdr:blipFill>
      <xdr:spPr>
        <a:xfrm>
          <a:off x="133350" y="26794640"/>
          <a:ext cx="2324100" cy="2523309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79</xdr:row>
      <xdr:rowOff>95250</xdr:rowOff>
    </xdr:from>
    <xdr:to>
      <xdr:col>3</xdr:col>
      <xdr:colOff>1200150</xdr:colOff>
      <xdr:row>86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D734C5-5E80-44C1-BB55-1BDB566CA5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9355" t="9233" r="22581" b="9344"/>
        <a:stretch/>
      </xdr:blipFill>
      <xdr:spPr>
        <a:xfrm>
          <a:off x="2095500" y="26441400"/>
          <a:ext cx="2209800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258</xdr:row>
      <xdr:rowOff>266700</xdr:rowOff>
    </xdr:from>
    <xdr:to>
      <xdr:col>3</xdr:col>
      <xdr:colOff>57149</xdr:colOff>
      <xdr:row>268</xdr:row>
      <xdr:rowOff>25194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18D7DE7-AC7A-4E1A-9E20-7F87F397F9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9248" t="16280" r="26483" b="9463"/>
        <a:stretch/>
      </xdr:blipFill>
      <xdr:spPr>
        <a:xfrm>
          <a:off x="628650" y="95573850"/>
          <a:ext cx="2533649" cy="3187494"/>
        </a:xfrm>
        <a:prstGeom prst="rect">
          <a:avLst/>
        </a:prstGeom>
      </xdr:spPr>
    </xdr:pic>
    <xdr:clientData/>
  </xdr:twoCellAnchor>
  <xdr:twoCellAnchor editAs="oneCell">
    <xdr:from>
      <xdr:col>1</xdr:col>
      <xdr:colOff>458954</xdr:colOff>
      <xdr:row>65</xdr:row>
      <xdr:rowOff>114300</xdr:rowOff>
    </xdr:from>
    <xdr:to>
      <xdr:col>3</xdr:col>
      <xdr:colOff>514349</xdr:colOff>
      <xdr:row>73</xdr:row>
      <xdr:rowOff>190500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60BDB27-91B0-48AD-B79F-5C09099AF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5179" y="24793575"/>
          <a:ext cx="2874795" cy="2743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301831</xdr:colOff>
      <xdr:row>53</xdr:row>
      <xdr:rowOff>278741</xdr:rowOff>
    </xdr:from>
    <xdr:to>
      <xdr:col>3</xdr:col>
      <xdr:colOff>26130</xdr:colOff>
      <xdr:row>61</xdr:row>
      <xdr:rowOff>186169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703423-2A8F-4034-A216-06692F16CF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37" t="3206" r="11536" b="6044"/>
        <a:stretch/>
      </xdr:blipFill>
      <xdr:spPr>
        <a:xfrm>
          <a:off x="1663906" y="21624266"/>
          <a:ext cx="1448324" cy="2574428"/>
        </a:xfrm>
        <a:prstGeom prst="rect">
          <a:avLst/>
        </a:prstGeom>
      </xdr:spPr>
    </xdr:pic>
    <xdr:clientData/>
  </xdr:twoCellAnchor>
  <xdr:twoCellAnchor editAs="oneCell">
    <xdr:from>
      <xdr:col>1</xdr:col>
      <xdr:colOff>963166</xdr:colOff>
      <xdr:row>244</xdr:row>
      <xdr:rowOff>295949</xdr:rowOff>
    </xdr:from>
    <xdr:to>
      <xdr:col>2</xdr:col>
      <xdr:colOff>1539625</xdr:colOff>
      <xdr:row>252</xdr:row>
      <xdr:rowOff>203379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C1E2CF-563E-4534-B0A5-4B4295F56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82" t="13674" r="24069" b="13257"/>
        <a:stretch/>
      </xdr:blipFill>
      <xdr:spPr>
        <a:xfrm>
          <a:off x="1229866" y="90383399"/>
          <a:ext cx="1662309" cy="2650630"/>
        </a:xfrm>
        <a:prstGeom prst="rect">
          <a:avLst/>
        </a:prstGeom>
      </xdr:spPr>
    </xdr:pic>
    <xdr:clientData/>
  </xdr:twoCellAnchor>
  <xdr:twoCellAnchor editAs="oneCell">
    <xdr:from>
      <xdr:col>1</xdr:col>
      <xdr:colOff>780142</xdr:colOff>
      <xdr:row>7</xdr:row>
      <xdr:rowOff>272143</xdr:rowOff>
    </xdr:from>
    <xdr:to>
      <xdr:col>3</xdr:col>
      <xdr:colOff>601897</xdr:colOff>
      <xdr:row>15</xdr:row>
      <xdr:rowOff>179572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C1133B-4708-4C34-B15F-45FE8ADF65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40" t="13009" r="10456" b="7859"/>
        <a:stretch/>
      </xdr:blipFill>
      <xdr:spPr>
        <a:xfrm>
          <a:off x="1056367" y="2996293"/>
          <a:ext cx="2631630" cy="2574429"/>
        </a:xfrm>
        <a:prstGeom prst="rect">
          <a:avLst/>
        </a:prstGeom>
      </xdr:spPr>
    </xdr:pic>
    <xdr:clientData/>
  </xdr:twoCellAnchor>
  <xdr:twoCellAnchor editAs="oneCell">
    <xdr:from>
      <xdr:col>1</xdr:col>
      <xdr:colOff>409121</xdr:colOff>
      <xdr:row>90</xdr:row>
      <xdr:rowOff>234866</xdr:rowOff>
    </xdr:from>
    <xdr:to>
      <xdr:col>3</xdr:col>
      <xdr:colOff>611717</xdr:colOff>
      <xdr:row>100</xdr:row>
      <xdr:rowOff>211927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D930F7-94CE-4602-B4E0-ADF8C526B0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66" t="8512" r="11260" b="-249"/>
        <a:stretch/>
      </xdr:blipFill>
      <xdr:spPr>
        <a:xfrm>
          <a:off x="685346" y="30095741"/>
          <a:ext cx="3012471" cy="3310811"/>
        </a:xfrm>
        <a:prstGeom prst="rect">
          <a:avLst/>
        </a:prstGeom>
      </xdr:spPr>
    </xdr:pic>
    <xdr:clientData/>
  </xdr:twoCellAnchor>
  <xdr:twoCellAnchor editAs="oneCell">
    <xdr:from>
      <xdr:col>1</xdr:col>
      <xdr:colOff>451708</xdr:colOff>
      <xdr:row>136</xdr:row>
      <xdr:rowOff>253918</xdr:rowOff>
    </xdr:from>
    <xdr:to>
      <xdr:col>3</xdr:col>
      <xdr:colOff>313332</xdr:colOff>
      <xdr:row>146</xdr:row>
      <xdr:rowOff>1587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ACD6AF-842D-43F6-B485-6AA2BEEE22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05" t="6626" r="10364" b="9676"/>
        <a:stretch/>
      </xdr:blipFill>
      <xdr:spPr>
        <a:xfrm>
          <a:off x="727933" y="44630893"/>
          <a:ext cx="2671499" cy="3076657"/>
        </a:xfrm>
        <a:prstGeom prst="rect">
          <a:avLst/>
        </a:prstGeom>
      </xdr:spPr>
    </xdr:pic>
    <xdr:clientData/>
  </xdr:twoCellAnchor>
  <xdr:twoCellAnchor editAs="oneCell">
    <xdr:from>
      <xdr:col>1</xdr:col>
      <xdr:colOff>221093</xdr:colOff>
      <xdr:row>123</xdr:row>
      <xdr:rowOff>105833</xdr:rowOff>
    </xdr:from>
    <xdr:to>
      <xdr:col>3</xdr:col>
      <xdr:colOff>609795</xdr:colOff>
      <xdr:row>132</xdr:row>
      <xdr:rowOff>196680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7B9199-B6B5-46EC-82DF-3DA60B32E3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1" t="14521" r="10193" b="11498"/>
        <a:stretch/>
      </xdr:blipFill>
      <xdr:spPr>
        <a:xfrm>
          <a:off x="497318" y="40167983"/>
          <a:ext cx="3198577" cy="3091222"/>
        </a:xfrm>
        <a:prstGeom prst="rect">
          <a:avLst/>
        </a:prstGeom>
      </xdr:spPr>
    </xdr:pic>
    <xdr:clientData/>
  </xdr:twoCellAnchor>
  <xdr:twoCellAnchor editAs="oneCell">
    <xdr:from>
      <xdr:col>1</xdr:col>
      <xdr:colOff>578757</xdr:colOff>
      <xdr:row>190</xdr:row>
      <xdr:rowOff>207653</xdr:rowOff>
    </xdr:from>
    <xdr:to>
      <xdr:col>3</xdr:col>
      <xdr:colOff>231179</xdr:colOff>
      <xdr:row>198</xdr:row>
      <xdr:rowOff>115082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AD4C4C7-5328-40BD-851D-9E98809D21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83" t="5307" r="9680" b="9026"/>
        <a:stretch/>
      </xdr:blipFill>
      <xdr:spPr>
        <a:xfrm>
          <a:off x="845457" y="72292853"/>
          <a:ext cx="2471822" cy="2650629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164</xdr:row>
      <xdr:rowOff>213136</xdr:rowOff>
    </xdr:from>
    <xdr:to>
      <xdr:col>3</xdr:col>
      <xdr:colOff>472990</xdr:colOff>
      <xdr:row>173</xdr:row>
      <xdr:rowOff>88796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4BF77A-94FA-448E-A727-7542D0A1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975" y="54839011"/>
          <a:ext cx="2870115" cy="2876035"/>
        </a:xfrm>
        <a:prstGeom prst="rect">
          <a:avLst/>
        </a:prstGeom>
      </xdr:spPr>
    </xdr:pic>
    <xdr:clientData/>
  </xdr:twoCellAnchor>
  <xdr:twoCellAnchor editAs="oneCell">
    <xdr:from>
      <xdr:col>1</xdr:col>
      <xdr:colOff>44508</xdr:colOff>
      <xdr:row>153</xdr:row>
      <xdr:rowOff>42611</xdr:rowOff>
    </xdr:from>
    <xdr:to>
      <xdr:col>3</xdr:col>
      <xdr:colOff>506929</xdr:colOff>
      <xdr:row>160</xdr:row>
      <xdr:rowOff>276611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DEF02CC-97C2-4BF9-85F0-5FF43F649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733" y="50353661"/>
          <a:ext cx="3272296" cy="2567625"/>
        </a:xfrm>
        <a:prstGeom prst="rect">
          <a:avLst/>
        </a:prstGeom>
      </xdr:spPr>
    </xdr:pic>
    <xdr:clientData/>
  </xdr:twoCellAnchor>
  <xdr:twoCellAnchor editAs="oneCell">
    <xdr:from>
      <xdr:col>1</xdr:col>
      <xdr:colOff>503465</xdr:colOff>
      <xdr:row>231</xdr:row>
      <xdr:rowOff>159575</xdr:rowOff>
    </xdr:from>
    <xdr:to>
      <xdr:col>3</xdr:col>
      <xdr:colOff>256145</xdr:colOff>
      <xdr:row>239</xdr:row>
      <xdr:rowOff>67003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0623E-DF12-4271-861D-5C67FA5EC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90" y="79617125"/>
          <a:ext cx="2562555" cy="2574428"/>
        </a:xfrm>
        <a:prstGeom prst="rect">
          <a:avLst/>
        </a:prstGeom>
      </xdr:spPr>
    </xdr:pic>
    <xdr:clientData/>
  </xdr:twoCellAnchor>
  <xdr:twoCellAnchor editAs="oneCell">
    <xdr:from>
      <xdr:col>1</xdr:col>
      <xdr:colOff>27536</xdr:colOff>
      <xdr:row>219</xdr:row>
      <xdr:rowOff>291432</xdr:rowOff>
    </xdr:from>
    <xdr:to>
      <xdr:col>3</xdr:col>
      <xdr:colOff>489958</xdr:colOff>
      <xdr:row>227</xdr:row>
      <xdr:rowOff>198861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A075D2D-24E9-4763-9E38-428DE5D80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761" y="75176982"/>
          <a:ext cx="3272297" cy="2574429"/>
        </a:xfrm>
        <a:prstGeom prst="rect">
          <a:avLst/>
        </a:prstGeom>
      </xdr:spPr>
    </xdr:pic>
    <xdr:clientData/>
  </xdr:twoCellAnchor>
  <xdr:twoCellAnchor editAs="oneCell">
    <xdr:from>
      <xdr:col>1</xdr:col>
      <xdr:colOff>598715</xdr:colOff>
      <xdr:row>319</xdr:row>
      <xdr:rowOff>63499</xdr:rowOff>
    </xdr:from>
    <xdr:to>
      <xdr:col>3</xdr:col>
      <xdr:colOff>203910</xdr:colOff>
      <xdr:row>326</xdr:row>
      <xdr:rowOff>309596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A25CD7-6338-4F00-96D9-6732D64AAA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45" t="6050" r="8388" b="5930"/>
        <a:stretch/>
      </xdr:blipFill>
      <xdr:spPr>
        <a:xfrm>
          <a:off x="874940" y="105124249"/>
          <a:ext cx="2415070" cy="2579722"/>
        </a:xfrm>
        <a:prstGeom prst="rect">
          <a:avLst/>
        </a:prstGeom>
      </xdr:spPr>
    </xdr:pic>
    <xdr:clientData/>
  </xdr:twoCellAnchor>
  <xdr:twoCellAnchor editAs="oneCell">
    <xdr:from>
      <xdr:col>1</xdr:col>
      <xdr:colOff>430893</xdr:colOff>
      <xdr:row>304</xdr:row>
      <xdr:rowOff>73396</xdr:rowOff>
    </xdr:from>
    <xdr:to>
      <xdr:col>3</xdr:col>
      <xdr:colOff>438069</xdr:colOff>
      <xdr:row>311</xdr:row>
      <xdr:rowOff>298326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28EEFB-6F71-4BB5-BA12-E47B739E4D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20" t="12651" r="13562" b="12885"/>
        <a:stretch/>
      </xdr:blipFill>
      <xdr:spPr>
        <a:xfrm>
          <a:off x="707118" y="99381046"/>
          <a:ext cx="2817051" cy="255855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176</xdr:row>
      <xdr:rowOff>105833</xdr:rowOff>
    </xdr:from>
    <xdr:to>
      <xdr:col>3</xdr:col>
      <xdr:colOff>884766</xdr:colOff>
      <xdr:row>185</xdr:row>
      <xdr:rowOff>804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8C56CC7-425F-488D-A820-5342BED12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300" y="66380783"/>
          <a:ext cx="3856566" cy="2981071"/>
        </a:xfrm>
        <a:prstGeom prst="rect">
          <a:avLst/>
        </a:prstGeom>
      </xdr:spPr>
    </xdr:pic>
    <xdr:clientData/>
  </xdr:twoCellAnchor>
  <xdr:twoCellAnchor editAs="oneCell">
    <xdr:from>
      <xdr:col>1</xdr:col>
      <xdr:colOff>543983</xdr:colOff>
      <xdr:row>205</xdr:row>
      <xdr:rowOff>247650</xdr:rowOff>
    </xdr:from>
    <xdr:to>
      <xdr:col>3</xdr:col>
      <xdr:colOff>658888</xdr:colOff>
      <xdr:row>212</xdr:row>
      <xdr:rowOff>224863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786025-D1D3-437D-A10F-1351CD739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0683" y="72390000"/>
          <a:ext cx="2934305" cy="2377513"/>
        </a:xfrm>
        <a:prstGeom prst="rect">
          <a:avLst/>
        </a:prstGeom>
      </xdr:spPr>
    </xdr:pic>
    <xdr:clientData/>
  </xdr:twoCellAnchor>
  <xdr:twoCellAnchor editAs="oneCell">
    <xdr:from>
      <xdr:col>1</xdr:col>
      <xdr:colOff>428173</xdr:colOff>
      <xdr:row>24</xdr:row>
      <xdr:rowOff>61448</xdr:rowOff>
    </xdr:from>
    <xdr:to>
      <xdr:col>3</xdr:col>
      <xdr:colOff>609082</xdr:colOff>
      <xdr:row>32</xdr:row>
      <xdr:rowOff>133610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93D348C-F9FA-46FF-9924-0C35240E8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4398" y="9405473"/>
          <a:ext cx="2990784" cy="266296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105</xdr:row>
      <xdr:rowOff>254000</xdr:rowOff>
    </xdr:from>
    <xdr:to>
      <xdr:col>3</xdr:col>
      <xdr:colOff>567609</xdr:colOff>
      <xdr:row>114</xdr:row>
      <xdr:rowOff>190499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FDC3277-E4BD-4BCA-804D-6C3D53C27E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3990" r="16667"/>
        <a:stretch/>
      </xdr:blipFill>
      <xdr:spPr>
        <a:xfrm>
          <a:off x="434975" y="35382200"/>
          <a:ext cx="3218734" cy="2936874"/>
        </a:xfrm>
        <a:prstGeom prst="rect">
          <a:avLst/>
        </a:prstGeom>
      </xdr:spPr>
    </xdr:pic>
    <xdr:clientData/>
  </xdr:twoCellAnchor>
  <xdr:twoCellAnchor editAs="oneCell">
    <xdr:from>
      <xdr:col>1</xdr:col>
      <xdr:colOff>439877</xdr:colOff>
      <xdr:row>38</xdr:row>
      <xdr:rowOff>233268</xdr:rowOff>
    </xdr:from>
    <xdr:to>
      <xdr:col>3</xdr:col>
      <xdr:colOff>449362</xdr:colOff>
      <xdr:row>45</xdr:row>
      <xdr:rowOff>887964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940FC2F-8DBD-495D-B040-E65C73AA70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6154" r="24629"/>
        <a:stretch/>
      </xdr:blipFill>
      <xdr:spPr>
        <a:xfrm>
          <a:off x="716102" y="15368493"/>
          <a:ext cx="2819360" cy="2931171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290</xdr:row>
      <xdr:rowOff>2722</xdr:rowOff>
    </xdr:from>
    <xdr:to>
      <xdr:col>3</xdr:col>
      <xdr:colOff>76200</xdr:colOff>
      <xdr:row>297</xdr:row>
      <xdr:rowOff>247650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7E71EEC-F981-49DC-A2DE-4F0294BDF5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9356" t="8718" r="28219" b="9801"/>
        <a:stretch/>
      </xdr:blipFill>
      <xdr:spPr>
        <a:xfrm>
          <a:off x="733426" y="94500247"/>
          <a:ext cx="2428874" cy="2578553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742950</xdr:colOff>
      <xdr:row>274</xdr:row>
      <xdr:rowOff>228600</xdr:rowOff>
    </xdr:from>
    <xdr:to>
      <xdr:col>3</xdr:col>
      <xdr:colOff>108201</xdr:colOff>
      <xdr:row>283</xdr:row>
      <xdr:rowOff>247650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EF9FEDF-86F9-439C-B1A7-F7BE499B48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34470" t="5029" r="31818" b="10136"/>
        <a:stretch/>
      </xdr:blipFill>
      <xdr:spPr>
        <a:xfrm>
          <a:off x="1009650" y="107041950"/>
          <a:ext cx="2184651" cy="3105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296090</xdr:rowOff>
    </xdr:from>
    <xdr:to>
      <xdr:col>2</xdr:col>
      <xdr:colOff>971550</xdr:colOff>
      <xdr:row>86</xdr:row>
      <xdr:rowOff>76199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55154B-E115-4766-B325-733FE6458B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5789" r="15132"/>
        <a:stretch/>
      </xdr:blipFill>
      <xdr:spPr>
        <a:xfrm>
          <a:off x="0" y="26642240"/>
          <a:ext cx="2324100" cy="2523309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77</xdr:row>
      <xdr:rowOff>285750</xdr:rowOff>
    </xdr:from>
    <xdr:to>
      <xdr:col>4</xdr:col>
      <xdr:colOff>76200</xdr:colOff>
      <xdr:row>84</xdr:row>
      <xdr:rowOff>209550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021B54D-FD56-4E5A-8ED5-F4DEBC4472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9355" t="9233" r="22581" b="9344"/>
        <a:stretch/>
      </xdr:blipFill>
      <xdr:spPr>
        <a:xfrm>
          <a:off x="1962150" y="26289000"/>
          <a:ext cx="2209800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259</xdr:row>
      <xdr:rowOff>266700</xdr:rowOff>
    </xdr:from>
    <xdr:to>
      <xdr:col>3</xdr:col>
      <xdr:colOff>152399</xdr:colOff>
      <xdr:row>269</xdr:row>
      <xdr:rowOff>25194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9D1F3F2-DEFC-4F31-82DE-68E3C32924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9248" t="16280" r="26483" b="9463"/>
        <a:stretch/>
      </xdr:blipFill>
      <xdr:spPr>
        <a:xfrm>
          <a:off x="704850" y="95631000"/>
          <a:ext cx="2533649" cy="3187494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65</xdr:row>
      <xdr:rowOff>257524</xdr:rowOff>
    </xdr:from>
    <xdr:to>
      <xdr:col>3</xdr:col>
      <xdr:colOff>628650</xdr:colOff>
      <xdr:row>73</xdr:row>
      <xdr:rowOff>223348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42F023-FB99-4078-8CAA-6791444AC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0" y="25536874"/>
          <a:ext cx="2762250" cy="270902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301831</xdr:colOff>
      <xdr:row>55</xdr:row>
      <xdr:rowOff>278741</xdr:rowOff>
    </xdr:from>
    <xdr:ext cx="1457849" cy="2650628"/>
    <xdr:pic>
      <xdr:nvPicPr>
        <xdr:cNvPr id="2" name="Picture 1">
          <a:extLst>
            <a:ext uri="{FF2B5EF4-FFF2-40B4-BE49-F238E27FC236}">
              <a16:creationId xmlns:a16="http://schemas.microsoft.com/office/drawing/2014/main" id="{C8054FEB-5E02-4D93-8B6C-5AECE3E0D0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37" t="3206" r="11536" b="6044"/>
        <a:stretch/>
      </xdr:blipFill>
      <xdr:spPr>
        <a:xfrm>
          <a:off x="2016331" y="11203916"/>
          <a:ext cx="1457849" cy="2650628"/>
        </a:xfrm>
        <a:prstGeom prst="rect">
          <a:avLst/>
        </a:prstGeom>
      </xdr:spPr>
    </xdr:pic>
    <xdr:clientData/>
  </xdr:oneCellAnchor>
  <xdr:oneCellAnchor>
    <xdr:from>
      <xdr:col>1</xdr:col>
      <xdr:colOff>982216</xdr:colOff>
      <xdr:row>260</xdr:row>
      <xdr:rowOff>200699</xdr:rowOff>
    </xdr:from>
    <xdr:ext cx="1662309" cy="2650630"/>
    <xdr:pic>
      <xdr:nvPicPr>
        <xdr:cNvPr id="3" name="Picture 2">
          <a:extLst>
            <a:ext uri="{FF2B5EF4-FFF2-40B4-BE49-F238E27FC236}">
              <a16:creationId xmlns:a16="http://schemas.microsoft.com/office/drawing/2014/main" id="{DA30620D-BABC-4B41-B079-F21CA2ED5B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82" t="13674" r="24069" b="13257"/>
        <a:stretch/>
      </xdr:blipFill>
      <xdr:spPr>
        <a:xfrm>
          <a:off x="1715641" y="47006549"/>
          <a:ext cx="1662309" cy="2650630"/>
        </a:xfrm>
        <a:prstGeom prst="rect">
          <a:avLst/>
        </a:prstGeom>
      </xdr:spPr>
    </xdr:pic>
    <xdr:clientData/>
  </xdr:oneCellAnchor>
  <xdr:oneCellAnchor>
    <xdr:from>
      <xdr:col>1</xdr:col>
      <xdr:colOff>780142</xdr:colOff>
      <xdr:row>7</xdr:row>
      <xdr:rowOff>272143</xdr:rowOff>
    </xdr:from>
    <xdr:ext cx="2641155" cy="2650629"/>
    <xdr:pic>
      <xdr:nvPicPr>
        <xdr:cNvPr id="4" name="Picture 3">
          <a:extLst>
            <a:ext uri="{FF2B5EF4-FFF2-40B4-BE49-F238E27FC236}">
              <a16:creationId xmlns:a16="http://schemas.microsoft.com/office/drawing/2014/main" id="{15824546-F72C-4C40-9361-CF360E14E6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40" t="13009" r="10456" b="7859"/>
        <a:stretch/>
      </xdr:blipFill>
      <xdr:spPr>
        <a:xfrm>
          <a:off x="1637392" y="1596118"/>
          <a:ext cx="2641155" cy="2650629"/>
        </a:xfrm>
        <a:prstGeom prst="rect">
          <a:avLst/>
        </a:prstGeom>
      </xdr:spPr>
    </xdr:pic>
    <xdr:clientData/>
  </xdr:oneCellAnchor>
  <xdr:oneCellAnchor>
    <xdr:from>
      <xdr:col>1</xdr:col>
      <xdr:colOff>409121</xdr:colOff>
      <xdr:row>103</xdr:row>
      <xdr:rowOff>234866</xdr:rowOff>
    </xdr:from>
    <xdr:ext cx="3021996" cy="3406061"/>
    <xdr:pic>
      <xdr:nvPicPr>
        <xdr:cNvPr id="5" name="Picture 4">
          <a:extLst>
            <a:ext uri="{FF2B5EF4-FFF2-40B4-BE49-F238E27FC236}">
              <a16:creationId xmlns:a16="http://schemas.microsoft.com/office/drawing/2014/main" id="{A316718C-1F97-44E1-BC04-299971FA9A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66" t="8512" r="11260" b="-249"/>
        <a:stretch/>
      </xdr:blipFill>
      <xdr:spPr>
        <a:xfrm>
          <a:off x="1266371" y="15998741"/>
          <a:ext cx="3021996" cy="3406061"/>
        </a:xfrm>
        <a:prstGeom prst="rect">
          <a:avLst/>
        </a:prstGeom>
      </xdr:spPr>
    </xdr:pic>
    <xdr:clientData/>
  </xdr:oneCellAnchor>
  <xdr:oneCellAnchor>
    <xdr:from>
      <xdr:col>1</xdr:col>
      <xdr:colOff>451708</xdr:colOff>
      <xdr:row>149</xdr:row>
      <xdr:rowOff>253918</xdr:rowOff>
    </xdr:from>
    <xdr:ext cx="2681024" cy="3162382"/>
    <xdr:pic>
      <xdr:nvPicPr>
        <xdr:cNvPr id="6" name="Picture 5">
          <a:extLst>
            <a:ext uri="{FF2B5EF4-FFF2-40B4-BE49-F238E27FC236}">
              <a16:creationId xmlns:a16="http://schemas.microsoft.com/office/drawing/2014/main" id="{F33A7D5D-9278-415F-99DE-0FBAD67005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05" t="6626" r="10364" b="9676"/>
        <a:stretch/>
      </xdr:blipFill>
      <xdr:spPr>
        <a:xfrm>
          <a:off x="1308958" y="24399793"/>
          <a:ext cx="2681024" cy="3162382"/>
        </a:xfrm>
        <a:prstGeom prst="rect">
          <a:avLst/>
        </a:prstGeom>
      </xdr:spPr>
    </xdr:pic>
    <xdr:clientData/>
  </xdr:oneCellAnchor>
  <xdr:oneCellAnchor>
    <xdr:from>
      <xdr:col>1</xdr:col>
      <xdr:colOff>221093</xdr:colOff>
      <xdr:row>136</xdr:row>
      <xdr:rowOff>105833</xdr:rowOff>
    </xdr:from>
    <xdr:ext cx="3208102" cy="3176947"/>
    <xdr:pic>
      <xdr:nvPicPr>
        <xdr:cNvPr id="7" name="Picture 6">
          <a:extLst>
            <a:ext uri="{FF2B5EF4-FFF2-40B4-BE49-F238E27FC236}">
              <a16:creationId xmlns:a16="http://schemas.microsoft.com/office/drawing/2014/main" id="{E4E512BF-4EB1-43B5-90DA-5FAED452D1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1" t="14521" r="10193" b="11498"/>
        <a:stretch/>
      </xdr:blipFill>
      <xdr:spPr>
        <a:xfrm>
          <a:off x="1078343" y="21708533"/>
          <a:ext cx="3208102" cy="3176947"/>
        </a:xfrm>
        <a:prstGeom prst="rect">
          <a:avLst/>
        </a:prstGeom>
      </xdr:spPr>
    </xdr:pic>
    <xdr:clientData/>
  </xdr:oneCellAnchor>
  <xdr:oneCellAnchor>
    <xdr:from>
      <xdr:col>1</xdr:col>
      <xdr:colOff>635907</xdr:colOff>
      <xdr:row>205</xdr:row>
      <xdr:rowOff>321953</xdr:rowOff>
    </xdr:from>
    <xdr:ext cx="2471822" cy="2650629"/>
    <xdr:pic>
      <xdr:nvPicPr>
        <xdr:cNvPr id="8" name="Picture 7">
          <a:extLst>
            <a:ext uri="{FF2B5EF4-FFF2-40B4-BE49-F238E27FC236}">
              <a16:creationId xmlns:a16="http://schemas.microsoft.com/office/drawing/2014/main" id="{A989EAB3-7862-475E-AA9B-5171BF00F5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83" t="5307" r="9680" b="9026"/>
        <a:stretch/>
      </xdr:blipFill>
      <xdr:spPr>
        <a:xfrm>
          <a:off x="902607" y="67225553"/>
          <a:ext cx="2471822" cy="2650629"/>
        </a:xfrm>
        <a:prstGeom prst="rect">
          <a:avLst/>
        </a:prstGeom>
      </xdr:spPr>
    </xdr:pic>
    <xdr:clientData/>
  </xdr:oneCellAnchor>
  <xdr:oneCellAnchor>
    <xdr:from>
      <xdr:col>1</xdr:col>
      <xdr:colOff>412750</xdr:colOff>
      <xdr:row>179</xdr:row>
      <xdr:rowOff>213136</xdr:rowOff>
    </xdr:from>
    <xdr:ext cx="2879640" cy="2961760"/>
    <xdr:pic>
      <xdr:nvPicPr>
        <xdr:cNvPr id="9" name="Picture 8">
          <a:extLst>
            <a:ext uri="{FF2B5EF4-FFF2-40B4-BE49-F238E27FC236}">
              <a16:creationId xmlns:a16="http://schemas.microsoft.com/office/drawing/2014/main" id="{CAE12D3F-1481-4B8A-8DD5-E853A86E6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0" y="30407386"/>
          <a:ext cx="2879640" cy="2961760"/>
        </a:xfrm>
        <a:prstGeom prst="rect">
          <a:avLst/>
        </a:prstGeom>
      </xdr:spPr>
    </xdr:pic>
    <xdr:clientData/>
  </xdr:oneCellAnchor>
  <xdr:oneCellAnchor>
    <xdr:from>
      <xdr:col>1</xdr:col>
      <xdr:colOff>44508</xdr:colOff>
      <xdr:row>166</xdr:row>
      <xdr:rowOff>42611</xdr:rowOff>
    </xdr:from>
    <xdr:ext cx="3281821" cy="2634300"/>
    <xdr:pic>
      <xdr:nvPicPr>
        <xdr:cNvPr id="10" name="Picture 9">
          <a:extLst>
            <a:ext uri="{FF2B5EF4-FFF2-40B4-BE49-F238E27FC236}">
              <a16:creationId xmlns:a16="http://schemas.microsoft.com/office/drawing/2014/main" id="{E1F5E866-33C1-4899-B85B-8A7C28EBA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58" y="27646061"/>
          <a:ext cx="3281821" cy="2634300"/>
        </a:xfrm>
        <a:prstGeom prst="rect">
          <a:avLst/>
        </a:prstGeom>
      </xdr:spPr>
    </xdr:pic>
    <xdr:clientData/>
  </xdr:oneCellAnchor>
  <xdr:oneCellAnchor>
    <xdr:from>
      <xdr:col>1</xdr:col>
      <xdr:colOff>503465</xdr:colOff>
      <xdr:row>246</xdr:row>
      <xdr:rowOff>159575</xdr:rowOff>
    </xdr:from>
    <xdr:ext cx="2572080" cy="2650628"/>
    <xdr:pic>
      <xdr:nvPicPr>
        <xdr:cNvPr id="11" name="Picture 10">
          <a:extLst>
            <a:ext uri="{FF2B5EF4-FFF2-40B4-BE49-F238E27FC236}">
              <a16:creationId xmlns:a16="http://schemas.microsoft.com/office/drawing/2014/main" id="{D409C934-A313-4CD5-870B-577C63865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5" y="44165075"/>
          <a:ext cx="2572080" cy="2650628"/>
        </a:xfrm>
        <a:prstGeom prst="rect">
          <a:avLst/>
        </a:prstGeom>
      </xdr:spPr>
    </xdr:pic>
    <xdr:clientData/>
  </xdr:oneCellAnchor>
  <xdr:oneCellAnchor>
    <xdr:from>
      <xdr:col>1</xdr:col>
      <xdr:colOff>27536</xdr:colOff>
      <xdr:row>234</xdr:row>
      <xdr:rowOff>291432</xdr:rowOff>
    </xdr:from>
    <xdr:ext cx="3281822" cy="2650629"/>
    <xdr:pic>
      <xdr:nvPicPr>
        <xdr:cNvPr id="12" name="Picture 11">
          <a:extLst>
            <a:ext uri="{FF2B5EF4-FFF2-40B4-BE49-F238E27FC236}">
              <a16:creationId xmlns:a16="http://schemas.microsoft.com/office/drawing/2014/main" id="{A9305436-BC81-4E87-AEE2-FE988473B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786" y="41801382"/>
          <a:ext cx="3281822" cy="2650629"/>
        </a:xfrm>
        <a:prstGeom prst="rect">
          <a:avLst/>
        </a:prstGeom>
      </xdr:spPr>
    </xdr:pic>
    <xdr:clientData/>
  </xdr:oneCellAnchor>
  <xdr:oneCellAnchor>
    <xdr:from>
      <xdr:col>1</xdr:col>
      <xdr:colOff>598715</xdr:colOff>
      <xdr:row>332</xdr:row>
      <xdr:rowOff>63499</xdr:rowOff>
    </xdr:from>
    <xdr:ext cx="2424595" cy="2646397"/>
    <xdr:pic>
      <xdr:nvPicPr>
        <xdr:cNvPr id="13" name="Picture 12">
          <a:extLst>
            <a:ext uri="{FF2B5EF4-FFF2-40B4-BE49-F238E27FC236}">
              <a16:creationId xmlns:a16="http://schemas.microsoft.com/office/drawing/2014/main" id="{24799A34-8BAB-4EBC-82E3-D926FAA096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45" t="6050" r="8388" b="5930"/>
        <a:stretch/>
      </xdr:blipFill>
      <xdr:spPr>
        <a:xfrm>
          <a:off x="1455965" y="58470799"/>
          <a:ext cx="2424595" cy="2646397"/>
        </a:xfrm>
        <a:prstGeom prst="rect">
          <a:avLst/>
        </a:prstGeom>
      </xdr:spPr>
    </xdr:pic>
    <xdr:clientData/>
  </xdr:oneCellAnchor>
  <xdr:oneCellAnchor>
    <xdr:from>
      <xdr:col>1</xdr:col>
      <xdr:colOff>430893</xdr:colOff>
      <xdr:row>317</xdr:row>
      <xdr:rowOff>73396</xdr:rowOff>
    </xdr:from>
    <xdr:ext cx="2826576" cy="2625230"/>
    <xdr:pic>
      <xdr:nvPicPr>
        <xdr:cNvPr id="14" name="Picture 13">
          <a:extLst>
            <a:ext uri="{FF2B5EF4-FFF2-40B4-BE49-F238E27FC236}">
              <a16:creationId xmlns:a16="http://schemas.microsoft.com/office/drawing/2014/main" id="{FA498BC7-259C-42C0-92DC-A75AB83AAC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20" t="12651" r="13562" b="12885"/>
        <a:stretch/>
      </xdr:blipFill>
      <xdr:spPr>
        <a:xfrm>
          <a:off x="1288143" y="55480321"/>
          <a:ext cx="2826576" cy="2625230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192</xdr:row>
      <xdr:rowOff>220133</xdr:rowOff>
    </xdr:from>
    <xdr:ext cx="3856566" cy="2966784"/>
    <xdr:pic>
      <xdr:nvPicPr>
        <xdr:cNvPr id="15" name="Picture 14">
          <a:extLst>
            <a:ext uri="{FF2B5EF4-FFF2-40B4-BE49-F238E27FC236}">
              <a16:creationId xmlns:a16="http://schemas.microsoft.com/office/drawing/2014/main" id="{554C7968-88DA-4270-84FD-D3A5C34C3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300" y="65809283"/>
          <a:ext cx="3856566" cy="2966784"/>
        </a:xfrm>
        <a:prstGeom prst="rect">
          <a:avLst/>
        </a:prstGeom>
      </xdr:spPr>
    </xdr:pic>
    <xdr:clientData/>
  </xdr:oneCellAnchor>
  <xdr:oneCellAnchor>
    <xdr:from>
      <xdr:col>1</xdr:col>
      <xdr:colOff>334433</xdr:colOff>
      <xdr:row>221</xdr:row>
      <xdr:rowOff>0</xdr:rowOff>
    </xdr:from>
    <xdr:ext cx="2934305" cy="2377513"/>
    <xdr:pic>
      <xdr:nvPicPr>
        <xdr:cNvPr id="16" name="Picture 15">
          <a:extLst>
            <a:ext uri="{FF2B5EF4-FFF2-40B4-BE49-F238E27FC236}">
              <a16:creationId xmlns:a16="http://schemas.microsoft.com/office/drawing/2014/main" id="{FBA4C297-AF8C-4D7F-AE48-AB8E655F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1133" y="76295250"/>
          <a:ext cx="2934305" cy="2377513"/>
        </a:xfrm>
        <a:prstGeom prst="rect">
          <a:avLst/>
        </a:prstGeom>
      </xdr:spPr>
    </xdr:pic>
    <xdr:clientData/>
  </xdr:oneCellAnchor>
  <xdr:oneCellAnchor>
    <xdr:from>
      <xdr:col>1</xdr:col>
      <xdr:colOff>428173</xdr:colOff>
      <xdr:row>26</xdr:row>
      <xdr:rowOff>61448</xdr:rowOff>
    </xdr:from>
    <xdr:ext cx="3000309" cy="2739162"/>
    <xdr:pic>
      <xdr:nvPicPr>
        <xdr:cNvPr id="17" name="Picture 16">
          <a:extLst>
            <a:ext uri="{FF2B5EF4-FFF2-40B4-BE49-F238E27FC236}">
              <a16:creationId xmlns:a16="http://schemas.microsoft.com/office/drawing/2014/main" id="{DDFF35D2-FC85-4E40-9C01-D8467CB15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5423" y="5262098"/>
          <a:ext cx="3000309" cy="2739162"/>
        </a:xfrm>
        <a:prstGeom prst="rect">
          <a:avLst/>
        </a:prstGeom>
      </xdr:spPr>
    </xdr:pic>
    <xdr:clientData/>
  </xdr:oneCellAnchor>
  <xdr:oneCellAnchor>
    <xdr:from>
      <xdr:col>1</xdr:col>
      <xdr:colOff>190500</xdr:colOff>
      <xdr:row>91</xdr:row>
      <xdr:rowOff>133350</xdr:rowOff>
    </xdr:from>
    <xdr:ext cx="3178794" cy="2813050"/>
    <xdr:pic>
      <xdr:nvPicPr>
        <xdr:cNvPr id="18" name="Picture 17">
          <a:extLst>
            <a:ext uri="{FF2B5EF4-FFF2-40B4-BE49-F238E27FC236}">
              <a16:creationId xmlns:a16="http://schemas.microsoft.com/office/drawing/2014/main" id="{04C30E91-6596-43E6-9249-C5E919D5B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7750" y="13535025"/>
          <a:ext cx="3178794" cy="2813050"/>
        </a:xfrm>
        <a:prstGeom prst="rect">
          <a:avLst/>
        </a:prstGeom>
      </xdr:spPr>
    </xdr:pic>
    <xdr:clientData/>
  </xdr:oneCellAnchor>
  <xdr:oneCellAnchor>
    <xdr:from>
      <xdr:col>1</xdr:col>
      <xdr:colOff>158750</xdr:colOff>
      <xdr:row>118</xdr:row>
      <xdr:rowOff>254000</xdr:rowOff>
    </xdr:from>
    <xdr:ext cx="3228259" cy="3022599"/>
    <xdr:pic>
      <xdr:nvPicPr>
        <xdr:cNvPr id="19" name="Picture 18">
          <a:extLst>
            <a:ext uri="{FF2B5EF4-FFF2-40B4-BE49-F238E27FC236}">
              <a16:creationId xmlns:a16="http://schemas.microsoft.com/office/drawing/2014/main" id="{026543CD-9D36-48C7-92BB-D4EE93C647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3990" r="16667"/>
        <a:stretch/>
      </xdr:blipFill>
      <xdr:spPr>
        <a:xfrm>
          <a:off x="1016000" y="18999200"/>
          <a:ext cx="3228259" cy="3022599"/>
        </a:xfrm>
        <a:prstGeom prst="rect">
          <a:avLst/>
        </a:prstGeom>
      </xdr:spPr>
    </xdr:pic>
    <xdr:clientData/>
  </xdr:oneCellAnchor>
  <xdr:oneCellAnchor>
    <xdr:from>
      <xdr:col>1</xdr:col>
      <xdr:colOff>439877</xdr:colOff>
      <xdr:row>40</xdr:row>
      <xdr:rowOff>233268</xdr:rowOff>
    </xdr:from>
    <xdr:ext cx="2828885" cy="2997846"/>
    <xdr:pic>
      <xdr:nvPicPr>
        <xdr:cNvPr id="20" name="Picture 19">
          <a:extLst>
            <a:ext uri="{FF2B5EF4-FFF2-40B4-BE49-F238E27FC236}">
              <a16:creationId xmlns:a16="http://schemas.microsoft.com/office/drawing/2014/main" id="{41CAEE4E-31AB-4B2F-B418-9F8490B6A8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6154" r="24629"/>
        <a:stretch/>
      </xdr:blipFill>
      <xdr:spPr>
        <a:xfrm>
          <a:off x="1297127" y="8205693"/>
          <a:ext cx="2828885" cy="2997846"/>
        </a:xfrm>
        <a:prstGeom prst="rect">
          <a:avLst/>
        </a:prstGeom>
      </xdr:spPr>
    </xdr:pic>
    <xdr:clientData/>
  </xdr:oneCellAnchor>
  <xdr:oneCellAnchor>
    <xdr:from>
      <xdr:col>1</xdr:col>
      <xdr:colOff>457201</xdr:colOff>
      <xdr:row>303</xdr:row>
      <xdr:rowOff>2722</xdr:rowOff>
    </xdr:from>
    <xdr:ext cx="2438399" cy="2645228"/>
    <xdr:pic>
      <xdr:nvPicPr>
        <xdr:cNvPr id="21" name="Picture 20">
          <a:extLst>
            <a:ext uri="{FF2B5EF4-FFF2-40B4-BE49-F238E27FC236}">
              <a16:creationId xmlns:a16="http://schemas.microsoft.com/office/drawing/2014/main" id="{E959B5AC-8F82-4466-BD74-EF5D39D4AE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9356" t="8718" r="28219" b="9801"/>
        <a:stretch/>
      </xdr:blipFill>
      <xdr:spPr>
        <a:xfrm>
          <a:off x="1314451" y="52609297"/>
          <a:ext cx="2438399" cy="2645228"/>
        </a:xfrm>
        <a:prstGeom prst="rect">
          <a:avLst/>
        </a:prstGeom>
      </xdr:spPr>
    </xdr:pic>
    <xdr:clientData/>
  </xdr:oneCellAnchor>
  <xdr:oneCellAnchor>
    <xdr:from>
      <xdr:col>1</xdr:col>
      <xdr:colOff>723900</xdr:colOff>
      <xdr:row>289</xdr:row>
      <xdr:rowOff>114300</xdr:rowOff>
    </xdr:from>
    <xdr:ext cx="2184651" cy="3105150"/>
    <xdr:pic>
      <xdr:nvPicPr>
        <xdr:cNvPr id="22" name="Picture 21">
          <a:extLst>
            <a:ext uri="{FF2B5EF4-FFF2-40B4-BE49-F238E27FC236}">
              <a16:creationId xmlns:a16="http://schemas.microsoft.com/office/drawing/2014/main" id="{1E39F849-139E-444D-9C69-A31FDE129B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34470" t="5029" r="31818" b="10136"/>
        <a:stretch/>
      </xdr:blipFill>
      <xdr:spPr>
        <a:xfrm>
          <a:off x="1581150" y="49720500"/>
          <a:ext cx="2184651" cy="310515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78</xdr:row>
      <xdr:rowOff>277040</xdr:rowOff>
    </xdr:from>
    <xdr:to>
      <xdr:col>2</xdr:col>
      <xdr:colOff>971550</xdr:colOff>
      <xdr:row>86</xdr:row>
      <xdr:rowOff>57149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3A2B3E8-1697-481C-A5AB-84461F01EB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5789" r="15132"/>
        <a:stretch/>
      </xdr:blipFill>
      <xdr:spPr>
        <a:xfrm>
          <a:off x="0" y="26623190"/>
          <a:ext cx="2324100" cy="2523309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77</xdr:row>
      <xdr:rowOff>266700</xdr:rowOff>
    </xdr:from>
    <xdr:to>
      <xdr:col>4</xdr:col>
      <xdr:colOff>76200</xdr:colOff>
      <xdr:row>84</xdr:row>
      <xdr:rowOff>190500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F918808-DC84-4CF9-B847-4D1E16C1A4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19355" t="9233" r="22581" b="9344"/>
        <a:stretch/>
      </xdr:blipFill>
      <xdr:spPr>
        <a:xfrm>
          <a:off x="1962150" y="26269950"/>
          <a:ext cx="2209800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274</xdr:row>
      <xdr:rowOff>0</xdr:rowOff>
    </xdr:from>
    <xdr:to>
      <xdr:col>3</xdr:col>
      <xdr:colOff>76199</xdr:colOff>
      <xdr:row>283</xdr:row>
      <xdr:rowOff>101394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F18DD89-58CE-4042-82E1-422C015D00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9248" t="16280" r="26483" b="9463"/>
        <a:stretch/>
      </xdr:blipFill>
      <xdr:spPr>
        <a:xfrm>
          <a:off x="628650" y="96050100"/>
          <a:ext cx="2533649" cy="3187494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742950</xdr:colOff>
      <xdr:row>65</xdr:row>
      <xdr:rowOff>105856</xdr:rowOff>
    </xdr:from>
    <xdr:to>
      <xdr:col>3</xdr:col>
      <xdr:colOff>628650</xdr:colOff>
      <xdr:row>73</xdr:row>
      <xdr:rowOff>15631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2ACCF20-4628-4C24-96A9-337D59DFA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25385206"/>
          <a:ext cx="2705100" cy="265297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301831</xdr:colOff>
      <xdr:row>55</xdr:row>
      <xdr:rowOff>278741</xdr:rowOff>
    </xdr:from>
    <xdr:ext cx="1450706" cy="2574428"/>
    <xdr:pic>
      <xdr:nvPicPr>
        <xdr:cNvPr id="2" name="Picture 1">
          <a:extLst>
            <a:ext uri="{FF2B5EF4-FFF2-40B4-BE49-F238E27FC236}">
              <a16:creationId xmlns:a16="http://schemas.microsoft.com/office/drawing/2014/main" id="{6014433C-0902-4D57-BD80-2EBA04385D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37" t="3206" r="11536" b="6044"/>
        <a:stretch/>
      </xdr:blipFill>
      <xdr:spPr>
        <a:xfrm>
          <a:off x="2016331" y="11203916"/>
          <a:ext cx="1450706" cy="2574428"/>
        </a:xfrm>
        <a:prstGeom prst="rect">
          <a:avLst/>
        </a:prstGeom>
      </xdr:spPr>
    </xdr:pic>
    <xdr:clientData/>
  </xdr:oneCellAnchor>
  <xdr:oneCellAnchor>
    <xdr:from>
      <xdr:col>1</xdr:col>
      <xdr:colOff>991741</xdr:colOff>
      <xdr:row>245</xdr:row>
      <xdr:rowOff>229274</xdr:rowOff>
    </xdr:from>
    <xdr:ext cx="1659927" cy="2574430"/>
    <xdr:pic>
      <xdr:nvPicPr>
        <xdr:cNvPr id="3" name="Picture 2">
          <a:extLst>
            <a:ext uri="{FF2B5EF4-FFF2-40B4-BE49-F238E27FC236}">
              <a16:creationId xmlns:a16="http://schemas.microsoft.com/office/drawing/2014/main" id="{95CE3217-3467-45AB-BC12-F729434AA7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82" t="13674" r="24069" b="13257"/>
        <a:stretch/>
      </xdr:blipFill>
      <xdr:spPr>
        <a:xfrm>
          <a:off x="1258441" y="88354574"/>
          <a:ext cx="1659927" cy="2574430"/>
        </a:xfrm>
        <a:prstGeom prst="rect">
          <a:avLst/>
        </a:prstGeom>
      </xdr:spPr>
    </xdr:pic>
    <xdr:clientData/>
  </xdr:oneCellAnchor>
  <xdr:oneCellAnchor>
    <xdr:from>
      <xdr:col>1</xdr:col>
      <xdr:colOff>780142</xdr:colOff>
      <xdr:row>7</xdr:row>
      <xdr:rowOff>272143</xdr:rowOff>
    </xdr:from>
    <xdr:ext cx="2631630" cy="2574429"/>
    <xdr:pic>
      <xdr:nvPicPr>
        <xdr:cNvPr id="4" name="Picture 3">
          <a:extLst>
            <a:ext uri="{FF2B5EF4-FFF2-40B4-BE49-F238E27FC236}">
              <a16:creationId xmlns:a16="http://schemas.microsoft.com/office/drawing/2014/main" id="{9D6A5AA5-AC6D-4401-AD12-E8FB3A3BC8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40" t="13009" r="10456" b="7859"/>
        <a:stretch/>
      </xdr:blipFill>
      <xdr:spPr>
        <a:xfrm>
          <a:off x="1637392" y="1596118"/>
          <a:ext cx="2631630" cy="2574429"/>
        </a:xfrm>
        <a:prstGeom prst="rect">
          <a:avLst/>
        </a:prstGeom>
      </xdr:spPr>
    </xdr:pic>
    <xdr:clientData/>
  </xdr:oneCellAnchor>
  <xdr:oneCellAnchor>
    <xdr:from>
      <xdr:col>1</xdr:col>
      <xdr:colOff>409121</xdr:colOff>
      <xdr:row>90</xdr:row>
      <xdr:rowOff>234866</xdr:rowOff>
    </xdr:from>
    <xdr:ext cx="3012471" cy="3310811"/>
    <xdr:pic>
      <xdr:nvPicPr>
        <xdr:cNvPr id="5" name="Picture 4">
          <a:extLst>
            <a:ext uri="{FF2B5EF4-FFF2-40B4-BE49-F238E27FC236}">
              <a16:creationId xmlns:a16="http://schemas.microsoft.com/office/drawing/2014/main" id="{773D7498-9D08-4239-B98A-4316F12C49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66" t="8512" r="11260" b="-249"/>
        <a:stretch/>
      </xdr:blipFill>
      <xdr:spPr>
        <a:xfrm>
          <a:off x="1266371" y="15998741"/>
          <a:ext cx="3012471" cy="3310811"/>
        </a:xfrm>
        <a:prstGeom prst="rect">
          <a:avLst/>
        </a:prstGeom>
      </xdr:spPr>
    </xdr:pic>
    <xdr:clientData/>
  </xdr:oneCellAnchor>
  <xdr:oneCellAnchor>
    <xdr:from>
      <xdr:col>1</xdr:col>
      <xdr:colOff>451708</xdr:colOff>
      <xdr:row>136</xdr:row>
      <xdr:rowOff>253918</xdr:rowOff>
    </xdr:from>
    <xdr:ext cx="2671499" cy="3076657"/>
    <xdr:pic>
      <xdr:nvPicPr>
        <xdr:cNvPr id="6" name="Picture 5">
          <a:extLst>
            <a:ext uri="{FF2B5EF4-FFF2-40B4-BE49-F238E27FC236}">
              <a16:creationId xmlns:a16="http://schemas.microsoft.com/office/drawing/2014/main" id="{9C8BDA60-247E-4330-AB0B-C3F5116917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05" t="6626" r="10364" b="9676"/>
        <a:stretch/>
      </xdr:blipFill>
      <xdr:spPr>
        <a:xfrm>
          <a:off x="1308958" y="24399793"/>
          <a:ext cx="2671499" cy="3076657"/>
        </a:xfrm>
        <a:prstGeom prst="rect">
          <a:avLst/>
        </a:prstGeom>
      </xdr:spPr>
    </xdr:pic>
    <xdr:clientData/>
  </xdr:oneCellAnchor>
  <xdr:oneCellAnchor>
    <xdr:from>
      <xdr:col>1</xdr:col>
      <xdr:colOff>221093</xdr:colOff>
      <xdr:row>123</xdr:row>
      <xdr:rowOff>105833</xdr:rowOff>
    </xdr:from>
    <xdr:ext cx="3198577" cy="3091222"/>
    <xdr:pic>
      <xdr:nvPicPr>
        <xdr:cNvPr id="7" name="Picture 6">
          <a:extLst>
            <a:ext uri="{FF2B5EF4-FFF2-40B4-BE49-F238E27FC236}">
              <a16:creationId xmlns:a16="http://schemas.microsoft.com/office/drawing/2014/main" id="{BDCD56FF-AA66-447E-AA89-E27D57F37C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1" t="14521" r="10193" b="11498"/>
        <a:stretch/>
      </xdr:blipFill>
      <xdr:spPr>
        <a:xfrm>
          <a:off x="1078343" y="21708533"/>
          <a:ext cx="3198577" cy="3091222"/>
        </a:xfrm>
        <a:prstGeom prst="rect">
          <a:avLst/>
        </a:prstGeom>
      </xdr:spPr>
    </xdr:pic>
    <xdr:clientData/>
  </xdr:oneCellAnchor>
  <xdr:oneCellAnchor>
    <xdr:from>
      <xdr:col>1</xdr:col>
      <xdr:colOff>616857</xdr:colOff>
      <xdr:row>192</xdr:row>
      <xdr:rowOff>245753</xdr:rowOff>
    </xdr:from>
    <xdr:ext cx="2462297" cy="2574429"/>
    <xdr:pic>
      <xdr:nvPicPr>
        <xdr:cNvPr id="8" name="Picture 7">
          <a:extLst>
            <a:ext uri="{FF2B5EF4-FFF2-40B4-BE49-F238E27FC236}">
              <a16:creationId xmlns:a16="http://schemas.microsoft.com/office/drawing/2014/main" id="{412BE91E-9D04-4B54-B3BB-09209A10BF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83" t="5307" r="9680" b="9026"/>
        <a:stretch/>
      </xdr:blipFill>
      <xdr:spPr>
        <a:xfrm>
          <a:off x="1474107" y="36402653"/>
          <a:ext cx="2462297" cy="2574429"/>
        </a:xfrm>
        <a:prstGeom prst="rect">
          <a:avLst/>
        </a:prstGeom>
      </xdr:spPr>
    </xdr:pic>
    <xdr:clientData/>
  </xdr:oneCellAnchor>
  <xdr:oneCellAnchor>
    <xdr:from>
      <xdr:col>1</xdr:col>
      <xdr:colOff>412750</xdr:colOff>
      <xdr:row>165</xdr:row>
      <xdr:rowOff>213136</xdr:rowOff>
    </xdr:from>
    <xdr:ext cx="2870115" cy="2876035"/>
    <xdr:pic>
      <xdr:nvPicPr>
        <xdr:cNvPr id="9" name="Picture 8">
          <a:extLst>
            <a:ext uri="{FF2B5EF4-FFF2-40B4-BE49-F238E27FC236}">
              <a16:creationId xmlns:a16="http://schemas.microsoft.com/office/drawing/2014/main" id="{E9C221CA-6619-476C-BA2A-97221B206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0" y="30407386"/>
          <a:ext cx="2870115" cy="2876035"/>
        </a:xfrm>
        <a:prstGeom prst="rect">
          <a:avLst/>
        </a:prstGeom>
      </xdr:spPr>
    </xdr:pic>
    <xdr:clientData/>
  </xdr:oneCellAnchor>
  <xdr:oneCellAnchor>
    <xdr:from>
      <xdr:col>1</xdr:col>
      <xdr:colOff>44508</xdr:colOff>
      <xdr:row>153</xdr:row>
      <xdr:rowOff>42611</xdr:rowOff>
    </xdr:from>
    <xdr:ext cx="3272296" cy="2567625"/>
    <xdr:pic>
      <xdr:nvPicPr>
        <xdr:cNvPr id="10" name="Picture 9">
          <a:extLst>
            <a:ext uri="{FF2B5EF4-FFF2-40B4-BE49-F238E27FC236}">
              <a16:creationId xmlns:a16="http://schemas.microsoft.com/office/drawing/2014/main" id="{AE7F78C2-59BC-4A40-99F5-14BC2EDE0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58" y="27646061"/>
          <a:ext cx="3272296" cy="2567625"/>
        </a:xfrm>
        <a:prstGeom prst="rect">
          <a:avLst/>
        </a:prstGeom>
      </xdr:spPr>
    </xdr:pic>
    <xdr:clientData/>
  </xdr:oneCellAnchor>
  <xdr:oneCellAnchor>
    <xdr:from>
      <xdr:col>1</xdr:col>
      <xdr:colOff>503465</xdr:colOff>
      <xdr:row>232</xdr:row>
      <xdr:rowOff>159575</xdr:rowOff>
    </xdr:from>
    <xdr:ext cx="2562555" cy="2574428"/>
    <xdr:pic>
      <xdr:nvPicPr>
        <xdr:cNvPr id="11" name="Picture 10">
          <a:extLst>
            <a:ext uri="{FF2B5EF4-FFF2-40B4-BE49-F238E27FC236}">
              <a16:creationId xmlns:a16="http://schemas.microsoft.com/office/drawing/2014/main" id="{9289BE95-A469-4E20-8D9C-CA7D44572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5" y="44165075"/>
          <a:ext cx="2562555" cy="2574428"/>
        </a:xfrm>
        <a:prstGeom prst="rect">
          <a:avLst/>
        </a:prstGeom>
      </xdr:spPr>
    </xdr:pic>
    <xdr:clientData/>
  </xdr:oneCellAnchor>
  <xdr:oneCellAnchor>
    <xdr:from>
      <xdr:col>1</xdr:col>
      <xdr:colOff>27536</xdr:colOff>
      <xdr:row>220</xdr:row>
      <xdr:rowOff>291432</xdr:rowOff>
    </xdr:from>
    <xdr:ext cx="3272297" cy="2574429"/>
    <xdr:pic>
      <xdr:nvPicPr>
        <xdr:cNvPr id="12" name="Picture 11">
          <a:extLst>
            <a:ext uri="{FF2B5EF4-FFF2-40B4-BE49-F238E27FC236}">
              <a16:creationId xmlns:a16="http://schemas.microsoft.com/office/drawing/2014/main" id="{6DA58A5F-B9C0-4765-AC2D-2439107C6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786" y="41801382"/>
          <a:ext cx="3272297" cy="2574429"/>
        </a:xfrm>
        <a:prstGeom prst="rect">
          <a:avLst/>
        </a:prstGeom>
      </xdr:spPr>
    </xdr:pic>
    <xdr:clientData/>
  </xdr:oneCellAnchor>
  <xdr:oneCellAnchor>
    <xdr:from>
      <xdr:col>1</xdr:col>
      <xdr:colOff>598715</xdr:colOff>
      <xdr:row>320</xdr:row>
      <xdr:rowOff>63499</xdr:rowOff>
    </xdr:from>
    <xdr:ext cx="2415070" cy="2579722"/>
    <xdr:pic>
      <xdr:nvPicPr>
        <xdr:cNvPr id="13" name="Picture 12">
          <a:extLst>
            <a:ext uri="{FF2B5EF4-FFF2-40B4-BE49-F238E27FC236}">
              <a16:creationId xmlns:a16="http://schemas.microsoft.com/office/drawing/2014/main" id="{16CF20E1-E6F0-47AC-9080-82DC30D0D0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45" t="6050" r="8388" b="5930"/>
        <a:stretch/>
      </xdr:blipFill>
      <xdr:spPr>
        <a:xfrm>
          <a:off x="1455965" y="58470799"/>
          <a:ext cx="2415070" cy="2579722"/>
        </a:xfrm>
        <a:prstGeom prst="rect">
          <a:avLst/>
        </a:prstGeom>
      </xdr:spPr>
    </xdr:pic>
    <xdr:clientData/>
  </xdr:oneCellAnchor>
  <xdr:oneCellAnchor>
    <xdr:from>
      <xdr:col>1</xdr:col>
      <xdr:colOff>430893</xdr:colOff>
      <xdr:row>305</xdr:row>
      <xdr:rowOff>73396</xdr:rowOff>
    </xdr:from>
    <xdr:ext cx="2817051" cy="2558555"/>
    <xdr:pic>
      <xdr:nvPicPr>
        <xdr:cNvPr id="14" name="Picture 13">
          <a:extLst>
            <a:ext uri="{FF2B5EF4-FFF2-40B4-BE49-F238E27FC236}">
              <a16:creationId xmlns:a16="http://schemas.microsoft.com/office/drawing/2014/main" id="{DF5D473F-079D-4AA1-A63C-3F5058D217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20" t="12651" r="13562" b="12885"/>
        <a:stretch/>
      </xdr:blipFill>
      <xdr:spPr>
        <a:xfrm>
          <a:off x="1288143" y="55480321"/>
          <a:ext cx="2817051" cy="2558555"/>
        </a:xfrm>
        <a:prstGeom prst="rect">
          <a:avLst/>
        </a:prstGeom>
      </xdr:spPr>
    </xdr:pic>
    <xdr:clientData/>
  </xdr:oneCellAnchor>
  <xdr:oneCellAnchor>
    <xdr:from>
      <xdr:col>1</xdr:col>
      <xdr:colOff>9525</xdr:colOff>
      <xdr:row>177</xdr:row>
      <xdr:rowOff>191558</xdr:rowOff>
    </xdr:from>
    <xdr:ext cx="3849422" cy="2890584"/>
    <xdr:pic>
      <xdr:nvPicPr>
        <xdr:cNvPr id="15" name="Picture 14">
          <a:extLst>
            <a:ext uri="{FF2B5EF4-FFF2-40B4-BE49-F238E27FC236}">
              <a16:creationId xmlns:a16="http://schemas.microsoft.com/office/drawing/2014/main" id="{3F28CDFF-3EE1-46B6-A0DB-27103ED6A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6225" y="64142408"/>
          <a:ext cx="3849422" cy="2890584"/>
        </a:xfrm>
        <a:prstGeom prst="rect">
          <a:avLst/>
        </a:prstGeom>
      </xdr:spPr>
    </xdr:pic>
    <xdr:clientData/>
  </xdr:oneCellAnchor>
  <xdr:oneCellAnchor>
    <xdr:from>
      <xdr:col>1</xdr:col>
      <xdr:colOff>486833</xdr:colOff>
      <xdr:row>208</xdr:row>
      <xdr:rowOff>38100</xdr:rowOff>
    </xdr:from>
    <xdr:ext cx="2924780" cy="2310838"/>
    <xdr:pic>
      <xdr:nvPicPr>
        <xdr:cNvPr id="16" name="Picture 15">
          <a:extLst>
            <a:ext uri="{FF2B5EF4-FFF2-40B4-BE49-F238E27FC236}">
              <a16:creationId xmlns:a16="http://schemas.microsoft.com/office/drawing/2014/main" id="{C655CAF6-5904-4FF4-B141-17AE26B4D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4083" y="39243000"/>
          <a:ext cx="2924780" cy="2310838"/>
        </a:xfrm>
        <a:prstGeom prst="rect">
          <a:avLst/>
        </a:prstGeom>
      </xdr:spPr>
    </xdr:pic>
    <xdr:clientData/>
  </xdr:oneCellAnchor>
  <xdr:oneCellAnchor>
    <xdr:from>
      <xdr:col>1</xdr:col>
      <xdr:colOff>428173</xdr:colOff>
      <xdr:row>26</xdr:row>
      <xdr:rowOff>61448</xdr:rowOff>
    </xdr:from>
    <xdr:ext cx="2990784" cy="2643912"/>
    <xdr:pic>
      <xdr:nvPicPr>
        <xdr:cNvPr id="17" name="Picture 16">
          <a:extLst>
            <a:ext uri="{FF2B5EF4-FFF2-40B4-BE49-F238E27FC236}">
              <a16:creationId xmlns:a16="http://schemas.microsoft.com/office/drawing/2014/main" id="{0347EEBF-E159-4407-8244-D5973BB27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5423" y="5262098"/>
          <a:ext cx="2990784" cy="2643912"/>
        </a:xfrm>
        <a:prstGeom prst="rect">
          <a:avLst/>
        </a:prstGeom>
      </xdr:spPr>
    </xdr:pic>
    <xdr:clientData/>
  </xdr:oneCellAnchor>
  <xdr:oneCellAnchor>
    <xdr:from>
      <xdr:col>1</xdr:col>
      <xdr:colOff>158750</xdr:colOff>
      <xdr:row>105</xdr:row>
      <xdr:rowOff>254000</xdr:rowOff>
    </xdr:from>
    <xdr:ext cx="3218734" cy="2936874"/>
    <xdr:pic>
      <xdr:nvPicPr>
        <xdr:cNvPr id="19" name="Picture 18">
          <a:extLst>
            <a:ext uri="{FF2B5EF4-FFF2-40B4-BE49-F238E27FC236}">
              <a16:creationId xmlns:a16="http://schemas.microsoft.com/office/drawing/2014/main" id="{1FFE92C5-DA4A-4E98-B03C-EEA8799A3C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3990" r="16667"/>
        <a:stretch/>
      </xdr:blipFill>
      <xdr:spPr>
        <a:xfrm>
          <a:off x="1016000" y="18999200"/>
          <a:ext cx="3218734" cy="2936874"/>
        </a:xfrm>
        <a:prstGeom prst="rect">
          <a:avLst/>
        </a:prstGeom>
      </xdr:spPr>
    </xdr:pic>
    <xdr:clientData/>
  </xdr:oneCellAnchor>
  <xdr:oneCellAnchor>
    <xdr:from>
      <xdr:col>1</xdr:col>
      <xdr:colOff>439877</xdr:colOff>
      <xdr:row>40</xdr:row>
      <xdr:rowOff>233268</xdr:rowOff>
    </xdr:from>
    <xdr:ext cx="2819360" cy="2916884"/>
    <xdr:pic>
      <xdr:nvPicPr>
        <xdr:cNvPr id="20" name="Picture 19">
          <a:extLst>
            <a:ext uri="{FF2B5EF4-FFF2-40B4-BE49-F238E27FC236}">
              <a16:creationId xmlns:a16="http://schemas.microsoft.com/office/drawing/2014/main" id="{7A70AA70-2E82-4992-91B5-4EC9357971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6154" r="24629"/>
        <a:stretch/>
      </xdr:blipFill>
      <xdr:spPr>
        <a:xfrm>
          <a:off x="1297127" y="8205693"/>
          <a:ext cx="2819360" cy="2916884"/>
        </a:xfrm>
        <a:prstGeom prst="rect">
          <a:avLst/>
        </a:prstGeom>
      </xdr:spPr>
    </xdr:pic>
    <xdr:clientData/>
  </xdr:oneCellAnchor>
  <xdr:oneCellAnchor>
    <xdr:from>
      <xdr:col>1</xdr:col>
      <xdr:colOff>457201</xdr:colOff>
      <xdr:row>291</xdr:row>
      <xdr:rowOff>2722</xdr:rowOff>
    </xdr:from>
    <xdr:ext cx="2428874" cy="2578553"/>
    <xdr:pic>
      <xdr:nvPicPr>
        <xdr:cNvPr id="21" name="Picture 20">
          <a:extLst>
            <a:ext uri="{FF2B5EF4-FFF2-40B4-BE49-F238E27FC236}">
              <a16:creationId xmlns:a16="http://schemas.microsoft.com/office/drawing/2014/main" id="{6BB07350-93E3-44EB-B02F-99667AB590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9356" t="8718" r="28219" b="9801"/>
        <a:stretch/>
      </xdr:blipFill>
      <xdr:spPr>
        <a:xfrm>
          <a:off x="1314451" y="52609297"/>
          <a:ext cx="2428874" cy="2578553"/>
        </a:xfrm>
        <a:prstGeom prst="rect">
          <a:avLst/>
        </a:prstGeom>
      </xdr:spPr>
    </xdr:pic>
    <xdr:clientData/>
  </xdr:oneCellAnchor>
  <xdr:oneCellAnchor>
    <xdr:from>
      <xdr:col>1</xdr:col>
      <xdr:colOff>723900</xdr:colOff>
      <xdr:row>277</xdr:row>
      <xdr:rowOff>114300</xdr:rowOff>
    </xdr:from>
    <xdr:ext cx="2175126" cy="3019425"/>
    <xdr:pic>
      <xdr:nvPicPr>
        <xdr:cNvPr id="22" name="Picture 21">
          <a:extLst>
            <a:ext uri="{FF2B5EF4-FFF2-40B4-BE49-F238E27FC236}">
              <a16:creationId xmlns:a16="http://schemas.microsoft.com/office/drawing/2014/main" id="{76B371DC-4AF3-4894-8C28-21737BCA89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34470" t="5029" r="31818" b="10136"/>
        <a:stretch/>
      </xdr:blipFill>
      <xdr:spPr>
        <a:xfrm>
          <a:off x="1581150" y="49720500"/>
          <a:ext cx="2175126" cy="3019425"/>
        </a:xfrm>
        <a:prstGeom prst="rect">
          <a:avLst/>
        </a:prstGeom>
      </xdr:spPr>
    </xdr:pic>
    <xdr:clientData/>
  </xdr:oneCellAnchor>
  <xdr:twoCellAnchor editAs="oneCell">
    <xdr:from>
      <xdr:col>0</xdr:col>
      <xdr:colOff>154781</xdr:colOff>
      <xdr:row>79</xdr:row>
      <xdr:rowOff>67013</xdr:rowOff>
    </xdr:from>
    <xdr:to>
      <xdr:col>2</xdr:col>
      <xdr:colOff>750094</xdr:colOff>
      <xdr:row>85</xdr:row>
      <xdr:rowOff>173830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69762C-0202-4942-8E65-9F020B79DF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5789" r="15132"/>
        <a:stretch/>
      </xdr:blipFill>
      <xdr:spPr>
        <a:xfrm>
          <a:off x="154781" y="26070263"/>
          <a:ext cx="1940719" cy="2107067"/>
        </a:xfrm>
        <a:prstGeom prst="rect">
          <a:avLst/>
        </a:prstGeom>
      </xdr:spPr>
    </xdr:pic>
    <xdr:clientData/>
  </xdr:twoCellAnchor>
  <xdr:twoCellAnchor editAs="oneCell">
    <xdr:from>
      <xdr:col>2</xdr:col>
      <xdr:colOff>771525</xdr:colOff>
      <xdr:row>78</xdr:row>
      <xdr:rowOff>14286</xdr:rowOff>
    </xdr:from>
    <xdr:to>
      <xdr:col>3</xdr:col>
      <xdr:colOff>890392</xdr:colOff>
      <xdr:row>83</xdr:row>
      <xdr:rowOff>288130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502F11-8CBF-4C34-9B49-B330DEFD3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9355" t="9233" r="22581" b="9344"/>
        <a:stretch/>
      </xdr:blipFill>
      <xdr:spPr>
        <a:xfrm>
          <a:off x="2116931" y="25684161"/>
          <a:ext cx="1845274" cy="194071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476249</xdr:colOff>
      <xdr:row>259</xdr:row>
      <xdr:rowOff>11907</xdr:rowOff>
    </xdr:from>
    <xdr:to>
      <xdr:col>3</xdr:col>
      <xdr:colOff>200023</xdr:colOff>
      <xdr:row>268</xdr:row>
      <xdr:rowOff>199026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91CBA1-16F2-4DC1-AB10-31F282AAB5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9248" t="16280" r="26483" b="9463"/>
        <a:stretch/>
      </xdr:blipFill>
      <xdr:spPr>
        <a:xfrm>
          <a:off x="738187" y="93178313"/>
          <a:ext cx="2533649" cy="3187494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447674</xdr:colOff>
      <xdr:row>65</xdr:row>
      <xdr:rowOff>266700</xdr:rowOff>
    </xdr:from>
    <xdr:to>
      <xdr:col>3</xdr:col>
      <xdr:colOff>304800</xdr:colOff>
      <xdr:row>73</xdr:row>
      <xdr:rowOff>215310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31263E1-5F33-48B7-8E60-41840E6ED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4374" y="24945975"/>
          <a:ext cx="2667001" cy="261561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301831</xdr:colOff>
      <xdr:row>55</xdr:row>
      <xdr:rowOff>278741</xdr:rowOff>
    </xdr:from>
    <xdr:ext cx="1450706" cy="2574428"/>
    <xdr:pic>
      <xdr:nvPicPr>
        <xdr:cNvPr id="2" name="Picture 1">
          <a:extLst>
            <a:ext uri="{FF2B5EF4-FFF2-40B4-BE49-F238E27FC236}">
              <a16:creationId xmlns:a16="http://schemas.microsoft.com/office/drawing/2014/main" id="{70692DC5-D802-4E36-9359-0F5AB9309A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37" t="3206" r="11536" b="6044"/>
        <a:stretch/>
      </xdr:blipFill>
      <xdr:spPr>
        <a:xfrm>
          <a:off x="1654381" y="21624266"/>
          <a:ext cx="1450706" cy="2574428"/>
        </a:xfrm>
        <a:prstGeom prst="rect">
          <a:avLst/>
        </a:prstGeom>
      </xdr:spPr>
    </xdr:pic>
    <xdr:clientData/>
  </xdr:oneCellAnchor>
  <xdr:oneCellAnchor>
    <xdr:from>
      <xdr:col>1</xdr:col>
      <xdr:colOff>982216</xdr:colOff>
      <xdr:row>246</xdr:row>
      <xdr:rowOff>200699</xdr:rowOff>
    </xdr:from>
    <xdr:ext cx="1659927" cy="2574430"/>
    <xdr:pic>
      <xdr:nvPicPr>
        <xdr:cNvPr id="3" name="Picture 2">
          <a:extLst>
            <a:ext uri="{FF2B5EF4-FFF2-40B4-BE49-F238E27FC236}">
              <a16:creationId xmlns:a16="http://schemas.microsoft.com/office/drawing/2014/main" id="{8123562B-8A0E-42C6-9B8A-8B669F573E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82" t="13674" r="24069" b="13257"/>
        <a:stretch/>
      </xdr:blipFill>
      <xdr:spPr>
        <a:xfrm>
          <a:off x="1248916" y="84592199"/>
          <a:ext cx="1659927" cy="2574430"/>
        </a:xfrm>
        <a:prstGeom prst="rect">
          <a:avLst/>
        </a:prstGeom>
      </xdr:spPr>
    </xdr:pic>
    <xdr:clientData/>
  </xdr:oneCellAnchor>
  <xdr:oneCellAnchor>
    <xdr:from>
      <xdr:col>1</xdr:col>
      <xdr:colOff>780142</xdr:colOff>
      <xdr:row>7</xdr:row>
      <xdr:rowOff>272143</xdr:rowOff>
    </xdr:from>
    <xdr:ext cx="2631630" cy="2574429"/>
    <xdr:pic>
      <xdr:nvPicPr>
        <xdr:cNvPr id="4" name="Picture 3">
          <a:extLst>
            <a:ext uri="{FF2B5EF4-FFF2-40B4-BE49-F238E27FC236}">
              <a16:creationId xmlns:a16="http://schemas.microsoft.com/office/drawing/2014/main" id="{57D6D53F-4816-448D-BB5C-3C9B2C9118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40" t="13009" r="10456" b="7859"/>
        <a:stretch/>
      </xdr:blipFill>
      <xdr:spPr>
        <a:xfrm>
          <a:off x="1046842" y="2996293"/>
          <a:ext cx="2631630" cy="2574429"/>
        </a:xfrm>
        <a:prstGeom prst="rect">
          <a:avLst/>
        </a:prstGeom>
      </xdr:spPr>
    </xdr:pic>
    <xdr:clientData/>
  </xdr:oneCellAnchor>
  <xdr:oneCellAnchor>
    <xdr:from>
      <xdr:col>1</xdr:col>
      <xdr:colOff>409121</xdr:colOff>
      <xdr:row>91</xdr:row>
      <xdr:rowOff>234866</xdr:rowOff>
    </xdr:from>
    <xdr:ext cx="3012471" cy="3310811"/>
    <xdr:pic>
      <xdr:nvPicPr>
        <xdr:cNvPr id="5" name="Picture 4">
          <a:extLst>
            <a:ext uri="{FF2B5EF4-FFF2-40B4-BE49-F238E27FC236}">
              <a16:creationId xmlns:a16="http://schemas.microsoft.com/office/drawing/2014/main" id="{422766F2-0F4E-4A37-BB7E-6FF6646670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66" t="8512" r="11260" b="-249"/>
        <a:stretch/>
      </xdr:blipFill>
      <xdr:spPr>
        <a:xfrm>
          <a:off x="675821" y="30095741"/>
          <a:ext cx="3012471" cy="3310811"/>
        </a:xfrm>
        <a:prstGeom prst="rect">
          <a:avLst/>
        </a:prstGeom>
      </xdr:spPr>
    </xdr:pic>
    <xdr:clientData/>
  </xdr:oneCellAnchor>
  <xdr:oneCellAnchor>
    <xdr:from>
      <xdr:col>1</xdr:col>
      <xdr:colOff>451708</xdr:colOff>
      <xdr:row>136</xdr:row>
      <xdr:rowOff>253918</xdr:rowOff>
    </xdr:from>
    <xdr:ext cx="2671499" cy="3076657"/>
    <xdr:pic>
      <xdr:nvPicPr>
        <xdr:cNvPr id="6" name="Picture 5">
          <a:extLst>
            <a:ext uri="{FF2B5EF4-FFF2-40B4-BE49-F238E27FC236}">
              <a16:creationId xmlns:a16="http://schemas.microsoft.com/office/drawing/2014/main" id="{E317DD57-7312-402B-A04E-BF89C77149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05" t="6626" r="10364" b="9676"/>
        <a:stretch/>
      </xdr:blipFill>
      <xdr:spPr>
        <a:xfrm>
          <a:off x="718408" y="44630893"/>
          <a:ext cx="2671499" cy="3076657"/>
        </a:xfrm>
        <a:prstGeom prst="rect">
          <a:avLst/>
        </a:prstGeom>
      </xdr:spPr>
    </xdr:pic>
    <xdr:clientData/>
  </xdr:oneCellAnchor>
  <xdr:oneCellAnchor>
    <xdr:from>
      <xdr:col>1</xdr:col>
      <xdr:colOff>221093</xdr:colOff>
      <xdr:row>124</xdr:row>
      <xdr:rowOff>105833</xdr:rowOff>
    </xdr:from>
    <xdr:ext cx="3198577" cy="3091222"/>
    <xdr:pic>
      <xdr:nvPicPr>
        <xdr:cNvPr id="7" name="Picture 6">
          <a:extLst>
            <a:ext uri="{FF2B5EF4-FFF2-40B4-BE49-F238E27FC236}">
              <a16:creationId xmlns:a16="http://schemas.microsoft.com/office/drawing/2014/main" id="{232FDD4D-7AE5-430E-8AE2-FB7F0F3C02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1" t="14521" r="10193" b="11498"/>
        <a:stretch/>
      </xdr:blipFill>
      <xdr:spPr>
        <a:xfrm>
          <a:off x="487793" y="40167983"/>
          <a:ext cx="3198577" cy="3091222"/>
        </a:xfrm>
        <a:prstGeom prst="rect">
          <a:avLst/>
        </a:prstGeom>
      </xdr:spPr>
    </xdr:pic>
    <xdr:clientData/>
  </xdr:oneCellAnchor>
  <xdr:oneCellAnchor>
    <xdr:from>
      <xdr:col>1</xdr:col>
      <xdr:colOff>564903</xdr:colOff>
      <xdr:row>191</xdr:row>
      <xdr:rowOff>141844</xdr:rowOff>
    </xdr:from>
    <xdr:ext cx="2462297" cy="2574429"/>
    <xdr:pic>
      <xdr:nvPicPr>
        <xdr:cNvPr id="8" name="Picture 7">
          <a:extLst>
            <a:ext uri="{FF2B5EF4-FFF2-40B4-BE49-F238E27FC236}">
              <a16:creationId xmlns:a16="http://schemas.microsoft.com/office/drawing/2014/main" id="{9BD20232-5830-4D36-9E76-CA730AB3AE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83" t="5307" r="9680" b="9026"/>
        <a:stretch/>
      </xdr:blipFill>
      <xdr:spPr>
        <a:xfrm>
          <a:off x="824676" y="69760935"/>
          <a:ext cx="2462297" cy="2574429"/>
        </a:xfrm>
        <a:prstGeom prst="rect">
          <a:avLst/>
        </a:prstGeom>
      </xdr:spPr>
    </xdr:pic>
    <xdr:clientData/>
  </xdr:oneCellAnchor>
  <xdr:oneCellAnchor>
    <xdr:from>
      <xdr:col>1</xdr:col>
      <xdr:colOff>412750</xdr:colOff>
      <xdr:row>166</xdr:row>
      <xdr:rowOff>213136</xdr:rowOff>
    </xdr:from>
    <xdr:ext cx="2870115" cy="2876035"/>
    <xdr:pic>
      <xdr:nvPicPr>
        <xdr:cNvPr id="9" name="Picture 8">
          <a:extLst>
            <a:ext uri="{FF2B5EF4-FFF2-40B4-BE49-F238E27FC236}">
              <a16:creationId xmlns:a16="http://schemas.microsoft.com/office/drawing/2014/main" id="{2E67378B-3847-4348-BF1C-E9E4B137E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450" y="54839011"/>
          <a:ext cx="2870115" cy="2876035"/>
        </a:xfrm>
        <a:prstGeom prst="rect">
          <a:avLst/>
        </a:prstGeom>
      </xdr:spPr>
    </xdr:pic>
    <xdr:clientData/>
  </xdr:oneCellAnchor>
  <xdr:oneCellAnchor>
    <xdr:from>
      <xdr:col>1</xdr:col>
      <xdr:colOff>44508</xdr:colOff>
      <xdr:row>153</xdr:row>
      <xdr:rowOff>42611</xdr:rowOff>
    </xdr:from>
    <xdr:ext cx="3272296" cy="2567625"/>
    <xdr:pic>
      <xdr:nvPicPr>
        <xdr:cNvPr id="10" name="Picture 9">
          <a:extLst>
            <a:ext uri="{FF2B5EF4-FFF2-40B4-BE49-F238E27FC236}">
              <a16:creationId xmlns:a16="http://schemas.microsoft.com/office/drawing/2014/main" id="{7453AC9E-797A-4E8D-A058-0E666724F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208" y="50353661"/>
          <a:ext cx="3272296" cy="2567625"/>
        </a:xfrm>
        <a:prstGeom prst="rect">
          <a:avLst/>
        </a:prstGeom>
      </xdr:spPr>
    </xdr:pic>
    <xdr:clientData/>
  </xdr:oneCellAnchor>
  <xdr:oneCellAnchor>
    <xdr:from>
      <xdr:col>1</xdr:col>
      <xdr:colOff>503465</xdr:colOff>
      <xdr:row>232</xdr:row>
      <xdr:rowOff>159575</xdr:rowOff>
    </xdr:from>
    <xdr:ext cx="2562555" cy="2574428"/>
    <xdr:pic>
      <xdr:nvPicPr>
        <xdr:cNvPr id="11" name="Picture 10">
          <a:extLst>
            <a:ext uri="{FF2B5EF4-FFF2-40B4-BE49-F238E27FC236}">
              <a16:creationId xmlns:a16="http://schemas.microsoft.com/office/drawing/2014/main" id="{55F96E76-D6A2-41FB-B7D7-5BC78D7BE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165" y="79617125"/>
          <a:ext cx="2562555" cy="2574428"/>
        </a:xfrm>
        <a:prstGeom prst="rect">
          <a:avLst/>
        </a:prstGeom>
      </xdr:spPr>
    </xdr:pic>
    <xdr:clientData/>
  </xdr:oneCellAnchor>
  <xdr:oneCellAnchor>
    <xdr:from>
      <xdr:col>1</xdr:col>
      <xdr:colOff>27536</xdr:colOff>
      <xdr:row>220</xdr:row>
      <xdr:rowOff>291432</xdr:rowOff>
    </xdr:from>
    <xdr:ext cx="3272297" cy="2574429"/>
    <xdr:pic>
      <xdr:nvPicPr>
        <xdr:cNvPr id="12" name="Picture 11">
          <a:extLst>
            <a:ext uri="{FF2B5EF4-FFF2-40B4-BE49-F238E27FC236}">
              <a16:creationId xmlns:a16="http://schemas.microsoft.com/office/drawing/2014/main" id="{F5B7529D-D729-4427-AB83-59F5ECC27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236" y="75176982"/>
          <a:ext cx="3272297" cy="2574429"/>
        </a:xfrm>
        <a:prstGeom prst="rect">
          <a:avLst/>
        </a:prstGeom>
      </xdr:spPr>
    </xdr:pic>
    <xdr:clientData/>
  </xdr:oneCellAnchor>
  <xdr:oneCellAnchor>
    <xdr:from>
      <xdr:col>1</xdr:col>
      <xdr:colOff>564078</xdr:colOff>
      <xdr:row>317</xdr:row>
      <xdr:rowOff>305954</xdr:rowOff>
    </xdr:from>
    <xdr:ext cx="2415070" cy="2579722"/>
    <xdr:pic>
      <xdr:nvPicPr>
        <xdr:cNvPr id="13" name="Picture 12">
          <a:extLst>
            <a:ext uri="{FF2B5EF4-FFF2-40B4-BE49-F238E27FC236}">
              <a16:creationId xmlns:a16="http://schemas.microsoft.com/office/drawing/2014/main" id="{2A99F135-5650-455E-B930-2C29A629C2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45" t="6050" r="8388" b="5930"/>
        <a:stretch/>
      </xdr:blipFill>
      <xdr:spPr>
        <a:xfrm>
          <a:off x="823851" y="118502545"/>
          <a:ext cx="2415070" cy="2579722"/>
        </a:xfrm>
        <a:prstGeom prst="rect">
          <a:avLst/>
        </a:prstGeom>
      </xdr:spPr>
    </xdr:pic>
    <xdr:clientData/>
  </xdr:oneCellAnchor>
  <xdr:oneCellAnchor>
    <xdr:from>
      <xdr:col>1</xdr:col>
      <xdr:colOff>430893</xdr:colOff>
      <xdr:row>305</xdr:row>
      <xdr:rowOff>73396</xdr:rowOff>
    </xdr:from>
    <xdr:ext cx="2817051" cy="2558555"/>
    <xdr:pic>
      <xdr:nvPicPr>
        <xdr:cNvPr id="14" name="Picture 13">
          <a:extLst>
            <a:ext uri="{FF2B5EF4-FFF2-40B4-BE49-F238E27FC236}">
              <a16:creationId xmlns:a16="http://schemas.microsoft.com/office/drawing/2014/main" id="{207FD3DE-5972-4AA4-83F0-E02423E9E8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20" t="12651" r="13562" b="12885"/>
        <a:stretch/>
      </xdr:blipFill>
      <xdr:spPr>
        <a:xfrm>
          <a:off x="697593" y="99381046"/>
          <a:ext cx="2817051" cy="2558555"/>
        </a:xfrm>
        <a:prstGeom prst="rect">
          <a:avLst/>
        </a:prstGeom>
      </xdr:spPr>
    </xdr:pic>
    <xdr:clientData/>
  </xdr:oneCellAnchor>
  <xdr:oneCellAnchor>
    <xdr:from>
      <xdr:col>0</xdr:col>
      <xdr:colOff>51955</xdr:colOff>
      <xdr:row>179</xdr:row>
      <xdr:rowOff>227060</xdr:rowOff>
    </xdr:from>
    <xdr:ext cx="3849422" cy="2890584"/>
    <xdr:pic>
      <xdr:nvPicPr>
        <xdr:cNvPr id="15" name="Picture 14">
          <a:extLst>
            <a:ext uri="{FF2B5EF4-FFF2-40B4-BE49-F238E27FC236}">
              <a16:creationId xmlns:a16="http://schemas.microsoft.com/office/drawing/2014/main" id="{A6A3A945-C529-4F72-917A-1DD845DE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955" y="69482469"/>
          <a:ext cx="3849422" cy="2890584"/>
        </a:xfrm>
        <a:prstGeom prst="rect">
          <a:avLst/>
        </a:prstGeom>
      </xdr:spPr>
    </xdr:pic>
    <xdr:clientData/>
  </xdr:oneCellAnchor>
  <xdr:oneCellAnchor>
    <xdr:from>
      <xdr:col>1</xdr:col>
      <xdr:colOff>486833</xdr:colOff>
      <xdr:row>208</xdr:row>
      <xdr:rowOff>38100</xdr:rowOff>
    </xdr:from>
    <xdr:ext cx="2924780" cy="2310838"/>
    <xdr:pic>
      <xdr:nvPicPr>
        <xdr:cNvPr id="16" name="Picture 15">
          <a:extLst>
            <a:ext uri="{FF2B5EF4-FFF2-40B4-BE49-F238E27FC236}">
              <a16:creationId xmlns:a16="http://schemas.microsoft.com/office/drawing/2014/main" id="{E4AC30A0-BBC1-496E-9781-9FB9EC806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3533" y="70656450"/>
          <a:ext cx="2924780" cy="2310838"/>
        </a:xfrm>
        <a:prstGeom prst="rect">
          <a:avLst/>
        </a:prstGeom>
      </xdr:spPr>
    </xdr:pic>
    <xdr:clientData/>
  </xdr:oneCellAnchor>
  <xdr:oneCellAnchor>
    <xdr:from>
      <xdr:col>1</xdr:col>
      <xdr:colOff>428173</xdr:colOff>
      <xdr:row>26</xdr:row>
      <xdr:rowOff>61448</xdr:rowOff>
    </xdr:from>
    <xdr:ext cx="2990784" cy="2643912"/>
    <xdr:pic>
      <xdr:nvPicPr>
        <xdr:cNvPr id="17" name="Picture 16">
          <a:extLst>
            <a:ext uri="{FF2B5EF4-FFF2-40B4-BE49-F238E27FC236}">
              <a16:creationId xmlns:a16="http://schemas.microsoft.com/office/drawing/2014/main" id="{FD8D8B3D-4E4F-41A7-99D1-B53984215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4873" y="9405473"/>
          <a:ext cx="2990784" cy="2643912"/>
        </a:xfrm>
        <a:prstGeom prst="rect">
          <a:avLst/>
        </a:prstGeom>
      </xdr:spPr>
    </xdr:pic>
    <xdr:clientData/>
  </xdr:oneCellAnchor>
  <xdr:oneCellAnchor>
    <xdr:from>
      <xdr:col>1</xdr:col>
      <xdr:colOff>158750</xdr:colOff>
      <xdr:row>106</xdr:row>
      <xdr:rowOff>254000</xdr:rowOff>
    </xdr:from>
    <xdr:ext cx="3218734" cy="2936874"/>
    <xdr:pic>
      <xdr:nvPicPr>
        <xdr:cNvPr id="19" name="Picture 18">
          <a:extLst>
            <a:ext uri="{FF2B5EF4-FFF2-40B4-BE49-F238E27FC236}">
              <a16:creationId xmlns:a16="http://schemas.microsoft.com/office/drawing/2014/main" id="{B3B934AB-9E47-4D92-9846-7CFA645EA3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3990" r="16667"/>
        <a:stretch/>
      </xdr:blipFill>
      <xdr:spPr>
        <a:xfrm>
          <a:off x="425450" y="35382200"/>
          <a:ext cx="3218734" cy="2936874"/>
        </a:xfrm>
        <a:prstGeom prst="rect">
          <a:avLst/>
        </a:prstGeom>
      </xdr:spPr>
    </xdr:pic>
    <xdr:clientData/>
  </xdr:oneCellAnchor>
  <xdr:oneCellAnchor>
    <xdr:from>
      <xdr:col>1</xdr:col>
      <xdr:colOff>439877</xdr:colOff>
      <xdr:row>40</xdr:row>
      <xdr:rowOff>233268</xdr:rowOff>
    </xdr:from>
    <xdr:ext cx="2819360" cy="2916884"/>
    <xdr:pic>
      <xdr:nvPicPr>
        <xdr:cNvPr id="20" name="Picture 19">
          <a:extLst>
            <a:ext uri="{FF2B5EF4-FFF2-40B4-BE49-F238E27FC236}">
              <a16:creationId xmlns:a16="http://schemas.microsoft.com/office/drawing/2014/main" id="{AF5D9F43-868E-43D0-A8FB-FC8290ED42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6154" r="24629"/>
        <a:stretch/>
      </xdr:blipFill>
      <xdr:spPr>
        <a:xfrm>
          <a:off x="706577" y="15368493"/>
          <a:ext cx="2819360" cy="2916884"/>
        </a:xfrm>
        <a:prstGeom prst="rect">
          <a:avLst/>
        </a:prstGeom>
      </xdr:spPr>
    </xdr:pic>
    <xdr:clientData/>
  </xdr:oneCellAnchor>
  <xdr:oneCellAnchor>
    <xdr:from>
      <xdr:col>1</xdr:col>
      <xdr:colOff>457201</xdr:colOff>
      <xdr:row>291</xdr:row>
      <xdr:rowOff>2722</xdr:rowOff>
    </xdr:from>
    <xdr:ext cx="2428874" cy="2578553"/>
    <xdr:pic>
      <xdr:nvPicPr>
        <xdr:cNvPr id="21" name="Picture 20">
          <a:extLst>
            <a:ext uri="{FF2B5EF4-FFF2-40B4-BE49-F238E27FC236}">
              <a16:creationId xmlns:a16="http://schemas.microsoft.com/office/drawing/2014/main" id="{32EFBB4A-07AF-40EC-B97D-03F2A831A0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9356" t="8718" r="28219" b="9801"/>
        <a:stretch/>
      </xdr:blipFill>
      <xdr:spPr>
        <a:xfrm>
          <a:off x="723901" y="94500247"/>
          <a:ext cx="2428874" cy="2578553"/>
        </a:xfrm>
        <a:prstGeom prst="rect">
          <a:avLst/>
        </a:prstGeom>
      </xdr:spPr>
    </xdr:pic>
    <xdr:clientData/>
  </xdr:oneCellAnchor>
  <xdr:oneCellAnchor>
    <xdr:from>
      <xdr:col>1</xdr:col>
      <xdr:colOff>723900</xdr:colOff>
      <xdr:row>277</xdr:row>
      <xdr:rowOff>114300</xdr:rowOff>
    </xdr:from>
    <xdr:ext cx="2175126" cy="3019425"/>
    <xdr:pic>
      <xdr:nvPicPr>
        <xdr:cNvPr id="22" name="Picture 21">
          <a:extLst>
            <a:ext uri="{FF2B5EF4-FFF2-40B4-BE49-F238E27FC236}">
              <a16:creationId xmlns:a16="http://schemas.microsoft.com/office/drawing/2014/main" id="{1664BB75-C5D9-4384-AB35-7597C4D471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34470" t="5029" r="31818" b="10136"/>
        <a:stretch/>
      </xdr:blipFill>
      <xdr:spPr>
        <a:xfrm>
          <a:off x="990600" y="89315925"/>
          <a:ext cx="2175126" cy="30194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78</xdr:row>
      <xdr:rowOff>232013</xdr:rowOff>
    </xdr:from>
    <xdr:to>
      <xdr:col>2</xdr:col>
      <xdr:colOff>973282</xdr:colOff>
      <xdr:row>86</xdr:row>
      <xdr:rowOff>122959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5AFA985-E8CA-49D1-8AA4-3C8C0AEEA3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5789" r="15132"/>
        <a:stretch/>
      </xdr:blipFill>
      <xdr:spPr>
        <a:xfrm>
          <a:off x="0" y="25741695"/>
          <a:ext cx="2324100" cy="2523309"/>
        </a:xfrm>
        <a:prstGeom prst="rect">
          <a:avLst/>
        </a:prstGeom>
      </xdr:spPr>
    </xdr:pic>
    <xdr:clientData/>
  </xdr:twoCellAnchor>
  <xdr:twoCellAnchor editAs="oneCell">
    <xdr:from>
      <xdr:col>2</xdr:col>
      <xdr:colOff>611332</xdr:colOff>
      <xdr:row>77</xdr:row>
      <xdr:rowOff>207819</xdr:rowOff>
    </xdr:from>
    <xdr:to>
      <xdr:col>4</xdr:col>
      <xdr:colOff>84859</xdr:colOff>
      <xdr:row>84</xdr:row>
      <xdr:rowOff>228600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CC0E3A4-F0A9-4807-A59D-6C6C64C048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9355" t="9233" r="22581" b="9344"/>
        <a:stretch/>
      </xdr:blipFill>
      <xdr:spPr>
        <a:xfrm>
          <a:off x="1962150" y="25388455"/>
          <a:ext cx="2209800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415637</xdr:colOff>
      <xdr:row>262</xdr:row>
      <xdr:rowOff>34636</xdr:rowOff>
    </xdr:from>
    <xdr:to>
      <xdr:col>3</xdr:col>
      <xdr:colOff>126423</xdr:colOff>
      <xdr:row>271</xdr:row>
      <xdr:rowOff>260721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EF3F546-7288-426C-A1BF-2AAFFDD73A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9248" t="16280" r="26483" b="9463"/>
        <a:stretch/>
      </xdr:blipFill>
      <xdr:spPr>
        <a:xfrm>
          <a:off x="675410" y="92461772"/>
          <a:ext cx="2533649" cy="3187494"/>
        </a:xfrm>
        <a:prstGeom prst="rect">
          <a:avLst/>
        </a:prstGeom>
      </xdr:spPr>
    </xdr:pic>
    <xdr:clientData/>
  </xdr:twoCellAnchor>
  <xdr:twoCellAnchor editAs="oneCell">
    <xdr:from>
      <xdr:col>1</xdr:col>
      <xdr:colOff>329046</xdr:colOff>
      <xdr:row>65</xdr:row>
      <xdr:rowOff>138544</xdr:rowOff>
    </xdr:from>
    <xdr:to>
      <xdr:col>3</xdr:col>
      <xdr:colOff>527679</xdr:colOff>
      <xdr:row>74</xdr:row>
      <xdr:rowOff>140409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A71EB3-F47C-4FFF-9746-E8F6C712F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8819" y="24591817"/>
          <a:ext cx="3021496" cy="296327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973667</xdr:colOff>
      <xdr:row>7</xdr:row>
      <xdr:rowOff>42333</xdr:rowOff>
    </xdr:from>
    <xdr:to>
      <xdr:col>3</xdr:col>
      <xdr:colOff>78192</xdr:colOff>
      <xdr:row>16</xdr:row>
      <xdr:rowOff>234333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0" y="2815166"/>
          <a:ext cx="1856192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973666</xdr:colOff>
      <xdr:row>23</xdr:row>
      <xdr:rowOff>296333</xdr:rowOff>
    </xdr:from>
    <xdr:to>
      <xdr:col>3</xdr:col>
      <xdr:colOff>87228</xdr:colOff>
      <xdr:row>33</xdr:row>
      <xdr:rowOff>149666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21" t="3981" r="13161" b="4269"/>
        <a:stretch/>
      </xdr:blipFill>
      <xdr:spPr>
        <a:xfrm>
          <a:off x="1269999" y="9101666"/>
          <a:ext cx="1865229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994834</xdr:colOff>
      <xdr:row>39</xdr:row>
      <xdr:rowOff>317499</xdr:rowOff>
    </xdr:from>
    <xdr:to>
      <xdr:col>3</xdr:col>
      <xdr:colOff>221794</xdr:colOff>
      <xdr:row>49</xdr:row>
      <xdr:rowOff>170832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95" t="7727" r="10261" b="6693"/>
        <a:stretch/>
      </xdr:blipFill>
      <xdr:spPr>
        <a:xfrm>
          <a:off x="1291167" y="15493999"/>
          <a:ext cx="1978627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914400</xdr:colOff>
      <xdr:row>55</xdr:row>
      <xdr:rowOff>286451</xdr:rowOff>
    </xdr:from>
    <xdr:to>
      <xdr:col>3</xdr:col>
      <xdr:colOff>635000</xdr:colOff>
      <xdr:row>66</xdr:row>
      <xdr:rowOff>228600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1" r="25586"/>
        <a:stretch/>
      </xdr:blipFill>
      <xdr:spPr>
        <a:xfrm flipH="1">
          <a:off x="1219200" y="19793651"/>
          <a:ext cx="2489200" cy="357434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6</xdr:row>
      <xdr:rowOff>211667</xdr:rowOff>
    </xdr:from>
    <xdr:to>
      <xdr:col>3</xdr:col>
      <xdr:colOff>226359</xdr:colOff>
      <xdr:row>16</xdr:row>
      <xdr:rowOff>65001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167" y="2518834"/>
          <a:ext cx="1856192" cy="3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63499</xdr:colOff>
      <xdr:row>24</xdr:row>
      <xdr:rowOff>127001</xdr:rowOff>
    </xdr:from>
    <xdr:to>
      <xdr:col>3</xdr:col>
      <xdr:colOff>235395</xdr:colOff>
      <xdr:row>34</xdr:row>
      <xdr:rowOff>1501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21" t="3981" r="13161" b="4269"/>
        <a:stretch/>
      </xdr:blipFill>
      <xdr:spPr>
        <a:xfrm>
          <a:off x="1418166" y="8805334"/>
          <a:ext cx="1865229" cy="3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41</xdr:row>
      <xdr:rowOff>0</xdr:rowOff>
    </xdr:from>
    <xdr:to>
      <xdr:col>3</xdr:col>
      <xdr:colOff>369961</xdr:colOff>
      <xdr:row>50</xdr:row>
      <xdr:rowOff>170833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95" t="7727" r="10261" b="6693"/>
        <a:stretch/>
      </xdr:blipFill>
      <xdr:spPr>
        <a:xfrm>
          <a:off x="1439334" y="15197667"/>
          <a:ext cx="1978627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910167</xdr:colOff>
      <xdr:row>57</xdr:row>
      <xdr:rowOff>84666</xdr:rowOff>
    </xdr:from>
    <xdr:to>
      <xdr:col>3</xdr:col>
      <xdr:colOff>647700</xdr:colOff>
      <xdr:row>68</xdr:row>
      <xdr:rowOff>166515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1" r="25586"/>
        <a:stretch/>
      </xdr:blipFill>
      <xdr:spPr>
        <a:xfrm flipH="1">
          <a:off x="1206500" y="19515666"/>
          <a:ext cx="2489200" cy="357434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105835</xdr:colOff>
      <xdr:row>7</xdr:row>
      <xdr:rowOff>21167</xdr:rowOff>
    </xdr:from>
    <xdr:to>
      <xdr:col>3</xdr:col>
      <xdr:colOff>268694</xdr:colOff>
      <xdr:row>16</xdr:row>
      <xdr:rowOff>170834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502" y="2794000"/>
          <a:ext cx="1856192" cy="3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105834</xdr:colOff>
      <xdr:row>23</xdr:row>
      <xdr:rowOff>275167</xdr:rowOff>
    </xdr:from>
    <xdr:to>
      <xdr:col>3</xdr:col>
      <xdr:colOff>277730</xdr:colOff>
      <xdr:row>33</xdr:row>
      <xdr:rowOff>128500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21" t="3981" r="13161" b="4269"/>
        <a:stretch/>
      </xdr:blipFill>
      <xdr:spPr>
        <a:xfrm>
          <a:off x="1460501" y="9080500"/>
          <a:ext cx="1865229" cy="3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127002</xdr:colOff>
      <xdr:row>39</xdr:row>
      <xdr:rowOff>296333</xdr:rowOff>
    </xdr:from>
    <xdr:to>
      <xdr:col>3</xdr:col>
      <xdr:colOff>412296</xdr:colOff>
      <xdr:row>49</xdr:row>
      <xdr:rowOff>149666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95" t="7727" r="10261" b="6693"/>
        <a:stretch/>
      </xdr:blipFill>
      <xdr:spPr>
        <a:xfrm>
          <a:off x="1481669" y="15472833"/>
          <a:ext cx="1978627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910167</xdr:colOff>
      <xdr:row>57</xdr:row>
      <xdr:rowOff>84666</xdr:rowOff>
    </xdr:from>
    <xdr:to>
      <xdr:col>3</xdr:col>
      <xdr:colOff>647700</xdr:colOff>
      <xdr:row>68</xdr:row>
      <xdr:rowOff>166515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1" r="25586"/>
        <a:stretch/>
      </xdr:blipFill>
      <xdr:spPr>
        <a:xfrm flipH="1">
          <a:off x="1202267" y="19502966"/>
          <a:ext cx="2493433" cy="357434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169335</xdr:colOff>
      <xdr:row>7</xdr:row>
      <xdr:rowOff>21167</xdr:rowOff>
    </xdr:from>
    <xdr:to>
      <xdr:col>3</xdr:col>
      <xdr:colOff>332194</xdr:colOff>
      <xdr:row>16</xdr:row>
      <xdr:rowOff>213167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2" y="2794000"/>
          <a:ext cx="1856192" cy="3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169334</xdr:colOff>
      <xdr:row>24</xdr:row>
      <xdr:rowOff>275167</xdr:rowOff>
    </xdr:from>
    <xdr:to>
      <xdr:col>3</xdr:col>
      <xdr:colOff>341230</xdr:colOff>
      <xdr:row>34</xdr:row>
      <xdr:rowOff>128500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21" t="3981" r="13161" b="4269"/>
        <a:stretch/>
      </xdr:blipFill>
      <xdr:spPr>
        <a:xfrm>
          <a:off x="1524001" y="9080500"/>
          <a:ext cx="1865229" cy="3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190502</xdr:colOff>
      <xdr:row>42</xdr:row>
      <xdr:rowOff>296333</xdr:rowOff>
    </xdr:from>
    <xdr:to>
      <xdr:col>3</xdr:col>
      <xdr:colOff>475796</xdr:colOff>
      <xdr:row>52</xdr:row>
      <xdr:rowOff>149666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95" t="7727" r="10261" b="6693"/>
        <a:stretch/>
      </xdr:blipFill>
      <xdr:spPr>
        <a:xfrm>
          <a:off x="1545169" y="15472833"/>
          <a:ext cx="1978627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1000124</xdr:colOff>
      <xdr:row>59</xdr:row>
      <xdr:rowOff>158751</xdr:rowOff>
    </xdr:from>
    <xdr:to>
      <xdr:col>3</xdr:col>
      <xdr:colOff>142874</xdr:colOff>
      <xdr:row>69</xdr:row>
      <xdr:rowOff>285751</xdr:rowOff>
    </xdr:to>
    <xdr:pic>
      <xdr:nvPicPr>
        <xdr:cNvPr id="24577" name="Picture 1" descr="clip_image001.png">
          <a:extLst>
            <a:ext uri="{FF2B5EF4-FFF2-40B4-BE49-F238E27FC236}">
              <a16:creationId xmlns:a16="http://schemas.microsoft.com/office/drawing/2014/main" id="{00000000-0008-0000-1800-0000016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81" t="3732" r="13043" b="3817"/>
        <a:stretch/>
      </xdr:blipFill>
      <xdr:spPr bwMode="auto">
        <a:xfrm>
          <a:off x="1301749" y="20891501"/>
          <a:ext cx="1952625" cy="3460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42334</xdr:colOff>
      <xdr:row>7</xdr:row>
      <xdr:rowOff>1</xdr:rowOff>
    </xdr:from>
    <xdr:to>
      <xdr:col>3</xdr:col>
      <xdr:colOff>205193</xdr:colOff>
      <xdr:row>16</xdr:row>
      <xdr:rowOff>192001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1" y="2772834"/>
          <a:ext cx="1856192" cy="3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23</xdr:row>
      <xdr:rowOff>254001</xdr:rowOff>
    </xdr:from>
    <xdr:to>
      <xdr:col>3</xdr:col>
      <xdr:colOff>214229</xdr:colOff>
      <xdr:row>33</xdr:row>
      <xdr:rowOff>107334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21" t="3981" r="13161" b="4269"/>
        <a:stretch/>
      </xdr:blipFill>
      <xdr:spPr>
        <a:xfrm>
          <a:off x="1397000" y="9059334"/>
          <a:ext cx="1865229" cy="3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63501</xdr:colOff>
      <xdr:row>40</xdr:row>
      <xdr:rowOff>275167</xdr:rowOff>
    </xdr:from>
    <xdr:to>
      <xdr:col>3</xdr:col>
      <xdr:colOff>348795</xdr:colOff>
      <xdr:row>50</xdr:row>
      <xdr:rowOff>128500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95" t="7727" r="10261" b="6693"/>
        <a:stretch/>
      </xdr:blipFill>
      <xdr:spPr>
        <a:xfrm>
          <a:off x="1418168" y="15451667"/>
          <a:ext cx="1978627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1000000</xdr:colOff>
      <xdr:row>58</xdr:row>
      <xdr:rowOff>280000</xdr:rowOff>
    </xdr:from>
    <xdr:to>
      <xdr:col>3</xdr:col>
      <xdr:colOff>330000</xdr:colOff>
      <xdr:row>69</xdr:row>
      <xdr:rowOff>30000</xdr:rowOff>
    </xdr:to>
    <xdr:pic>
      <xdr:nvPicPr>
        <xdr:cNvPr id="9" name="Picture 8" descr="clip_image001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80" t="3419" r="8719" b="6003"/>
        <a:stretch/>
      </xdr:blipFill>
      <xdr:spPr bwMode="auto">
        <a:xfrm>
          <a:off x="1460000" y="20660000"/>
          <a:ext cx="2090000" cy="338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42334</xdr:colOff>
      <xdr:row>7</xdr:row>
      <xdr:rowOff>1</xdr:rowOff>
    </xdr:from>
    <xdr:ext cx="1885188" cy="3245220"/>
    <xdr:pic>
      <xdr:nvPicPr>
        <xdr:cNvPr id="2" name="Picture 1">
          <a:extLst>
            <a:ext uri="{FF2B5EF4-FFF2-40B4-BE49-F238E27FC236}">
              <a16:creationId xmlns:a16="http://schemas.microsoft.com/office/drawing/2014/main" id="{F8F5A7BE-ADA1-4C4F-9655-94DF7346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6834" y="1400176"/>
          <a:ext cx="1885188" cy="3245220"/>
        </a:xfrm>
        <a:prstGeom prst="rect">
          <a:avLst/>
        </a:prstGeom>
      </xdr:spPr>
    </xdr:pic>
    <xdr:clientData/>
  </xdr:oneCellAnchor>
  <xdr:oneCellAnchor>
    <xdr:from>
      <xdr:col>2</xdr:col>
      <xdr:colOff>42333</xdr:colOff>
      <xdr:row>23</xdr:row>
      <xdr:rowOff>254001</xdr:rowOff>
    </xdr:from>
    <xdr:ext cx="1894225" cy="3245798"/>
    <xdr:pic>
      <xdr:nvPicPr>
        <xdr:cNvPr id="3" name="Picture 2">
          <a:extLst>
            <a:ext uri="{FF2B5EF4-FFF2-40B4-BE49-F238E27FC236}">
              <a16:creationId xmlns:a16="http://schemas.microsoft.com/office/drawing/2014/main" id="{1BF20695-1C00-45CF-BF45-43C6AF61CF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21" t="3981" r="13161" b="4269"/>
        <a:stretch/>
      </xdr:blipFill>
      <xdr:spPr>
        <a:xfrm>
          <a:off x="1756833" y="4797426"/>
          <a:ext cx="1894225" cy="3245798"/>
        </a:xfrm>
        <a:prstGeom prst="rect">
          <a:avLst/>
        </a:prstGeom>
      </xdr:spPr>
    </xdr:pic>
    <xdr:clientData/>
  </xdr:oneCellAnchor>
  <xdr:oneCellAnchor>
    <xdr:from>
      <xdr:col>2</xdr:col>
      <xdr:colOff>63501</xdr:colOff>
      <xdr:row>40</xdr:row>
      <xdr:rowOff>275167</xdr:rowOff>
    </xdr:from>
    <xdr:ext cx="2007623" cy="3245799"/>
    <xdr:pic>
      <xdr:nvPicPr>
        <xdr:cNvPr id="4" name="Picture 3">
          <a:extLst>
            <a:ext uri="{FF2B5EF4-FFF2-40B4-BE49-F238E27FC236}">
              <a16:creationId xmlns:a16="http://schemas.microsoft.com/office/drawing/2014/main" id="{D8F378F8-3EB6-4727-8C6F-A5C23352ED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95" t="7727" r="10261" b="6693"/>
        <a:stretch/>
      </xdr:blipFill>
      <xdr:spPr>
        <a:xfrm>
          <a:off x="1778001" y="8199967"/>
          <a:ext cx="2007623" cy="3245799"/>
        </a:xfrm>
        <a:prstGeom prst="rect">
          <a:avLst/>
        </a:prstGeom>
      </xdr:spPr>
    </xdr:pic>
    <xdr:clientData/>
  </xdr:oneCellAnchor>
  <xdr:oneCellAnchor>
    <xdr:from>
      <xdr:col>1</xdr:col>
      <xdr:colOff>1000000</xdr:colOff>
      <xdr:row>58</xdr:row>
      <xdr:rowOff>280000</xdr:rowOff>
    </xdr:from>
    <xdr:ext cx="2135308" cy="3481712"/>
    <xdr:pic>
      <xdr:nvPicPr>
        <xdr:cNvPr id="5" name="Picture 4" descr="clip_image001">
          <a:extLst>
            <a:ext uri="{FF2B5EF4-FFF2-40B4-BE49-F238E27FC236}">
              <a16:creationId xmlns:a16="http://schemas.microsoft.com/office/drawing/2014/main" id="{0C537979-536F-4AB1-979E-AD082A556A2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80" t="3419" r="8719" b="6003"/>
        <a:stretch/>
      </xdr:blipFill>
      <xdr:spPr bwMode="auto">
        <a:xfrm>
          <a:off x="1714375" y="11805250"/>
          <a:ext cx="2135308" cy="3481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42334</xdr:colOff>
      <xdr:row>7</xdr:row>
      <xdr:rowOff>1</xdr:rowOff>
    </xdr:from>
    <xdr:ext cx="1885188" cy="3245220"/>
    <xdr:pic>
      <xdr:nvPicPr>
        <xdr:cNvPr id="2" name="Picture 1">
          <a:extLst>
            <a:ext uri="{FF2B5EF4-FFF2-40B4-BE49-F238E27FC236}">
              <a16:creationId xmlns:a16="http://schemas.microsoft.com/office/drawing/2014/main" id="{5DBB0A47-842B-485C-949F-822314D3A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4909" y="2733676"/>
          <a:ext cx="1885188" cy="3245220"/>
        </a:xfrm>
        <a:prstGeom prst="rect">
          <a:avLst/>
        </a:prstGeom>
      </xdr:spPr>
    </xdr:pic>
    <xdr:clientData/>
  </xdr:oneCellAnchor>
  <xdr:oneCellAnchor>
    <xdr:from>
      <xdr:col>2</xdr:col>
      <xdr:colOff>42333</xdr:colOff>
      <xdr:row>23</xdr:row>
      <xdr:rowOff>254001</xdr:rowOff>
    </xdr:from>
    <xdr:ext cx="1894225" cy="3245798"/>
    <xdr:pic>
      <xdr:nvPicPr>
        <xdr:cNvPr id="3" name="Picture 2">
          <a:extLst>
            <a:ext uri="{FF2B5EF4-FFF2-40B4-BE49-F238E27FC236}">
              <a16:creationId xmlns:a16="http://schemas.microsoft.com/office/drawing/2014/main" id="{87C903A0-C445-4C27-AA19-6D4ECBF9F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21" t="3981" r="13161" b="4269"/>
        <a:stretch/>
      </xdr:blipFill>
      <xdr:spPr>
        <a:xfrm>
          <a:off x="1594908" y="8597901"/>
          <a:ext cx="1894225" cy="3245798"/>
        </a:xfrm>
        <a:prstGeom prst="rect">
          <a:avLst/>
        </a:prstGeom>
      </xdr:spPr>
    </xdr:pic>
    <xdr:clientData/>
  </xdr:oneCellAnchor>
  <xdr:oneCellAnchor>
    <xdr:from>
      <xdr:col>2</xdr:col>
      <xdr:colOff>63501</xdr:colOff>
      <xdr:row>40</xdr:row>
      <xdr:rowOff>275167</xdr:rowOff>
    </xdr:from>
    <xdr:ext cx="2007623" cy="3245799"/>
    <xdr:pic>
      <xdr:nvPicPr>
        <xdr:cNvPr id="4" name="Picture 3">
          <a:extLst>
            <a:ext uri="{FF2B5EF4-FFF2-40B4-BE49-F238E27FC236}">
              <a16:creationId xmlns:a16="http://schemas.microsoft.com/office/drawing/2014/main" id="{777FD524-E52B-4919-922C-A01E2E1E52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95" t="7727" r="10261" b="6693"/>
        <a:stretch/>
      </xdr:blipFill>
      <xdr:spPr>
        <a:xfrm>
          <a:off x="1616076" y="14562667"/>
          <a:ext cx="2007623" cy="3245799"/>
        </a:xfrm>
        <a:prstGeom prst="rect">
          <a:avLst/>
        </a:prstGeom>
      </xdr:spPr>
    </xdr:pic>
    <xdr:clientData/>
  </xdr:oneCellAnchor>
  <xdr:oneCellAnchor>
    <xdr:from>
      <xdr:col>1</xdr:col>
      <xdr:colOff>1000000</xdr:colOff>
      <xdr:row>58</xdr:row>
      <xdr:rowOff>280000</xdr:rowOff>
    </xdr:from>
    <xdr:ext cx="2135308" cy="3481712"/>
    <xdr:pic>
      <xdr:nvPicPr>
        <xdr:cNvPr id="5" name="Picture 4" descr="clip_image001">
          <a:extLst>
            <a:ext uri="{FF2B5EF4-FFF2-40B4-BE49-F238E27FC236}">
              <a16:creationId xmlns:a16="http://schemas.microsoft.com/office/drawing/2014/main" id="{04017A77-7A94-4946-8321-DEFFDFF780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80" t="3419" r="8719" b="6003"/>
        <a:stretch/>
      </xdr:blipFill>
      <xdr:spPr bwMode="auto">
        <a:xfrm>
          <a:off x="1466725" y="20787325"/>
          <a:ext cx="2135308" cy="3481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42334</xdr:colOff>
      <xdr:row>7</xdr:row>
      <xdr:rowOff>1</xdr:rowOff>
    </xdr:from>
    <xdr:ext cx="1877359" cy="3192375"/>
    <xdr:pic>
      <xdr:nvPicPr>
        <xdr:cNvPr id="2" name="Picture 1">
          <a:extLst>
            <a:ext uri="{FF2B5EF4-FFF2-40B4-BE49-F238E27FC236}">
              <a16:creationId xmlns:a16="http://schemas.microsoft.com/office/drawing/2014/main" id="{62F3D2A8-8600-4C47-8796-D864DA330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6834" y="1400176"/>
          <a:ext cx="1877359" cy="3192375"/>
        </a:xfrm>
        <a:prstGeom prst="rect">
          <a:avLst/>
        </a:prstGeom>
      </xdr:spPr>
    </xdr:pic>
    <xdr:clientData/>
  </xdr:oneCellAnchor>
  <xdr:oneCellAnchor>
    <xdr:from>
      <xdr:col>2</xdr:col>
      <xdr:colOff>42333</xdr:colOff>
      <xdr:row>23</xdr:row>
      <xdr:rowOff>254001</xdr:rowOff>
    </xdr:from>
    <xdr:ext cx="1886396" cy="3187083"/>
    <xdr:pic>
      <xdr:nvPicPr>
        <xdr:cNvPr id="3" name="Picture 2">
          <a:extLst>
            <a:ext uri="{FF2B5EF4-FFF2-40B4-BE49-F238E27FC236}">
              <a16:creationId xmlns:a16="http://schemas.microsoft.com/office/drawing/2014/main" id="{CEB9ACD8-5DB5-4EF7-8EDE-000114889A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21" t="3981" r="13161" b="4269"/>
        <a:stretch/>
      </xdr:blipFill>
      <xdr:spPr>
        <a:xfrm>
          <a:off x="1756833" y="4797426"/>
          <a:ext cx="1886396" cy="3187083"/>
        </a:xfrm>
        <a:prstGeom prst="rect">
          <a:avLst/>
        </a:prstGeom>
      </xdr:spPr>
    </xdr:pic>
    <xdr:clientData/>
  </xdr:oneCellAnchor>
  <xdr:oneCellAnchor>
    <xdr:from>
      <xdr:col>2</xdr:col>
      <xdr:colOff>63501</xdr:colOff>
      <xdr:row>40</xdr:row>
      <xdr:rowOff>275167</xdr:rowOff>
    </xdr:from>
    <xdr:ext cx="1999794" cy="3187083"/>
    <xdr:pic>
      <xdr:nvPicPr>
        <xdr:cNvPr id="4" name="Picture 3">
          <a:extLst>
            <a:ext uri="{FF2B5EF4-FFF2-40B4-BE49-F238E27FC236}">
              <a16:creationId xmlns:a16="http://schemas.microsoft.com/office/drawing/2014/main" id="{41114CB1-6C9A-45B5-9161-C43829D137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95" t="7727" r="10261" b="6693"/>
        <a:stretch/>
      </xdr:blipFill>
      <xdr:spPr>
        <a:xfrm>
          <a:off x="1778001" y="8199967"/>
          <a:ext cx="1999794" cy="3187083"/>
        </a:xfrm>
        <a:prstGeom prst="rect">
          <a:avLst/>
        </a:prstGeom>
      </xdr:spPr>
    </xdr:pic>
    <xdr:clientData/>
  </xdr:oneCellAnchor>
  <xdr:oneCellAnchor>
    <xdr:from>
      <xdr:col>1</xdr:col>
      <xdr:colOff>1000000</xdr:colOff>
      <xdr:row>58</xdr:row>
      <xdr:rowOff>280000</xdr:rowOff>
    </xdr:from>
    <xdr:ext cx="2139875" cy="3417125"/>
    <xdr:pic>
      <xdr:nvPicPr>
        <xdr:cNvPr id="5" name="Picture 4" descr="clip_image001">
          <a:extLst>
            <a:ext uri="{FF2B5EF4-FFF2-40B4-BE49-F238E27FC236}">
              <a16:creationId xmlns:a16="http://schemas.microsoft.com/office/drawing/2014/main" id="{6A2C9F59-DF9D-466F-8258-83243B779D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80" t="3419" r="8719" b="6003"/>
        <a:stretch/>
      </xdr:blipFill>
      <xdr:spPr bwMode="auto">
        <a:xfrm>
          <a:off x="1714375" y="11805250"/>
          <a:ext cx="2139875" cy="341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558138</xdr:colOff>
      <xdr:row>20</xdr:row>
      <xdr:rowOff>6693</xdr:rowOff>
    </xdr:from>
    <xdr:to>
      <xdr:col>3</xdr:col>
      <xdr:colOff>412587</xdr:colOff>
      <xdr:row>26</xdr:row>
      <xdr:rowOff>248476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5F6DA-3DC1-40A4-B707-A1ABF3FD54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276" b="5517"/>
        <a:stretch/>
      </xdr:blipFill>
      <xdr:spPr>
        <a:xfrm>
          <a:off x="805788" y="7074243"/>
          <a:ext cx="2892924" cy="2280133"/>
        </a:xfrm>
        <a:prstGeom prst="rect">
          <a:avLst/>
        </a:prstGeom>
      </xdr:spPr>
    </xdr:pic>
    <xdr:clientData/>
  </xdr:twoCellAnchor>
  <xdr:twoCellAnchor editAs="oneCell">
    <xdr:from>
      <xdr:col>1</xdr:col>
      <xdr:colOff>673099</xdr:colOff>
      <xdr:row>5</xdr:row>
      <xdr:rowOff>223887</xdr:rowOff>
    </xdr:from>
    <xdr:to>
      <xdr:col>2</xdr:col>
      <xdr:colOff>1464258</xdr:colOff>
      <xdr:row>13</xdr:row>
      <xdr:rowOff>110434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31CFBA-D0D9-4B76-A696-8BC9E208CF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03" t="10680" r="5780" b="10453"/>
        <a:stretch/>
      </xdr:blipFill>
      <xdr:spPr>
        <a:xfrm>
          <a:off x="920749" y="2205087"/>
          <a:ext cx="2238959" cy="2629747"/>
        </a:xfrm>
        <a:prstGeom prst="rect">
          <a:avLst/>
        </a:prstGeom>
      </xdr:spPr>
    </xdr:pic>
    <xdr:clientData/>
  </xdr:twoCellAnchor>
  <xdr:twoCellAnchor editAs="oneCell">
    <xdr:from>
      <xdr:col>1</xdr:col>
      <xdr:colOff>685752</xdr:colOff>
      <xdr:row>131</xdr:row>
      <xdr:rowOff>342901</xdr:rowOff>
    </xdr:from>
    <xdr:to>
      <xdr:col>3</xdr:col>
      <xdr:colOff>181190</xdr:colOff>
      <xdr:row>138</xdr:row>
      <xdr:rowOff>67321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E8C377-EF57-495E-B471-E2EE04464A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35" t="13004" r="8711" b="4436"/>
        <a:stretch/>
      </xdr:blipFill>
      <xdr:spPr>
        <a:xfrm>
          <a:off x="933402" y="35356801"/>
          <a:ext cx="2533913" cy="2096145"/>
        </a:xfrm>
        <a:prstGeom prst="rect">
          <a:avLst/>
        </a:prstGeom>
      </xdr:spPr>
    </xdr:pic>
    <xdr:clientData/>
  </xdr:twoCellAnchor>
  <xdr:twoCellAnchor editAs="oneCell">
    <xdr:from>
      <xdr:col>1</xdr:col>
      <xdr:colOff>492953</xdr:colOff>
      <xdr:row>231</xdr:row>
      <xdr:rowOff>1103</xdr:rowOff>
    </xdr:from>
    <xdr:to>
      <xdr:col>2</xdr:col>
      <xdr:colOff>1085089</xdr:colOff>
      <xdr:row>240</xdr:row>
      <xdr:rowOff>156595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57DA6F-1BA5-4BDC-8179-C3FFBDF38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603" y="61465928"/>
          <a:ext cx="2039936" cy="3155867"/>
        </a:xfrm>
        <a:prstGeom prst="rect">
          <a:avLst/>
        </a:prstGeom>
      </xdr:spPr>
    </xdr:pic>
    <xdr:clientData/>
  </xdr:twoCellAnchor>
  <xdr:twoCellAnchor editAs="oneCell">
    <xdr:from>
      <xdr:col>1</xdr:col>
      <xdr:colOff>606425</xdr:colOff>
      <xdr:row>213</xdr:row>
      <xdr:rowOff>0</xdr:rowOff>
    </xdr:from>
    <xdr:to>
      <xdr:col>3</xdr:col>
      <xdr:colOff>41275</xdr:colOff>
      <xdr:row>222</xdr:row>
      <xdr:rowOff>225491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2ECB3D-A2BA-491E-A1BD-583683E3C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075" y="55473600"/>
          <a:ext cx="2473325" cy="3092516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809625</xdr:colOff>
      <xdr:row>144</xdr:row>
      <xdr:rowOff>190499</xdr:rowOff>
    </xdr:from>
    <xdr:to>
      <xdr:col>3</xdr:col>
      <xdr:colOff>47154</xdr:colOff>
      <xdr:row>154</xdr:row>
      <xdr:rowOff>263153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950476-6BF7-40DA-9414-6DB7F5B04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673" r="32134"/>
        <a:stretch/>
      </xdr:blipFill>
      <xdr:spPr>
        <a:xfrm>
          <a:off x="1057275" y="39566849"/>
          <a:ext cx="2276004" cy="2882529"/>
        </a:xfrm>
        <a:prstGeom prst="rect">
          <a:avLst/>
        </a:prstGeom>
      </xdr:spPr>
    </xdr:pic>
    <xdr:clientData/>
  </xdr:twoCellAnchor>
  <xdr:twoCellAnchor editAs="oneCell">
    <xdr:from>
      <xdr:col>1</xdr:col>
      <xdr:colOff>524565</xdr:colOff>
      <xdr:row>172</xdr:row>
      <xdr:rowOff>110435</xdr:rowOff>
    </xdr:from>
    <xdr:to>
      <xdr:col>2</xdr:col>
      <xdr:colOff>1490870</xdr:colOff>
      <xdr:row>181</xdr:row>
      <xdr:rowOff>396609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D608A8-D150-47ED-A858-038F7B9D34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298" t="8170" r="13861" b="10131"/>
        <a:stretch/>
      </xdr:blipFill>
      <xdr:spPr>
        <a:xfrm>
          <a:off x="772215" y="44249285"/>
          <a:ext cx="2414105" cy="2829349"/>
        </a:xfrm>
        <a:prstGeom prst="rect">
          <a:avLst/>
        </a:prstGeom>
      </xdr:spPr>
    </xdr:pic>
    <xdr:clientData/>
  </xdr:twoCellAnchor>
  <xdr:twoCellAnchor editAs="oneCell">
    <xdr:from>
      <xdr:col>1</xdr:col>
      <xdr:colOff>911087</xdr:colOff>
      <xdr:row>44</xdr:row>
      <xdr:rowOff>27610</xdr:rowOff>
    </xdr:from>
    <xdr:to>
      <xdr:col>2</xdr:col>
      <xdr:colOff>1475591</xdr:colOff>
      <xdr:row>55</xdr:row>
      <xdr:rowOff>178464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829C9A-5DBF-46D5-87AE-9741D3EFC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7304" r="39868"/>
        <a:stretch/>
      </xdr:blipFill>
      <xdr:spPr>
        <a:xfrm>
          <a:off x="1158737" y="10952785"/>
          <a:ext cx="2012304" cy="3246478"/>
        </a:xfrm>
        <a:prstGeom prst="rect">
          <a:avLst/>
        </a:prstGeom>
      </xdr:spPr>
    </xdr:pic>
    <xdr:clientData/>
  </xdr:twoCellAnchor>
  <xdr:twoCellAnchor editAs="oneCell">
    <xdr:from>
      <xdr:col>1</xdr:col>
      <xdr:colOff>517663</xdr:colOff>
      <xdr:row>60</xdr:row>
      <xdr:rowOff>124240</xdr:rowOff>
    </xdr:from>
    <xdr:to>
      <xdr:col>2</xdr:col>
      <xdr:colOff>967547</xdr:colOff>
      <xdr:row>71</xdr:row>
      <xdr:rowOff>24481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EA0C4C-2433-49A3-AD06-1FF43394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5313" y="15850015"/>
          <a:ext cx="1897684" cy="2988824"/>
        </a:xfrm>
        <a:prstGeom prst="rect">
          <a:avLst/>
        </a:prstGeom>
      </xdr:spPr>
    </xdr:pic>
    <xdr:clientData/>
  </xdr:twoCellAnchor>
  <xdr:twoCellAnchor editAs="oneCell">
    <xdr:from>
      <xdr:col>1</xdr:col>
      <xdr:colOff>773043</xdr:colOff>
      <xdr:row>79</xdr:row>
      <xdr:rowOff>55218</xdr:rowOff>
    </xdr:from>
    <xdr:to>
      <xdr:col>2</xdr:col>
      <xdr:colOff>1164797</xdr:colOff>
      <xdr:row>87</xdr:row>
      <xdr:rowOff>398579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862800-2068-4F64-B00F-6AD04F4F60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02" t="4735" r="15430" b="3167"/>
        <a:stretch/>
      </xdr:blipFill>
      <xdr:spPr>
        <a:xfrm>
          <a:off x="1020693" y="21372168"/>
          <a:ext cx="1839554" cy="2610311"/>
        </a:xfrm>
        <a:prstGeom prst="rect">
          <a:avLst/>
        </a:prstGeom>
      </xdr:spPr>
    </xdr:pic>
    <xdr:clientData/>
  </xdr:twoCellAnchor>
  <xdr:twoCellAnchor editAs="oneCell">
    <xdr:from>
      <xdr:col>1</xdr:col>
      <xdr:colOff>531468</xdr:colOff>
      <xdr:row>91</xdr:row>
      <xdr:rowOff>213969</xdr:rowOff>
    </xdr:from>
    <xdr:to>
      <xdr:col>2</xdr:col>
      <xdr:colOff>947392</xdr:colOff>
      <xdr:row>99</xdr:row>
      <xdr:rowOff>224364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A641F7-8556-42E5-BB99-51943E8F5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9946" y="30279839"/>
          <a:ext cx="1865381" cy="2660829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120</xdr:row>
      <xdr:rowOff>82826</xdr:rowOff>
    </xdr:from>
    <xdr:to>
      <xdr:col>3</xdr:col>
      <xdr:colOff>959402</xdr:colOff>
      <xdr:row>125</xdr:row>
      <xdr:rowOff>78229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7BA6B0F-D946-4F9F-9952-3FDA05449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629" t="11731" r="6061" b="8981"/>
        <a:stretch/>
      </xdr:blipFill>
      <xdr:spPr>
        <a:xfrm>
          <a:off x="413302" y="30858101"/>
          <a:ext cx="3832225" cy="1624178"/>
        </a:xfrm>
        <a:prstGeom prst="rect">
          <a:avLst/>
        </a:prstGeom>
      </xdr:spPr>
    </xdr:pic>
    <xdr:clientData/>
  </xdr:twoCellAnchor>
  <xdr:twoCellAnchor editAs="oneCell">
    <xdr:from>
      <xdr:col>1</xdr:col>
      <xdr:colOff>538732</xdr:colOff>
      <xdr:row>185</xdr:row>
      <xdr:rowOff>248477</xdr:rowOff>
    </xdr:from>
    <xdr:to>
      <xdr:col>3</xdr:col>
      <xdr:colOff>21</xdr:colOff>
      <xdr:row>195</xdr:row>
      <xdr:rowOff>186359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F99E088-984E-4400-837E-9E6E0BB8AF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2115" t="4738" r="30418" b="11798"/>
        <a:stretch/>
      </xdr:blipFill>
      <xdr:spPr>
        <a:xfrm>
          <a:off x="786382" y="49988027"/>
          <a:ext cx="2499764" cy="32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</xdr:rowOff>
    </xdr:from>
    <xdr:to>
      <xdr:col>4</xdr:col>
      <xdr:colOff>12048</xdr:colOff>
      <xdr:row>111</xdr:row>
      <xdr:rowOff>465345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37E575-BA68-4370-9312-7FCF046A5B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7580"/>
        <a:stretch/>
      </xdr:blipFill>
      <xdr:spPr>
        <a:xfrm>
          <a:off x="0" y="29320436"/>
          <a:ext cx="5230091" cy="3260725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124239</xdr:colOff>
      <xdr:row>30</xdr:row>
      <xdr:rowOff>12658</xdr:rowOff>
    </xdr:from>
    <xdr:to>
      <xdr:col>3</xdr:col>
      <xdr:colOff>414130</xdr:colOff>
      <xdr:row>40</xdr:row>
      <xdr:rowOff>310274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403D984-B546-4A70-9D90-82E12398C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2717" y="10531571"/>
          <a:ext cx="3333750" cy="3569246"/>
        </a:xfrm>
        <a:prstGeom prst="rect">
          <a:avLst/>
        </a:prstGeom>
      </xdr:spPr>
    </xdr:pic>
    <xdr:clientData/>
  </xdr:twoCellAnchor>
  <xdr:twoCellAnchor editAs="oneCell">
    <xdr:from>
      <xdr:col>1</xdr:col>
      <xdr:colOff>124240</xdr:colOff>
      <xdr:row>159</xdr:row>
      <xdr:rowOff>103533</xdr:rowOff>
    </xdr:from>
    <xdr:to>
      <xdr:col>3</xdr:col>
      <xdr:colOff>300378</xdr:colOff>
      <xdr:row>167</xdr:row>
      <xdr:rowOff>144351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54755A-78F4-4D7A-890A-EDD3C777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2718" y="53153642"/>
          <a:ext cx="3219997" cy="283619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558138</xdr:colOff>
      <xdr:row>20</xdr:row>
      <xdr:rowOff>6693</xdr:rowOff>
    </xdr:from>
    <xdr:to>
      <xdr:col>3</xdr:col>
      <xdr:colOff>412587</xdr:colOff>
      <xdr:row>26</xdr:row>
      <xdr:rowOff>248476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38706C-B301-4C94-82A4-5BA80F467B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276" b="5517"/>
        <a:stretch/>
      </xdr:blipFill>
      <xdr:spPr>
        <a:xfrm>
          <a:off x="805788" y="7074243"/>
          <a:ext cx="2892924" cy="2280133"/>
        </a:xfrm>
        <a:prstGeom prst="rect">
          <a:avLst/>
        </a:prstGeom>
      </xdr:spPr>
    </xdr:pic>
    <xdr:clientData/>
  </xdr:twoCellAnchor>
  <xdr:twoCellAnchor editAs="oneCell">
    <xdr:from>
      <xdr:col>1</xdr:col>
      <xdr:colOff>673099</xdr:colOff>
      <xdr:row>5</xdr:row>
      <xdr:rowOff>223887</xdr:rowOff>
    </xdr:from>
    <xdr:to>
      <xdr:col>2</xdr:col>
      <xdr:colOff>1464258</xdr:colOff>
      <xdr:row>13</xdr:row>
      <xdr:rowOff>110434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1C0DEE-BBEC-4AD9-AA39-601AB4F520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03" t="10680" r="5780" b="10453"/>
        <a:stretch/>
      </xdr:blipFill>
      <xdr:spPr>
        <a:xfrm>
          <a:off x="920749" y="2205087"/>
          <a:ext cx="2238959" cy="2629747"/>
        </a:xfrm>
        <a:prstGeom prst="rect">
          <a:avLst/>
        </a:prstGeom>
      </xdr:spPr>
    </xdr:pic>
    <xdr:clientData/>
  </xdr:twoCellAnchor>
  <xdr:twoCellAnchor editAs="oneCell">
    <xdr:from>
      <xdr:col>1</xdr:col>
      <xdr:colOff>685752</xdr:colOff>
      <xdr:row>130</xdr:row>
      <xdr:rowOff>342901</xdr:rowOff>
    </xdr:from>
    <xdr:to>
      <xdr:col>3</xdr:col>
      <xdr:colOff>181190</xdr:colOff>
      <xdr:row>137</xdr:row>
      <xdr:rowOff>67322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A223BE-90F5-4031-A8E3-A17F5EF669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35" t="13004" r="8711" b="4436"/>
        <a:stretch/>
      </xdr:blipFill>
      <xdr:spPr>
        <a:xfrm>
          <a:off x="933402" y="35356801"/>
          <a:ext cx="2533913" cy="2096145"/>
        </a:xfrm>
        <a:prstGeom prst="rect">
          <a:avLst/>
        </a:prstGeom>
      </xdr:spPr>
    </xdr:pic>
    <xdr:clientData/>
  </xdr:twoCellAnchor>
  <xdr:twoCellAnchor editAs="oneCell">
    <xdr:from>
      <xdr:col>1</xdr:col>
      <xdr:colOff>492953</xdr:colOff>
      <xdr:row>234</xdr:row>
      <xdr:rowOff>1103</xdr:rowOff>
    </xdr:from>
    <xdr:to>
      <xdr:col>2</xdr:col>
      <xdr:colOff>1085089</xdr:colOff>
      <xdr:row>243</xdr:row>
      <xdr:rowOff>156595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8D5F8A-B4C9-44D3-9269-C08CE1D96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603" y="61465928"/>
          <a:ext cx="2039936" cy="3155867"/>
        </a:xfrm>
        <a:prstGeom prst="rect">
          <a:avLst/>
        </a:prstGeom>
      </xdr:spPr>
    </xdr:pic>
    <xdr:clientData/>
  </xdr:twoCellAnchor>
  <xdr:twoCellAnchor editAs="oneCell">
    <xdr:from>
      <xdr:col>1</xdr:col>
      <xdr:colOff>606425</xdr:colOff>
      <xdr:row>214</xdr:row>
      <xdr:rowOff>0</xdr:rowOff>
    </xdr:from>
    <xdr:to>
      <xdr:col>3</xdr:col>
      <xdr:colOff>41275</xdr:colOff>
      <xdr:row>223</xdr:row>
      <xdr:rowOff>225491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389E94-02FB-4750-8A49-8F6CE2D3C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075" y="55473600"/>
          <a:ext cx="2473325" cy="3092516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809625</xdr:colOff>
      <xdr:row>145</xdr:row>
      <xdr:rowOff>190499</xdr:rowOff>
    </xdr:from>
    <xdr:to>
      <xdr:col>3</xdr:col>
      <xdr:colOff>47154</xdr:colOff>
      <xdr:row>155</xdr:row>
      <xdr:rowOff>263153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3EA861-AF82-4B86-8B03-1B18FC8B2B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673" r="32134"/>
        <a:stretch/>
      </xdr:blipFill>
      <xdr:spPr>
        <a:xfrm>
          <a:off x="1057275" y="39566849"/>
          <a:ext cx="2276004" cy="2882529"/>
        </a:xfrm>
        <a:prstGeom prst="rect">
          <a:avLst/>
        </a:prstGeom>
      </xdr:spPr>
    </xdr:pic>
    <xdr:clientData/>
  </xdr:twoCellAnchor>
  <xdr:twoCellAnchor editAs="oneCell">
    <xdr:from>
      <xdr:col>1</xdr:col>
      <xdr:colOff>524565</xdr:colOff>
      <xdr:row>173</xdr:row>
      <xdr:rowOff>110435</xdr:rowOff>
    </xdr:from>
    <xdr:to>
      <xdr:col>2</xdr:col>
      <xdr:colOff>1490870</xdr:colOff>
      <xdr:row>182</xdr:row>
      <xdr:rowOff>396610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D6C907-730B-4D41-8CC1-8B43CCDBEF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298" t="8170" r="13861" b="10131"/>
        <a:stretch/>
      </xdr:blipFill>
      <xdr:spPr>
        <a:xfrm>
          <a:off x="772215" y="44249285"/>
          <a:ext cx="2414105" cy="2829349"/>
        </a:xfrm>
        <a:prstGeom prst="rect">
          <a:avLst/>
        </a:prstGeom>
      </xdr:spPr>
    </xdr:pic>
    <xdr:clientData/>
  </xdr:twoCellAnchor>
  <xdr:twoCellAnchor editAs="oneCell">
    <xdr:from>
      <xdr:col>1</xdr:col>
      <xdr:colOff>911087</xdr:colOff>
      <xdr:row>44</xdr:row>
      <xdr:rowOff>27610</xdr:rowOff>
    </xdr:from>
    <xdr:to>
      <xdr:col>2</xdr:col>
      <xdr:colOff>1475591</xdr:colOff>
      <xdr:row>55</xdr:row>
      <xdr:rowOff>178463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219786-0F77-4C99-AF49-D3C9DB6C65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7304" r="39868"/>
        <a:stretch/>
      </xdr:blipFill>
      <xdr:spPr>
        <a:xfrm>
          <a:off x="1158737" y="10952785"/>
          <a:ext cx="2012304" cy="3246478"/>
        </a:xfrm>
        <a:prstGeom prst="rect">
          <a:avLst/>
        </a:prstGeom>
      </xdr:spPr>
    </xdr:pic>
    <xdr:clientData/>
  </xdr:twoCellAnchor>
  <xdr:twoCellAnchor editAs="oneCell">
    <xdr:from>
      <xdr:col>1</xdr:col>
      <xdr:colOff>517663</xdr:colOff>
      <xdr:row>60</xdr:row>
      <xdr:rowOff>124240</xdr:rowOff>
    </xdr:from>
    <xdr:to>
      <xdr:col>2</xdr:col>
      <xdr:colOff>967547</xdr:colOff>
      <xdr:row>70</xdr:row>
      <xdr:rowOff>148719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DA65425-BF10-4093-B331-7810A3193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5313" y="15850015"/>
          <a:ext cx="1897684" cy="2988824"/>
        </a:xfrm>
        <a:prstGeom prst="rect">
          <a:avLst/>
        </a:prstGeom>
      </xdr:spPr>
    </xdr:pic>
    <xdr:clientData/>
  </xdr:twoCellAnchor>
  <xdr:twoCellAnchor editAs="oneCell">
    <xdr:from>
      <xdr:col>1</xdr:col>
      <xdr:colOff>752338</xdr:colOff>
      <xdr:row>80</xdr:row>
      <xdr:rowOff>117338</xdr:rowOff>
    </xdr:from>
    <xdr:to>
      <xdr:col>2</xdr:col>
      <xdr:colOff>1144092</xdr:colOff>
      <xdr:row>89</xdr:row>
      <xdr:rowOff>191514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5A0B7E-11AE-4DE9-A358-C5B6B8C3E4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02" t="4735" r="15430" b="3167"/>
        <a:stretch/>
      </xdr:blipFill>
      <xdr:spPr>
        <a:xfrm>
          <a:off x="1000816" y="21776360"/>
          <a:ext cx="1841211" cy="2558959"/>
        </a:xfrm>
        <a:prstGeom prst="rect">
          <a:avLst/>
        </a:prstGeom>
      </xdr:spPr>
    </xdr:pic>
    <xdr:clientData/>
  </xdr:twoCellAnchor>
  <xdr:twoCellAnchor editAs="oneCell">
    <xdr:from>
      <xdr:col>1</xdr:col>
      <xdr:colOff>717826</xdr:colOff>
      <xdr:row>92</xdr:row>
      <xdr:rowOff>276088</xdr:rowOff>
    </xdr:from>
    <xdr:to>
      <xdr:col>2</xdr:col>
      <xdr:colOff>1133750</xdr:colOff>
      <xdr:row>100</xdr:row>
      <xdr:rowOff>162243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B85EFF7-62CA-426E-AD9F-83BF86E80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476" y="25631638"/>
          <a:ext cx="1863724" cy="2677394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120</xdr:row>
      <xdr:rowOff>82826</xdr:rowOff>
    </xdr:from>
    <xdr:to>
      <xdr:col>3</xdr:col>
      <xdr:colOff>959402</xdr:colOff>
      <xdr:row>124</xdr:row>
      <xdr:rowOff>273925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1F7E70-22F5-437B-BE7A-E8829406CF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629" t="11731" r="6061" b="8981"/>
        <a:stretch/>
      </xdr:blipFill>
      <xdr:spPr>
        <a:xfrm>
          <a:off x="413302" y="30858101"/>
          <a:ext cx="3832225" cy="1624178"/>
        </a:xfrm>
        <a:prstGeom prst="rect">
          <a:avLst/>
        </a:prstGeom>
      </xdr:spPr>
    </xdr:pic>
    <xdr:clientData/>
  </xdr:twoCellAnchor>
  <xdr:twoCellAnchor editAs="oneCell">
    <xdr:from>
      <xdr:col>1</xdr:col>
      <xdr:colOff>538732</xdr:colOff>
      <xdr:row>186</xdr:row>
      <xdr:rowOff>248477</xdr:rowOff>
    </xdr:from>
    <xdr:to>
      <xdr:col>3</xdr:col>
      <xdr:colOff>21</xdr:colOff>
      <xdr:row>196</xdr:row>
      <xdr:rowOff>186360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DF0A1F-FD0F-4E55-BFC8-D8A49249D8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2115" t="4738" r="30418" b="11798"/>
        <a:stretch/>
      </xdr:blipFill>
      <xdr:spPr>
        <a:xfrm>
          <a:off x="786382" y="49988027"/>
          <a:ext cx="2499764" cy="32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121227</xdr:rowOff>
    </xdr:from>
    <xdr:to>
      <xdr:col>4</xdr:col>
      <xdr:colOff>0</xdr:colOff>
      <xdr:row>113</xdr:row>
      <xdr:rowOff>368589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BB4659-9831-4440-9AF5-E3B7ADC3CB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7580"/>
        <a:stretch/>
      </xdr:blipFill>
      <xdr:spPr>
        <a:xfrm>
          <a:off x="0" y="29821909"/>
          <a:ext cx="5230091" cy="3260725"/>
        </a:xfrm>
        <a:prstGeom prst="rect">
          <a:avLst/>
        </a:prstGeom>
      </xdr:spPr>
    </xdr:pic>
    <xdr:clientData/>
  </xdr:twoCellAnchor>
  <xdr:twoCellAnchor editAs="oneCell">
    <xdr:from>
      <xdr:col>1</xdr:col>
      <xdr:colOff>86591</xdr:colOff>
      <xdr:row>30</xdr:row>
      <xdr:rowOff>51955</xdr:rowOff>
    </xdr:from>
    <xdr:to>
      <xdr:col>3</xdr:col>
      <xdr:colOff>372341</xdr:colOff>
      <xdr:row>40</xdr:row>
      <xdr:rowOff>365382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1D57B9-87F8-48B2-8A50-DAE130F68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9046" y="10564091"/>
          <a:ext cx="3333750" cy="3569246"/>
        </a:xfrm>
        <a:prstGeom prst="rect">
          <a:avLst/>
        </a:prstGeom>
      </xdr:spPr>
    </xdr:pic>
    <xdr:clientData/>
  </xdr:twoCellAnchor>
  <xdr:twoCellAnchor editAs="oneCell">
    <xdr:from>
      <xdr:col>1</xdr:col>
      <xdr:colOff>225136</xdr:colOff>
      <xdr:row>160</xdr:row>
      <xdr:rowOff>173180</xdr:rowOff>
    </xdr:from>
    <xdr:to>
      <xdr:col>3</xdr:col>
      <xdr:colOff>397133</xdr:colOff>
      <xdr:row>168</xdr:row>
      <xdr:rowOff>221152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CFA2469-42A0-46B5-A824-9BF1808E3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7591" y="53374635"/>
          <a:ext cx="3219997" cy="283619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558138</xdr:colOff>
      <xdr:row>20</xdr:row>
      <xdr:rowOff>6693</xdr:rowOff>
    </xdr:from>
    <xdr:to>
      <xdr:col>3</xdr:col>
      <xdr:colOff>412587</xdr:colOff>
      <xdr:row>26</xdr:row>
      <xdr:rowOff>248476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92BD84-B862-4529-A29E-650DB1C3D9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276" b="5517"/>
        <a:stretch/>
      </xdr:blipFill>
      <xdr:spPr>
        <a:xfrm>
          <a:off x="805788" y="7074243"/>
          <a:ext cx="2892924" cy="2280133"/>
        </a:xfrm>
        <a:prstGeom prst="rect">
          <a:avLst/>
        </a:prstGeom>
      </xdr:spPr>
    </xdr:pic>
    <xdr:clientData/>
  </xdr:twoCellAnchor>
  <xdr:twoCellAnchor editAs="oneCell">
    <xdr:from>
      <xdr:col>1</xdr:col>
      <xdr:colOff>673099</xdr:colOff>
      <xdr:row>5</xdr:row>
      <xdr:rowOff>223887</xdr:rowOff>
    </xdr:from>
    <xdr:to>
      <xdr:col>2</xdr:col>
      <xdr:colOff>1464258</xdr:colOff>
      <xdr:row>13</xdr:row>
      <xdr:rowOff>110434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0EFB38-8D51-4851-9222-04499E897E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03" t="10680" r="5780" b="10453"/>
        <a:stretch/>
      </xdr:blipFill>
      <xdr:spPr>
        <a:xfrm>
          <a:off x="920749" y="2205087"/>
          <a:ext cx="2238959" cy="2629747"/>
        </a:xfrm>
        <a:prstGeom prst="rect">
          <a:avLst/>
        </a:prstGeom>
      </xdr:spPr>
    </xdr:pic>
    <xdr:clientData/>
  </xdr:twoCellAnchor>
  <xdr:twoCellAnchor editAs="oneCell">
    <xdr:from>
      <xdr:col>1</xdr:col>
      <xdr:colOff>685752</xdr:colOff>
      <xdr:row>130</xdr:row>
      <xdr:rowOff>342901</xdr:rowOff>
    </xdr:from>
    <xdr:to>
      <xdr:col>3</xdr:col>
      <xdr:colOff>181190</xdr:colOff>
      <xdr:row>137</xdr:row>
      <xdr:rowOff>67322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CF528C-5549-4EEB-8B0A-1CBC22A632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35" t="13004" r="8711" b="4436"/>
        <a:stretch/>
      </xdr:blipFill>
      <xdr:spPr>
        <a:xfrm>
          <a:off x="933402" y="35356801"/>
          <a:ext cx="2533913" cy="2096145"/>
        </a:xfrm>
        <a:prstGeom prst="rect">
          <a:avLst/>
        </a:prstGeom>
      </xdr:spPr>
    </xdr:pic>
    <xdr:clientData/>
  </xdr:twoCellAnchor>
  <xdr:twoCellAnchor editAs="oneCell">
    <xdr:from>
      <xdr:col>1</xdr:col>
      <xdr:colOff>492953</xdr:colOff>
      <xdr:row>232</xdr:row>
      <xdr:rowOff>1103</xdr:rowOff>
    </xdr:from>
    <xdr:to>
      <xdr:col>2</xdr:col>
      <xdr:colOff>1085089</xdr:colOff>
      <xdr:row>241</xdr:row>
      <xdr:rowOff>156595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16F24C-73D3-4051-BBB2-E7E42109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603" y="61465928"/>
          <a:ext cx="2039936" cy="3155867"/>
        </a:xfrm>
        <a:prstGeom prst="rect">
          <a:avLst/>
        </a:prstGeom>
      </xdr:spPr>
    </xdr:pic>
    <xdr:clientData/>
  </xdr:twoCellAnchor>
  <xdr:twoCellAnchor editAs="oneCell">
    <xdr:from>
      <xdr:col>1</xdr:col>
      <xdr:colOff>606425</xdr:colOff>
      <xdr:row>214</xdr:row>
      <xdr:rowOff>0</xdr:rowOff>
    </xdr:from>
    <xdr:to>
      <xdr:col>3</xdr:col>
      <xdr:colOff>41275</xdr:colOff>
      <xdr:row>223</xdr:row>
      <xdr:rowOff>225491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243E06-FD05-4A4D-9F68-26C25D044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075" y="55473600"/>
          <a:ext cx="2473325" cy="3092516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809625</xdr:colOff>
      <xdr:row>144</xdr:row>
      <xdr:rowOff>190499</xdr:rowOff>
    </xdr:from>
    <xdr:to>
      <xdr:col>3</xdr:col>
      <xdr:colOff>47154</xdr:colOff>
      <xdr:row>154</xdr:row>
      <xdr:rowOff>263154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C7A61A-CE98-4A7E-8845-E085072B5D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673" r="32134"/>
        <a:stretch/>
      </xdr:blipFill>
      <xdr:spPr>
        <a:xfrm>
          <a:off x="1057275" y="39566849"/>
          <a:ext cx="2276004" cy="2882529"/>
        </a:xfrm>
        <a:prstGeom prst="rect">
          <a:avLst/>
        </a:prstGeom>
      </xdr:spPr>
    </xdr:pic>
    <xdr:clientData/>
  </xdr:twoCellAnchor>
  <xdr:twoCellAnchor editAs="oneCell">
    <xdr:from>
      <xdr:col>1</xdr:col>
      <xdr:colOff>524565</xdr:colOff>
      <xdr:row>172</xdr:row>
      <xdr:rowOff>110435</xdr:rowOff>
    </xdr:from>
    <xdr:to>
      <xdr:col>2</xdr:col>
      <xdr:colOff>1490870</xdr:colOff>
      <xdr:row>181</xdr:row>
      <xdr:rowOff>396609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40249E-9001-4761-B9C4-88A1EFE5D2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298" t="8170" r="13861" b="10131"/>
        <a:stretch/>
      </xdr:blipFill>
      <xdr:spPr>
        <a:xfrm>
          <a:off x="772215" y="44249285"/>
          <a:ext cx="2414105" cy="2829349"/>
        </a:xfrm>
        <a:prstGeom prst="rect">
          <a:avLst/>
        </a:prstGeom>
      </xdr:spPr>
    </xdr:pic>
    <xdr:clientData/>
  </xdr:twoCellAnchor>
  <xdr:twoCellAnchor editAs="oneCell">
    <xdr:from>
      <xdr:col>1</xdr:col>
      <xdr:colOff>911087</xdr:colOff>
      <xdr:row>44</xdr:row>
      <xdr:rowOff>27610</xdr:rowOff>
    </xdr:from>
    <xdr:to>
      <xdr:col>2</xdr:col>
      <xdr:colOff>1475591</xdr:colOff>
      <xdr:row>55</xdr:row>
      <xdr:rowOff>178464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00C249-8A4F-49F2-9DD7-9C79359B80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7304" r="39868"/>
        <a:stretch/>
      </xdr:blipFill>
      <xdr:spPr>
        <a:xfrm>
          <a:off x="1158737" y="10952785"/>
          <a:ext cx="2012304" cy="3246478"/>
        </a:xfrm>
        <a:prstGeom prst="rect">
          <a:avLst/>
        </a:prstGeom>
      </xdr:spPr>
    </xdr:pic>
    <xdr:clientData/>
  </xdr:twoCellAnchor>
  <xdr:twoCellAnchor editAs="oneCell">
    <xdr:from>
      <xdr:col>1</xdr:col>
      <xdr:colOff>517663</xdr:colOff>
      <xdr:row>60</xdr:row>
      <xdr:rowOff>124240</xdr:rowOff>
    </xdr:from>
    <xdr:to>
      <xdr:col>2</xdr:col>
      <xdr:colOff>967547</xdr:colOff>
      <xdr:row>71</xdr:row>
      <xdr:rowOff>24480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714DE7-E20C-4927-A193-0A3D0C9E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5313" y="15850015"/>
          <a:ext cx="1897684" cy="2988824"/>
        </a:xfrm>
        <a:prstGeom prst="rect">
          <a:avLst/>
        </a:prstGeom>
      </xdr:spPr>
    </xdr:pic>
    <xdr:clientData/>
  </xdr:twoCellAnchor>
  <xdr:twoCellAnchor editAs="oneCell">
    <xdr:from>
      <xdr:col>1</xdr:col>
      <xdr:colOff>773043</xdr:colOff>
      <xdr:row>79</xdr:row>
      <xdr:rowOff>55218</xdr:rowOff>
    </xdr:from>
    <xdr:to>
      <xdr:col>2</xdr:col>
      <xdr:colOff>1164797</xdr:colOff>
      <xdr:row>87</xdr:row>
      <xdr:rowOff>398579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8E8D76-5DE6-431A-967B-AC9358CAE9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02" t="4735" r="15430" b="3167"/>
        <a:stretch/>
      </xdr:blipFill>
      <xdr:spPr>
        <a:xfrm>
          <a:off x="1020693" y="21372168"/>
          <a:ext cx="1839554" cy="2610311"/>
        </a:xfrm>
        <a:prstGeom prst="rect">
          <a:avLst/>
        </a:prstGeom>
      </xdr:spPr>
    </xdr:pic>
    <xdr:clientData/>
  </xdr:twoCellAnchor>
  <xdr:twoCellAnchor editAs="oneCell">
    <xdr:from>
      <xdr:col>1</xdr:col>
      <xdr:colOff>717826</xdr:colOff>
      <xdr:row>91</xdr:row>
      <xdr:rowOff>276088</xdr:rowOff>
    </xdr:from>
    <xdr:to>
      <xdr:col>2</xdr:col>
      <xdr:colOff>1133750</xdr:colOff>
      <xdr:row>99</xdr:row>
      <xdr:rowOff>286483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1C2C7E4-8D8D-4861-8071-7AE204847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476" y="25631638"/>
          <a:ext cx="1863724" cy="2677394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119</xdr:row>
      <xdr:rowOff>82826</xdr:rowOff>
    </xdr:from>
    <xdr:to>
      <xdr:col>3</xdr:col>
      <xdr:colOff>959402</xdr:colOff>
      <xdr:row>124</xdr:row>
      <xdr:rowOff>78229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3FBF2C-CDCA-48ED-8AE2-33C85BF978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629" t="11731" r="6061" b="8981"/>
        <a:stretch/>
      </xdr:blipFill>
      <xdr:spPr>
        <a:xfrm>
          <a:off x="413302" y="30858101"/>
          <a:ext cx="3832225" cy="1624178"/>
        </a:xfrm>
        <a:prstGeom prst="rect">
          <a:avLst/>
        </a:prstGeom>
      </xdr:spPr>
    </xdr:pic>
    <xdr:clientData/>
  </xdr:twoCellAnchor>
  <xdr:twoCellAnchor editAs="oneCell">
    <xdr:from>
      <xdr:col>1</xdr:col>
      <xdr:colOff>538732</xdr:colOff>
      <xdr:row>185</xdr:row>
      <xdr:rowOff>248477</xdr:rowOff>
    </xdr:from>
    <xdr:to>
      <xdr:col>3</xdr:col>
      <xdr:colOff>21</xdr:colOff>
      <xdr:row>195</xdr:row>
      <xdr:rowOff>186359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DCBBA8-0DA6-43FC-AACD-820CE81E95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2115" t="4738" r="30418" b="11798"/>
        <a:stretch/>
      </xdr:blipFill>
      <xdr:spPr>
        <a:xfrm>
          <a:off x="786382" y="49988027"/>
          <a:ext cx="2499764" cy="32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289892</xdr:rowOff>
    </xdr:from>
    <xdr:to>
      <xdr:col>4</xdr:col>
      <xdr:colOff>12048</xdr:colOff>
      <xdr:row>111</xdr:row>
      <xdr:rowOff>527465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E472501-3B4C-4F7A-B3F8-9744E8D7B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7580"/>
        <a:stretch/>
      </xdr:blipFill>
      <xdr:spPr>
        <a:xfrm>
          <a:off x="0" y="29279022"/>
          <a:ext cx="5230091" cy="3260725"/>
        </a:xfrm>
        <a:prstGeom prst="rect">
          <a:avLst/>
        </a:prstGeom>
      </xdr:spPr>
    </xdr:pic>
    <xdr:clientData/>
  </xdr:twoCellAnchor>
  <xdr:twoCellAnchor editAs="oneCell">
    <xdr:from>
      <xdr:col>0</xdr:col>
      <xdr:colOff>227771</xdr:colOff>
      <xdr:row>30</xdr:row>
      <xdr:rowOff>20707</xdr:rowOff>
    </xdr:from>
    <xdr:to>
      <xdr:col>3</xdr:col>
      <xdr:colOff>269184</xdr:colOff>
      <xdr:row>40</xdr:row>
      <xdr:rowOff>318323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FBA0B11-2C24-4375-80F2-415A45348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7771" y="10539620"/>
          <a:ext cx="3333750" cy="3569246"/>
        </a:xfrm>
        <a:prstGeom prst="rect">
          <a:avLst/>
        </a:prstGeom>
      </xdr:spPr>
    </xdr:pic>
    <xdr:clientData/>
  </xdr:twoCellAnchor>
  <xdr:twoCellAnchor editAs="oneCell">
    <xdr:from>
      <xdr:col>1</xdr:col>
      <xdr:colOff>269185</xdr:colOff>
      <xdr:row>159</xdr:row>
      <xdr:rowOff>248479</xdr:rowOff>
    </xdr:from>
    <xdr:to>
      <xdr:col>3</xdr:col>
      <xdr:colOff>445323</xdr:colOff>
      <xdr:row>167</xdr:row>
      <xdr:rowOff>289298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A8B3FEE-23C6-45EA-AB08-B9E31FF2B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7663" y="52967283"/>
          <a:ext cx="3219997" cy="283619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558138</xdr:colOff>
      <xdr:row>20</xdr:row>
      <xdr:rowOff>6693</xdr:rowOff>
    </xdr:from>
    <xdr:ext cx="2889749" cy="2299183"/>
    <xdr:pic>
      <xdr:nvPicPr>
        <xdr:cNvPr id="2" name="Picture 1">
          <a:extLst>
            <a:ext uri="{FF2B5EF4-FFF2-40B4-BE49-F238E27FC236}">
              <a16:creationId xmlns:a16="http://schemas.microsoft.com/office/drawing/2014/main" id="{B89F357B-82AC-4C73-8A10-CDD349FFE3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276" b="5517"/>
        <a:stretch/>
      </xdr:blipFill>
      <xdr:spPr>
        <a:xfrm>
          <a:off x="1415388" y="4007193"/>
          <a:ext cx="2889749" cy="2299183"/>
        </a:xfrm>
        <a:prstGeom prst="rect">
          <a:avLst/>
        </a:prstGeom>
      </xdr:spPr>
    </xdr:pic>
    <xdr:clientData/>
  </xdr:oneCellAnchor>
  <xdr:oneCellAnchor>
    <xdr:from>
      <xdr:col>1</xdr:col>
      <xdr:colOff>673099</xdr:colOff>
      <xdr:row>5</xdr:row>
      <xdr:rowOff>223887</xdr:rowOff>
    </xdr:from>
    <xdr:ext cx="2238959" cy="2655147"/>
    <xdr:pic>
      <xdr:nvPicPr>
        <xdr:cNvPr id="3" name="Picture 2">
          <a:extLst>
            <a:ext uri="{FF2B5EF4-FFF2-40B4-BE49-F238E27FC236}">
              <a16:creationId xmlns:a16="http://schemas.microsoft.com/office/drawing/2014/main" id="{593EF0D2-50BC-4A83-8261-56963B1D28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03" t="10680" r="5780" b="10453"/>
        <a:stretch/>
      </xdr:blipFill>
      <xdr:spPr>
        <a:xfrm>
          <a:off x="1530349" y="1195437"/>
          <a:ext cx="2238959" cy="2655147"/>
        </a:xfrm>
        <a:prstGeom prst="rect">
          <a:avLst/>
        </a:prstGeom>
      </xdr:spPr>
    </xdr:pic>
    <xdr:clientData/>
  </xdr:oneCellAnchor>
  <xdr:oneCellAnchor>
    <xdr:from>
      <xdr:col>1</xdr:col>
      <xdr:colOff>685752</xdr:colOff>
      <xdr:row>131</xdr:row>
      <xdr:rowOff>342901</xdr:rowOff>
    </xdr:from>
    <xdr:ext cx="2530738" cy="2112021"/>
    <xdr:pic>
      <xdr:nvPicPr>
        <xdr:cNvPr id="4" name="Picture 3">
          <a:extLst>
            <a:ext uri="{FF2B5EF4-FFF2-40B4-BE49-F238E27FC236}">
              <a16:creationId xmlns:a16="http://schemas.microsoft.com/office/drawing/2014/main" id="{7B60B47A-0266-49E1-8D0A-AA768052EC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35" t="13004" r="8711" b="4436"/>
        <a:stretch/>
      </xdr:blipFill>
      <xdr:spPr>
        <a:xfrm>
          <a:off x="1543002" y="21002626"/>
          <a:ext cx="2530738" cy="2112021"/>
        </a:xfrm>
        <a:prstGeom prst="rect">
          <a:avLst/>
        </a:prstGeom>
      </xdr:spPr>
    </xdr:pic>
    <xdr:clientData/>
  </xdr:oneCellAnchor>
  <xdr:oneCellAnchor>
    <xdr:from>
      <xdr:col>1</xdr:col>
      <xdr:colOff>492953</xdr:colOff>
      <xdr:row>234</xdr:row>
      <xdr:rowOff>1103</xdr:rowOff>
    </xdr:from>
    <xdr:ext cx="2039936" cy="3127292"/>
    <xdr:pic>
      <xdr:nvPicPr>
        <xdr:cNvPr id="5" name="Picture 4">
          <a:extLst>
            <a:ext uri="{FF2B5EF4-FFF2-40B4-BE49-F238E27FC236}">
              <a16:creationId xmlns:a16="http://schemas.microsoft.com/office/drawing/2014/main" id="{7D157235-B57C-47D0-80C2-768D76655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0203" y="36205628"/>
          <a:ext cx="2039936" cy="3127292"/>
        </a:xfrm>
        <a:prstGeom prst="rect">
          <a:avLst/>
        </a:prstGeom>
      </xdr:spPr>
    </xdr:pic>
    <xdr:clientData/>
  </xdr:oneCellAnchor>
  <xdr:oneCellAnchor>
    <xdr:from>
      <xdr:col>1</xdr:col>
      <xdr:colOff>606425</xdr:colOff>
      <xdr:row>214</xdr:row>
      <xdr:rowOff>0</xdr:rowOff>
    </xdr:from>
    <xdr:ext cx="2470150" cy="3121091"/>
    <xdr:pic>
      <xdr:nvPicPr>
        <xdr:cNvPr id="6" name="Picture 5">
          <a:extLst>
            <a:ext uri="{FF2B5EF4-FFF2-40B4-BE49-F238E27FC236}">
              <a16:creationId xmlns:a16="http://schemas.microsoft.com/office/drawing/2014/main" id="{9E9FCA67-500E-4732-BCB7-A8AC8ADF3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675" y="32204025"/>
          <a:ext cx="2470150" cy="3121091"/>
        </a:xfrm>
        <a:prstGeom prst="rect">
          <a:avLst/>
        </a:prstGeom>
      </xdr:spPr>
    </xdr:pic>
    <xdr:clientData/>
  </xdr:oneCellAnchor>
  <xdr:oneCellAnchor>
    <xdr:from>
      <xdr:col>1</xdr:col>
      <xdr:colOff>809625</xdr:colOff>
      <xdr:row>145</xdr:row>
      <xdr:rowOff>190499</xdr:rowOff>
    </xdr:from>
    <xdr:ext cx="2272829" cy="2904755"/>
    <xdr:pic>
      <xdr:nvPicPr>
        <xdr:cNvPr id="7" name="Picture 6">
          <a:extLst>
            <a:ext uri="{FF2B5EF4-FFF2-40B4-BE49-F238E27FC236}">
              <a16:creationId xmlns:a16="http://schemas.microsoft.com/office/drawing/2014/main" id="{54CD5B60-295F-4288-A7AA-5F6C13752A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673" r="32134"/>
        <a:stretch/>
      </xdr:blipFill>
      <xdr:spPr>
        <a:xfrm>
          <a:off x="1666875" y="23393399"/>
          <a:ext cx="2272829" cy="2904755"/>
        </a:xfrm>
        <a:prstGeom prst="rect">
          <a:avLst/>
        </a:prstGeom>
      </xdr:spPr>
    </xdr:pic>
    <xdr:clientData/>
  </xdr:oneCellAnchor>
  <xdr:oneCellAnchor>
    <xdr:from>
      <xdr:col>1</xdr:col>
      <xdr:colOff>524565</xdr:colOff>
      <xdr:row>173</xdr:row>
      <xdr:rowOff>110435</xdr:rowOff>
    </xdr:from>
    <xdr:ext cx="2414105" cy="2851575"/>
    <xdr:pic>
      <xdr:nvPicPr>
        <xdr:cNvPr id="8" name="Picture 7">
          <a:extLst>
            <a:ext uri="{FF2B5EF4-FFF2-40B4-BE49-F238E27FC236}">
              <a16:creationId xmlns:a16="http://schemas.microsoft.com/office/drawing/2014/main" id="{7AE5DF1A-4A17-489C-8610-285869CD27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298" t="8170" r="13861" b="10131"/>
        <a:stretch/>
      </xdr:blipFill>
      <xdr:spPr>
        <a:xfrm>
          <a:off x="1381815" y="26313710"/>
          <a:ext cx="2414105" cy="2851575"/>
        </a:xfrm>
        <a:prstGeom prst="rect">
          <a:avLst/>
        </a:prstGeom>
      </xdr:spPr>
    </xdr:pic>
    <xdr:clientData/>
  </xdr:oneCellAnchor>
  <xdr:oneCellAnchor>
    <xdr:from>
      <xdr:col>1</xdr:col>
      <xdr:colOff>911087</xdr:colOff>
      <xdr:row>44</xdr:row>
      <xdr:rowOff>27610</xdr:rowOff>
    </xdr:from>
    <xdr:ext cx="2012304" cy="3275053"/>
    <xdr:pic>
      <xdr:nvPicPr>
        <xdr:cNvPr id="9" name="Picture 8">
          <a:extLst>
            <a:ext uri="{FF2B5EF4-FFF2-40B4-BE49-F238E27FC236}">
              <a16:creationId xmlns:a16="http://schemas.microsoft.com/office/drawing/2014/main" id="{993E3494-E985-4CCA-96FA-1CB8961C20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7304" r="39868"/>
        <a:stretch/>
      </xdr:blipFill>
      <xdr:spPr>
        <a:xfrm>
          <a:off x="1711187" y="6228385"/>
          <a:ext cx="2012304" cy="3275053"/>
        </a:xfrm>
        <a:prstGeom prst="rect">
          <a:avLst/>
        </a:prstGeom>
      </xdr:spPr>
    </xdr:pic>
    <xdr:clientData/>
  </xdr:oneCellAnchor>
  <xdr:oneCellAnchor>
    <xdr:from>
      <xdr:col>1</xdr:col>
      <xdr:colOff>517663</xdr:colOff>
      <xdr:row>60</xdr:row>
      <xdr:rowOff>124240</xdr:rowOff>
    </xdr:from>
    <xdr:ext cx="1897684" cy="3008979"/>
    <xdr:pic>
      <xdr:nvPicPr>
        <xdr:cNvPr id="10" name="Picture 9">
          <a:extLst>
            <a:ext uri="{FF2B5EF4-FFF2-40B4-BE49-F238E27FC236}">
              <a16:creationId xmlns:a16="http://schemas.microsoft.com/office/drawing/2014/main" id="{DADC1082-82E0-4B3C-89E1-0FF384808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4913" y="9525415"/>
          <a:ext cx="1897684" cy="3008979"/>
        </a:xfrm>
        <a:prstGeom prst="rect">
          <a:avLst/>
        </a:prstGeom>
      </xdr:spPr>
    </xdr:pic>
    <xdr:clientData/>
  </xdr:oneCellAnchor>
  <xdr:oneCellAnchor>
    <xdr:from>
      <xdr:col>1</xdr:col>
      <xdr:colOff>752338</xdr:colOff>
      <xdr:row>80</xdr:row>
      <xdr:rowOff>117338</xdr:rowOff>
    </xdr:from>
    <xdr:ext cx="1839554" cy="2639577"/>
    <xdr:pic>
      <xdr:nvPicPr>
        <xdr:cNvPr id="11" name="Picture 10">
          <a:extLst>
            <a:ext uri="{FF2B5EF4-FFF2-40B4-BE49-F238E27FC236}">
              <a16:creationId xmlns:a16="http://schemas.microsoft.com/office/drawing/2014/main" id="{689C73E0-B323-4C8D-AB65-4DB20D3844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02" t="4735" r="15430" b="3167"/>
        <a:stretch/>
      </xdr:blipFill>
      <xdr:spPr>
        <a:xfrm>
          <a:off x="1609588" y="13118963"/>
          <a:ext cx="1839554" cy="2639577"/>
        </a:xfrm>
        <a:prstGeom prst="rect">
          <a:avLst/>
        </a:prstGeom>
      </xdr:spPr>
    </xdr:pic>
    <xdr:clientData/>
  </xdr:oneCellAnchor>
  <xdr:oneCellAnchor>
    <xdr:from>
      <xdr:col>1</xdr:col>
      <xdr:colOff>717826</xdr:colOff>
      <xdr:row>92</xdr:row>
      <xdr:rowOff>276088</xdr:rowOff>
    </xdr:from>
    <xdr:ext cx="1863724" cy="2654755"/>
    <xdr:pic>
      <xdr:nvPicPr>
        <xdr:cNvPr id="12" name="Picture 11">
          <a:extLst>
            <a:ext uri="{FF2B5EF4-FFF2-40B4-BE49-F238E27FC236}">
              <a16:creationId xmlns:a16="http://schemas.microsoft.com/office/drawing/2014/main" id="{E9F77E1E-BAF3-4FEB-9A21-647397231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75076" y="15601813"/>
          <a:ext cx="1863724" cy="2654755"/>
        </a:xfrm>
        <a:prstGeom prst="rect">
          <a:avLst/>
        </a:prstGeom>
      </xdr:spPr>
    </xdr:pic>
    <xdr:clientData/>
  </xdr:oneCellAnchor>
  <xdr:oneCellAnchor>
    <xdr:from>
      <xdr:col>1</xdr:col>
      <xdr:colOff>165652</xdr:colOff>
      <xdr:row>120</xdr:row>
      <xdr:rowOff>82826</xdr:rowOff>
    </xdr:from>
    <xdr:ext cx="3829050" cy="1621004"/>
    <xdr:pic>
      <xdr:nvPicPr>
        <xdr:cNvPr id="13" name="Picture 12">
          <a:extLst>
            <a:ext uri="{FF2B5EF4-FFF2-40B4-BE49-F238E27FC236}">
              <a16:creationId xmlns:a16="http://schemas.microsoft.com/office/drawing/2014/main" id="{5645EBCA-410A-4394-8B8E-58ECEE1C29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629" t="11731" r="6061" b="8981"/>
        <a:stretch/>
      </xdr:blipFill>
      <xdr:spPr>
        <a:xfrm>
          <a:off x="1022902" y="18685151"/>
          <a:ext cx="3829050" cy="1621004"/>
        </a:xfrm>
        <a:prstGeom prst="rect">
          <a:avLst/>
        </a:prstGeom>
      </xdr:spPr>
    </xdr:pic>
    <xdr:clientData/>
  </xdr:oneCellAnchor>
  <xdr:oneCellAnchor>
    <xdr:from>
      <xdr:col>1</xdr:col>
      <xdr:colOff>538732</xdr:colOff>
      <xdr:row>186</xdr:row>
      <xdr:rowOff>248477</xdr:rowOff>
    </xdr:from>
    <xdr:ext cx="2496589" cy="3214482"/>
    <xdr:pic>
      <xdr:nvPicPr>
        <xdr:cNvPr id="14" name="Picture 13">
          <a:extLst>
            <a:ext uri="{FF2B5EF4-FFF2-40B4-BE49-F238E27FC236}">
              <a16:creationId xmlns:a16="http://schemas.microsoft.com/office/drawing/2014/main" id="{81BD0AA4-6244-4BD1-A527-EE2D48085C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2115" t="4738" r="30418" b="11798"/>
        <a:stretch/>
      </xdr:blipFill>
      <xdr:spPr>
        <a:xfrm>
          <a:off x="1395982" y="29004452"/>
          <a:ext cx="2496589" cy="3214482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104</xdr:row>
      <xdr:rowOff>121227</xdr:rowOff>
    </xdr:from>
    <xdr:to>
      <xdr:col>4</xdr:col>
      <xdr:colOff>0</xdr:colOff>
      <xdr:row>113</xdr:row>
      <xdr:rowOff>368589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FC096AE-A9DF-4FE0-894C-DB94F753AE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7580"/>
        <a:stretch/>
      </xdr:blipFill>
      <xdr:spPr>
        <a:xfrm>
          <a:off x="0" y="29821909"/>
          <a:ext cx="5230091" cy="3260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69272</xdr:rowOff>
    </xdr:from>
    <xdr:to>
      <xdr:col>3</xdr:col>
      <xdr:colOff>285750</xdr:colOff>
      <xdr:row>40</xdr:row>
      <xdr:rowOff>382699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EA7F8FA-A42C-48BF-AEDA-3BB70C28A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2455" y="10581408"/>
          <a:ext cx="3333750" cy="3569246"/>
        </a:xfrm>
        <a:prstGeom prst="rect">
          <a:avLst/>
        </a:prstGeom>
      </xdr:spPr>
    </xdr:pic>
    <xdr:clientData/>
  </xdr:twoCellAnchor>
  <xdr:twoCellAnchor editAs="oneCell">
    <xdr:from>
      <xdr:col>1</xdr:col>
      <xdr:colOff>329045</xdr:colOff>
      <xdr:row>160</xdr:row>
      <xdr:rowOff>34635</xdr:rowOff>
    </xdr:from>
    <xdr:to>
      <xdr:col>3</xdr:col>
      <xdr:colOff>501042</xdr:colOff>
      <xdr:row>168</xdr:row>
      <xdr:rowOff>82607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42C947-FB91-4553-90B8-30EE0EC3A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1500" y="53236090"/>
          <a:ext cx="3219997" cy="283619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558138</xdr:colOff>
      <xdr:row>20</xdr:row>
      <xdr:rowOff>6693</xdr:rowOff>
    </xdr:from>
    <xdr:ext cx="2889749" cy="2299183"/>
    <xdr:pic>
      <xdr:nvPicPr>
        <xdr:cNvPr id="2" name="Picture 1">
          <a:extLst>
            <a:ext uri="{FF2B5EF4-FFF2-40B4-BE49-F238E27FC236}">
              <a16:creationId xmlns:a16="http://schemas.microsoft.com/office/drawing/2014/main" id="{03B38E6C-EB1D-467C-B4BD-45B6C6832C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276" b="5517"/>
        <a:stretch/>
      </xdr:blipFill>
      <xdr:spPr>
        <a:xfrm>
          <a:off x="805788" y="7074243"/>
          <a:ext cx="2889749" cy="2299183"/>
        </a:xfrm>
        <a:prstGeom prst="rect">
          <a:avLst/>
        </a:prstGeom>
      </xdr:spPr>
    </xdr:pic>
    <xdr:clientData/>
  </xdr:oneCellAnchor>
  <xdr:oneCellAnchor>
    <xdr:from>
      <xdr:col>1</xdr:col>
      <xdr:colOff>673099</xdr:colOff>
      <xdr:row>5</xdr:row>
      <xdr:rowOff>223887</xdr:rowOff>
    </xdr:from>
    <xdr:ext cx="2238959" cy="2655147"/>
    <xdr:pic>
      <xdr:nvPicPr>
        <xdr:cNvPr id="3" name="Picture 2">
          <a:extLst>
            <a:ext uri="{FF2B5EF4-FFF2-40B4-BE49-F238E27FC236}">
              <a16:creationId xmlns:a16="http://schemas.microsoft.com/office/drawing/2014/main" id="{A2B4BE6E-6897-4A97-994F-409EDB051B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03" t="10680" r="5780" b="10453"/>
        <a:stretch/>
      </xdr:blipFill>
      <xdr:spPr>
        <a:xfrm>
          <a:off x="920749" y="2205087"/>
          <a:ext cx="2238959" cy="2655147"/>
        </a:xfrm>
        <a:prstGeom prst="rect">
          <a:avLst/>
        </a:prstGeom>
      </xdr:spPr>
    </xdr:pic>
    <xdr:clientData/>
  </xdr:oneCellAnchor>
  <xdr:oneCellAnchor>
    <xdr:from>
      <xdr:col>1</xdr:col>
      <xdr:colOff>685752</xdr:colOff>
      <xdr:row>131</xdr:row>
      <xdr:rowOff>342901</xdr:rowOff>
    </xdr:from>
    <xdr:ext cx="2530738" cy="2112021"/>
    <xdr:pic>
      <xdr:nvPicPr>
        <xdr:cNvPr id="4" name="Picture 3">
          <a:extLst>
            <a:ext uri="{FF2B5EF4-FFF2-40B4-BE49-F238E27FC236}">
              <a16:creationId xmlns:a16="http://schemas.microsoft.com/office/drawing/2014/main" id="{5B86F313-9147-4EE7-B9C5-1290C3E139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35" t="13004" r="8711" b="4436"/>
        <a:stretch/>
      </xdr:blipFill>
      <xdr:spPr>
        <a:xfrm>
          <a:off x="933402" y="35642551"/>
          <a:ext cx="2530738" cy="2112021"/>
        </a:xfrm>
        <a:prstGeom prst="rect">
          <a:avLst/>
        </a:prstGeom>
      </xdr:spPr>
    </xdr:pic>
    <xdr:clientData/>
  </xdr:oneCellAnchor>
  <xdr:oneCellAnchor>
    <xdr:from>
      <xdr:col>1</xdr:col>
      <xdr:colOff>492953</xdr:colOff>
      <xdr:row>234</xdr:row>
      <xdr:rowOff>1103</xdr:rowOff>
    </xdr:from>
    <xdr:ext cx="2039936" cy="3127292"/>
    <xdr:pic>
      <xdr:nvPicPr>
        <xdr:cNvPr id="5" name="Picture 4">
          <a:extLst>
            <a:ext uri="{FF2B5EF4-FFF2-40B4-BE49-F238E27FC236}">
              <a16:creationId xmlns:a16="http://schemas.microsoft.com/office/drawing/2014/main" id="{399FE4BF-133A-4BE2-91D5-E9D5A95CA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603" y="62418428"/>
          <a:ext cx="2039936" cy="3127292"/>
        </a:xfrm>
        <a:prstGeom prst="rect">
          <a:avLst/>
        </a:prstGeom>
      </xdr:spPr>
    </xdr:pic>
    <xdr:clientData/>
  </xdr:oneCellAnchor>
  <xdr:oneCellAnchor>
    <xdr:from>
      <xdr:col>1</xdr:col>
      <xdr:colOff>606425</xdr:colOff>
      <xdr:row>214</xdr:row>
      <xdr:rowOff>0</xdr:rowOff>
    </xdr:from>
    <xdr:ext cx="2470150" cy="3121091"/>
    <xdr:pic>
      <xdr:nvPicPr>
        <xdr:cNvPr id="6" name="Picture 5">
          <a:extLst>
            <a:ext uri="{FF2B5EF4-FFF2-40B4-BE49-F238E27FC236}">
              <a16:creationId xmlns:a16="http://schemas.microsoft.com/office/drawing/2014/main" id="{0A2DD177-1651-4588-BA65-BCE86C5FB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075" y="55759350"/>
          <a:ext cx="2470150" cy="3121091"/>
        </a:xfrm>
        <a:prstGeom prst="rect">
          <a:avLst/>
        </a:prstGeom>
      </xdr:spPr>
    </xdr:pic>
    <xdr:clientData/>
  </xdr:oneCellAnchor>
  <xdr:oneCellAnchor>
    <xdr:from>
      <xdr:col>1</xdr:col>
      <xdr:colOff>809625</xdr:colOff>
      <xdr:row>145</xdr:row>
      <xdr:rowOff>190499</xdr:rowOff>
    </xdr:from>
    <xdr:ext cx="2272829" cy="2904755"/>
    <xdr:pic>
      <xdr:nvPicPr>
        <xdr:cNvPr id="7" name="Picture 6">
          <a:extLst>
            <a:ext uri="{FF2B5EF4-FFF2-40B4-BE49-F238E27FC236}">
              <a16:creationId xmlns:a16="http://schemas.microsoft.com/office/drawing/2014/main" id="{F4E12FFB-2D61-4332-8E7C-9F6B5B7A41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673" r="32134"/>
        <a:stretch/>
      </xdr:blipFill>
      <xdr:spPr>
        <a:xfrm>
          <a:off x="1057275" y="39852599"/>
          <a:ext cx="2272829" cy="2904755"/>
        </a:xfrm>
        <a:prstGeom prst="rect">
          <a:avLst/>
        </a:prstGeom>
      </xdr:spPr>
    </xdr:pic>
    <xdr:clientData/>
  </xdr:oneCellAnchor>
  <xdr:oneCellAnchor>
    <xdr:from>
      <xdr:col>1</xdr:col>
      <xdr:colOff>524565</xdr:colOff>
      <xdr:row>173</xdr:row>
      <xdr:rowOff>110435</xdr:rowOff>
    </xdr:from>
    <xdr:ext cx="2414105" cy="2851575"/>
    <xdr:pic>
      <xdr:nvPicPr>
        <xdr:cNvPr id="8" name="Picture 7">
          <a:extLst>
            <a:ext uri="{FF2B5EF4-FFF2-40B4-BE49-F238E27FC236}">
              <a16:creationId xmlns:a16="http://schemas.microsoft.com/office/drawing/2014/main" id="{4CE58BA3-99BD-4351-9C20-AB1AEEA8AA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298" t="8170" r="13861" b="10131"/>
        <a:stretch/>
      </xdr:blipFill>
      <xdr:spPr>
        <a:xfrm>
          <a:off x="772215" y="44535035"/>
          <a:ext cx="2414105" cy="2851575"/>
        </a:xfrm>
        <a:prstGeom prst="rect">
          <a:avLst/>
        </a:prstGeom>
      </xdr:spPr>
    </xdr:pic>
    <xdr:clientData/>
  </xdr:oneCellAnchor>
  <xdr:oneCellAnchor>
    <xdr:from>
      <xdr:col>1</xdr:col>
      <xdr:colOff>911087</xdr:colOff>
      <xdr:row>44</xdr:row>
      <xdr:rowOff>27610</xdr:rowOff>
    </xdr:from>
    <xdr:ext cx="2012304" cy="3275053"/>
    <xdr:pic>
      <xdr:nvPicPr>
        <xdr:cNvPr id="9" name="Picture 8">
          <a:extLst>
            <a:ext uri="{FF2B5EF4-FFF2-40B4-BE49-F238E27FC236}">
              <a16:creationId xmlns:a16="http://schemas.microsoft.com/office/drawing/2014/main" id="{A729DE0E-1F3F-4FC5-9019-5796D8A40C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7304" r="39868"/>
        <a:stretch/>
      </xdr:blipFill>
      <xdr:spPr>
        <a:xfrm>
          <a:off x="1158737" y="10952785"/>
          <a:ext cx="2012304" cy="3275053"/>
        </a:xfrm>
        <a:prstGeom prst="rect">
          <a:avLst/>
        </a:prstGeom>
      </xdr:spPr>
    </xdr:pic>
    <xdr:clientData/>
  </xdr:oneCellAnchor>
  <xdr:oneCellAnchor>
    <xdr:from>
      <xdr:col>1</xdr:col>
      <xdr:colOff>517663</xdr:colOff>
      <xdr:row>60</xdr:row>
      <xdr:rowOff>124240</xdr:rowOff>
    </xdr:from>
    <xdr:ext cx="1897684" cy="3008979"/>
    <xdr:pic>
      <xdr:nvPicPr>
        <xdr:cNvPr id="10" name="Picture 9">
          <a:extLst>
            <a:ext uri="{FF2B5EF4-FFF2-40B4-BE49-F238E27FC236}">
              <a16:creationId xmlns:a16="http://schemas.microsoft.com/office/drawing/2014/main" id="{FE2CF104-FEB0-4874-ACCF-16360B8EE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5313" y="15850015"/>
          <a:ext cx="1897684" cy="3008979"/>
        </a:xfrm>
        <a:prstGeom prst="rect">
          <a:avLst/>
        </a:prstGeom>
      </xdr:spPr>
    </xdr:pic>
    <xdr:clientData/>
  </xdr:oneCellAnchor>
  <xdr:oneCellAnchor>
    <xdr:from>
      <xdr:col>1</xdr:col>
      <xdr:colOff>752338</xdr:colOff>
      <xdr:row>80</xdr:row>
      <xdr:rowOff>117338</xdr:rowOff>
    </xdr:from>
    <xdr:ext cx="1839554" cy="2639577"/>
    <xdr:pic>
      <xdr:nvPicPr>
        <xdr:cNvPr id="11" name="Picture 10">
          <a:extLst>
            <a:ext uri="{FF2B5EF4-FFF2-40B4-BE49-F238E27FC236}">
              <a16:creationId xmlns:a16="http://schemas.microsoft.com/office/drawing/2014/main" id="{EBC85A77-F517-42A6-AD07-4BB9CEEE7B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02" t="4735" r="15430" b="3167"/>
        <a:stretch/>
      </xdr:blipFill>
      <xdr:spPr>
        <a:xfrm>
          <a:off x="999988" y="22005788"/>
          <a:ext cx="1839554" cy="2639577"/>
        </a:xfrm>
        <a:prstGeom prst="rect">
          <a:avLst/>
        </a:prstGeom>
      </xdr:spPr>
    </xdr:pic>
    <xdr:clientData/>
  </xdr:oneCellAnchor>
  <xdr:oneCellAnchor>
    <xdr:from>
      <xdr:col>1</xdr:col>
      <xdr:colOff>717826</xdr:colOff>
      <xdr:row>92</xdr:row>
      <xdr:rowOff>276088</xdr:rowOff>
    </xdr:from>
    <xdr:ext cx="1863724" cy="2654755"/>
    <xdr:pic>
      <xdr:nvPicPr>
        <xdr:cNvPr id="12" name="Picture 11">
          <a:extLst>
            <a:ext uri="{FF2B5EF4-FFF2-40B4-BE49-F238E27FC236}">
              <a16:creationId xmlns:a16="http://schemas.microsoft.com/office/drawing/2014/main" id="{05BF9838-5EA0-4291-A350-D47049C72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476" y="25793563"/>
          <a:ext cx="1863724" cy="2654755"/>
        </a:xfrm>
        <a:prstGeom prst="rect">
          <a:avLst/>
        </a:prstGeom>
      </xdr:spPr>
    </xdr:pic>
    <xdr:clientData/>
  </xdr:oneCellAnchor>
  <xdr:oneCellAnchor>
    <xdr:from>
      <xdr:col>1</xdr:col>
      <xdr:colOff>165652</xdr:colOff>
      <xdr:row>120</xdr:row>
      <xdr:rowOff>82826</xdr:rowOff>
    </xdr:from>
    <xdr:ext cx="3829050" cy="1621004"/>
    <xdr:pic>
      <xdr:nvPicPr>
        <xdr:cNvPr id="13" name="Picture 12">
          <a:extLst>
            <a:ext uri="{FF2B5EF4-FFF2-40B4-BE49-F238E27FC236}">
              <a16:creationId xmlns:a16="http://schemas.microsoft.com/office/drawing/2014/main" id="{1400A2FB-79DD-400C-9FF7-777EB04372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629" t="11731" r="6061" b="8981"/>
        <a:stretch/>
      </xdr:blipFill>
      <xdr:spPr>
        <a:xfrm>
          <a:off x="413302" y="31143851"/>
          <a:ext cx="3829050" cy="1621004"/>
        </a:xfrm>
        <a:prstGeom prst="rect">
          <a:avLst/>
        </a:prstGeom>
      </xdr:spPr>
    </xdr:pic>
    <xdr:clientData/>
  </xdr:oneCellAnchor>
  <xdr:oneCellAnchor>
    <xdr:from>
      <xdr:col>1</xdr:col>
      <xdr:colOff>538732</xdr:colOff>
      <xdr:row>186</xdr:row>
      <xdr:rowOff>248477</xdr:rowOff>
    </xdr:from>
    <xdr:ext cx="2496589" cy="3214482"/>
    <xdr:pic>
      <xdr:nvPicPr>
        <xdr:cNvPr id="14" name="Picture 13">
          <a:extLst>
            <a:ext uri="{FF2B5EF4-FFF2-40B4-BE49-F238E27FC236}">
              <a16:creationId xmlns:a16="http://schemas.microsoft.com/office/drawing/2014/main" id="{5BCAB141-464B-4429-8D05-BA653D8DC0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2115" t="4738" r="30418" b="11798"/>
        <a:stretch/>
      </xdr:blipFill>
      <xdr:spPr>
        <a:xfrm>
          <a:off x="786382" y="50273777"/>
          <a:ext cx="2496589" cy="3214482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104</xdr:row>
      <xdr:rowOff>69273</xdr:rowOff>
    </xdr:from>
    <xdr:to>
      <xdr:col>4</xdr:col>
      <xdr:colOff>0</xdr:colOff>
      <xdr:row>113</xdr:row>
      <xdr:rowOff>316635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0228B1-0BCC-4AB4-807C-39ED94CB09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7580"/>
        <a:stretch/>
      </xdr:blipFill>
      <xdr:spPr>
        <a:xfrm>
          <a:off x="0" y="29769955"/>
          <a:ext cx="5230091" cy="3260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69272</xdr:rowOff>
    </xdr:from>
    <xdr:to>
      <xdr:col>3</xdr:col>
      <xdr:colOff>285750</xdr:colOff>
      <xdr:row>39</xdr:row>
      <xdr:rowOff>77899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2F27521-05F6-4178-AE27-0B915A81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7650" y="10661072"/>
          <a:ext cx="3324225" cy="3609077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160</xdr:row>
      <xdr:rowOff>51954</xdr:rowOff>
    </xdr:from>
    <xdr:to>
      <xdr:col>3</xdr:col>
      <xdr:colOff>414451</xdr:colOff>
      <xdr:row>168</xdr:row>
      <xdr:rowOff>99926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C28A9A-8E26-4829-8A9B-6285190E6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4909" y="53253409"/>
          <a:ext cx="3219997" cy="2836199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558138</xdr:colOff>
      <xdr:row>20</xdr:row>
      <xdr:rowOff>6693</xdr:rowOff>
    </xdr:from>
    <xdr:ext cx="2888841" cy="2282855"/>
    <xdr:pic>
      <xdr:nvPicPr>
        <xdr:cNvPr id="2" name="Picture 1">
          <a:extLst>
            <a:ext uri="{FF2B5EF4-FFF2-40B4-BE49-F238E27FC236}">
              <a16:creationId xmlns:a16="http://schemas.microsoft.com/office/drawing/2014/main" id="{C146778D-A19D-4C09-B251-90CB318CB8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276" b="5517"/>
        <a:stretch/>
      </xdr:blipFill>
      <xdr:spPr>
        <a:xfrm>
          <a:off x="1415388" y="4007193"/>
          <a:ext cx="2888841" cy="2282855"/>
        </a:xfrm>
        <a:prstGeom prst="rect">
          <a:avLst/>
        </a:prstGeom>
      </xdr:spPr>
    </xdr:pic>
    <xdr:clientData/>
  </xdr:oneCellAnchor>
  <xdr:oneCellAnchor>
    <xdr:from>
      <xdr:col>1</xdr:col>
      <xdr:colOff>673099</xdr:colOff>
      <xdr:row>5</xdr:row>
      <xdr:rowOff>223887</xdr:rowOff>
    </xdr:from>
    <xdr:ext cx="2233516" cy="2635190"/>
    <xdr:pic>
      <xdr:nvPicPr>
        <xdr:cNvPr id="3" name="Picture 2">
          <a:extLst>
            <a:ext uri="{FF2B5EF4-FFF2-40B4-BE49-F238E27FC236}">
              <a16:creationId xmlns:a16="http://schemas.microsoft.com/office/drawing/2014/main" id="{EF520131-95D6-4681-B3FF-2DCA7D1EDB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03" t="10680" r="5780" b="10453"/>
        <a:stretch/>
      </xdr:blipFill>
      <xdr:spPr>
        <a:xfrm>
          <a:off x="1530349" y="1195437"/>
          <a:ext cx="2233516" cy="2635190"/>
        </a:xfrm>
        <a:prstGeom prst="rect">
          <a:avLst/>
        </a:prstGeom>
      </xdr:spPr>
    </xdr:pic>
    <xdr:clientData/>
  </xdr:oneCellAnchor>
  <xdr:oneCellAnchor>
    <xdr:from>
      <xdr:col>1</xdr:col>
      <xdr:colOff>685752</xdr:colOff>
      <xdr:row>132</xdr:row>
      <xdr:rowOff>342901</xdr:rowOff>
    </xdr:from>
    <xdr:ext cx="2529830" cy="2105671"/>
    <xdr:pic>
      <xdr:nvPicPr>
        <xdr:cNvPr id="4" name="Picture 3">
          <a:extLst>
            <a:ext uri="{FF2B5EF4-FFF2-40B4-BE49-F238E27FC236}">
              <a16:creationId xmlns:a16="http://schemas.microsoft.com/office/drawing/2014/main" id="{36D26293-A898-463D-A29F-D2940A445A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35" t="13004" r="8711" b="4436"/>
        <a:stretch/>
      </xdr:blipFill>
      <xdr:spPr>
        <a:xfrm>
          <a:off x="1543002" y="21002626"/>
          <a:ext cx="2529830" cy="2105671"/>
        </a:xfrm>
        <a:prstGeom prst="rect">
          <a:avLst/>
        </a:prstGeom>
      </xdr:spPr>
    </xdr:pic>
    <xdr:clientData/>
  </xdr:oneCellAnchor>
  <xdr:oneCellAnchor>
    <xdr:from>
      <xdr:col>1</xdr:col>
      <xdr:colOff>492953</xdr:colOff>
      <xdr:row>235</xdr:row>
      <xdr:rowOff>1103</xdr:rowOff>
    </xdr:from>
    <xdr:ext cx="2034493" cy="3217099"/>
    <xdr:pic>
      <xdr:nvPicPr>
        <xdr:cNvPr id="5" name="Picture 4">
          <a:extLst>
            <a:ext uri="{FF2B5EF4-FFF2-40B4-BE49-F238E27FC236}">
              <a16:creationId xmlns:a16="http://schemas.microsoft.com/office/drawing/2014/main" id="{4CB1080D-6D75-4909-8883-BB48F50D5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0203" y="36205628"/>
          <a:ext cx="2034493" cy="3217099"/>
        </a:xfrm>
        <a:prstGeom prst="rect">
          <a:avLst/>
        </a:prstGeom>
      </xdr:spPr>
    </xdr:pic>
    <xdr:clientData/>
  </xdr:oneCellAnchor>
  <xdr:oneCellAnchor>
    <xdr:from>
      <xdr:col>1</xdr:col>
      <xdr:colOff>606425</xdr:colOff>
      <xdr:row>215</xdr:row>
      <xdr:rowOff>0</xdr:rowOff>
    </xdr:from>
    <xdr:ext cx="2469242" cy="3069384"/>
    <xdr:pic>
      <xdr:nvPicPr>
        <xdr:cNvPr id="6" name="Picture 5">
          <a:extLst>
            <a:ext uri="{FF2B5EF4-FFF2-40B4-BE49-F238E27FC236}">
              <a16:creationId xmlns:a16="http://schemas.microsoft.com/office/drawing/2014/main" id="{2E042AD4-C30C-42A1-AF02-2879FBB5C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675" y="32204025"/>
          <a:ext cx="2469242" cy="3069384"/>
        </a:xfrm>
        <a:prstGeom prst="rect">
          <a:avLst/>
        </a:prstGeom>
      </xdr:spPr>
    </xdr:pic>
    <xdr:clientData/>
  </xdr:oneCellAnchor>
  <xdr:oneCellAnchor>
    <xdr:from>
      <xdr:col>1</xdr:col>
      <xdr:colOff>809625</xdr:colOff>
      <xdr:row>146</xdr:row>
      <xdr:rowOff>190499</xdr:rowOff>
    </xdr:from>
    <xdr:ext cx="2271921" cy="2862119"/>
    <xdr:pic>
      <xdr:nvPicPr>
        <xdr:cNvPr id="7" name="Picture 6">
          <a:extLst>
            <a:ext uri="{FF2B5EF4-FFF2-40B4-BE49-F238E27FC236}">
              <a16:creationId xmlns:a16="http://schemas.microsoft.com/office/drawing/2014/main" id="{815E8BA2-E301-499B-AD60-37B874A920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673" r="32134"/>
        <a:stretch/>
      </xdr:blipFill>
      <xdr:spPr>
        <a:xfrm>
          <a:off x="1666875" y="23393399"/>
          <a:ext cx="2271921" cy="2862119"/>
        </a:xfrm>
        <a:prstGeom prst="rect">
          <a:avLst/>
        </a:prstGeom>
      </xdr:spPr>
    </xdr:pic>
    <xdr:clientData/>
  </xdr:oneCellAnchor>
  <xdr:oneCellAnchor>
    <xdr:from>
      <xdr:col>1</xdr:col>
      <xdr:colOff>524565</xdr:colOff>
      <xdr:row>174</xdr:row>
      <xdr:rowOff>110435</xdr:rowOff>
    </xdr:from>
    <xdr:ext cx="2408662" cy="2803497"/>
    <xdr:pic>
      <xdr:nvPicPr>
        <xdr:cNvPr id="8" name="Picture 7">
          <a:extLst>
            <a:ext uri="{FF2B5EF4-FFF2-40B4-BE49-F238E27FC236}">
              <a16:creationId xmlns:a16="http://schemas.microsoft.com/office/drawing/2014/main" id="{687FFFC7-44BD-4220-80B5-7BFDEA9EBA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298" t="8170" r="13861" b="10131"/>
        <a:stretch/>
      </xdr:blipFill>
      <xdr:spPr>
        <a:xfrm>
          <a:off x="1381815" y="26313710"/>
          <a:ext cx="2408662" cy="2803497"/>
        </a:xfrm>
        <a:prstGeom prst="rect">
          <a:avLst/>
        </a:prstGeom>
      </xdr:spPr>
    </xdr:pic>
    <xdr:clientData/>
  </xdr:oneCellAnchor>
  <xdr:oneCellAnchor>
    <xdr:from>
      <xdr:col>1</xdr:col>
      <xdr:colOff>911087</xdr:colOff>
      <xdr:row>44</xdr:row>
      <xdr:rowOff>27610</xdr:rowOff>
    </xdr:from>
    <xdr:ext cx="2006861" cy="3212460"/>
    <xdr:pic>
      <xdr:nvPicPr>
        <xdr:cNvPr id="9" name="Picture 8">
          <a:extLst>
            <a:ext uri="{FF2B5EF4-FFF2-40B4-BE49-F238E27FC236}">
              <a16:creationId xmlns:a16="http://schemas.microsoft.com/office/drawing/2014/main" id="{DB3AF27A-DE8D-461D-AC33-BC4EB18285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7304" r="39868"/>
        <a:stretch/>
      </xdr:blipFill>
      <xdr:spPr>
        <a:xfrm>
          <a:off x="1711187" y="6228385"/>
          <a:ext cx="2006861" cy="3212460"/>
        </a:xfrm>
        <a:prstGeom prst="rect">
          <a:avLst/>
        </a:prstGeom>
      </xdr:spPr>
    </xdr:pic>
    <xdr:clientData/>
  </xdr:oneCellAnchor>
  <xdr:oneCellAnchor>
    <xdr:from>
      <xdr:col>1</xdr:col>
      <xdr:colOff>517663</xdr:colOff>
      <xdr:row>60</xdr:row>
      <xdr:rowOff>124240</xdr:rowOff>
    </xdr:from>
    <xdr:ext cx="1892241" cy="2963622"/>
    <xdr:pic>
      <xdr:nvPicPr>
        <xdr:cNvPr id="10" name="Picture 9">
          <a:extLst>
            <a:ext uri="{FF2B5EF4-FFF2-40B4-BE49-F238E27FC236}">
              <a16:creationId xmlns:a16="http://schemas.microsoft.com/office/drawing/2014/main" id="{1618410F-B59B-4A21-A60A-F5729B623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4913" y="9525415"/>
          <a:ext cx="1892241" cy="2963622"/>
        </a:xfrm>
        <a:prstGeom prst="rect">
          <a:avLst/>
        </a:prstGeom>
      </xdr:spPr>
    </xdr:pic>
    <xdr:clientData/>
  </xdr:oneCellAnchor>
  <xdr:oneCellAnchor>
    <xdr:from>
      <xdr:col>1</xdr:col>
      <xdr:colOff>752338</xdr:colOff>
      <xdr:row>81</xdr:row>
      <xdr:rowOff>117338</xdr:rowOff>
    </xdr:from>
    <xdr:ext cx="1834111" cy="2591498"/>
    <xdr:pic>
      <xdr:nvPicPr>
        <xdr:cNvPr id="11" name="Picture 10">
          <a:extLst>
            <a:ext uri="{FF2B5EF4-FFF2-40B4-BE49-F238E27FC236}">
              <a16:creationId xmlns:a16="http://schemas.microsoft.com/office/drawing/2014/main" id="{679E27C6-3FB1-4BE9-8CE1-48F78453C5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02" t="4735" r="15430" b="3167"/>
        <a:stretch/>
      </xdr:blipFill>
      <xdr:spPr>
        <a:xfrm>
          <a:off x="1609588" y="13118963"/>
          <a:ext cx="1834111" cy="2591498"/>
        </a:xfrm>
        <a:prstGeom prst="rect">
          <a:avLst/>
        </a:prstGeom>
      </xdr:spPr>
    </xdr:pic>
    <xdr:clientData/>
  </xdr:oneCellAnchor>
  <xdr:oneCellAnchor>
    <xdr:from>
      <xdr:col>1</xdr:col>
      <xdr:colOff>717826</xdr:colOff>
      <xdr:row>93</xdr:row>
      <xdr:rowOff>276088</xdr:rowOff>
    </xdr:from>
    <xdr:ext cx="1858281" cy="2730047"/>
    <xdr:pic>
      <xdr:nvPicPr>
        <xdr:cNvPr id="12" name="Picture 11">
          <a:extLst>
            <a:ext uri="{FF2B5EF4-FFF2-40B4-BE49-F238E27FC236}">
              <a16:creationId xmlns:a16="http://schemas.microsoft.com/office/drawing/2014/main" id="{34FD8B9E-0080-480E-9CE5-516EB9AB5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75076" y="15601813"/>
          <a:ext cx="1858281" cy="2730047"/>
        </a:xfrm>
        <a:prstGeom prst="rect">
          <a:avLst/>
        </a:prstGeom>
      </xdr:spPr>
    </xdr:pic>
    <xdr:clientData/>
  </xdr:oneCellAnchor>
  <xdr:oneCellAnchor>
    <xdr:from>
      <xdr:col>1</xdr:col>
      <xdr:colOff>165652</xdr:colOff>
      <xdr:row>121</xdr:row>
      <xdr:rowOff>82826</xdr:rowOff>
    </xdr:from>
    <xdr:ext cx="3828142" cy="1641868"/>
    <xdr:pic>
      <xdr:nvPicPr>
        <xdr:cNvPr id="13" name="Picture 12">
          <a:extLst>
            <a:ext uri="{FF2B5EF4-FFF2-40B4-BE49-F238E27FC236}">
              <a16:creationId xmlns:a16="http://schemas.microsoft.com/office/drawing/2014/main" id="{DA0602C0-7F1D-4CA6-9C66-57691D7357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629" t="11731" r="6061" b="8981"/>
        <a:stretch/>
      </xdr:blipFill>
      <xdr:spPr>
        <a:xfrm>
          <a:off x="1022902" y="18685151"/>
          <a:ext cx="3828142" cy="1641868"/>
        </a:xfrm>
        <a:prstGeom prst="rect">
          <a:avLst/>
        </a:prstGeom>
      </xdr:spPr>
    </xdr:pic>
    <xdr:clientData/>
  </xdr:oneCellAnchor>
  <xdr:oneCellAnchor>
    <xdr:from>
      <xdr:col>1</xdr:col>
      <xdr:colOff>538732</xdr:colOff>
      <xdr:row>187</xdr:row>
      <xdr:rowOff>248477</xdr:rowOff>
    </xdr:from>
    <xdr:ext cx="2495681" cy="3203596"/>
    <xdr:pic>
      <xdr:nvPicPr>
        <xdr:cNvPr id="14" name="Picture 13">
          <a:extLst>
            <a:ext uri="{FF2B5EF4-FFF2-40B4-BE49-F238E27FC236}">
              <a16:creationId xmlns:a16="http://schemas.microsoft.com/office/drawing/2014/main" id="{6A8519E0-956B-423A-9B0F-10BBB83E72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2115" t="4738" r="30418" b="11798"/>
        <a:stretch/>
      </xdr:blipFill>
      <xdr:spPr>
        <a:xfrm>
          <a:off x="1395982" y="29004452"/>
          <a:ext cx="2495681" cy="3203596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105</xdr:row>
      <xdr:rowOff>173182</xdr:rowOff>
    </xdr:from>
    <xdr:to>
      <xdr:col>4</xdr:col>
      <xdr:colOff>0</xdr:colOff>
      <xdr:row>114</xdr:row>
      <xdr:rowOff>420543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49D5DFD-C264-4CE7-9C52-48B2D976D8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7580"/>
        <a:stretch/>
      </xdr:blipFill>
      <xdr:spPr>
        <a:xfrm>
          <a:off x="0" y="29873864"/>
          <a:ext cx="5230091" cy="3260725"/>
        </a:xfrm>
        <a:prstGeom prst="rect">
          <a:avLst/>
        </a:prstGeom>
      </xdr:spPr>
    </xdr:pic>
    <xdr:clientData/>
  </xdr:twoCellAnchor>
  <xdr:twoCellAnchor editAs="oneCell">
    <xdr:from>
      <xdr:col>1</xdr:col>
      <xdr:colOff>86591</xdr:colOff>
      <xdr:row>30</xdr:row>
      <xdr:rowOff>51955</xdr:rowOff>
    </xdr:from>
    <xdr:to>
      <xdr:col>3</xdr:col>
      <xdr:colOff>372341</xdr:colOff>
      <xdr:row>39</xdr:row>
      <xdr:rowOff>60582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462036A-596F-4F37-ABA6-9EDEED6A9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4241" y="10643755"/>
          <a:ext cx="3324225" cy="3609077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161</xdr:row>
      <xdr:rowOff>51954</xdr:rowOff>
    </xdr:from>
    <xdr:to>
      <xdr:col>3</xdr:col>
      <xdr:colOff>414451</xdr:colOff>
      <xdr:row>168</xdr:row>
      <xdr:rowOff>252325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EF2F03-8DA0-4307-A5D8-F8D0A63BB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0104" y="53601504"/>
          <a:ext cx="3210472" cy="2867372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6</xdr:row>
      <xdr:rowOff>158750</xdr:rowOff>
    </xdr:from>
    <xdr:to>
      <xdr:col>3</xdr:col>
      <xdr:colOff>781050</xdr:colOff>
      <xdr:row>15</xdr:row>
      <xdr:rowOff>251206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35" t="21870" r="11523" b="11367"/>
        <a:stretch/>
      </xdr:blipFill>
      <xdr:spPr>
        <a:xfrm>
          <a:off x="349250" y="2635250"/>
          <a:ext cx="5022850" cy="3178556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22</xdr:row>
      <xdr:rowOff>273051</xdr:rowOff>
    </xdr:from>
    <xdr:to>
      <xdr:col>3</xdr:col>
      <xdr:colOff>171450</xdr:colOff>
      <xdr:row>31</xdr:row>
      <xdr:rowOff>187326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D01FC3-5025-4146-8C96-FFBF83131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384" r="9848"/>
        <a:stretch/>
      </xdr:blipFill>
      <xdr:spPr>
        <a:xfrm>
          <a:off x="463550" y="9359901"/>
          <a:ext cx="4298950" cy="300037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38</xdr:row>
      <xdr:rowOff>107128</xdr:rowOff>
    </xdr:from>
    <xdr:to>
      <xdr:col>3</xdr:col>
      <xdr:colOff>266701</xdr:colOff>
      <xdr:row>48</xdr:row>
      <xdr:rowOff>321967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0FDB2A-1200-4C4E-9BE0-25CA563F6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300" t="8622" r="9412"/>
        <a:stretch/>
      </xdr:blipFill>
      <xdr:spPr>
        <a:xfrm>
          <a:off x="571500" y="14623228"/>
          <a:ext cx="4286251" cy="3110439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55</xdr:row>
      <xdr:rowOff>190500</xdr:rowOff>
    </xdr:from>
    <xdr:to>
      <xdr:col>3</xdr:col>
      <xdr:colOff>552450</xdr:colOff>
      <xdr:row>71</xdr:row>
      <xdr:rowOff>181535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6D962C-D48B-4035-9797-411710DC07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1061" t="10394" r="23864" b="7118"/>
        <a:stretch/>
      </xdr:blipFill>
      <xdr:spPr>
        <a:xfrm>
          <a:off x="876300" y="19431000"/>
          <a:ext cx="4267200" cy="4410635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6</xdr:row>
      <xdr:rowOff>158750</xdr:rowOff>
    </xdr:from>
    <xdr:to>
      <xdr:col>3</xdr:col>
      <xdr:colOff>781050</xdr:colOff>
      <xdr:row>15</xdr:row>
      <xdr:rowOff>251206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8E4AA0-9E6D-4757-9D63-4B2D82D68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35" t="21870" r="11523" b="11367"/>
        <a:stretch/>
      </xdr:blipFill>
      <xdr:spPr>
        <a:xfrm>
          <a:off x="339725" y="2597150"/>
          <a:ext cx="5022850" cy="3092831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22</xdr:row>
      <xdr:rowOff>273051</xdr:rowOff>
    </xdr:from>
    <xdr:to>
      <xdr:col>3</xdr:col>
      <xdr:colOff>171450</xdr:colOff>
      <xdr:row>31</xdr:row>
      <xdr:rowOff>187326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EEB53-748B-4745-BE5E-F3BD153FF6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384" r="9848"/>
        <a:stretch/>
      </xdr:blipFill>
      <xdr:spPr>
        <a:xfrm>
          <a:off x="454025" y="8197851"/>
          <a:ext cx="4298950" cy="29146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38</xdr:row>
      <xdr:rowOff>107128</xdr:rowOff>
    </xdr:from>
    <xdr:to>
      <xdr:col>3</xdr:col>
      <xdr:colOff>266701</xdr:colOff>
      <xdr:row>48</xdr:row>
      <xdr:rowOff>321967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C58040-CFC2-4825-B3B1-071E78F80F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300" t="8622" r="9412"/>
        <a:stretch/>
      </xdr:blipFill>
      <xdr:spPr>
        <a:xfrm>
          <a:off x="561975" y="13651678"/>
          <a:ext cx="4286251" cy="3015189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55</xdr:row>
      <xdr:rowOff>190500</xdr:rowOff>
    </xdr:from>
    <xdr:to>
      <xdr:col>3</xdr:col>
      <xdr:colOff>552450</xdr:colOff>
      <xdr:row>71</xdr:row>
      <xdr:rowOff>181535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89673B-AC2F-45D8-9D92-27DF67EEFD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1061" t="10394" r="23864" b="7118"/>
        <a:stretch/>
      </xdr:blipFill>
      <xdr:spPr>
        <a:xfrm>
          <a:off x="866775" y="18926175"/>
          <a:ext cx="4267200" cy="424871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6</xdr:row>
      <xdr:rowOff>158750</xdr:rowOff>
    </xdr:from>
    <xdr:to>
      <xdr:col>3</xdr:col>
      <xdr:colOff>781050</xdr:colOff>
      <xdr:row>15</xdr:row>
      <xdr:rowOff>251206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88D5DF-E65B-46BD-9F38-B62D3DEAC6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35" t="21870" r="11523" b="11367"/>
        <a:stretch/>
      </xdr:blipFill>
      <xdr:spPr>
        <a:xfrm>
          <a:off x="339725" y="2597150"/>
          <a:ext cx="5022850" cy="3092831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22</xdr:row>
      <xdr:rowOff>273051</xdr:rowOff>
    </xdr:from>
    <xdr:to>
      <xdr:col>3</xdr:col>
      <xdr:colOff>171450</xdr:colOff>
      <xdr:row>31</xdr:row>
      <xdr:rowOff>187326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FE13E2-1617-48B9-9518-0CDF512A30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384" r="9848"/>
        <a:stretch/>
      </xdr:blipFill>
      <xdr:spPr>
        <a:xfrm>
          <a:off x="454025" y="8197851"/>
          <a:ext cx="4298950" cy="29146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38</xdr:row>
      <xdr:rowOff>107128</xdr:rowOff>
    </xdr:from>
    <xdr:to>
      <xdr:col>3</xdr:col>
      <xdr:colOff>266701</xdr:colOff>
      <xdr:row>48</xdr:row>
      <xdr:rowOff>321967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1EE07F-70D6-4825-BE2F-7B6EB5B591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300" t="8622" r="9412"/>
        <a:stretch/>
      </xdr:blipFill>
      <xdr:spPr>
        <a:xfrm>
          <a:off x="561975" y="13651678"/>
          <a:ext cx="4286251" cy="3015189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55</xdr:row>
      <xdr:rowOff>190500</xdr:rowOff>
    </xdr:from>
    <xdr:to>
      <xdr:col>3</xdr:col>
      <xdr:colOff>552450</xdr:colOff>
      <xdr:row>71</xdr:row>
      <xdr:rowOff>181535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659E86-AA21-4387-B6F1-C67367FB11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1061" t="10394" r="23864" b="7118"/>
        <a:stretch/>
      </xdr:blipFill>
      <xdr:spPr>
        <a:xfrm>
          <a:off x="866775" y="18926175"/>
          <a:ext cx="4267200" cy="424871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6</xdr:row>
      <xdr:rowOff>158750</xdr:rowOff>
    </xdr:from>
    <xdr:to>
      <xdr:col>3</xdr:col>
      <xdr:colOff>781050</xdr:colOff>
      <xdr:row>15</xdr:row>
      <xdr:rowOff>251206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036D2D-7206-4A33-A00C-ECDEB70EE7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35" t="21870" r="11523" b="11367"/>
        <a:stretch/>
      </xdr:blipFill>
      <xdr:spPr>
        <a:xfrm>
          <a:off x="339725" y="2597150"/>
          <a:ext cx="5022850" cy="3092831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22</xdr:row>
      <xdr:rowOff>273051</xdr:rowOff>
    </xdr:from>
    <xdr:to>
      <xdr:col>3</xdr:col>
      <xdr:colOff>171450</xdr:colOff>
      <xdr:row>31</xdr:row>
      <xdr:rowOff>187326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0A040C-2074-49C1-B32F-1789C2DBD6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384" r="9848"/>
        <a:stretch/>
      </xdr:blipFill>
      <xdr:spPr>
        <a:xfrm>
          <a:off x="454025" y="8197851"/>
          <a:ext cx="4298950" cy="29146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38</xdr:row>
      <xdr:rowOff>107128</xdr:rowOff>
    </xdr:from>
    <xdr:to>
      <xdr:col>3</xdr:col>
      <xdr:colOff>266701</xdr:colOff>
      <xdr:row>48</xdr:row>
      <xdr:rowOff>321967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F1657D-30ED-434B-99D8-D0678FCB45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300" t="8622" r="9412"/>
        <a:stretch/>
      </xdr:blipFill>
      <xdr:spPr>
        <a:xfrm>
          <a:off x="561975" y="13651678"/>
          <a:ext cx="4286251" cy="3015189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55</xdr:row>
      <xdr:rowOff>190500</xdr:rowOff>
    </xdr:from>
    <xdr:to>
      <xdr:col>3</xdr:col>
      <xdr:colOff>552450</xdr:colOff>
      <xdr:row>71</xdr:row>
      <xdr:rowOff>181535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6CC97A-4DD7-4C2B-B9B6-2C5DA54554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1061" t="10394" r="23864" b="7118"/>
        <a:stretch/>
      </xdr:blipFill>
      <xdr:spPr>
        <a:xfrm>
          <a:off x="866775" y="18926175"/>
          <a:ext cx="4267200" cy="424871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6</xdr:row>
      <xdr:rowOff>158750</xdr:rowOff>
    </xdr:from>
    <xdr:to>
      <xdr:col>3</xdr:col>
      <xdr:colOff>781050</xdr:colOff>
      <xdr:row>15</xdr:row>
      <xdr:rowOff>251206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6D444-DF73-4808-9ED5-503C36C030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35" t="21870" r="11523" b="11367"/>
        <a:stretch/>
      </xdr:blipFill>
      <xdr:spPr>
        <a:xfrm>
          <a:off x="339725" y="2597150"/>
          <a:ext cx="5022850" cy="3092831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22</xdr:row>
      <xdr:rowOff>273051</xdr:rowOff>
    </xdr:from>
    <xdr:to>
      <xdr:col>3</xdr:col>
      <xdr:colOff>171450</xdr:colOff>
      <xdr:row>31</xdr:row>
      <xdr:rowOff>187326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18A3AD-CA33-4E81-9871-C96A3DBC31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384" r="9848"/>
        <a:stretch/>
      </xdr:blipFill>
      <xdr:spPr>
        <a:xfrm>
          <a:off x="454025" y="8197851"/>
          <a:ext cx="4298950" cy="29146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38</xdr:row>
      <xdr:rowOff>107128</xdr:rowOff>
    </xdr:from>
    <xdr:to>
      <xdr:col>3</xdr:col>
      <xdr:colOff>266701</xdr:colOff>
      <xdr:row>48</xdr:row>
      <xdr:rowOff>321967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16582C-401E-4301-B95B-74DBBDA8BB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300" t="8622" r="9412"/>
        <a:stretch/>
      </xdr:blipFill>
      <xdr:spPr>
        <a:xfrm>
          <a:off x="561975" y="13651678"/>
          <a:ext cx="4286251" cy="3015189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55</xdr:row>
      <xdr:rowOff>190500</xdr:rowOff>
    </xdr:from>
    <xdr:to>
      <xdr:col>3</xdr:col>
      <xdr:colOff>552450</xdr:colOff>
      <xdr:row>71</xdr:row>
      <xdr:rowOff>181535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42799E-FC06-4784-B28A-F137408C73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1061" t="10394" r="23864" b="7118"/>
        <a:stretch/>
      </xdr:blipFill>
      <xdr:spPr>
        <a:xfrm>
          <a:off x="866775" y="18926175"/>
          <a:ext cx="4267200" cy="424871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120650</xdr:colOff>
      <xdr:row>6</xdr:row>
      <xdr:rowOff>158750</xdr:rowOff>
    </xdr:from>
    <xdr:ext cx="5041900" cy="3092831"/>
    <xdr:pic>
      <xdr:nvPicPr>
        <xdr:cNvPr id="2" name="Picture 1">
          <a:extLst>
            <a:ext uri="{FF2B5EF4-FFF2-40B4-BE49-F238E27FC236}">
              <a16:creationId xmlns:a16="http://schemas.microsoft.com/office/drawing/2014/main" id="{AE755CFA-89F0-4118-B83A-266B88D977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35" t="21870" r="11523" b="11367"/>
        <a:stretch/>
      </xdr:blipFill>
      <xdr:spPr>
        <a:xfrm>
          <a:off x="977900" y="1358900"/>
          <a:ext cx="5041900" cy="3092831"/>
        </a:xfrm>
        <a:prstGeom prst="rect">
          <a:avLst/>
        </a:prstGeom>
      </xdr:spPr>
    </xdr:pic>
    <xdr:clientData/>
  </xdr:oneCellAnchor>
  <xdr:oneCellAnchor>
    <xdr:from>
      <xdr:col>1</xdr:col>
      <xdr:colOff>234950</xdr:colOff>
      <xdr:row>22</xdr:row>
      <xdr:rowOff>273051</xdr:rowOff>
    </xdr:from>
    <xdr:ext cx="4318000" cy="2914650"/>
    <xdr:pic>
      <xdr:nvPicPr>
        <xdr:cNvPr id="3" name="Picture 2">
          <a:extLst>
            <a:ext uri="{FF2B5EF4-FFF2-40B4-BE49-F238E27FC236}">
              <a16:creationId xmlns:a16="http://schemas.microsoft.com/office/drawing/2014/main" id="{D674366B-FFEF-41B9-8EB2-50D3882C91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384" r="9848"/>
        <a:stretch/>
      </xdr:blipFill>
      <xdr:spPr>
        <a:xfrm>
          <a:off x="1092200" y="4597401"/>
          <a:ext cx="4318000" cy="2914650"/>
        </a:xfrm>
        <a:prstGeom prst="rect">
          <a:avLst/>
        </a:prstGeom>
      </xdr:spPr>
    </xdr:pic>
    <xdr:clientData/>
  </xdr:oneCellAnchor>
  <xdr:oneCellAnchor>
    <xdr:from>
      <xdr:col>1</xdr:col>
      <xdr:colOff>342900</xdr:colOff>
      <xdr:row>38</xdr:row>
      <xdr:rowOff>107128</xdr:rowOff>
    </xdr:from>
    <xdr:ext cx="4305301" cy="2977089"/>
    <xdr:pic>
      <xdr:nvPicPr>
        <xdr:cNvPr id="4" name="Picture 3">
          <a:extLst>
            <a:ext uri="{FF2B5EF4-FFF2-40B4-BE49-F238E27FC236}">
              <a16:creationId xmlns:a16="http://schemas.microsoft.com/office/drawing/2014/main" id="{888ED4EB-72E9-4574-95DE-CFB6B30CB7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300" t="8622" r="9412"/>
        <a:stretch/>
      </xdr:blipFill>
      <xdr:spPr>
        <a:xfrm>
          <a:off x="1200150" y="7708078"/>
          <a:ext cx="4305301" cy="2977089"/>
        </a:xfrm>
        <a:prstGeom prst="rect">
          <a:avLst/>
        </a:prstGeom>
      </xdr:spPr>
    </xdr:pic>
    <xdr:clientData/>
  </xdr:oneCellAnchor>
  <xdr:oneCellAnchor>
    <xdr:from>
      <xdr:col>1</xdr:col>
      <xdr:colOff>647700</xdr:colOff>
      <xdr:row>55</xdr:row>
      <xdr:rowOff>190500</xdr:rowOff>
    </xdr:from>
    <xdr:ext cx="4286250" cy="4153460"/>
    <xdr:pic>
      <xdr:nvPicPr>
        <xdr:cNvPr id="5" name="Picture 4">
          <a:extLst>
            <a:ext uri="{FF2B5EF4-FFF2-40B4-BE49-F238E27FC236}">
              <a16:creationId xmlns:a16="http://schemas.microsoft.com/office/drawing/2014/main" id="{99C88F6A-322E-43B1-B111-499ADE0446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1061" t="10394" r="23864" b="7118"/>
        <a:stretch/>
      </xdr:blipFill>
      <xdr:spPr>
        <a:xfrm>
          <a:off x="1504950" y="11191875"/>
          <a:ext cx="4286250" cy="415346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120650</xdr:colOff>
      <xdr:row>6</xdr:row>
      <xdr:rowOff>158750</xdr:rowOff>
    </xdr:from>
    <xdr:ext cx="5041900" cy="3092831"/>
    <xdr:pic>
      <xdr:nvPicPr>
        <xdr:cNvPr id="2" name="Picture 1">
          <a:extLst>
            <a:ext uri="{FF2B5EF4-FFF2-40B4-BE49-F238E27FC236}">
              <a16:creationId xmlns:a16="http://schemas.microsoft.com/office/drawing/2014/main" id="{F19948FB-BD6F-45D8-868A-3FC85B9F6D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35" t="21870" r="11523" b="11367"/>
        <a:stretch/>
      </xdr:blipFill>
      <xdr:spPr>
        <a:xfrm>
          <a:off x="339725" y="2597150"/>
          <a:ext cx="5041900" cy="3092831"/>
        </a:xfrm>
        <a:prstGeom prst="rect">
          <a:avLst/>
        </a:prstGeom>
      </xdr:spPr>
    </xdr:pic>
    <xdr:clientData/>
  </xdr:oneCellAnchor>
  <xdr:oneCellAnchor>
    <xdr:from>
      <xdr:col>1</xdr:col>
      <xdr:colOff>234950</xdr:colOff>
      <xdr:row>22</xdr:row>
      <xdr:rowOff>273051</xdr:rowOff>
    </xdr:from>
    <xdr:ext cx="4318000" cy="2914650"/>
    <xdr:pic>
      <xdr:nvPicPr>
        <xdr:cNvPr id="3" name="Picture 2">
          <a:extLst>
            <a:ext uri="{FF2B5EF4-FFF2-40B4-BE49-F238E27FC236}">
              <a16:creationId xmlns:a16="http://schemas.microsoft.com/office/drawing/2014/main" id="{60201E62-524C-44B4-A51F-18F07C9C44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384" r="9848"/>
        <a:stretch/>
      </xdr:blipFill>
      <xdr:spPr>
        <a:xfrm>
          <a:off x="454025" y="8197851"/>
          <a:ext cx="4318000" cy="2914650"/>
        </a:xfrm>
        <a:prstGeom prst="rect">
          <a:avLst/>
        </a:prstGeom>
      </xdr:spPr>
    </xdr:pic>
    <xdr:clientData/>
  </xdr:oneCellAnchor>
  <xdr:oneCellAnchor>
    <xdr:from>
      <xdr:col>1</xdr:col>
      <xdr:colOff>342900</xdr:colOff>
      <xdr:row>38</xdr:row>
      <xdr:rowOff>107128</xdr:rowOff>
    </xdr:from>
    <xdr:ext cx="4305301" cy="2977089"/>
    <xdr:pic>
      <xdr:nvPicPr>
        <xdr:cNvPr id="4" name="Picture 3">
          <a:extLst>
            <a:ext uri="{FF2B5EF4-FFF2-40B4-BE49-F238E27FC236}">
              <a16:creationId xmlns:a16="http://schemas.microsoft.com/office/drawing/2014/main" id="{C5A0571B-B190-46D6-95FE-9BE73869EA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300" t="8622" r="9412"/>
        <a:stretch/>
      </xdr:blipFill>
      <xdr:spPr>
        <a:xfrm>
          <a:off x="561975" y="13651678"/>
          <a:ext cx="4305301" cy="2977089"/>
        </a:xfrm>
        <a:prstGeom prst="rect">
          <a:avLst/>
        </a:prstGeom>
      </xdr:spPr>
    </xdr:pic>
    <xdr:clientData/>
  </xdr:oneCellAnchor>
  <xdr:oneCellAnchor>
    <xdr:from>
      <xdr:col>1</xdr:col>
      <xdr:colOff>647700</xdr:colOff>
      <xdr:row>55</xdr:row>
      <xdr:rowOff>190500</xdr:rowOff>
    </xdr:from>
    <xdr:ext cx="4286250" cy="4153460"/>
    <xdr:pic>
      <xdr:nvPicPr>
        <xdr:cNvPr id="5" name="Picture 4">
          <a:extLst>
            <a:ext uri="{FF2B5EF4-FFF2-40B4-BE49-F238E27FC236}">
              <a16:creationId xmlns:a16="http://schemas.microsoft.com/office/drawing/2014/main" id="{E2E696A1-7497-454D-A6E9-D66FB9F80A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1061" t="10394" r="23864" b="7118"/>
        <a:stretch/>
      </xdr:blipFill>
      <xdr:spPr>
        <a:xfrm>
          <a:off x="866775" y="18926175"/>
          <a:ext cx="4286250" cy="415346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120650</xdr:colOff>
      <xdr:row>6</xdr:row>
      <xdr:rowOff>158750</xdr:rowOff>
    </xdr:from>
    <xdr:ext cx="5022850" cy="3178556"/>
    <xdr:pic>
      <xdr:nvPicPr>
        <xdr:cNvPr id="2" name="Picture 1">
          <a:extLst>
            <a:ext uri="{FF2B5EF4-FFF2-40B4-BE49-F238E27FC236}">
              <a16:creationId xmlns:a16="http://schemas.microsoft.com/office/drawing/2014/main" id="{32EC55E4-681C-459B-815B-630CDC5F6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35" t="21870" r="11523" b="11367"/>
        <a:stretch/>
      </xdr:blipFill>
      <xdr:spPr>
        <a:xfrm>
          <a:off x="977900" y="1358900"/>
          <a:ext cx="5022850" cy="3178556"/>
        </a:xfrm>
        <a:prstGeom prst="rect">
          <a:avLst/>
        </a:prstGeom>
      </xdr:spPr>
    </xdr:pic>
    <xdr:clientData/>
  </xdr:oneCellAnchor>
  <xdr:oneCellAnchor>
    <xdr:from>
      <xdr:col>1</xdr:col>
      <xdr:colOff>234950</xdr:colOff>
      <xdr:row>22</xdr:row>
      <xdr:rowOff>273051</xdr:rowOff>
    </xdr:from>
    <xdr:ext cx="4298950" cy="3000375"/>
    <xdr:pic>
      <xdr:nvPicPr>
        <xdr:cNvPr id="3" name="Picture 2">
          <a:extLst>
            <a:ext uri="{FF2B5EF4-FFF2-40B4-BE49-F238E27FC236}">
              <a16:creationId xmlns:a16="http://schemas.microsoft.com/office/drawing/2014/main" id="{DA604645-F5B1-437A-BE88-443EDB2003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384" r="9848"/>
        <a:stretch/>
      </xdr:blipFill>
      <xdr:spPr>
        <a:xfrm>
          <a:off x="1092200" y="4597401"/>
          <a:ext cx="4298950" cy="3000375"/>
        </a:xfrm>
        <a:prstGeom prst="rect">
          <a:avLst/>
        </a:prstGeom>
      </xdr:spPr>
    </xdr:pic>
    <xdr:clientData/>
  </xdr:oneCellAnchor>
  <xdr:oneCellAnchor>
    <xdr:from>
      <xdr:col>1</xdr:col>
      <xdr:colOff>342900</xdr:colOff>
      <xdr:row>38</xdr:row>
      <xdr:rowOff>107128</xdr:rowOff>
    </xdr:from>
    <xdr:ext cx="4286251" cy="3110439"/>
    <xdr:pic>
      <xdr:nvPicPr>
        <xdr:cNvPr id="4" name="Picture 3">
          <a:extLst>
            <a:ext uri="{FF2B5EF4-FFF2-40B4-BE49-F238E27FC236}">
              <a16:creationId xmlns:a16="http://schemas.microsoft.com/office/drawing/2014/main" id="{078144B0-ED4D-44A3-AC99-A383E3CC07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300" t="8622" r="9412"/>
        <a:stretch/>
      </xdr:blipFill>
      <xdr:spPr>
        <a:xfrm>
          <a:off x="1200150" y="7708078"/>
          <a:ext cx="4286251" cy="3110439"/>
        </a:xfrm>
        <a:prstGeom prst="rect">
          <a:avLst/>
        </a:prstGeom>
      </xdr:spPr>
    </xdr:pic>
    <xdr:clientData/>
  </xdr:oneCellAnchor>
  <xdr:oneCellAnchor>
    <xdr:from>
      <xdr:col>1</xdr:col>
      <xdr:colOff>647700</xdr:colOff>
      <xdr:row>55</xdr:row>
      <xdr:rowOff>190500</xdr:rowOff>
    </xdr:from>
    <xdr:ext cx="4267200" cy="4410635"/>
    <xdr:pic>
      <xdr:nvPicPr>
        <xdr:cNvPr id="5" name="Picture 4">
          <a:extLst>
            <a:ext uri="{FF2B5EF4-FFF2-40B4-BE49-F238E27FC236}">
              <a16:creationId xmlns:a16="http://schemas.microsoft.com/office/drawing/2014/main" id="{370BD120-C183-4107-BB3D-B2148E5BA8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1061" t="10394" r="23864" b="7118"/>
        <a:stretch/>
      </xdr:blipFill>
      <xdr:spPr>
        <a:xfrm>
          <a:off x="1504950" y="11191875"/>
          <a:ext cx="4267200" cy="4410635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26</xdr:row>
      <xdr:rowOff>323850</xdr:rowOff>
    </xdr:from>
    <xdr:to>
      <xdr:col>2</xdr:col>
      <xdr:colOff>2743200</xdr:colOff>
      <xdr:row>40</xdr:row>
      <xdr:rowOff>223296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883" t="11924" r="12695" b="9337"/>
        <a:stretch/>
      </xdr:blipFill>
      <xdr:spPr>
        <a:xfrm>
          <a:off x="171450" y="14363700"/>
          <a:ext cx="3886200" cy="471909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6</xdr:row>
      <xdr:rowOff>57150</xdr:rowOff>
    </xdr:from>
    <xdr:to>
      <xdr:col>2</xdr:col>
      <xdr:colOff>2673125</xdr:colOff>
      <xdr:row>20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1913" t="25187" r="36915" b="5062"/>
        <a:stretch/>
      </xdr:blipFill>
      <xdr:spPr>
        <a:xfrm>
          <a:off x="38101" y="7505700"/>
          <a:ext cx="3949474" cy="478155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26</xdr:row>
      <xdr:rowOff>323850</xdr:rowOff>
    </xdr:from>
    <xdr:to>
      <xdr:col>2</xdr:col>
      <xdr:colOff>2743200</xdr:colOff>
      <xdr:row>40</xdr:row>
      <xdr:rowOff>223296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FF504B-B200-4FBC-94DC-C8042F98AC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883" t="11924" r="12695" b="9337"/>
        <a:stretch/>
      </xdr:blipFill>
      <xdr:spPr>
        <a:xfrm>
          <a:off x="171450" y="9296400"/>
          <a:ext cx="3876675" cy="456669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6</xdr:row>
      <xdr:rowOff>57150</xdr:rowOff>
    </xdr:from>
    <xdr:to>
      <xdr:col>2</xdr:col>
      <xdr:colOff>2673125</xdr:colOff>
      <xdr:row>20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5856BB-9008-47DA-9591-EF2DCAF36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1913" t="25187" r="36915" b="5062"/>
        <a:stretch/>
      </xdr:blipFill>
      <xdr:spPr>
        <a:xfrm>
          <a:off x="38101" y="2495550"/>
          <a:ext cx="3939949" cy="46482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26</xdr:row>
      <xdr:rowOff>323850</xdr:rowOff>
    </xdr:from>
    <xdr:to>
      <xdr:col>2</xdr:col>
      <xdr:colOff>2743200</xdr:colOff>
      <xdr:row>40</xdr:row>
      <xdr:rowOff>223296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FED5B0-8FE6-4422-A7C9-A66FBE9A74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883" t="11924" r="12695" b="9337"/>
        <a:stretch/>
      </xdr:blipFill>
      <xdr:spPr>
        <a:xfrm>
          <a:off x="171450" y="9296400"/>
          <a:ext cx="3876675" cy="456669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6</xdr:row>
      <xdr:rowOff>57150</xdr:rowOff>
    </xdr:from>
    <xdr:to>
      <xdr:col>2</xdr:col>
      <xdr:colOff>2673125</xdr:colOff>
      <xdr:row>20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D0C66-46E6-4E36-AD86-4D9E2E0AF7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1913" t="25187" r="36915" b="5062"/>
        <a:stretch/>
      </xdr:blipFill>
      <xdr:spPr>
        <a:xfrm>
          <a:off x="38101" y="2495550"/>
          <a:ext cx="3939949" cy="46482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26</xdr:row>
      <xdr:rowOff>323850</xdr:rowOff>
    </xdr:from>
    <xdr:to>
      <xdr:col>2</xdr:col>
      <xdr:colOff>2743200</xdr:colOff>
      <xdr:row>40</xdr:row>
      <xdr:rowOff>223296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B39514-7834-4799-B56F-95B57BDF52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883" t="11924" r="12695" b="9337"/>
        <a:stretch/>
      </xdr:blipFill>
      <xdr:spPr>
        <a:xfrm>
          <a:off x="171450" y="9296400"/>
          <a:ext cx="3876675" cy="456669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6</xdr:row>
      <xdr:rowOff>57150</xdr:rowOff>
    </xdr:from>
    <xdr:to>
      <xdr:col>2</xdr:col>
      <xdr:colOff>2673125</xdr:colOff>
      <xdr:row>20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689221-4A68-4E65-B4B9-0DAFD4A9E6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1913" t="25187" r="36915" b="5062"/>
        <a:stretch/>
      </xdr:blipFill>
      <xdr:spPr>
        <a:xfrm>
          <a:off x="38101" y="2495550"/>
          <a:ext cx="3939949" cy="46482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26</xdr:row>
      <xdr:rowOff>323850</xdr:rowOff>
    </xdr:from>
    <xdr:to>
      <xdr:col>2</xdr:col>
      <xdr:colOff>2743200</xdr:colOff>
      <xdr:row>40</xdr:row>
      <xdr:rowOff>223296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CB52E1-43FA-48E0-9EB4-7523D9DB46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883" t="11924" r="12695" b="9337"/>
        <a:stretch/>
      </xdr:blipFill>
      <xdr:spPr>
        <a:xfrm>
          <a:off x="171450" y="9296400"/>
          <a:ext cx="3876675" cy="456669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6</xdr:row>
      <xdr:rowOff>57150</xdr:rowOff>
    </xdr:from>
    <xdr:to>
      <xdr:col>2</xdr:col>
      <xdr:colOff>2673125</xdr:colOff>
      <xdr:row>20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742442-7340-4563-99D0-BD0FF7A66B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1913" t="25187" r="36915" b="5062"/>
        <a:stretch/>
      </xdr:blipFill>
      <xdr:spPr>
        <a:xfrm>
          <a:off x="38101" y="2495550"/>
          <a:ext cx="3939949" cy="46482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26</xdr:row>
      <xdr:rowOff>323850</xdr:rowOff>
    </xdr:from>
    <xdr:ext cx="3881438" cy="4566696"/>
    <xdr:pic>
      <xdr:nvPicPr>
        <xdr:cNvPr id="2" name="Picture 1">
          <a:extLst>
            <a:ext uri="{FF2B5EF4-FFF2-40B4-BE49-F238E27FC236}">
              <a16:creationId xmlns:a16="http://schemas.microsoft.com/office/drawing/2014/main" id="{4167FA3B-28A6-4715-80E6-0BBC227CBA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883" t="11924" r="12695" b="9337"/>
        <a:stretch/>
      </xdr:blipFill>
      <xdr:spPr>
        <a:xfrm>
          <a:off x="171450" y="5400675"/>
          <a:ext cx="3881438" cy="4566696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6</xdr:row>
      <xdr:rowOff>57150</xdr:rowOff>
    </xdr:from>
    <xdr:ext cx="3944712" cy="4638675"/>
    <xdr:pic>
      <xdr:nvPicPr>
        <xdr:cNvPr id="3" name="Picture 2">
          <a:extLst>
            <a:ext uri="{FF2B5EF4-FFF2-40B4-BE49-F238E27FC236}">
              <a16:creationId xmlns:a16="http://schemas.microsoft.com/office/drawing/2014/main" id="{5A2959CD-0FB5-414B-B824-DC69EEA51B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1913" t="25187" r="36915" b="5062"/>
        <a:stretch/>
      </xdr:blipFill>
      <xdr:spPr>
        <a:xfrm>
          <a:off x="38101" y="1257300"/>
          <a:ext cx="3944712" cy="4638675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26</xdr:row>
      <xdr:rowOff>323850</xdr:rowOff>
    </xdr:from>
    <xdr:ext cx="3881438" cy="4566696"/>
    <xdr:pic>
      <xdr:nvPicPr>
        <xdr:cNvPr id="2" name="Picture 1">
          <a:extLst>
            <a:ext uri="{FF2B5EF4-FFF2-40B4-BE49-F238E27FC236}">
              <a16:creationId xmlns:a16="http://schemas.microsoft.com/office/drawing/2014/main" id="{CD06825A-C65D-46A9-A811-B19670EDC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883" t="11924" r="12695" b="9337"/>
        <a:stretch/>
      </xdr:blipFill>
      <xdr:spPr>
        <a:xfrm>
          <a:off x="171450" y="9296400"/>
          <a:ext cx="3881438" cy="4566696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6</xdr:row>
      <xdr:rowOff>57150</xdr:rowOff>
    </xdr:from>
    <xdr:ext cx="3944712" cy="4638675"/>
    <xdr:pic>
      <xdr:nvPicPr>
        <xdr:cNvPr id="3" name="Picture 2">
          <a:extLst>
            <a:ext uri="{FF2B5EF4-FFF2-40B4-BE49-F238E27FC236}">
              <a16:creationId xmlns:a16="http://schemas.microsoft.com/office/drawing/2014/main" id="{38ED4373-F1F5-4E4B-BF9B-4C93B2E1D8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1913" t="25187" r="36915" b="5062"/>
        <a:stretch/>
      </xdr:blipFill>
      <xdr:spPr>
        <a:xfrm>
          <a:off x="38101" y="2495550"/>
          <a:ext cx="3944712" cy="4638675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26</xdr:row>
      <xdr:rowOff>323850</xdr:rowOff>
    </xdr:from>
    <xdr:ext cx="3881438" cy="4566696"/>
    <xdr:pic>
      <xdr:nvPicPr>
        <xdr:cNvPr id="2" name="Picture 1">
          <a:extLst>
            <a:ext uri="{FF2B5EF4-FFF2-40B4-BE49-F238E27FC236}">
              <a16:creationId xmlns:a16="http://schemas.microsoft.com/office/drawing/2014/main" id="{9A689ED8-8C5B-4F65-83AE-BEFCD21DA7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883" t="11924" r="12695" b="9337"/>
        <a:stretch/>
      </xdr:blipFill>
      <xdr:spPr>
        <a:xfrm>
          <a:off x="171450" y="5400675"/>
          <a:ext cx="3881438" cy="4566696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6</xdr:row>
      <xdr:rowOff>57150</xdr:rowOff>
    </xdr:from>
    <xdr:ext cx="3944712" cy="4638675"/>
    <xdr:pic>
      <xdr:nvPicPr>
        <xdr:cNvPr id="3" name="Picture 2">
          <a:extLst>
            <a:ext uri="{FF2B5EF4-FFF2-40B4-BE49-F238E27FC236}">
              <a16:creationId xmlns:a16="http://schemas.microsoft.com/office/drawing/2014/main" id="{1A32482E-6B71-4C3E-9C60-F7307279E4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1913" t="25187" r="36915" b="5062"/>
        <a:stretch/>
      </xdr:blipFill>
      <xdr:spPr>
        <a:xfrm>
          <a:off x="38101" y="1257300"/>
          <a:ext cx="3944712" cy="4638675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898891</xdr:colOff>
      <xdr:row>6</xdr:row>
      <xdr:rowOff>161731</xdr:rowOff>
    </xdr:from>
    <xdr:to>
      <xdr:col>2</xdr:col>
      <xdr:colOff>1598886</xdr:colOff>
      <xdr:row>14</xdr:row>
      <xdr:rowOff>40131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324"/>
        <a:stretch/>
      </xdr:blipFill>
      <xdr:spPr>
        <a:xfrm>
          <a:off x="1152891" y="2701731"/>
          <a:ext cx="1766795" cy="25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768379</xdr:colOff>
      <xdr:row>21</xdr:row>
      <xdr:rowOff>262206</xdr:rowOff>
    </xdr:from>
    <xdr:to>
      <xdr:col>3</xdr:col>
      <xdr:colOff>27597</xdr:colOff>
      <xdr:row>29</xdr:row>
      <xdr:rowOff>140608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2379" y="8644206"/>
          <a:ext cx="2027818" cy="25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642403</xdr:colOff>
      <xdr:row>38</xdr:row>
      <xdr:rowOff>43386</xdr:rowOff>
    </xdr:from>
    <xdr:to>
      <xdr:col>3</xdr:col>
      <xdr:colOff>153574</xdr:colOff>
      <xdr:row>45</xdr:row>
      <xdr:rowOff>251986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6403" y="14597586"/>
          <a:ext cx="2279771" cy="25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365710</xdr:colOff>
      <xdr:row>72</xdr:row>
      <xdr:rowOff>59967</xdr:rowOff>
    </xdr:from>
    <xdr:to>
      <xdr:col>3</xdr:col>
      <xdr:colOff>430267</xdr:colOff>
      <xdr:row>79</xdr:row>
      <xdr:rowOff>268566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548" b="4795"/>
        <a:stretch/>
      </xdr:blipFill>
      <xdr:spPr>
        <a:xfrm>
          <a:off x="619710" y="20633967"/>
          <a:ext cx="2833157" cy="25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122</xdr:row>
      <xdr:rowOff>293461</xdr:rowOff>
    </xdr:from>
    <xdr:to>
      <xdr:col>3</xdr:col>
      <xdr:colOff>573726</xdr:colOff>
      <xdr:row>130</xdr:row>
      <xdr:rowOff>171862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0" y="25896661"/>
          <a:ext cx="3120076" cy="25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644901</xdr:colOff>
      <xdr:row>105</xdr:row>
      <xdr:rowOff>324749</xdr:rowOff>
    </xdr:from>
    <xdr:to>
      <xdr:col>3</xdr:col>
      <xdr:colOff>236278</xdr:colOff>
      <xdr:row>116</xdr:row>
      <xdr:rowOff>223662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258300" y="42261517"/>
          <a:ext cx="3624246" cy="2343044"/>
        </a:xfrm>
        <a:prstGeom prst="rect">
          <a:avLst/>
        </a:prstGeom>
      </xdr:spPr>
    </xdr:pic>
    <xdr:clientData/>
  </xdr:twoCellAnchor>
  <xdr:twoCellAnchor editAs="oneCell">
    <xdr:from>
      <xdr:col>1</xdr:col>
      <xdr:colOff>368710</xdr:colOff>
      <xdr:row>86</xdr:row>
      <xdr:rowOff>122905</xdr:rowOff>
    </xdr:from>
    <xdr:to>
      <xdr:col>3</xdr:col>
      <xdr:colOff>476338</xdr:colOff>
      <xdr:row>94</xdr:row>
      <xdr:rowOff>2458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4516" y="25338550"/>
          <a:ext cx="2852467" cy="2478548"/>
        </a:xfrm>
        <a:prstGeom prst="rect">
          <a:avLst/>
        </a:prstGeom>
      </xdr:spPr>
    </xdr:pic>
    <xdr:clientData/>
  </xdr:twoCellAnchor>
  <xdr:twoCellAnchor editAs="oneCell">
    <xdr:from>
      <xdr:col>1</xdr:col>
      <xdr:colOff>830035</xdr:colOff>
      <xdr:row>155</xdr:row>
      <xdr:rowOff>27215</xdr:rowOff>
    </xdr:from>
    <xdr:to>
      <xdr:col>3</xdr:col>
      <xdr:colOff>3974</xdr:colOff>
      <xdr:row>162</xdr:row>
      <xdr:rowOff>312966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2178" y="51326144"/>
          <a:ext cx="1990617" cy="266699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666751</xdr:colOff>
      <xdr:row>52</xdr:row>
      <xdr:rowOff>285749</xdr:rowOff>
    </xdr:from>
    <xdr:to>
      <xdr:col>3</xdr:col>
      <xdr:colOff>320765</xdr:colOff>
      <xdr:row>62</xdr:row>
      <xdr:rowOff>227523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4128239-3239-476B-923C-4B40ACD72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8689" y="19526249"/>
          <a:ext cx="2463889" cy="327552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140</xdr:row>
      <xdr:rowOff>300547</xdr:rowOff>
    </xdr:from>
    <xdr:to>
      <xdr:col>3</xdr:col>
      <xdr:colOff>730250</xdr:colOff>
      <xdr:row>147</xdr:row>
      <xdr:rowOff>238125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034CB3-8836-4F25-BAF8-6548C90893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0833" t="8663" r="11774" b="8068"/>
        <a:stretch/>
      </xdr:blipFill>
      <xdr:spPr>
        <a:xfrm>
          <a:off x="555626" y="50227422"/>
          <a:ext cx="3254374" cy="2271203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898891</xdr:colOff>
      <xdr:row>6</xdr:row>
      <xdr:rowOff>161731</xdr:rowOff>
    </xdr:from>
    <xdr:to>
      <xdr:col>2</xdr:col>
      <xdr:colOff>1598886</xdr:colOff>
      <xdr:row>14</xdr:row>
      <xdr:rowOff>40131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826908-C48E-46A6-81DC-98E2777912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324"/>
        <a:stretch/>
      </xdr:blipFill>
      <xdr:spPr>
        <a:xfrm>
          <a:off x="1165591" y="2581081"/>
          <a:ext cx="1785845" cy="2545400"/>
        </a:xfrm>
        <a:prstGeom prst="rect">
          <a:avLst/>
        </a:prstGeom>
      </xdr:spPr>
    </xdr:pic>
    <xdr:clientData/>
  </xdr:twoCellAnchor>
  <xdr:twoCellAnchor editAs="oneCell">
    <xdr:from>
      <xdr:col>1</xdr:col>
      <xdr:colOff>768379</xdr:colOff>
      <xdr:row>21</xdr:row>
      <xdr:rowOff>262206</xdr:rowOff>
    </xdr:from>
    <xdr:to>
      <xdr:col>3</xdr:col>
      <xdr:colOff>27597</xdr:colOff>
      <xdr:row>29</xdr:row>
      <xdr:rowOff>140608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F48FD3-A0D3-40B4-AD24-97650FC8F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079" y="7986981"/>
          <a:ext cx="2069093" cy="2545402"/>
        </a:xfrm>
        <a:prstGeom prst="rect">
          <a:avLst/>
        </a:prstGeom>
      </xdr:spPr>
    </xdr:pic>
    <xdr:clientData/>
  </xdr:twoCellAnchor>
  <xdr:twoCellAnchor editAs="oneCell">
    <xdr:from>
      <xdr:col>1</xdr:col>
      <xdr:colOff>642403</xdr:colOff>
      <xdr:row>38</xdr:row>
      <xdr:rowOff>43386</xdr:rowOff>
    </xdr:from>
    <xdr:to>
      <xdr:col>3</xdr:col>
      <xdr:colOff>153574</xdr:colOff>
      <xdr:row>45</xdr:row>
      <xdr:rowOff>251986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7937CD-8F73-46F1-A0F0-D4866C44B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9103" y="13892736"/>
          <a:ext cx="2321046" cy="2542225"/>
        </a:xfrm>
        <a:prstGeom prst="rect">
          <a:avLst/>
        </a:prstGeom>
      </xdr:spPr>
    </xdr:pic>
    <xdr:clientData/>
  </xdr:twoCellAnchor>
  <xdr:twoCellAnchor editAs="oneCell">
    <xdr:from>
      <xdr:col>1</xdr:col>
      <xdr:colOff>365710</xdr:colOff>
      <xdr:row>71</xdr:row>
      <xdr:rowOff>59967</xdr:rowOff>
    </xdr:from>
    <xdr:to>
      <xdr:col>3</xdr:col>
      <xdr:colOff>430267</xdr:colOff>
      <xdr:row>78</xdr:row>
      <xdr:rowOff>268566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1A6BAF-C47D-4763-BAA3-FA6F2C8FEC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548" b="4795"/>
        <a:stretch/>
      </xdr:blipFill>
      <xdr:spPr>
        <a:xfrm>
          <a:off x="632410" y="26244192"/>
          <a:ext cx="2874432" cy="2542224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121</xdr:row>
      <xdr:rowOff>293461</xdr:rowOff>
    </xdr:from>
    <xdr:to>
      <xdr:col>3</xdr:col>
      <xdr:colOff>573726</xdr:colOff>
      <xdr:row>129</xdr:row>
      <xdr:rowOff>171862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BA1FF5-452A-4ADC-B3E6-C6CCDB7EA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8950" y="45032386"/>
          <a:ext cx="3161351" cy="2545401"/>
        </a:xfrm>
        <a:prstGeom prst="rect">
          <a:avLst/>
        </a:prstGeom>
      </xdr:spPr>
    </xdr:pic>
    <xdr:clientData/>
  </xdr:twoCellAnchor>
  <xdr:twoCellAnchor editAs="oneCell">
    <xdr:from>
      <xdr:col>1</xdr:col>
      <xdr:colOff>644901</xdr:colOff>
      <xdr:row>104</xdr:row>
      <xdr:rowOff>324749</xdr:rowOff>
    </xdr:from>
    <xdr:to>
      <xdr:col>3</xdr:col>
      <xdr:colOff>236278</xdr:colOff>
      <xdr:row>115</xdr:row>
      <xdr:rowOff>223662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6B9279-C30E-4C86-BF10-B963C62F6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329208" y="39254792"/>
          <a:ext cx="3566038" cy="2401252"/>
        </a:xfrm>
        <a:prstGeom prst="rect">
          <a:avLst/>
        </a:prstGeom>
      </xdr:spPr>
    </xdr:pic>
    <xdr:clientData/>
  </xdr:twoCellAnchor>
  <xdr:twoCellAnchor editAs="oneCell">
    <xdr:from>
      <xdr:col>1</xdr:col>
      <xdr:colOff>368710</xdr:colOff>
      <xdr:row>85</xdr:row>
      <xdr:rowOff>122905</xdr:rowOff>
    </xdr:from>
    <xdr:to>
      <xdr:col>3</xdr:col>
      <xdr:colOff>476338</xdr:colOff>
      <xdr:row>93</xdr:row>
      <xdr:rowOff>2458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1609B4-F2F0-4CEF-90A1-B01E7E525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410" y="31860205"/>
          <a:ext cx="2917503" cy="2546553"/>
        </a:xfrm>
        <a:prstGeom prst="rect">
          <a:avLst/>
        </a:prstGeom>
      </xdr:spPr>
    </xdr:pic>
    <xdr:clientData/>
  </xdr:twoCellAnchor>
  <xdr:twoCellAnchor editAs="oneCell">
    <xdr:from>
      <xdr:col>1</xdr:col>
      <xdr:colOff>830035</xdr:colOff>
      <xdr:row>151</xdr:row>
      <xdr:rowOff>27215</xdr:rowOff>
    </xdr:from>
    <xdr:to>
      <xdr:col>3</xdr:col>
      <xdr:colOff>3974</xdr:colOff>
      <xdr:row>158</xdr:row>
      <xdr:rowOff>312966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E3FF13-5F9B-4002-A394-372A44214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6735" y="55053140"/>
          <a:ext cx="1983814" cy="26193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666751</xdr:colOff>
      <xdr:row>52</xdr:row>
      <xdr:rowOff>285749</xdr:rowOff>
    </xdr:from>
    <xdr:to>
      <xdr:col>3</xdr:col>
      <xdr:colOff>320765</xdr:colOff>
      <xdr:row>62</xdr:row>
      <xdr:rowOff>227523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D654ED-3BB1-4263-9570-EC5925EE9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1" y="19145249"/>
          <a:ext cx="2463889" cy="327552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136</xdr:row>
      <xdr:rowOff>300547</xdr:rowOff>
    </xdr:from>
    <xdr:to>
      <xdr:col>3</xdr:col>
      <xdr:colOff>730250</xdr:colOff>
      <xdr:row>143</xdr:row>
      <xdr:rowOff>238125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2C7749E-DB0F-40C2-911C-8C120B481E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0833" t="8663" r="11774" b="8068"/>
        <a:stretch/>
      </xdr:blipFill>
      <xdr:spPr>
        <a:xfrm>
          <a:off x="552451" y="50182972"/>
          <a:ext cx="3254374" cy="2271203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898891</xdr:colOff>
      <xdr:row>6</xdr:row>
      <xdr:rowOff>161731</xdr:rowOff>
    </xdr:from>
    <xdr:to>
      <xdr:col>2</xdr:col>
      <xdr:colOff>1598886</xdr:colOff>
      <xdr:row>14</xdr:row>
      <xdr:rowOff>40131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4E9FB6-AF5A-489D-BDF7-7E4DE94CF2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324"/>
        <a:stretch/>
      </xdr:blipFill>
      <xdr:spPr>
        <a:xfrm>
          <a:off x="1165591" y="2581081"/>
          <a:ext cx="1785845" cy="2545400"/>
        </a:xfrm>
        <a:prstGeom prst="rect">
          <a:avLst/>
        </a:prstGeom>
      </xdr:spPr>
    </xdr:pic>
    <xdr:clientData/>
  </xdr:twoCellAnchor>
  <xdr:twoCellAnchor editAs="oneCell">
    <xdr:from>
      <xdr:col>1</xdr:col>
      <xdr:colOff>768379</xdr:colOff>
      <xdr:row>21</xdr:row>
      <xdr:rowOff>262206</xdr:rowOff>
    </xdr:from>
    <xdr:to>
      <xdr:col>3</xdr:col>
      <xdr:colOff>27597</xdr:colOff>
      <xdr:row>29</xdr:row>
      <xdr:rowOff>140608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E23D6B-6046-4CE6-A5FD-2FD306ADF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079" y="7986981"/>
          <a:ext cx="2069093" cy="2545402"/>
        </a:xfrm>
        <a:prstGeom prst="rect">
          <a:avLst/>
        </a:prstGeom>
      </xdr:spPr>
    </xdr:pic>
    <xdr:clientData/>
  </xdr:twoCellAnchor>
  <xdr:twoCellAnchor editAs="oneCell">
    <xdr:from>
      <xdr:col>1</xdr:col>
      <xdr:colOff>642403</xdr:colOff>
      <xdr:row>38</xdr:row>
      <xdr:rowOff>43386</xdr:rowOff>
    </xdr:from>
    <xdr:to>
      <xdr:col>3</xdr:col>
      <xdr:colOff>153574</xdr:colOff>
      <xdr:row>45</xdr:row>
      <xdr:rowOff>251986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9A0ADE-7C86-49AB-B390-18A7F777A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9103" y="13892736"/>
          <a:ext cx="2321046" cy="2542225"/>
        </a:xfrm>
        <a:prstGeom prst="rect">
          <a:avLst/>
        </a:prstGeom>
      </xdr:spPr>
    </xdr:pic>
    <xdr:clientData/>
  </xdr:twoCellAnchor>
  <xdr:twoCellAnchor editAs="oneCell">
    <xdr:from>
      <xdr:col>1</xdr:col>
      <xdr:colOff>365710</xdr:colOff>
      <xdr:row>71</xdr:row>
      <xdr:rowOff>59967</xdr:rowOff>
    </xdr:from>
    <xdr:to>
      <xdr:col>3</xdr:col>
      <xdr:colOff>430267</xdr:colOff>
      <xdr:row>78</xdr:row>
      <xdr:rowOff>268566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0EBEE9-2BDE-4C6C-B894-7B2FB8B67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548" b="4795"/>
        <a:stretch/>
      </xdr:blipFill>
      <xdr:spPr>
        <a:xfrm>
          <a:off x="632410" y="26244192"/>
          <a:ext cx="2874432" cy="2542224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121</xdr:row>
      <xdr:rowOff>293461</xdr:rowOff>
    </xdr:from>
    <xdr:to>
      <xdr:col>3</xdr:col>
      <xdr:colOff>573726</xdr:colOff>
      <xdr:row>129</xdr:row>
      <xdr:rowOff>171862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4B969E7-0163-4BEB-9A7C-67F417D13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8950" y="45032386"/>
          <a:ext cx="3161351" cy="2545401"/>
        </a:xfrm>
        <a:prstGeom prst="rect">
          <a:avLst/>
        </a:prstGeom>
      </xdr:spPr>
    </xdr:pic>
    <xdr:clientData/>
  </xdr:twoCellAnchor>
  <xdr:twoCellAnchor editAs="oneCell">
    <xdr:from>
      <xdr:col>1</xdr:col>
      <xdr:colOff>644901</xdr:colOff>
      <xdr:row>104</xdr:row>
      <xdr:rowOff>324749</xdr:rowOff>
    </xdr:from>
    <xdr:to>
      <xdr:col>3</xdr:col>
      <xdr:colOff>236278</xdr:colOff>
      <xdr:row>115</xdr:row>
      <xdr:rowOff>223662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1E54C1-7F9E-4753-B07B-C91FF3B4D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329208" y="39254792"/>
          <a:ext cx="3566038" cy="2401252"/>
        </a:xfrm>
        <a:prstGeom prst="rect">
          <a:avLst/>
        </a:prstGeom>
      </xdr:spPr>
    </xdr:pic>
    <xdr:clientData/>
  </xdr:twoCellAnchor>
  <xdr:twoCellAnchor editAs="oneCell">
    <xdr:from>
      <xdr:col>1</xdr:col>
      <xdr:colOff>368710</xdr:colOff>
      <xdr:row>85</xdr:row>
      <xdr:rowOff>122905</xdr:rowOff>
    </xdr:from>
    <xdr:to>
      <xdr:col>3</xdr:col>
      <xdr:colOff>476338</xdr:colOff>
      <xdr:row>93</xdr:row>
      <xdr:rowOff>2458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4FA682-EC9D-4FDD-AECB-40A7FE9D7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410" y="31860205"/>
          <a:ext cx="2917503" cy="2546553"/>
        </a:xfrm>
        <a:prstGeom prst="rect">
          <a:avLst/>
        </a:prstGeom>
      </xdr:spPr>
    </xdr:pic>
    <xdr:clientData/>
  </xdr:twoCellAnchor>
  <xdr:twoCellAnchor editAs="oneCell">
    <xdr:from>
      <xdr:col>1</xdr:col>
      <xdr:colOff>830035</xdr:colOff>
      <xdr:row>151</xdr:row>
      <xdr:rowOff>27215</xdr:rowOff>
    </xdr:from>
    <xdr:to>
      <xdr:col>3</xdr:col>
      <xdr:colOff>3974</xdr:colOff>
      <xdr:row>158</xdr:row>
      <xdr:rowOff>312966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B91984-82B5-4F3F-8348-21463D12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6735" y="55053140"/>
          <a:ext cx="1983814" cy="26193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666751</xdr:colOff>
      <xdr:row>52</xdr:row>
      <xdr:rowOff>285749</xdr:rowOff>
    </xdr:from>
    <xdr:to>
      <xdr:col>3</xdr:col>
      <xdr:colOff>320765</xdr:colOff>
      <xdr:row>62</xdr:row>
      <xdr:rowOff>227523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446D53-F0AA-461E-821B-DDB2955A3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1" y="19145249"/>
          <a:ext cx="2463889" cy="327552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136</xdr:row>
      <xdr:rowOff>300547</xdr:rowOff>
    </xdr:from>
    <xdr:to>
      <xdr:col>3</xdr:col>
      <xdr:colOff>730250</xdr:colOff>
      <xdr:row>143</xdr:row>
      <xdr:rowOff>238126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F4FB12-14F7-41DD-A636-F4D3222485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0833" t="8663" r="11774" b="8068"/>
        <a:stretch/>
      </xdr:blipFill>
      <xdr:spPr>
        <a:xfrm>
          <a:off x="552451" y="50182972"/>
          <a:ext cx="3254374" cy="2271203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898891</xdr:colOff>
      <xdr:row>6</xdr:row>
      <xdr:rowOff>161731</xdr:rowOff>
    </xdr:from>
    <xdr:to>
      <xdr:col>2</xdr:col>
      <xdr:colOff>1598886</xdr:colOff>
      <xdr:row>14</xdr:row>
      <xdr:rowOff>40131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49CEB4-DA1A-4B9E-9CEA-93A24AD59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324"/>
        <a:stretch/>
      </xdr:blipFill>
      <xdr:spPr>
        <a:xfrm>
          <a:off x="1165591" y="2581081"/>
          <a:ext cx="1785845" cy="2545400"/>
        </a:xfrm>
        <a:prstGeom prst="rect">
          <a:avLst/>
        </a:prstGeom>
      </xdr:spPr>
    </xdr:pic>
    <xdr:clientData/>
  </xdr:twoCellAnchor>
  <xdr:twoCellAnchor editAs="oneCell">
    <xdr:from>
      <xdr:col>1</xdr:col>
      <xdr:colOff>768379</xdr:colOff>
      <xdr:row>21</xdr:row>
      <xdr:rowOff>262206</xdr:rowOff>
    </xdr:from>
    <xdr:to>
      <xdr:col>3</xdr:col>
      <xdr:colOff>27597</xdr:colOff>
      <xdr:row>29</xdr:row>
      <xdr:rowOff>140608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990909-6C8D-4D84-AD56-5CED99B52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079" y="7986981"/>
          <a:ext cx="2069093" cy="2545402"/>
        </a:xfrm>
        <a:prstGeom prst="rect">
          <a:avLst/>
        </a:prstGeom>
      </xdr:spPr>
    </xdr:pic>
    <xdr:clientData/>
  </xdr:twoCellAnchor>
  <xdr:twoCellAnchor editAs="oneCell">
    <xdr:from>
      <xdr:col>1</xdr:col>
      <xdr:colOff>642403</xdr:colOff>
      <xdr:row>38</xdr:row>
      <xdr:rowOff>43386</xdr:rowOff>
    </xdr:from>
    <xdr:to>
      <xdr:col>3</xdr:col>
      <xdr:colOff>153574</xdr:colOff>
      <xdr:row>45</xdr:row>
      <xdr:rowOff>251986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CD50C1-712A-4EC4-A8A4-1D753D3F3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9103" y="13892736"/>
          <a:ext cx="2321046" cy="2542225"/>
        </a:xfrm>
        <a:prstGeom prst="rect">
          <a:avLst/>
        </a:prstGeom>
      </xdr:spPr>
    </xdr:pic>
    <xdr:clientData/>
  </xdr:twoCellAnchor>
  <xdr:twoCellAnchor editAs="oneCell">
    <xdr:from>
      <xdr:col>1</xdr:col>
      <xdr:colOff>365710</xdr:colOff>
      <xdr:row>71</xdr:row>
      <xdr:rowOff>59967</xdr:rowOff>
    </xdr:from>
    <xdr:to>
      <xdr:col>3</xdr:col>
      <xdr:colOff>430267</xdr:colOff>
      <xdr:row>78</xdr:row>
      <xdr:rowOff>268566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60DE4E-6768-4F0F-AB5F-2D14186836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548" b="4795"/>
        <a:stretch/>
      </xdr:blipFill>
      <xdr:spPr>
        <a:xfrm>
          <a:off x="632410" y="26244192"/>
          <a:ext cx="2874432" cy="2542224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121</xdr:row>
      <xdr:rowOff>293461</xdr:rowOff>
    </xdr:from>
    <xdr:to>
      <xdr:col>3</xdr:col>
      <xdr:colOff>573726</xdr:colOff>
      <xdr:row>129</xdr:row>
      <xdr:rowOff>171862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9C45AE-BEFC-49A0-B3A9-191C9F647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8950" y="45032386"/>
          <a:ext cx="3161351" cy="2545401"/>
        </a:xfrm>
        <a:prstGeom prst="rect">
          <a:avLst/>
        </a:prstGeom>
      </xdr:spPr>
    </xdr:pic>
    <xdr:clientData/>
  </xdr:twoCellAnchor>
  <xdr:twoCellAnchor editAs="oneCell">
    <xdr:from>
      <xdr:col>1</xdr:col>
      <xdr:colOff>644901</xdr:colOff>
      <xdr:row>104</xdr:row>
      <xdr:rowOff>324749</xdr:rowOff>
    </xdr:from>
    <xdr:to>
      <xdr:col>3</xdr:col>
      <xdr:colOff>236278</xdr:colOff>
      <xdr:row>115</xdr:row>
      <xdr:rowOff>223662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2A66B0-0545-4BED-9BAB-A0D186E21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329208" y="39254792"/>
          <a:ext cx="3566038" cy="2401252"/>
        </a:xfrm>
        <a:prstGeom prst="rect">
          <a:avLst/>
        </a:prstGeom>
      </xdr:spPr>
    </xdr:pic>
    <xdr:clientData/>
  </xdr:twoCellAnchor>
  <xdr:twoCellAnchor editAs="oneCell">
    <xdr:from>
      <xdr:col>1</xdr:col>
      <xdr:colOff>368710</xdr:colOff>
      <xdr:row>85</xdr:row>
      <xdr:rowOff>122905</xdr:rowOff>
    </xdr:from>
    <xdr:to>
      <xdr:col>3</xdr:col>
      <xdr:colOff>476338</xdr:colOff>
      <xdr:row>93</xdr:row>
      <xdr:rowOff>2458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172A79A-C922-416F-8835-A42BB049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410" y="31860205"/>
          <a:ext cx="2917503" cy="2546553"/>
        </a:xfrm>
        <a:prstGeom prst="rect">
          <a:avLst/>
        </a:prstGeom>
      </xdr:spPr>
    </xdr:pic>
    <xdr:clientData/>
  </xdr:twoCellAnchor>
  <xdr:twoCellAnchor editAs="oneCell">
    <xdr:from>
      <xdr:col>1</xdr:col>
      <xdr:colOff>830035</xdr:colOff>
      <xdr:row>151</xdr:row>
      <xdr:rowOff>27215</xdr:rowOff>
    </xdr:from>
    <xdr:to>
      <xdr:col>3</xdr:col>
      <xdr:colOff>3974</xdr:colOff>
      <xdr:row>158</xdr:row>
      <xdr:rowOff>312966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CCFD21-93D0-4A4F-A90A-67CF6B93E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6735" y="55053140"/>
          <a:ext cx="1983814" cy="26193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666751</xdr:colOff>
      <xdr:row>52</xdr:row>
      <xdr:rowOff>285749</xdr:rowOff>
    </xdr:from>
    <xdr:to>
      <xdr:col>3</xdr:col>
      <xdr:colOff>320765</xdr:colOff>
      <xdr:row>62</xdr:row>
      <xdr:rowOff>227523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F76CDE7-034E-4129-9884-2F8DB17C7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1" y="19145249"/>
          <a:ext cx="2463889" cy="327552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136</xdr:row>
      <xdr:rowOff>300547</xdr:rowOff>
    </xdr:from>
    <xdr:to>
      <xdr:col>3</xdr:col>
      <xdr:colOff>730250</xdr:colOff>
      <xdr:row>143</xdr:row>
      <xdr:rowOff>238125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E3C611-B27B-4D6C-BB89-E3AA544D88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0833" t="8663" r="11774" b="8068"/>
        <a:stretch/>
      </xdr:blipFill>
      <xdr:spPr>
        <a:xfrm>
          <a:off x="552451" y="50182972"/>
          <a:ext cx="3254374" cy="2271203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898891</xdr:colOff>
      <xdr:row>6</xdr:row>
      <xdr:rowOff>161731</xdr:rowOff>
    </xdr:from>
    <xdr:to>
      <xdr:col>2</xdr:col>
      <xdr:colOff>1598886</xdr:colOff>
      <xdr:row>14</xdr:row>
      <xdr:rowOff>40131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BEB964-77FC-4BD8-8F4E-5774BA4F03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324"/>
        <a:stretch/>
      </xdr:blipFill>
      <xdr:spPr>
        <a:xfrm>
          <a:off x="1165591" y="2581081"/>
          <a:ext cx="1785845" cy="2545400"/>
        </a:xfrm>
        <a:prstGeom prst="rect">
          <a:avLst/>
        </a:prstGeom>
      </xdr:spPr>
    </xdr:pic>
    <xdr:clientData/>
  </xdr:twoCellAnchor>
  <xdr:twoCellAnchor editAs="oneCell">
    <xdr:from>
      <xdr:col>1</xdr:col>
      <xdr:colOff>768379</xdr:colOff>
      <xdr:row>21</xdr:row>
      <xdr:rowOff>262206</xdr:rowOff>
    </xdr:from>
    <xdr:to>
      <xdr:col>3</xdr:col>
      <xdr:colOff>27597</xdr:colOff>
      <xdr:row>29</xdr:row>
      <xdr:rowOff>140608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4D6431-C553-4554-885C-9C9E2481A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079" y="7986981"/>
          <a:ext cx="2069093" cy="2545402"/>
        </a:xfrm>
        <a:prstGeom prst="rect">
          <a:avLst/>
        </a:prstGeom>
      </xdr:spPr>
    </xdr:pic>
    <xdr:clientData/>
  </xdr:twoCellAnchor>
  <xdr:twoCellAnchor editAs="oneCell">
    <xdr:from>
      <xdr:col>1</xdr:col>
      <xdr:colOff>642403</xdr:colOff>
      <xdr:row>38</xdr:row>
      <xdr:rowOff>43386</xdr:rowOff>
    </xdr:from>
    <xdr:to>
      <xdr:col>3</xdr:col>
      <xdr:colOff>153574</xdr:colOff>
      <xdr:row>45</xdr:row>
      <xdr:rowOff>251986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254ADF-E88C-4AAB-928B-1103B26B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9103" y="13892736"/>
          <a:ext cx="2321046" cy="2542225"/>
        </a:xfrm>
        <a:prstGeom prst="rect">
          <a:avLst/>
        </a:prstGeom>
      </xdr:spPr>
    </xdr:pic>
    <xdr:clientData/>
  </xdr:twoCellAnchor>
  <xdr:twoCellAnchor editAs="oneCell">
    <xdr:from>
      <xdr:col>1</xdr:col>
      <xdr:colOff>365710</xdr:colOff>
      <xdr:row>71</xdr:row>
      <xdr:rowOff>59967</xdr:rowOff>
    </xdr:from>
    <xdr:to>
      <xdr:col>3</xdr:col>
      <xdr:colOff>430267</xdr:colOff>
      <xdr:row>78</xdr:row>
      <xdr:rowOff>268566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56908A-C942-420A-92A8-DA250A954F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548" b="4795"/>
        <a:stretch/>
      </xdr:blipFill>
      <xdr:spPr>
        <a:xfrm>
          <a:off x="632410" y="26244192"/>
          <a:ext cx="2874432" cy="2542224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121</xdr:row>
      <xdr:rowOff>293461</xdr:rowOff>
    </xdr:from>
    <xdr:to>
      <xdr:col>3</xdr:col>
      <xdr:colOff>573726</xdr:colOff>
      <xdr:row>129</xdr:row>
      <xdr:rowOff>171862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170192-7EB6-467A-B391-8F0E4AFB9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8950" y="45032386"/>
          <a:ext cx="3161351" cy="2545401"/>
        </a:xfrm>
        <a:prstGeom prst="rect">
          <a:avLst/>
        </a:prstGeom>
      </xdr:spPr>
    </xdr:pic>
    <xdr:clientData/>
  </xdr:twoCellAnchor>
  <xdr:twoCellAnchor editAs="oneCell">
    <xdr:from>
      <xdr:col>1</xdr:col>
      <xdr:colOff>644901</xdr:colOff>
      <xdr:row>104</xdr:row>
      <xdr:rowOff>324749</xdr:rowOff>
    </xdr:from>
    <xdr:to>
      <xdr:col>3</xdr:col>
      <xdr:colOff>236278</xdr:colOff>
      <xdr:row>115</xdr:row>
      <xdr:rowOff>223662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FB877D-B0D0-4FCC-9FAD-94893120B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329208" y="39254792"/>
          <a:ext cx="3566038" cy="2401252"/>
        </a:xfrm>
        <a:prstGeom prst="rect">
          <a:avLst/>
        </a:prstGeom>
      </xdr:spPr>
    </xdr:pic>
    <xdr:clientData/>
  </xdr:twoCellAnchor>
  <xdr:twoCellAnchor editAs="oneCell">
    <xdr:from>
      <xdr:col>1</xdr:col>
      <xdr:colOff>368710</xdr:colOff>
      <xdr:row>85</xdr:row>
      <xdr:rowOff>122905</xdr:rowOff>
    </xdr:from>
    <xdr:to>
      <xdr:col>3</xdr:col>
      <xdr:colOff>476338</xdr:colOff>
      <xdr:row>93</xdr:row>
      <xdr:rowOff>2458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5D9E5B9-6782-44E4-A748-A6B17B4AC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410" y="31860205"/>
          <a:ext cx="2917503" cy="2546553"/>
        </a:xfrm>
        <a:prstGeom prst="rect">
          <a:avLst/>
        </a:prstGeom>
      </xdr:spPr>
    </xdr:pic>
    <xdr:clientData/>
  </xdr:twoCellAnchor>
  <xdr:twoCellAnchor editAs="oneCell">
    <xdr:from>
      <xdr:col>1</xdr:col>
      <xdr:colOff>830035</xdr:colOff>
      <xdr:row>151</xdr:row>
      <xdr:rowOff>27215</xdr:rowOff>
    </xdr:from>
    <xdr:to>
      <xdr:col>3</xdr:col>
      <xdr:colOff>3974</xdr:colOff>
      <xdr:row>158</xdr:row>
      <xdr:rowOff>312966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012691-05CE-42CF-A5FF-6ECAF7E29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6735" y="55053140"/>
          <a:ext cx="1983814" cy="26193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666751</xdr:colOff>
      <xdr:row>52</xdr:row>
      <xdr:rowOff>285749</xdr:rowOff>
    </xdr:from>
    <xdr:to>
      <xdr:col>3</xdr:col>
      <xdr:colOff>320765</xdr:colOff>
      <xdr:row>62</xdr:row>
      <xdr:rowOff>227523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A15186-EB41-4557-BADE-5AE6DED4E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1" y="19145249"/>
          <a:ext cx="2463889" cy="327552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136</xdr:row>
      <xdr:rowOff>300547</xdr:rowOff>
    </xdr:from>
    <xdr:to>
      <xdr:col>3</xdr:col>
      <xdr:colOff>730250</xdr:colOff>
      <xdr:row>143</xdr:row>
      <xdr:rowOff>238125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AD7BBFF-38F9-4CC3-94F3-82577F8DEF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0833" t="8663" r="11774" b="8068"/>
        <a:stretch/>
      </xdr:blipFill>
      <xdr:spPr>
        <a:xfrm>
          <a:off x="552451" y="50182972"/>
          <a:ext cx="3254374" cy="2271203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898891</xdr:colOff>
      <xdr:row>6</xdr:row>
      <xdr:rowOff>161731</xdr:rowOff>
    </xdr:from>
    <xdr:ext cx="1779495" cy="2545400"/>
    <xdr:pic>
      <xdr:nvPicPr>
        <xdr:cNvPr id="2" name="Picture 1">
          <a:extLst>
            <a:ext uri="{FF2B5EF4-FFF2-40B4-BE49-F238E27FC236}">
              <a16:creationId xmlns:a16="http://schemas.microsoft.com/office/drawing/2014/main" id="{5B3C88AF-91B8-4ADB-ACD1-5AA6B7C281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324"/>
        <a:stretch/>
      </xdr:blipFill>
      <xdr:spPr>
        <a:xfrm>
          <a:off x="1718041" y="1361881"/>
          <a:ext cx="1779495" cy="2545400"/>
        </a:xfrm>
        <a:prstGeom prst="rect">
          <a:avLst/>
        </a:prstGeom>
      </xdr:spPr>
    </xdr:pic>
    <xdr:clientData/>
  </xdr:oneCellAnchor>
  <xdr:oneCellAnchor>
    <xdr:from>
      <xdr:col>1</xdr:col>
      <xdr:colOff>768379</xdr:colOff>
      <xdr:row>21</xdr:row>
      <xdr:rowOff>262206</xdr:rowOff>
    </xdr:from>
    <xdr:ext cx="2069093" cy="2545402"/>
    <xdr:pic>
      <xdr:nvPicPr>
        <xdr:cNvPr id="3" name="Picture 2">
          <a:extLst>
            <a:ext uri="{FF2B5EF4-FFF2-40B4-BE49-F238E27FC236}">
              <a16:creationId xmlns:a16="http://schemas.microsoft.com/office/drawing/2014/main" id="{25F9D1AE-1206-4FB2-A62C-EFA8ADF47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5629" y="4396056"/>
          <a:ext cx="2069093" cy="2545402"/>
        </a:xfrm>
        <a:prstGeom prst="rect">
          <a:avLst/>
        </a:prstGeom>
      </xdr:spPr>
    </xdr:pic>
    <xdr:clientData/>
  </xdr:oneCellAnchor>
  <xdr:oneCellAnchor>
    <xdr:from>
      <xdr:col>1</xdr:col>
      <xdr:colOff>642403</xdr:colOff>
      <xdr:row>38</xdr:row>
      <xdr:rowOff>43386</xdr:rowOff>
    </xdr:from>
    <xdr:ext cx="2321046" cy="2542225"/>
    <xdr:pic>
      <xdr:nvPicPr>
        <xdr:cNvPr id="4" name="Picture 3">
          <a:extLst>
            <a:ext uri="{FF2B5EF4-FFF2-40B4-BE49-F238E27FC236}">
              <a16:creationId xmlns:a16="http://schemas.microsoft.com/office/drawing/2014/main" id="{90A31FBE-F335-4C10-868D-B0D8134DC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9653" y="7644336"/>
          <a:ext cx="2321046" cy="2542225"/>
        </a:xfrm>
        <a:prstGeom prst="rect">
          <a:avLst/>
        </a:prstGeom>
      </xdr:spPr>
    </xdr:pic>
    <xdr:clientData/>
  </xdr:oneCellAnchor>
  <xdr:oneCellAnchor>
    <xdr:from>
      <xdr:col>1</xdr:col>
      <xdr:colOff>365710</xdr:colOff>
      <xdr:row>71</xdr:row>
      <xdr:rowOff>59967</xdr:rowOff>
    </xdr:from>
    <xdr:ext cx="2874432" cy="2542224"/>
    <xdr:pic>
      <xdr:nvPicPr>
        <xdr:cNvPr id="5" name="Picture 4">
          <a:extLst>
            <a:ext uri="{FF2B5EF4-FFF2-40B4-BE49-F238E27FC236}">
              <a16:creationId xmlns:a16="http://schemas.microsoft.com/office/drawing/2014/main" id="{1709E2CC-7B22-4AB3-BBE9-33400F8CBD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548" b="4795"/>
        <a:stretch/>
      </xdr:blipFill>
      <xdr:spPr>
        <a:xfrm>
          <a:off x="1222960" y="14261742"/>
          <a:ext cx="2874432" cy="2542224"/>
        </a:xfrm>
        <a:prstGeom prst="rect">
          <a:avLst/>
        </a:prstGeom>
      </xdr:spPr>
    </xdr:pic>
    <xdr:clientData/>
  </xdr:oneCellAnchor>
  <xdr:oneCellAnchor>
    <xdr:from>
      <xdr:col>1</xdr:col>
      <xdr:colOff>222250</xdr:colOff>
      <xdr:row>121</xdr:row>
      <xdr:rowOff>293461</xdr:rowOff>
    </xdr:from>
    <xdr:ext cx="3161351" cy="2545401"/>
    <xdr:pic>
      <xdr:nvPicPr>
        <xdr:cNvPr id="6" name="Picture 5">
          <a:extLst>
            <a:ext uri="{FF2B5EF4-FFF2-40B4-BE49-F238E27FC236}">
              <a16:creationId xmlns:a16="http://schemas.microsoft.com/office/drawing/2014/main" id="{14478DBC-C15C-4A63-B1E1-F59B127DC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9500" y="24201211"/>
          <a:ext cx="3161351" cy="2545401"/>
        </a:xfrm>
        <a:prstGeom prst="rect">
          <a:avLst/>
        </a:prstGeom>
      </xdr:spPr>
    </xdr:pic>
    <xdr:clientData/>
  </xdr:oneCellAnchor>
  <xdr:oneCellAnchor>
    <xdr:from>
      <xdr:col>1</xdr:col>
      <xdr:colOff>644901</xdr:colOff>
      <xdr:row>104</xdr:row>
      <xdr:rowOff>324749</xdr:rowOff>
    </xdr:from>
    <xdr:ext cx="2401252" cy="3566038"/>
    <xdr:pic>
      <xdr:nvPicPr>
        <xdr:cNvPr id="7" name="Picture 6">
          <a:extLst>
            <a:ext uri="{FF2B5EF4-FFF2-40B4-BE49-F238E27FC236}">
              <a16:creationId xmlns:a16="http://schemas.microsoft.com/office/drawing/2014/main" id="{2B9D68CB-A4F6-40F7-973A-9779E3B4A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919758" y="21385892"/>
          <a:ext cx="3566038" cy="2401252"/>
        </a:xfrm>
        <a:prstGeom prst="rect">
          <a:avLst/>
        </a:prstGeom>
      </xdr:spPr>
    </xdr:pic>
    <xdr:clientData/>
  </xdr:oneCellAnchor>
  <xdr:oneCellAnchor>
    <xdr:from>
      <xdr:col>1</xdr:col>
      <xdr:colOff>368710</xdr:colOff>
      <xdr:row>85</xdr:row>
      <xdr:rowOff>122905</xdr:rowOff>
    </xdr:from>
    <xdr:ext cx="2917503" cy="2546553"/>
    <xdr:pic>
      <xdr:nvPicPr>
        <xdr:cNvPr id="8" name="Picture 7">
          <a:extLst>
            <a:ext uri="{FF2B5EF4-FFF2-40B4-BE49-F238E27FC236}">
              <a16:creationId xmlns:a16="http://schemas.microsoft.com/office/drawing/2014/main" id="{72E323E2-98AB-4093-9F45-A5EBBC754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5960" y="17125030"/>
          <a:ext cx="2917503" cy="2546553"/>
        </a:xfrm>
        <a:prstGeom prst="rect">
          <a:avLst/>
        </a:prstGeom>
      </xdr:spPr>
    </xdr:pic>
    <xdr:clientData/>
  </xdr:oneCellAnchor>
  <xdr:oneCellAnchor>
    <xdr:from>
      <xdr:col>1</xdr:col>
      <xdr:colOff>830035</xdr:colOff>
      <xdr:row>151</xdr:row>
      <xdr:rowOff>27215</xdr:rowOff>
    </xdr:from>
    <xdr:ext cx="1983814" cy="2619376"/>
    <xdr:pic>
      <xdr:nvPicPr>
        <xdr:cNvPr id="9" name="Picture 8">
          <a:extLst>
            <a:ext uri="{FF2B5EF4-FFF2-40B4-BE49-F238E27FC236}">
              <a16:creationId xmlns:a16="http://schemas.microsoft.com/office/drawing/2014/main" id="{10650E42-DE35-4587-9053-1599BBA95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7285" y="30030965"/>
          <a:ext cx="1983814" cy="2619376"/>
        </a:xfrm>
        <a:prstGeom prst="rect">
          <a:avLst/>
        </a:prstGeom>
      </xdr:spPr>
    </xdr:pic>
    <xdr:clientData/>
  </xdr:oneCellAnchor>
  <xdr:oneCellAnchor>
    <xdr:from>
      <xdr:col>1</xdr:col>
      <xdr:colOff>666751</xdr:colOff>
      <xdr:row>52</xdr:row>
      <xdr:rowOff>285749</xdr:rowOff>
    </xdr:from>
    <xdr:ext cx="2463889" cy="3275524"/>
    <xdr:pic>
      <xdr:nvPicPr>
        <xdr:cNvPr id="10" name="Picture 9">
          <a:extLst>
            <a:ext uri="{FF2B5EF4-FFF2-40B4-BE49-F238E27FC236}">
              <a16:creationId xmlns:a16="http://schemas.microsoft.com/office/drawing/2014/main" id="{65D8B15B-B88D-4628-A0D5-80BA7F7DF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1" y="10601324"/>
          <a:ext cx="2463889" cy="3275524"/>
        </a:xfrm>
        <a:prstGeom prst="rect">
          <a:avLst/>
        </a:prstGeom>
      </xdr:spPr>
    </xdr:pic>
    <xdr:clientData/>
  </xdr:oneCellAnchor>
  <xdr:oneCellAnchor>
    <xdr:from>
      <xdr:col>1</xdr:col>
      <xdr:colOff>285751</xdr:colOff>
      <xdr:row>136</xdr:row>
      <xdr:rowOff>300547</xdr:rowOff>
    </xdr:from>
    <xdr:ext cx="3254374" cy="2271203"/>
    <xdr:pic>
      <xdr:nvPicPr>
        <xdr:cNvPr id="11" name="Picture 10">
          <a:extLst>
            <a:ext uri="{FF2B5EF4-FFF2-40B4-BE49-F238E27FC236}">
              <a16:creationId xmlns:a16="http://schemas.microsoft.com/office/drawing/2014/main" id="{9227E28C-63E8-4B4C-B699-D06C780C5D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0833" t="8663" r="11774" b="8068"/>
        <a:stretch/>
      </xdr:blipFill>
      <xdr:spPr>
        <a:xfrm>
          <a:off x="1143001" y="27199147"/>
          <a:ext cx="3254374" cy="2271203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898891</xdr:colOff>
      <xdr:row>6</xdr:row>
      <xdr:rowOff>161731</xdr:rowOff>
    </xdr:from>
    <xdr:ext cx="1779495" cy="2545400"/>
    <xdr:pic>
      <xdr:nvPicPr>
        <xdr:cNvPr id="2" name="Picture 1">
          <a:extLst>
            <a:ext uri="{FF2B5EF4-FFF2-40B4-BE49-F238E27FC236}">
              <a16:creationId xmlns:a16="http://schemas.microsoft.com/office/drawing/2014/main" id="{A1E9A531-99B6-40F6-95B9-B420C005C1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324"/>
        <a:stretch/>
      </xdr:blipFill>
      <xdr:spPr>
        <a:xfrm>
          <a:off x="1165591" y="2581081"/>
          <a:ext cx="1779495" cy="2545400"/>
        </a:xfrm>
        <a:prstGeom prst="rect">
          <a:avLst/>
        </a:prstGeom>
      </xdr:spPr>
    </xdr:pic>
    <xdr:clientData/>
  </xdr:oneCellAnchor>
  <xdr:oneCellAnchor>
    <xdr:from>
      <xdr:col>1</xdr:col>
      <xdr:colOff>768379</xdr:colOff>
      <xdr:row>21</xdr:row>
      <xdr:rowOff>262206</xdr:rowOff>
    </xdr:from>
    <xdr:ext cx="2069093" cy="2545402"/>
    <xdr:pic>
      <xdr:nvPicPr>
        <xdr:cNvPr id="3" name="Picture 2">
          <a:extLst>
            <a:ext uri="{FF2B5EF4-FFF2-40B4-BE49-F238E27FC236}">
              <a16:creationId xmlns:a16="http://schemas.microsoft.com/office/drawing/2014/main" id="{42A1847F-1247-4E3D-9644-5B4123AA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079" y="7986981"/>
          <a:ext cx="2069093" cy="2545402"/>
        </a:xfrm>
        <a:prstGeom prst="rect">
          <a:avLst/>
        </a:prstGeom>
      </xdr:spPr>
    </xdr:pic>
    <xdr:clientData/>
  </xdr:oneCellAnchor>
  <xdr:oneCellAnchor>
    <xdr:from>
      <xdr:col>1</xdr:col>
      <xdr:colOff>642403</xdr:colOff>
      <xdr:row>38</xdr:row>
      <xdr:rowOff>43386</xdr:rowOff>
    </xdr:from>
    <xdr:ext cx="2321046" cy="2542225"/>
    <xdr:pic>
      <xdr:nvPicPr>
        <xdr:cNvPr id="4" name="Picture 3">
          <a:extLst>
            <a:ext uri="{FF2B5EF4-FFF2-40B4-BE49-F238E27FC236}">
              <a16:creationId xmlns:a16="http://schemas.microsoft.com/office/drawing/2014/main" id="{B481704F-8AB6-4A18-B553-ABB56ABF7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9103" y="13892736"/>
          <a:ext cx="2321046" cy="2542225"/>
        </a:xfrm>
        <a:prstGeom prst="rect">
          <a:avLst/>
        </a:prstGeom>
      </xdr:spPr>
    </xdr:pic>
    <xdr:clientData/>
  </xdr:oneCellAnchor>
  <xdr:oneCellAnchor>
    <xdr:from>
      <xdr:col>1</xdr:col>
      <xdr:colOff>365710</xdr:colOff>
      <xdr:row>71</xdr:row>
      <xdr:rowOff>59967</xdr:rowOff>
    </xdr:from>
    <xdr:ext cx="2874432" cy="2542224"/>
    <xdr:pic>
      <xdr:nvPicPr>
        <xdr:cNvPr id="5" name="Picture 4">
          <a:extLst>
            <a:ext uri="{FF2B5EF4-FFF2-40B4-BE49-F238E27FC236}">
              <a16:creationId xmlns:a16="http://schemas.microsoft.com/office/drawing/2014/main" id="{446DC210-224C-4889-9CBF-D2DF095FD5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548" b="4795"/>
        <a:stretch/>
      </xdr:blipFill>
      <xdr:spPr>
        <a:xfrm>
          <a:off x="632410" y="26244192"/>
          <a:ext cx="2874432" cy="2542224"/>
        </a:xfrm>
        <a:prstGeom prst="rect">
          <a:avLst/>
        </a:prstGeom>
      </xdr:spPr>
    </xdr:pic>
    <xdr:clientData/>
  </xdr:oneCellAnchor>
  <xdr:oneCellAnchor>
    <xdr:from>
      <xdr:col>1</xdr:col>
      <xdr:colOff>222250</xdr:colOff>
      <xdr:row>121</xdr:row>
      <xdr:rowOff>293461</xdr:rowOff>
    </xdr:from>
    <xdr:ext cx="3161351" cy="2545401"/>
    <xdr:pic>
      <xdr:nvPicPr>
        <xdr:cNvPr id="6" name="Picture 5">
          <a:extLst>
            <a:ext uri="{FF2B5EF4-FFF2-40B4-BE49-F238E27FC236}">
              <a16:creationId xmlns:a16="http://schemas.microsoft.com/office/drawing/2014/main" id="{749428AF-B788-4303-99C4-C936B31C0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8950" y="45032386"/>
          <a:ext cx="3161351" cy="2545401"/>
        </a:xfrm>
        <a:prstGeom prst="rect">
          <a:avLst/>
        </a:prstGeom>
      </xdr:spPr>
    </xdr:pic>
    <xdr:clientData/>
  </xdr:oneCellAnchor>
  <xdr:oneCellAnchor>
    <xdr:from>
      <xdr:col>1</xdr:col>
      <xdr:colOff>644901</xdr:colOff>
      <xdr:row>104</xdr:row>
      <xdr:rowOff>324749</xdr:rowOff>
    </xdr:from>
    <xdr:ext cx="2401252" cy="3566038"/>
    <xdr:pic>
      <xdr:nvPicPr>
        <xdr:cNvPr id="7" name="Picture 6">
          <a:extLst>
            <a:ext uri="{FF2B5EF4-FFF2-40B4-BE49-F238E27FC236}">
              <a16:creationId xmlns:a16="http://schemas.microsoft.com/office/drawing/2014/main" id="{569A550A-EB2D-4FF6-9E5F-EA355A75F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329208" y="39254792"/>
          <a:ext cx="3566038" cy="2401252"/>
        </a:xfrm>
        <a:prstGeom prst="rect">
          <a:avLst/>
        </a:prstGeom>
      </xdr:spPr>
    </xdr:pic>
    <xdr:clientData/>
  </xdr:oneCellAnchor>
  <xdr:oneCellAnchor>
    <xdr:from>
      <xdr:col>1</xdr:col>
      <xdr:colOff>368710</xdr:colOff>
      <xdr:row>85</xdr:row>
      <xdr:rowOff>122905</xdr:rowOff>
    </xdr:from>
    <xdr:ext cx="2917503" cy="2546553"/>
    <xdr:pic>
      <xdr:nvPicPr>
        <xdr:cNvPr id="8" name="Picture 7">
          <a:extLst>
            <a:ext uri="{FF2B5EF4-FFF2-40B4-BE49-F238E27FC236}">
              <a16:creationId xmlns:a16="http://schemas.microsoft.com/office/drawing/2014/main" id="{61B5F08D-89C3-459D-9DD5-CD6C020BF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410" y="31860205"/>
          <a:ext cx="2917503" cy="2546553"/>
        </a:xfrm>
        <a:prstGeom prst="rect">
          <a:avLst/>
        </a:prstGeom>
      </xdr:spPr>
    </xdr:pic>
    <xdr:clientData/>
  </xdr:oneCellAnchor>
  <xdr:oneCellAnchor>
    <xdr:from>
      <xdr:col>1</xdr:col>
      <xdr:colOff>830035</xdr:colOff>
      <xdr:row>151</xdr:row>
      <xdr:rowOff>27215</xdr:rowOff>
    </xdr:from>
    <xdr:ext cx="1983814" cy="2619376"/>
    <xdr:pic>
      <xdr:nvPicPr>
        <xdr:cNvPr id="9" name="Picture 8">
          <a:extLst>
            <a:ext uri="{FF2B5EF4-FFF2-40B4-BE49-F238E27FC236}">
              <a16:creationId xmlns:a16="http://schemas.microsoft.com/office/drawing/2014/main" id="{53D10B73-2AE3-4861-A0FD-4A26372BC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6735" y="55053140"/>
          <a:ext cx="1983814" cy="2619376"/>
        </a:xfrm>
        <a:prstGeom prst="rect">
          <a:avLst/>
        </a:prstGeom>
      </xdr:spPr>
    </xdr:pic>
    <xdr:clientData/>
  </xdr:oneCellAnchor>
  <xdr:oneCellAnchor>
    <xdr:from>
      <xdr:col>1</xdr:col>
      <xdr:colOff>666751</xdr:colOff>
      <xdr:row>52</xdr:row>
      <xdr:rowOff>285749</xdr:rowOff>
    </xdr:from>
    <xdr:ext cx="2463889" cy="3275524"/>
    <xdr:pic>
      <xdr:nvPicPr>
        <xdr:cNvPr id="10" name="Picture 9">
          <a:extLst>
            <a:ext uri="{FF2B5EF4-FFF2-40B4-BE49-F238E27FC236}">
              <a16:creationId xmlns:a16="http://schemas.microsoft.com/office/drawing/2014/main" id="{748B494A-8439-41FE-AD5B-16E06588A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1" y="19145249"/>
          <a:ext cx="2463889" cy="3275524"/>
        </a:xfrm>
        <a:prstGeom prst="rect">
          <a:avLst/>
        </a:prstGeom>
      </xdr:spPr>
    </xdr:pic>
    <xdr:clientData/>
  </xdr:oneCellAnchor>
  <xdr:oneCellAnchor>
    <xdr:from>
      <xdr:col>1</xdr:col>
      <xdr:colOff>285751</xdr:colOff>
      <xdr:row>136</xdr:row>
      <xdr:rowOff>300547</xdr:rowOff>
    </xdr:from>
    <xdr:ext cx="3254374" cy="2271203"/>
    <xdr:pic>
      <xdr:nvPicPr>
        <xdr:cNvPr id="11" name="Picture 10">
          <a:extLst>
            <a:ext uri="{FF2B5EF4-FFF2-40B4-BE49-F238E27FC236}">
              <a16:creationId xmlns:a16="http://schemas.microsoft.com/office/drawing/2014/main" id="{A7C15CBD-926B-4ACF-821E-FF1C77A80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0833" t="8663" r="11774" b="8068"/>
        <a:stretch/>
      </xdr:blipFill>
      <xdr:spPr>
        <a:xfrm>
          <a:off x="552451" y="50182972"/>
          <a:ext cx="3254374" cy="2271203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898891</xdr:colOff>
      <xdr:row>6</xdr:row>
      <xdr:rowOff>161731</xdr:rowOff>
    </xdr:from>
    <xdr:ext cx="1779495" cy="2545400"/>
    <xdr:pic>
      <xdr:nvPicPr>
        <xdr:cNvPr id="2" name="Picture 1">
          <a:extLst>
            <a:ext uri="{FF2B5EF4-FFF2-40B4-BE49-F238E27FC236}">
              <a16:creationId xmlns:a16="http://schemas.microsoft.com/office/drawing/2014/main" id="{111DD8B6-1D08-49FA-83C0-C78218F808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324"/>
        <a:stretch/>
      </xdr:blipFill>
      <xdr:spPr>
        <a:xfrm>
          <a:off x="1718041" y="1361881"/>
          <a:ext cx="1779495" cy="2545400"/>
        </a:xfrm>
        <a:prstGeom prst="rect">
          <a:avLst/>
        </a:prstGeom>
      </xdr:spPr>
    </xdr:pic>
    <xdr:clientData/>
  </xdr:oneCellAnchor>
  <xdr:oneCellAnchor>
    <xdr:from>
      <xdr:col>1</xdr:col>
      <xdr:colOff>768379</xdr:colOff>
      <xdr:row>21</xdr:row>
      <xdr:rowOff>262206</xdr:rowOff>
    </xdr:from>
    <xdr:ext cx="2069093" cy="2545402"/>
    <xdr:pic>
      <xdr:nvPicPr>
        <xdr:cNvPr id="3" name="Picture 2">
          <a:extLst>
            <a:ext uri="{FF2B5EF4-FFF2-40B4-BE49-F238E27FC236}">
              <a16:creationId xmlns:a16="http://schemas.microsoft.com/office/drawing/2014/main" id="{05254D85-5648-46DD-A407-97F8C78C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5629" y="4396056"/>
          <a:ext cx="2069093" cy="2545402"/>
        </a:xfrm>
        <a:prstGeom prst="rect">
          <a:avLst/>
        </a:prstGeom>
      </xdr:spPr>
    </xdr:pic>
    <xdr:clientData/>
  </xdr:oneCellAnchor>
  <xdr:oneCellAnchor>
    <xdr:from>
      <xdr:col>1</xdr:col>
      <xdr:colOff>642403</xdr:colOff>
      <xdr:row>38</xdr:row>
      <xdr:rowOff>43386</xdr:rowOff>
    </xdr:from>
    <xdr:ext cx="2321046" cy="2542225"/>
    <xdr:pic>
      <xdr:nvPicPr>
        <xdr:cNvPr id="4" name="Picture 3">
          <a:extLst>
            <a:ext uri="{FF2B5EF4-FFF2-40B4-BE49-F238E27FC236}">
              <a16:creationId xmlns:a16="http://schemas.microsoft.com/office/drawing/2014/main" id="{3CD04C6F-630A-4734-B952-4A14BB731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9653" y="7644336"/>
          <a:ext cx="2321046" cy="2542225"/>
        </a:xfrm>
        <a:prstGeom prst="rect">
          <a:avLst/>
        </a:prstGeom>
      </xdr:spPr>
    </xdr:pic>
    <xdr:clientData/>
  </xdr:oneCellAnchor>
  <xdr:oneCellAnchor>
    <xdr:from>
      <xdr:col>1</xdr:col>
      <xdr:colOff>365710</xdr:colOff>
      <xdr:row>71</xdr:row>
      <xdr:rowOff>59967</xdr:rowOff>
    </xdr:from>
    <xdr:ext cx="2874432" cy="2542224"/>
    <xdr:pic>
      <xdr:nvPicPr>
        <xdr:cNvPr id="5" name="Picture 4">
          <a:extLst>
            <a:ext uri="{FF2B5EF4-FFF2-40B4-BE49-F238E27FC236}">
              <a16:creationId xmlns:a16="http://schemas.microsoft.com/office/drawing/2014/main" id="{E9D06502-4E1E-4EBC-8BF1-56B3519D0B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548" b="4795"/>
        <a:stretch/>
      </xdr:blipFill>
      <xdr:spPr>
        <a:xfrm>
          <a:off x="1222960" y="14261742"/>
          <a:ext cx="2874432" cy="2542224"/>
        </a:xfrm>
        <a:prstGeom prst="rect">
          <a:avLst/>
        </a:prstGeom>
      </xdr:spPr>
    </xdr:pic>
    <xdr:clientData/>
  </xdr:oneCellAnchor>
  <xdr:oneCellAnchor>
    <xdr:from>
      <xdr:col>1</xdr:col>
      <xdr:colOff>222250</xdr:colOff>
      <xdr:row>120</xdr:row>
      <xdr:rowOff>293461</xdr:rowOff>
    </xdr:from>
    <xdr:ext cx="3161351" cy="2545401"/>
    <xdr:pic>
      <xdr:nvPicPr>
        <xdr:cNvPr id="6" name="Picture 5">
          <a:extLst>
            <a:ext uri="{FF2B5EF4-FFF2-40B4-BE49-F238E27FC236}">
              <a16:creationId xmlns:a16="http://schemas.microsoft.com/office/drawing/2014/main" id="{DB534E87-F6B9-4632-99EB-81D5F1A3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9500" y="24201211"/>
          <a:ext cx="3161351" cy="2545401"/>
        </a:xfrm>
        <a:prstGeom prst="rect">
          <a:avLst/>
        </a:prstGeom>
      </xdr:spPr>
    </xdr:pic>
    <xdr:clientData/>
  </xdr:oneCellAnchor>
  <xdr:oneCellAnchor>
    <xdr:from>
      <xdr:col>1</xdr:col>
      <xdr:colOff>644901</xdr:colOff>
      <xdr:row>103</xdr:row>
      <xdr:rowOff>324749</xdr:rowOff>
    </xdr:from>
    <xdr:ext cx="2401252" cy="3566038"/>
    <xdr:pic>
      <xdr:nvPicPr>
        <xdr:cNvPr id="7" name="Picture 6">
          <a:extLst>
            <a:ext uri="{FF2B5EF4-FFF2-40B4-BE49-F238E27FC236}">
              <a16:creationId xmlns:a16="http://schemas.microsoft.com/office/drawing/2014/main" id="{8CFDD4A6-D06F-4632-BAC6-19509CB61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919758" y="21385892"/>
          <a:ext cx="3566038" cy="2401252"/>
        </a:xfrm>
        <a:prstGeom prst="rect">
          <a:avLst/>
        </a:prstGeom>
      </xdr:spPr>
    </xdr:pic>
    <xdr:clientData/>
  </xdr:oneCellAnchor>
  <xdr:oneCellAnchor>
    <xdr:from>
      <xdr:col>1</xdr:col>
      <xdr:colOff>368710</xdr:colOff>
      <xdr:row>85</xdr:row>
      <xdr:rowOff>122905</xdr:rowOff>
    </xdr:from>
    <xdr:ext cx="2917503" cy="2546553"/>
    <xdr:pic>
      <xdr:nvPicPr>
        <xdr:cNvPr id="8" name="Picture 7">
          <a:extLst>
            <a:ext uri="{FF2B5EF4-FFF2-40B4-BE49-F238E27FC236}">
              <a16:creationId xmlns:a16="http://schemas.microsoft.com/office/drawing/2014/main" id="{A61DE7BD-A357-4326-AFC9-137A47D28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5960" y="17125030"/>
          <a:ext cx="2917503" cy="2546553"/>
        </a:xfrm>
        <a:prstGeom prst="rect">
          <a:avLst/>
        </a:prstGeom>
      </xdr:spPr>
    </xdr:pic>
    <xdr:clientData/>
  </xdr:oneCellAnchor>
  <xdr:oneCellAnchor>
    <xdr:from>
      <xdr:col>1</xdr:col>
      <xdr:colOff>830035</xdr:colOff>
      <xdr:row>150</xdr:row>
      <xdr:rowOff>27215</xdr:rowOff>
    </xdr:from>
    <xdr:ext cx="1983814" cy="2619376"/>
    <xdr:pic>
      <xdr:nvPicPr>
        <xdr:cNvPr id="9" name="Picture 8">
          <a:extLst>
            <a:ext uri="{FF2B5EF4-FFF2-40B4-BE49-F238E27FC236}">
              <a16:creationId xmlns:a16="http://schemas.microsoft.com/office/drawing/2014/main" id="{E83497AE-AC9E-4FD2-846A-FF61A748F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7285" y="30030965"/>
          <a:ext cx="1983814" cy="2619376"/>
        </a:xfrm>
        <a:prstGeom prst="rect">
          <a:avLst/>
        </a:prstGeom>
      </xdr:spPr>
    </xdr:pic>
    <xdr:clientData/>
  </xdr:oneCellAnchor>
  <xdr:oneCellAnchor>
    <xdr:from>
      <xdr:col>1</xdr:col>
      <xdr:colOff>666751</xdr:colOff>
      <xdr:row>52</xdr:row>
      <xdr:rowOff>285749</xdr:rowOff>
    </xdr:from>
    <xdr:ext cx="2463889" cy="3275524"/>
    <xdr:pic>
      <xdr:nvPicPr>
        <xdr:cNvPr id="10" name="Picture 9">
          <a:extLst>
            <a:ext uri="{FF2B5EF4-FFF2-40B4-BE49-F238E27FC236}">
              <a16:creationId xmlns:a16="http://schemas.microsoft.com/office/drawing/2014/main" id="{B32B1704-6CB5-48F3-B03F-420F2F2A6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1" y="10601324"/>
          <a:ext cx="2463889" cy="3275524"/>
        </a:xfrm>
        <a:prstGeom prst="rect">
          <a:avLst/>
        </a:prstGeom>
      </xdr:spPr>
    </xdr:pic>
    <xdr:clientData/>
  </xdr:oneCellAnchor>
  <xdr:oneCellAnchor>
    <xdr:from>
      <xdr:col>1</xdr:col>
      <xdr:colOff>285751</xdr:colOff>
      <xdr:row>135</xdr:row>
      <xdr:rowOff>300547</xdr:rowOff>
    </xdr:from>
    <xdr:ext cx="3254374" cy="2271203"/>
    <xdr:pic>
      <xdr:nvPicPr>
        <xdr:cNvPr id="11" name="Picture 10">
          <a:extLst>
            <a:ext uri="{FF2B5EF4-FFF2-40B4-BE49-F238E27FC236}">
              <a16:creationId xmlns:a16="http://schemas.microsoft.com/office/drawing/2014/main" id="{D1BBA7FD-6F2A-48AA-9D8B-FFE64FC655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0833" t="8663" r="11774" b="8068"/>
        <a:stretch/>
      </xdr:blipFill>
      <xdr:spPr>
        <a:xfrm>
          <a:off x="1143001" y="27199147"/>
          <a:ext cx="3254374" cy="2271203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1254125</xdr:colOff>
      <xdr:row>100</xdr:row>
      <xdr:rowOff>47625</xdr:rowOff>
    </xdr:from>
    <xdr:to>
      <xdr:col>2</xdr:col>
      <xdr:colOff>1397000</xdr:colOff>
      <xdr:row>108</xdr:row>
      <xdr:rowOff>238125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798C1EC-F871-4CD1-B21B-9EA40FC9AE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607" t="60920" r="39524" b="11301"/>
        <a:stretch/>
      </xdr:blipFill>
      <xdr:spPr>
        <a:xfrm>
          <a:off x="1666875" y="42211625"/>
          <a:ext cx="1555750" cy="279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1190625</xdr:colOff>
      <xdr:row>172</xdr:row>
      <xdr:rowOff>206375</xdr:rowOff>
    </xdr:from>
    <xdr:to>
      <xdr:col>2</xdr:col>
      <xdr:colOff>1168883</xdr:colOff>
      <xdr:row>183</xdr:row>
      <xdr:rowOff>238125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B5A75C6-31EA-4471-AB52-0549433BDF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146" t="8270" r="13356" b="5263"/>
        <a:stretch/>
      </xdr:blipFill>
      <xdr:spPr>
        <a:xfrm>
          <a:off x="1619250" y="36258500"/>
          <a:ext cx="1422883" cy="3444875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1301750</xdr:colOff>
      <xdr:row>158</xdr:row>
      <xdr:rowOff>15875</xdr:rowOff>
    </xdr:from>
    <xdr:to>
      <xdr:col>2</xdr:col>
      <xdr:colOff>952500</xdr:colOff>
      <xdr:row>168</xdr:row>
      <xdr:rowOff>111125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05CA6A9-42E8-44A0-B449-4974549DF6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764" t="48922" r="35874" b="6987"/>
        <a:stretch/>
      </xdr:blipFill>
      <xdr:spPr>
        <a:xfrm>
          <a:off x="1714500" y="30702250"/>
          <a:ext cx="1063625" cy="3302000"/>
        </a:xfrm>
        <a:prstGeom prst="rect">
          <a:avLst/>
        </a:prstGeom>
      </xdr:spPr>
    </xdr:pic>
    <xdr:clientData/>
  </xdr:twoCellAnchor>
  <xdr:twoCellAnchor editAs="oneCell">
    <xdr:from>
      <xdr:col>1</xdr:col>
      <xdr:colOff>711186</xdr:colOff>
      <xdr:row>86</xdr:row>
      <xdr:rowOff>161517</xdr:rowOff>
    </xdr:from>
    <xdr:to>
      <xdr:col>2</xdr:col>
      <xdr:colOff>1806014</xdr:colOff>
      <xdr:row>95</xdr:row>
      <xdr:rowOff>225172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3" r="18909"/>
        <a:stretch/>
      </xdr:blipFill>
      <xdr:spPr>
        <a:xfrm>
          <a:off x="1123936" y="16036517"/>
          <a:ext cx="2507703" cy="2587780"/>
        </a:xfrm>
        <a:prstGeom prst="rect">
          <a:avLst/>
        </a:prstGeom>
      </xdr:spPr>
    </xdr:pic>
    <xdr:clientData/>
  </xdr:twoCellAnchor>
  <xdr:twoCellAnchor editAs="oneCell">
    <xdr:from>
      <xdr:col>1</xdr:col>
      <xdr:colOff>1085850</xdr:colOff>
      <xdr:row>114</xdr:row>
      <xdr:rowOff>365125</xdr:rowOff>
    </xdr:from>
    <xdr:to>
      <xdr:col>2</xdr:col>
      <xdr:colOff>1714499</xdr:colOff>
      <xdr:row>122</xdr:row>
      <xdr:rowOff>190148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8600" y="25638125"/>
          <a:ext cx="2041524" cy="2095148"/>
        </a:xfrm>
        <a:prstGeom prst="rect">
          <a:avLst/>
        </a:prstGeom>
      </xdr:spPr>
    </xdr:pic>
    <xdr:clientData/>
  </xdr:twoCellAnchor>
  <xdr:twoCellAnchor editAs="oneCell">
    <xdr:from>
      <xdr:col>1</xdr:col>
      <xdr:colOff>760240</xdr:colOff>
      <xdr:row>16</xdr:row>
      <xdr:rowOff>281348</xdr:rowOff>
    </xdr:from>
    <xdr:to>
      <xdr:col>2</xdr:col>
      <xdr:colOff>1493583</xdr:colOff>
      <xdr:row>25</xdr:row>
      <xdr:rowOff>158286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7D64CD-54CA-A340-A09C-EF6138CAE8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5973"/>
        <a:stretch/>
      </xdr:blipFill>
      <xdr:spPr>
        <a:xfrm>
          <a:off x="1172990" y="2011723"/>
          <a:ext cx="2146218" cy="2924938"/>
        </a:xfrm>
        <a:prstGeom prst="rect">
          <a:avLst/>
        </a:prstGeom>
      </xdr:spPr>
    </xdr:pic>
    <xdr:clientData/>
  </xdr:twoCellAnchor>
  <xdr:twoCellAnchor editAs="oneCell">
    <xdr:from>
      <xdr:col>1</xdr:col>
      <xdr:colOff>42454</xdr:colOff>
      <xdr:row>29</xdr:row>
      <xdr:rowOff>14735</xdr:rowOff>
    </xdr:from>
    <xdr:to>
      <xdr:col>2</xdr:col>
      <xdr:colOff>1883788</xdr:colOff>
      <xdr:row>37</xdr:row>
      <xdr:rowOff>152616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735C55A-9535-E849-9AA3-1AEE93D9DE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8592"/>
        <a:stretch/>
      </xdr:blipFill>
      <xdr:spPr>
        <a:xfrm>
          <a:off x="455204" y="7380735"/>
          <a:ext cx="3254209" cy="2804881"/>
        </a:xfrm>
        <a:prstGeom prst="rect">
          <a:avLst/>
        </a:prstGeom>
      </xdr:spPr>
    </xdr:pic>
    <xdr:clientData/>
  </xdr:twoCellAnchor>
  <xdr:twoCellAnchor editAs="oneCell">
    <xdr:from>
      <xdr:col>0</xdr:col>
      <xdr:colOff>296104</xdr:colOff>
      <xdr:row>55</xdr:row>
      <xdr:rowOff>202771</xdr:rowOff>
    </xdr:from>
    <xdr:to>
      <xdr:col>2</xdr:col>
      <xdr:colOff>2475577</xdr:colOff>
      <xdr:row>64</xdr:row>
      <xdr:rowOff>128795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A2AABB-84DB-AB43-A723-B12857D7DE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25833" b="21428"/>
        <a:stretch/>
      </xdr:blipFill>
      <xdr:spPr>
        <a:xfrm>
          <a:off x="296104" y="10864368"/>
          <a:ext cx="4019506" cy="2807803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253999</xdr:colOff>
      <xdr:row>141</xdr:row>
      <xdr:rowOff>222250</xdr:rowOff>
    </xdr:from>
    <xdr:to>
      <xdr:col>2</xdr:col>
      <xdr:colOff>2465171</xdr:colOff>
      <xdr:row>151</xdr:row>
      <xdr:rowOff>79375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167D04-7E8D-441B-A129-4467B672A7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6988" t="7326" r="33396" b="13232"/>
        <a:stretch/>
      </xdr:blipFill>
      <xdr:spPr>
        <a:xfrm>
          <a:off x="571499" y="25463500"/>
          <a:ext cx="3655797" cy="3000375"/>
        </a:xfrm>
        <a:prstGeom prst="rect">
          <a:avLst/>
        </a:prstGeom>
      </xdr:spPr>
    </xdr:pic>
    <xdr:clientData/>
  </xdr:twoCellAnchor>
  <xdr:twoCellAnchor>
    <xdr:from>
      <xdr:col>1</xdr:col>
      <xdr:colOff>555624</xdr:colOff>
      <xdr:row>151</xdr:row>
      <xdr:rowOff>150813</xdr:rowOff>
    </xdr:from>
    <xdr:to>
      <xdr:col>2</xdr:col>
      <xdr:colOff>2190750</xdr:colOff>
      <xdr:row>151</xdr:row>
      <xdr:rowOff>158750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AB88968D-FEC0-46E0-B148-34246CA97882}"/>
            </a:ext>
          </a:extLst>
        </xdr:cNvPr>
        <xdr:cNvCxnSpPr/>
      </xdr:nvCxnSpPr>
      <xdr:spPr>
        <a:xfrm>
          <a:off x="873124" y="28535313"/>
          <a:ext cx="3079751" cy="7937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327024</xdr:colOff>
      <xdr:row>148</xdr:row>
      <xdr:rowOff>15875</xdr:rowOff>
    </xdr:from>
    <xdr:to>
      <xdr:col>1</xdr:col>
      <xdr:colOff>349250</xdr:colOff>
      <xdr:row>150</xdr:row>
      <xdr:rowOff>509588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B0CC0058-371D-46CD-A433-DE98003C14A9}"/>
            </a:ext>
          </a:extLst>
        </xdr:cNvPr>
        <xdr:cNvCxnSpPr/>
      </xdr:nvCxnSpPr>
      <xdr:spPr>
        <a:xfrm flipV="1">
          <a:off x="644524" y="27209750"/>
          <a:ext cx="22226" cy="1096963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168</xdr:row>
      <xdr:rowOff>222250</xdr:rowOff>
    </xdr:from>
    <xdr:to>
      <xdr:col>2</xdr:col>
      <xdr:colOff>889000</xdr:colOff>
      <xdr:row>168</xdr:row>
      <xdr:rowOff>222251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12BE98C9-4A9D-4577-B8C9-009634852FCC}"/>
            </a:ext>
          </a:extLst>
        </xdr:cNvPr>
        <xdr:cNvCxnSpPr/>
      </xdr:nvCxnSpPr>
      <xdr:spPr>
        <a:xfrm flipV="1">
          <a:off x="1873250" y="34115375"/>
          <a:ext cx="841375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1174750</xdr:colOff>
      <xdr:row>159</xdr:row>
      <xdr:rowOff>254001</xdr:rowOff>
    </xdr:from>
    <xdr:to>
      <xdr:col>1</xdr:col>
      <xdr:colOff>1174750</xdr:colOff>
      <xdr:row>168</xdr:row>
      <xdr:rowOff>15875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413B4284-361F-471F-B3FD-DE8D65008A0D}"/>
            </a:ext>
          </a:extLst>
        </xdr:cNvPr>
        <xdr:cNvCxnSpPr/>
      </xdr:nvCxnSpPr>
      <xdr:spPr>
        <a:xfrm flipV="1">
          <a:off x="1587500" y="31210251"/>
          <a:ext cx="0" cy="2698749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1317625</xdr:colOff>
      <xdr:row>184</xdr:row>
      <xdr:rowOff>127000</xdr:rowOff>
    </xdr:from>
    <xdr:to>
      <xdr:col>2</xdr:col>
      <xdr:colOff>889000</xdr:colOff>
      <xdr:row>184</xdr:row>
      <xdr:rowOff>127001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D765BCA-68C9-493E-97DE-91445CEC3E7F}"/>
            </a:ext>
          </a:extLst>
        </xdr:cNvPr>
        <xdr:cNvCxnSpPr/>
      </xdr:nvCxnSpPr>
      <xdr:spPr>
        <a:xfrm>
          <a:off x="1746250" y="39862125"/>
          <a:ext cx="1016000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898524</xdr:colOff>
      <xdr:row>173</xdr:row>
      <xdr:rowOff>127000</xdr:rowOff>
    </xdr:from>
    <xdr:to>
      <xdr:col>1</xdr:col>
      <xdr:colOff>920750</xdr:colOff>
      <xdr:row>183</xdr:row>
      <xdr:rowOff>195266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CA67251A-EC6D-497C-80E1-1B452E608504}"/>
            </a:ext>
          </a:extLst>
        </xdr:cNvPr>
        <xdr:cNvCxnSpPr/>
      </xdr:nvCxnSpPr>
      <xdr:spPr>
        <a:xfrm flipV="1">
          <a:off x="1311274" y="36512500"/>
          <a:ext cx="22226" cy="3211516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109</xdr:row>
      <xdr:rowOff>95250</xdr:rowOff>
    </xdr:from>
    <xdr:to>
      <xdr:col>2</xdr:col>
      <xdr:colOff>1143000</xdr:colOff>
      <xdr:row>109</xdr:row>
      <xdr:rowOff>95252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6D093B01-86BE-4AF6-94EE-923BB2B10651}"/>
            </a:ext>
          </a:extLst>
        </xdr:cNvPr>
        <xdr:cNvCxnSpPr/>
      </xdr:nvCxnSpPr>
      <xdr:spPr>
        <a:xfrm flipV="1">
          <a:off x="1873250" y="45132625"/>
          <a:ext cx="1095375" cy="2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1301750</xdr:colOff>
      <xdr:row>102</xdr:row>
      <xdr:rowOff>111126</xdr:rowOff>
    </xdr:from>
    <xdr:to>
      <xdr:col>1</xdr:col>
      <xdr:colOff>1317625</xdr:colOff>
      <xdr:row>108</xdr:row>
      <xdr:rowOff>254000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359814EA-C728-4B18-9470-3BC1A88F8564}"/>
            </a:ext>
          </a:extLst>
        </xdr:cNvPr>
        <xdr:cNvCxnSpPr/>
      </xdr:nvCxnSpPr>
      <xdr:spPr>
        <a:xfrm flipV="1">
          <a:off x="1714500" y="42814876"/>
          <a:ext cx="15875" cy="2206624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650875</xdr:colOff>
      <xdr:row>70</xdr:row>
      <xdr:rowOff>349250</xdr:rowOff>
    </xdr:from>
    <xdr:to>
      <xdr:col>2</xdr:col>
      <xdr:colOff>1349375</xdr:colOff>
      <xdr:row>81</xdr:row>
      <xdr:rowOff>365125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1DC52D-A278-4C7D-9584-0D40D4C4BE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13728" b="6759"/>
        <a:stretch/>
      </xdr:blipFill>
      <xdr:spPr>
        <a:xfrm>
          <a:off x="1079500" y="15859125"/>
          <a:ext cx="2143125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1000125</xdr:colOff>
      <xdr:row>191</xdr:row>
      <xdr:rowOff>111125</xdr:rowOff>
    </xdr:from>
    <xdr:to>
      <xdr:col>2</xdr:col>
      <xdr:colOff>1809750</xdr:colOff>
      <xdr:row>205</xdr:row>
      <xdr:rowOff>52357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F41A35-0645-43AA-A8C4-8A4518166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8750" y="49609375"/>
          <a:ext cx="2254250" cy="4227482"/>
        </a:xfrm>
        <a:prstGeom prst="rect">
          <a:avLst/>
        </a:prstGeom>
      </xdr:spPr>
    </xdr:pic>
    <xdr:clientData/>
  </xdr:twoCellAnchor>
  <xdr:twoCellAnchor editAs="oneCell">
    <xdr:from>
      <xdr:col>1</xdr:col>
      <xdr:colOff>555624</xdr:colOff>
      <xdr:row>128</xdr:row>
      <xdr:rowOff>252542</xdr:rowOff>
    </xdr:from>
    <xdr:to>
      <xdr:col>2</xdr:col>
      <xdr:colOff>2263774</xdr:colOff>
      <xdr:row>133</xdr:row>
      <xdr:rowOff>115612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353F45-2426-429E-9EB2-BD00B65D2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84249" y="34336167"/>
          <a:ext cx="3152775" cy="1212445"/>
        </a:xfrm>
        <a:prstGeom prst="rect">
          <a:avLst/>
        </a:prstGeom>
      </xdr:spPr>
    </xdr:pic>
    <xdr:clientData/>
  </xdr:twoCellAnchor>
  <xdr:twoCellAnchor editAs="oneCell">
    <xdr:from>
      <xdr:col>1</xdr:col>
      <xdr:colOff>904397</xdr:colOff>
      <xdr:row>4</xdr:row>
      <xdr:rowOff>195654</xdr:rowOff>
    </xdr:from>
    <xdr:to>
      <xdr:col>2</xdr:col>
      <xdr:colOff>1174749</xdr:colOff>
      <xdr:row>13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D7A5A4E-9D2C-4EB1-8D63-88934F609F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829" b="7620"/>
        <a:stretch/>
      </xdr:blipFill>
      <xdr:spPr>
        <a:xfrm>
          <a:off x="1333022" y="1926029"/>
          <a:ext cx="1714977" cy="297934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41</xdr:row>
      <xdr:rowOff>222249</xdr:rowOff>
    </xdr:from>
    <xdr:to>
      <xdr:col>2</xdr:col>
      <xdr:colOff>945215</xdr:colOff>
      <xdr:row>50</xdr:row>
      <xdr:rowOff>292099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4892CF-30DE-4A39-86AA-3EFFEEBC6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1125" y="15605124"/>
          <a:ext cx="1437340" cy="3032125"/>
        </a:xfrm>
        <a:prstGeom prst="rect">
          <a:avLst/>
        </a:prstGeom>
      </xdr:spPr>
    </xdr:pic>
    <xdr:clientData/>
  </xdr:twoCellAnchor>
  <xdr:twoCellAnchor editAs="oneCell">
    <xdr:from>
      <xdr:col>2</xdr:col>
      <xdr:colOff>21168</xdr:colOff>
      <xdr:row>217</xdr:row>
      <xdr:rowOff>21165</xdr:rowOff>
    </xdr:from>
    <xdr:to>
      <xdr:col>2</xdr:col>
      <xdr:colOff>1164166</xdr:colOff>
      <xdr:row>228</xdr:row>
      <xdr:rowOff>66847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54AF40-7F1C-B948-93F2-D4CCC7625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62668" y="74654832"/>
          <a:ext cx="1142998" cy="3707516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1254125</xdr:colOff>
      <xdr:row>104</xdr:row>
      <xdr:rowOff>47625</xdr:rowOff>
    </xdr:from>
    <xdr:to>
      <xdr:col>2</xdr:col>
      <xdr:colOff>1397000</xdr:colOff>
      <xdr:row>112</xdr:row>
      <xdr:rowOff>238124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7B4049-E9B0-4BFC-86EF-3D82F62091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607" t="60920" r="39524" b="11301"/>
        <a:stretch/>
      </xdr:blipFill>
      <xdr:spPr>
        <a:xfrm>
          <a:off x="1673225" y="20488275"/>
          <a:ext cx="1562100" cy="2819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1190625</xdr:colOff>
      <xdr:row>166</xdr:row>
      <xdr:rowOff>206375</xdr:rowOff>
    </xdr:from>
    <xdr:to>
      <xdr:col>2</xdr:col>
      <xdr:colOff>1168883</xdr:colOff>
      <xdr:row>177</xdr:row>
      <xdr:rowOff>238126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72E17D-1F01-4E51-883D-2C65D64A5C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146" t="8270" r="13356" b="5263"/>
        <a:stretch/>
      </xdr:blipFill>
      <xdr:spPr>
        <a:xfrm>
          <a:off x="1609725" y="40297100"/>
          <a:ext cx="1397483" cy="3489325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1301750</xdr:colOff>
      <xdr:row>152</xdr:row>
      <xdr:rowOff>15875</xdr:rowOff>
    </xdr:from>
    <xdr:to>
      <xdr:col>2</xdr:col>
      <xdr:colOff>952500</xdr:colOff>
      <xdr:row>162</xdr:row>
      <xdr:rowOff>111124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59A716-72BE-4CAE-95BA-C96CC1ECD2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764" t="48922" r="35874" b="6987"/>
        <a:stretch/>
      </xdr:blipFill>
      <xdr:spPr>
        <a:xfrm>
          <a:off x="1720850" y="34629725"/>
          <a:ext cx="1069975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711186</xdr:colOff>
      <xdr:row>91</xdr:row>
      <xdr:rowOff>161517</xdr:rowOff>
    </xdr:from>
    <xdr:to>
      <xdr:col>2</xdr:col>
      <xdr:colOff>1806014</xdr:colOff>
      <xdr:row>100</xdr:row>
      <xdr:rowOff>225172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778979-F67F-487C-AB7C-1EA0E70A43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3" r="18909"/>
        <a:stretch/>
      </xdr:blipFill>
      <xdr:spPr>
        <a:xfrm>
          <a:off x="1130286" y="16020642"/>
          <a:ext cx="2514053" cy="2606830"/>
        </a:xfrm>
        <a:prstGeom prst="rect">
          <a:avLst/>
        </a:prstGeom>
      </xdr:spPr>
    </xdr:pic>
    <xdr:clientData/>
  </xdr:twoCellAnchor>
  <xdr:twoCellAnchor editAs="oneCell">
    <xdr:from>
      <xdr:col>1</xdr:col>
      <xdr:colOff>760240</xdr:colOff>
      <xdr:row>16</xdr:row>
      <xdr:rowOff>281348</xdr:rowOff>
    </xdr:from>
    <xdr:to>
      <xdr:col>2</xdr:col>
      <xdr:colOff>1493583</xdr:colOff>
      <xdr:row>25</xdr:row>
      <xdr:rowOff>158286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83BF5FB-3DEC-4D01-8843-D3842E1317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5973"/>
        <a:stretch/>
      </xdr:blipFill>
      <xdr:spPr>
        <a:xfrm>
          <a:off x="1179340" y="2005373"/>
          <a:ext cx="2152568" cy="2924938"/>
        </a:xfrm>
        <a:prstGeom prst="rect">
          <a:avLst/>
        </a:prstGeom>
      </xdr:spPr>
    </xdr:pic>
    <xdr:clientData/>
  </xdr:twoCellAnchor>
  <xdr:twoCellAnchor editAs="oneCell">
    <xdr:from>
      <xdr:col>1</xdr:col>
      <xdr:colOff>42454</xdr:colOff>
      <xdr:row>29</xdr:row>
      <xdr:rowOff>14735</xdr:rowOff>
    </xdr:from>
    <xdr:to>
      <xdr:col>2</xdr:col>
      <xdr:colOff>1883788</xdr:colOff>
      <xdr:row>37</xdr:row>
      <xdr:rowOff>152616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8C80BB-D746-42EE-B36D-C89B06B5C5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38592"/>
        <a:stretch/>
      </xdr:blipFill>
      <xdr:spPr>
        <a:xfrm>
          <a:off x="461554" y="6501260"/>
          <a:ext cx="3260559" cy="2804881"/>
        </a:xfrm>
        <a:prstGeom prst="rect">
          <a:avLst/>
        </a:prstGeom>
      </xdr:spPr>
    </xdr:pic>
    <xdr:clientData/>
  </xdr:twoCellAnchor>
  <xdr:twoCellAnchor editAs="oneCell">
    <xdr:from>
      <xdr:col>0</xdr:col>
      <xdr:colOff>296104</xdr:colOff>
      <xdr:row>55</xdr:row>
      <xdr:rowOff>202771</xdr:rowOff>
    </xdr:from>
    <xdr:to>
      <xdr:col>2</xdr:col>
      <xdr:colOff>2475577</xdr:colOff>
      <xdr:row>64</xdr:row>
      <xdr:rowOff>128795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C58494-9350-44C3-835F-E208A4575D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5833" b="21428"/>
        <a:stretch/>
      </xdr:blipFill>
      <xdr:spPr>
        <a:xfrm>
          <a:off x="296104" y="11585146"/>
          <a:ext cx="4017798" cy="2780349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253999</xdr:colOff>
      <xdr:row>131</xdr:row>
      <xdr:rowOff>222250</xdr:rowOff>
    </xdr:from>
    <xdr:to>
      <xdr:col>2</xdr:col>
      <xdr:colOff>2465171</xdr:colOff>
      <xdr:row>141</xdr:row>
      <xdr:rowOff>79374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BA40B8-FFE6-46DC-AA9F-F77BE2D02E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6988" t="7326" r="33396" b="13232"/>
        <a:stretch/>
      </xdr:blipFill>
      <xdr:spPr>
        <a:xfrm>
          <a:off x="673099" y="29321125"/>
          <a:ext cx="3630397" cy="3038475"/>
        </a:xfrm>
        <a:prstGeom prst="rect">
          <a:avLst/>
        </a:prstGeom>
      </xdr:spPr>
    </xdr:pic>
    <xdr:clientData/>
  </xdr:twoCellAnchor>
  <xdr:twoCellAnchor>
    <xdr:from>
      <xdr:col>1</xdr:col>
      <xdr:colOff>555624</xdr:colOff>
      <xdr:row>144</xdr:row>
      <xdr:rowOff>150813</xdr:rowOff>
    </xdr:from>
    <xdr:to>
      <xdr:col>2</xdr:col>
      <xdr:colOff>2190750</xdr:colOff>
      <xdr:row>144</xdr:row>
      <xdr:rowOff>158750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7946380-58F2-43F7-B201-833C8FB2F8D1}"/>
            </a:ext>
          </a:extLst>
        </xdr:cNvPr>
        <xdr:cNvCxnSpPr/>
      </xdr:nvCxnSpPr>
      <xdr:spPr>
        <a:xfrm>
          <a:off x="974724" y="32431038"/>
          <a:ext cx="3054351" cy="7937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327024</xdr:colOff>
      <xdr:row>138</xdr:row>
      <xdr:rowOff>15875</xdr:rowOff>
    </xdr:from>
    <xdr:to>
      <xdr:col>1</xdr:col>
      <xdr:colOff>349250</xdr:colOff>
      <xdr:row>140</xdr:row>
      <xdr:rowOff>509588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CC789548-D09E-4F89-90E0-E85F70BF0734}"/>
            </a:ext>
          </a:extLst>
        </xdr:cNvPr>
        <xdr:cNvCxnSpPr/>
      </xdr:nvCxnSpPr>
      <xdr:spPr>
        <a:xfrm flipV="1">
          <a:off x="746124" y="31105475"/>
          <a:ext cx="22226" cy="1103313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162</xdr:row>
      <xdr:rowOff>222250</xdr:rowOff>
    </xdr:from>
    <xdr:to>
      <xdr:col>2</xdr:col>
      <xdr:colOff>889000</xdr:colOff>
      <xdr:row>162</xdr:row>
      <xdr:rowOff>222251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3754EB2E-CD41-4CB5-8F17-8AAB095CE525}"/>
            </a:ext>
          </a:extLst>
        </xdr:cNvPr>
        <xdr:cNvCxnSpPr/>
      </xdr:nvCxnSpPr>
      <xdr:spPr>
        <a:xfrm flipV="1">
          <a:off x="1885950" y="38074600"/>
          <a:ext cx="841375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1174750</xdr:colOff>
      <xdr:row>153</xdr:row>
      <xdr:rowOff>254001</xdr:rowOff>
    </xdr:from>
    <xdr:to>
      <xdr:col>1</xdr:col>
      <xdr:colOff>1174750</xdr:colOff>
      <xdr:row>162</xdr:row>
      <xdr:rowOff>15875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C3CE5696-3D60-434C-AC76-43A511EE5945}"/>
            </a:ext>
          </a:extLst>
        </xdr:cNvPr>
        <xdr:cNvCxnSpPr/>
      </xdr:nvCxnSpPr>
      <xdr:spPr>
        <a:xfrm flipV="1">
          <a:off x="1593850" y="35144076"/>
          <a:ext cx="0" cy="2724149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1317625</xdr:colOff>
      <xdr:row>178</xdr:row>
      <xdr:rowOff>127000</xdr:rowOff>
    </xdr:from>
    <xdr:to>
      <xdr:col>2</xdr:col>
      <xdr:colOff>889000</xdr:colOff>
      <xdr:row>178</xdr:row>
      <xdr:rowOff>127001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4CA4D37F-B17B-4B16-919E-7AB3695C64CE}"/>
            </a:ext>
          </a:extLst>
        </xdr:cNvPr>
        <xdr:cNvCxnSpPr/>
      </xdr:nvCxnSpPr>
      <xdr:spPr>
        <a:xfrm>
          <a:off x="1736725" y="43951525"/>
          <a:ext cx="990600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898524</xdr:colOff>
      <xdr:row>167</xdr:row>
      <xdr:rowOff>127000</xdr:rowOff>
    </xdr:from>
    <xdr:to>
      <xdr:col>1</xdr:col>
      <xdr:colOff>920750</xdr:colOff>
      <xdr:row>177</xdr:row>
      <xdr:rowOff>195266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CF8A31AB-E6B2-4E83-AA03-DFD6C06700F1}"/>
            </a:ext>
          </a:extLst>
        </xdr:cNvPr>
        <xdr:cNvCxnSpPr/>
      </xdr:nvCxnSpPr>
      <xdr:spPr>
        <a:xfrm flipV="1">
          <a:off x="1317624" y="40493950"/>
          <a:ext cx="22226" cy="3249616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113</xdr:row>
      <xdr:rowOff>95250</xdr:rowOff>
    </xdr:from>
    <xdr:to>
      <xdr:col>2</xdr:col>
      <xdr:colOff>1143000</xdr:colOff>
      <xdr:row>113</xdr:row>
      <xdr:rowOff>95252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1773D8B7-6ED6-4FD6-B099-98EB71C9BA00}"/>
            </a:ext>
          </a:extLst>
        </xdr:cNvPr>
        <xdr:cNvCxnSpPr/>
      </xdr:nvCxnSpPr>
      <xdr:spPr>
        <a:xfrm flipV="1">
          <a:off x="1885950" y="23441025"/>
          <a:ext cx="1095375" cy="2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1301750</xdr:colOff>
      <xdr:row>106</xdr:row>
      <xdr:rowOff>111126</xdr:rowOff>
    </xdr:from>
    <xdr:to>
      <xdr:col>1</xdr:col>
      <xdr:colOff>1317625</xdr:colOff>
      <xdr:row>112</xdr:row>
      <xdr:rowOff>254000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52AAE0FC-2401-49A7-BA45-A26EE1196456}"/>
            </a:ext>
          </a:extLst>
        </xdr:cNvPr>
        <xdr:cNvCxnSpPr/>
      </xdr:nvCxnSpPr>
      <xdr:spPr>
        <a:xfrm flipV="1">
          <a:off x="1720850" y="21104226"/>
          <a:ext cx="15875" cy="2219324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746125</xdr:colOff>
      <xdr:row>76</xdr:row>
      <xdr:rowOff>47625</xdr:rowOff>
    </xdr:from>
    <xdr:to>
      <xdr:col>2</xdr:col>
      <xdr:colOff>1444625</xdr:colOff>
      <xdr:row>86</xdr:row>
      <xdr:rowOff>444500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C0E18C-57FB-4F14-B4BA-6A2EFBA51A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3728" b="6759"/>
        <a:stretch/>
      </xdr:blipFill>
      <xdr:spPr>
        <a:xfrm>
          <a:off x="1174750" y="15938500"/>
          <a:ext cx="2143125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648758</xdr:colOff>
      <xdr:row>185</xdr:row>
      <xdr:rowOff>26458</xdr:rowOff>
    </xdr:from>
    <xdr:to>
      <xdr:col>2</xdr:col>
      <xdr:colOff>1465791</xdr:colOff>
      <xdr:row>199</xdr:row>
      <xdr:rowOff>91515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A8BC9CC-F403-44B9-B922-F495D9C42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2091" y="63695791"/>
          <a:ext cx="2235200" cy="4277224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119</xdr:row>
      <xdr:rowOff>174624</xdr:rowOff>
    </xdr:from>
    <xdr:to>
      <xdr:col>2</xdr:col>
      <xdr:colOff>2520386</xdr:colOff>
      <xdr:row>124</xdr:row>
      <xdr:rowOff>179112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ABAAD84-45E7-45B0-9EA2-E9649C08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3125" y="33988374"/>
          <a:ext cx="3520511" cy="1353863"/>
        </a:xfrm>
        <a:prstGeom prst="rect">
          <a:avLst/>
        </a:prstGeom>
      </xdr:spPr>
    </xdr:pic>
    <xdr:clientData/>
  </xdr:twoCellAnchor>
  <xdr:twoCellAnchor editAs="oneCell">
    <xdr:from>
      <xdr:col>1</xdr:col>
      <xdr:colOff>904397</xdr:colOff>
      <xdr:row>4</xdr:row>
      <xdr:rowOff>195654</xdr:rowOff>
    </xdr:from>
    <xdr:to>
      <xdr:col>2</xdr:col>
      <xdr:colOff>1174749</xdr:colOff>
      <xdr:row>13</xdr:row>
      <xdr:rowOff>142875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903FBD-C5FB-4AF0-A10D-8976919A2D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7829" b="7620"/>
        <a:stretch/>
      </xdr:blipFill>
      <xdr:spPr>
        <a:xfrm>
          <a:off x="1333022" y="1926029"/>
          <a:ext cx="1714977" cy="299522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41</xdr:row>
      <xdr:rowOff>222249</xdr:rowOff>
    </xdr:from>
    <xdr:to>
      <xdr:col>2</xdr:col>
      <xdr:colOff>945215</xdr:colOff>
      <xdr:row>50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A355A59-A9AC-4C60-A397-55B8B78C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1125" y="15605124"/>
          <a:ext cx="1437340" cy="2825751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1164168</xdr:colOff>
      <xdr:row>203</xdr:row>
      <xdr:rowOff>84665</xdr:rowOff>
    </xdr:from>
    <xdr:to>
      <xdr:col>2</xdr:col>
      <xdr:colOff>888999</xdr:colOff>
      <xdr:row>216</xdr:row>
      <xdr:rowOff>244648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C29FB1F-BDB7-914B-9C8D-81B3A9EC3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87501" y="69405498"/>
          <a:ext cx="1142998" cy="437215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1254125</xdr:colOff>
      <xdr:row>104</xdr:row>
      <xdr:rowOff>47625</xdr:rowOff>
    </xdr:from>
    <xdr:to>
      <xdr:col>2</xdr:col>
      <xdr:colOff>1397000</xdr:colOff>
      <xdr:row>112</xdr:row>
      <xdr:rowOff>238124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CB4AFD-6FE8-4E7E-8D3D-841D352D46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607" t="60920" r="39524" b="11301"/>
        <a:stretch/>
      </xdr:blipFill>
      <xdr:spPr>
        <a:xfrm>
          <a:off x="1673225" y="20488275"/>
          <a:ext cx="1562100" cy="2819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1190625</xdr:colOff>
      <xdr:row>172</xdr:row>
      <xdr:rowOff>206375</xdr:rowOff>
    </xdr:from>
    <xdr:to>
      <xdr:col>2</xdr:col>
      <xdr:colOff>1168883</xdr:colOff>
      <xdr:row>183</xdr:row>
      <xdr:rowOff>238125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76732C-108D-4F49-9918-5DCAE862FC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146" t="8270" r="13356" b="5263"/>
        <a:stretch/>
      </xdr:blipFill>
      <xdr:spPr>
        <a:xfrm>
          <a:off x="1609725" y="40297100"/>
          <a:ext cx="1397483" cy="3489325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1301750</xdr:colOff>
      <xdr:row>158</xdr:row>
      <xdr:rowOff>15875</xdr:rowOff>
    </xdr:from>
    <xdr:to>
      <xdr:col>2</xdr:col>
      <xdr:colOff>952500</xdr:colOff>
      <xdr:row>168</xdr:row>
      <xdr:rowOff>111126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B693ED-E4FA-4336-B9EF-B3F25A0BA5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764" t="48922" r="35874" b="6987"/>
        <a:stretch/>
      </xdr:blipFill>
      <xdr:spPr>
        <a:xfrm>
          <a:off x="1720850" y="34629725"/>
          <a:ext cx="1069975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711186</xdr:colOff>
      <xdr:row>90</xdr:row>
      <xdr:rowOff>161517</xdr:rowOff>
    </xdr:from>
    <xdr:to>
      <xdr:col>2</xdr:col>
      <xdr:colOff>1806014</xdr:colOff>
      <xdr:row>99</xdr:row>
      <xdr:rowOff>256922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A1328E-F262-4C5A-BE40-1464F48C20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3" r="18909"/>
        <a:stretch/>
      </xdr:blipFill>
      <xdr:spPr>
        <a:xfrm>
          <a:off x="1130286" y="16020642"/>
          <a:ext cx="2514053" cy="2606830"/>
        </a:xfrm>
        <a:prstGeom prst="rect">
          <a:avLst/>
        </a:prstGeom>
      </xdr:spPr>
    </xdr:pic>
    <xdr:clientData/>
  </xdr:twoCellAnchor>
  <xdr:twoCellAnchor editAs="oneCell">
    <xdr:from>
      <xdr:col>1</xdr:col>
      <xdr:colOff>760240</xdr:colOff>
      <xdr:row>16</xdr:row>
      <xdr:rowOff>281348</xdr:rowOff>
    </xdr:from>
    <xdr:to>
      <xdr:col>2</xdr:col>
      <xdr:colOff>1493583</xdr:colOff>
      <xdr:row>25</xdr:row>
      <xdr:rowOff>158286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D5F0A1-3996-45DD-B9BC-B8AC6604A5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5973"/>
        <a:stretch/>
      </xdr:blipFill>
      <xdr:spPr>
        <a:xfrm>
          <a:off x="1179340" y="2005373"/>
          <a:ext cx="2152568" cy="2924938"/>
        </a:xfrm>
        <a:prstGeom prst="rect">
          <a:avLst/>
        </a:prstGeom>
      </xdr:spPr>
    </xdr:pic>
    <xdr:clientData/>
  </xdr:twoCellAnchor>
  <xdr:twoCellAnchor editAs="oneCell">
    <xdr:from>
      <xdr:col>1</xdr:col>
      <xdr:colOff>42454</xdr:colOff>
      <xdr:row>29</xdr:row>
      <xdr:rowOff>14735</xdr:rowOff>
    </xdr:from>
    <xdr:to>
      <xdr:col>2</xdr:col>
      <xdr:colOff>1883788</xdr:colOff>
      <xdr:row>37</xdr:row>
      <xdr:rowOff>152616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430539-C992-4877-8F95-213805BB3C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38592"/>
        <a:stretch/>
      </xdr:blipFill>
      <xdr:spPr>
        <a:xfrm>
          <a:off x="461554" y="6501260"/>
          <a:ext cx="3260559" cy="2804881"/>
        </a:xfrm>
        <a:prstGeom prst="rect">
          <a:avLst/>
        </a:prstGeom>
      </xdr:spPr>
    </xdr:pic>
    <xdr:clientData/>
  </xdr:twoCellAnchor>
  <xdr:twoCellAnchor editAs="oneCell">
    <xdr:from>
      <xdr:col>0</xdr:col>
      <xdr:colOff>296104</xdr:colOff>
      <xdr:row>55</xdr:row>
      <xdr:rowOff>202771</xdr:rowOff>
    </xdr:from>
    <xdr:to>
      <xdr:col>2</xdr:col>
      <xdr:colOff>2475577</xdr:colOff>
      <xdr:row>64</xdr:row>
      <xdr:rowOff>128795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146DC-BD03-4AB2-A5A0-E26F497F7F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5833" b="21428"/>
        <a:stretch/>
      </xdr:blipFill>
      <xdr:spPr>
        <a:xfrm>
          <a:off x="296104" y="11585146"/>
          <a:ext cx="4017798" cy="2780349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253999</xdr:colOff>
      <xdr:row>119</xdr:row>
      <xdr:rowOff>222250</xdr:rowOff>
    </xdr:from>
    <xdr:to>
      <xdr:col>2</xdr:col>
      <xdr:colOff>2465171</xdr:colOff>
      <xdr:row>129</xdr:row>
      <xdr:rowOff>79375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11AD0C-BA50-4B78-B4E0-118CFC0C73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6988" t="7326" r="33396" b="13232"/>
        <a:stretch/>
      </xdr:blipFill>
      <xdr:spPr>
        <a:xfrm>
          <a:off x="673099" y="29321125"/>
          <a:ext cx="3630397" cy="3038475"/>
        </a:xfrm>
        <a:prstGeom prst="rect">
          <a:avLst/>
        </a:prstGeom>
      </xdr:spPr>
    </xdr:pic>
    <xdr:clientData/>
  </xdr:twoCellAnchor>
  <xdr:twoCellAnchor>
    <xdr:from>
      <xdr:col>1</xdr:col>
      <xdr:colOff>555624</xdr:colOff>
      <xdr:row>129</xdr:row>
      <xdr:rowOff>150813</xdr:rowOff>
    </xdr:from>
    <xdr:to>
      <xdr:col>2</xdr:col>
      <xdr:colOff>2190750</xdr:colOff>
      <xdr:row>129</xdr:row>
      <xdr:rowOff>158750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9DE3416B-6241-4EA2-BAF3-0C076182F9AE}"/>
            </a:ext>
          </a:extLst>
        </xdr:cNvPr>
        <xdr:cNvCxnSpPr/>
      </xdr:nvCxnSpPr>
      <xdr:spPr>
        <a:xfrm>
          <a:off x="974724" y="32431038"/>
          <a:ext cx="3054351" cy="7937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327024</xdr:colOff>
      <xdr:row>126</xdr:row>
      <xdr:rowOff>15875</xdr:rowOff>
    </xdr:from>
    <xdr:to>
      <xdr:col>1</xdr:col>
      <xdr:colOff>349250</xdr:colOff>
      <xdr:row>128</xdr:row>
      <xdr:rowOff>509588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8C39780A-9DE6-4567-8418-EA8E0E90B0B8}"/>
            </a:ext>
          </a:extLst>
        </xdr:cNvPr>
        <xdr:cNvCxnSpPr/>
      </xdr:nvCxnSpPr>
      <xdr:spPr>
        <a:xfrm flipV="1">
          <a:off x="746124" y="31105475"/>
          <a:ext cx="22226" cy="1103313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168</xdr:row>
      <xdr:rowOff>222250</xdr:rowOff>
    </xdr:from>
    <xdr:to>
      <xdr:col>2</xdr:col>
      <xdr:colOff>889000</xdr:colOff>
      <xdr:row>168</xdr:row>
      <xdr:rowOff>222251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D4BD390B-9737-4653-B050-8C46AF984DBC}"/>
            </a:ext>
          </a:extLst>
        </xdr:cNvPr>
        <xdr:cNvCxnSpPr/>
      </xdr:nvCxnSpPr>
      <xdr:spPr>
        <a:xfrm flipV="1">
          <a:off x="1885950" y="38074600"/>
          <a:ext cx="841375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1174750</xdr:colOff>
      <xdr:row>159</xdr:row>
      <xdr:rowOff>254001</xdr:rowOff>
    </xdr:from>
    <xdr:to>
      <xdr:col>1</xdr:col>
      <xdr:colOff>1174750</xdr:colOff>
      <xdr:row>168</xdr:row>
      <xdr:rowOff>15875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4C5F7D25-1A9D-4DD7-A4DA-3FE25D055753}"/>
            </a:ext>
          </a:extLst>
        </xdr:cNvPr>
        <xdr:cNvCxnSpPr/>
      </xdr:nvCxnSpPr>
      <xdr:spPr>
        <a:xfrm flipV="1">
          <a:off x="1593850" y="35144076"/>
          <a:ext cx="0" cy="2724149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1317625</xdr:colOff>
      <xdr:row>184</xdr:row>
      <xdr:rowOff>127000</xdr:rowOff>
    </xdr:from>
    <xdr:to>
      <xdr:col>2</xdr:col>
      <xdr:colOff>889000</xdr:colOff>
      <xdr:row>184</xdr:row>
      <xdr:rowOff>127001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AD59281-8452-4192-AC1A-F56FF6A3CBB5}"/>
            </a:ext>
          </a:extLst>
        </xdr:cNvPr>
        <xdr:cNvCxnSpPr/>
      </xdr:nvCxnSpPr>
      <xdr:spPr>
        <a:xfrm>
          <a:off x="1736725" y="43951525"/>
          <a:ext cx="990600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898524</xdr:colOff>
      <xdr:row>173</xdr:row>
      <xdr:rowOff>127000</xdr:rowOff>
    </xdr:from>
    <xdr:to>
      <xdr:col>1</xdr:col>
      <xdr:colOff>920750</xdr:colOff>
      <xdr:row>183</xdr:row>
      <xdr:rowOff>195266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E2E5B72A-5BE1-41B3-84B7-48B51DAC0D64}"/>
            </a:ext>
          </a:extLst>
        </xdr:cNvPr>
        <xdr:cNvCxnSpPr/>
      </xdr:nvCxnSpPr>
      <xdr:spPr>
        <a:xfrm flipV="1">
          <a:off x="1317624" y="40493950"/>
          <a:ext cx="22226" cy="3249616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113</xdr:row>
      <xdr:rowOff>95250</xdr:rowOff>
    </xdr:from>
    <xdr:to>
      <xdr:col>2</xdr:col>
      <xdr:colOff>1143000</xdr:colOff>
      <xdr:row>113</xdr:row>
      <xdr:rowOff>95252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415A2128-1B5E-4821-AF57-5C7C76A271D4}"/>
            </a:ext>
          </a:extLst>
        </xdr:cNvPr>
        <xdr:cNvCxnSpPr/>
      </xdr:nvCxnSpPr>
      <xdr:spPr>
        <a:xfrm flipV="1">
          <a:off x="1885950" y="23441025"/>
          <a:ext cx="1095375" cy="2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1301750</xdr:colOff>
      <xdr:row>106</xdr:row>
      <xdr:rowOff>111126</xdr:rowOff>
    </xdr:from>
    <xdr:to>
      <xdr:col>1</xdr:col>
      <xdr:colOff>1317625</xdr:colOff>
      <xdr:row>112</xdr:row>
      <xdr:rowOff>254000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B3F0A46-F971-47D1-A57D-0E514C891A0B}"/>
            </a:ext>
          </a:extLst>
        </xdr:cNvPr>
        <xdr:cNvCxnSpPr/>
      </xdr:nvCxnSpPr>
      <xdr:spPr>
        <a:xfrm flipV="1">
          <a:off x="1720850" y="21104226"/>
          <a:ext cx="15875" cy="2219324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698500</xdr:colOff>
      <xdr:row>75</xdr:row>
      <xdr:rowOff>333375</xdr:rowOff>
    </xdr:from>
    <xdr:to>
      <xdr:col>2</xdr:col>
      <xdr:colOff>1397000</xdr:colOff>
      <xdr:row>86</xdr:row>
      <xdr:rowOff>349250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D1D1D1-A50D-45D3-9AEC-8689CD42F0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3728" b="6759"/>
        <a:stretch/>
      </xdr:blipFill>
      <xdr:spPr>
        <a:xfrm>
          <a:off x="1127125" y="15843250"/>
          <a:ext cx="2143125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394758</xdr:colOff>
      <xdr:row>189</xdr:row>
      <xdr:rowOff>259292</xdr:rowOff>
    </xdr:from>
    <xdr:to>
      <xdr:col>2</xdr:col>
      <xdr:colOff>1211791</xdr:colOff>
      <xdr:row>204</xdr:row>
      <xdr:rowOff>49183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AEF51AB-67F9-4EF9-943C-54BA6778F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8091" y="63886292"/>
          <a:ext cx="2235200" cy="4277224"/>
        </a:xfrm>
        <a:prstGeom prst="rect">
          <a:avLst/>
        </a:prstGeom>
      </xdr:spPr>
    </xdr:pic>
    <xdr:clientData/>
  </xdr:twoCellAnchor>
  <xdr:twoCellAnchor editAs="oneCell">
    <xdr:from>
      <xdr:col>1</xdr:col>
      <xdr:colOff>555624</xdr:colOff>
      <xdr:row>137</xdr:row>
      <xdr:rowOff>252542</xdr:rowOff>
    </xdr:from>
    <xdr:to>
      <xdr:col>2</xdr:col>
      <xdr:colOff>2263774</xdr:colOff>
      <xdr:row>142</xdr:row>
      <xdr:rowOff>115612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170CD49-3EE7-4235-BD4E-B6560143B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4249" y="34466342"/>
          <a:ext cx="3155950" cy="1244195"/>
        </a:xfrm>
        <a:prstGeom prst="rect">
          <a:avLst/>
        </a:prstGeom>
      </xdr:spPr>
    </xdr:pic>
    <xdr:clientData/>
  </xdr:twoCellAnchor>
  <xdr:twoCellAnchor editAs="oneCell">
    <xdr:from>
      <xdr:col>1</xdr:col>
      <xdr:colOff>904397</xdr:colOff>
      <xdr:row>4</xdr:row>
      <xdr:rowOff>195653</xdr:rowOff>
    </xdr:from>
    <xdr:to>
      <xdr:col>2</xdr:col>
      <xdr:colOff>1174749</xdr:colOff>
      <xdr:row>13</xdr:row>
      <xdr:rowOff>174624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718C726-23B3-4EBD-95E6-13F4DB4342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7829" b="7620"/>
        <a:stretch/>
      </xdr:blipFill>
      <xdr:spPr>
        <a:xfrm>
          <a:off x="1333022" y="1926028"/>
          <a:ext cx="1714977" cy="3026971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1111250</xdr:colOff>
      <xdr:row>41</xdr:row>
      <xdr:rowOff>365124</xdr:rowOff>
    </xdr:from>
    <xdr:to>
      <xdr:col>2</xdr:col>
      <xdr:colOff>1103965</xdr:colOff>
      <xdr:row>51</xdr:row>
      <xdr:rowOff>15875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4D8A9B8-AEF1-4011-BAF8-79703773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39875" y="15747999"/>
          <a:ext cx="1437340" cy="290512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762001</xdr:colOff>
      <xdr:row>208</xdr:row>
      <xdr:rowOff>42334</xdr:rowOff>
    </xdr:from>
    <xdr:to>
      <xdr:col>2</xdr:col>
      <xdr:colOff>486832</xdr:colOff>
      <xdr:row>221</xdr:row>
      <xdr:rowOff>202318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899A4C-CE13-5848-921B-3BA02E6A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5334" y="69596001"/>
          <a:ext cx="1142998" cy="437215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1254125</xdr:colOff>
      <xdr:row>104</xdr:row>
      <xdr:rowOff>47625</xdr:rowOff>
    </xdr:from>
    <xdr:to>
      <xdr:col>2</xdr:col>
      <xdr:colOff>1397000</xdr:colOff>
      <xdr:row>112</xdr:row>
      <xdr:rowOff>238124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1A0598-9CCE-4B48-963C-31B6B66FFF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607" t="60920" r="39524" b="11301"/>
        <a:stretch/>
      </xdr:blipFill>
      <xdr:spPr>
        <a:xfrm>
          <a:off x="1673225" y="20488275"/>
          <a:ext cx="1562100" cy="2819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1190625</xdr:colOff>
      <xdr:row>171</xdr:row>
      <xdr:rowOff>206375</xdr:rowOff>
    </xdr:from>
    <xdr:to>
      <xdr:col>2</xdr:col>
      <xdr:colOff>1168883</xdr:colOff>
      <xdr:row>182</xdr:row>
      <xdr:rowOff>238124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E8CF49-0E4B-4D8A-9B26-7054545CFA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146" t="8270" r="13356" b="5263"/>
        <a:stretch/>
      </xdr:blipFill>
      <xdr:spPr>
        <a:xfrm>
          <a:off x="1609725" y="40297100"/>
          <a:ext cx="1397483" cy="3489325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1301750</xdr:colOff>
      <xdr:row>156</xdr:row>
      <xdr:rowOff>15875</xdr:rowOff>
    </xdr:from>
    <xdr:to>
      <xdr:col>2</xdr:col>
      <xdr:colOff>952500</xdr:colOff>
      <xdr:row>166</xdr:row>
      <xdr:rowOff>111126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1E473B-16A5-4F7B-839A-32D24EFADF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764" t="48922" r="35874" b="6987"/>
        <a:stretch/>
      </xdr:blipFill>
      <xdr:spPr>
        <a:xfrm>
          <a:off x="1720850" y="34629725"/>
          <a:ext cx="1069975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711186</xdr:colOff>
      <xdr:row>91</xdr:row>
      <xdr:rowOff>161517</xdr:rowOff>
    </xdr:from>
    <xdr:to>
      <xdr:col>2</xdr:col>
      <xdr:colOff>1806014</xdr:colOff>
      <xdr:row>100</xdr:row>
      <xdr:rowOff>225172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0A3D04-7215-4AD1-990A-A2E8C3AF18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3" r="18909"/>
        <a:stretch/>
      </xdr:blipFill>
      <xdr:spPr>
        <a:xfrm>
          <a:off x="1130286" y="16020642"/>
          <a:ext cx="2514053" cy="2606830"/>
        </a:xfrm>
        <a:prstGeom prst="rect">
          <a:avLst/>
        </a:prstGeom>
      </xdr:spPr>
    </xdr:pic>
    <xdr:clientData/>
  </xdr:twoCellAnchor>
  <xdr:twoCellAnchor editAs="oneCell">
    <xdr:from>
      <xdr:col>1</xdr:col>
      <xdr:colOff>760240</xdr:colOff>
      <xdr:row>16</xdr:row>
      <xdr:rowOff>281348</xdr:rowOff>
    </xdr:from>
    <xdr:to>
      <xdr:col>2</xdr:col>
      <xdr:colOff>1493583</xdr:colOff>
      <xdr:row>25</xdr:row>
      <xdr:rowOff>158286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D71E937-A642-4E3A-ABB7-DF7F3BFEBF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5973"/>
        <a:stretch/>
      </xdr:blipFill>
      <xdr:spPr>
        <a:xfrm>
          <a:off x="1179340" y="2005373"/>
          <a:ext cx="2152568" cy="2924938"/>
        </a:xfrm>
        <a:prstGeom prst="rect">
          <a:avLst/>
        </a:prstGeom>
      </xdr:spPr>
    </xdr:pic>
    <xdr:clientData/>
  </xdr:twoCellAnchor>
  <xdr:twoCellAnchor editAs="oneCell">
    <xdr:from>
      <xdr:col>1</xdr:col>
      <xdr:colOff>42454</xdr:colOff>
      <xdr:row>29</xdr:row>
      <xdr:rowOff>14735</xdr:rowOff>
    </xdr:from>
    <xdr:to>
      <xdr:col>2</xdr:col>
      <xdr:colOff>1883788</xdr:colOff>
      <xdr:row>37</xdr:row>
      <xdr:rowOff>152616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A7491B-9718-48F0-B5E6-E649D1E8F8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38592"/>
        <a:stretch/>
      </xdr:blipFill>
      <xdr:spPr>
        <a:xfrm>
          <a:off x="461554" y="6501260"/>
          <a:ext cx="3260559" cy="2804881"/>
        </a:xfrm>
        <a:prstGeom prst="rect">
          <a:avLst/>
        </a:prstGeom>
      </xdr:spPr>
    </xdr:pic>
    <xdr:clientData/>
  </xdr:twoCellAnchor>
  <xdr:twoCellAnchor editAs="oneCell">
    <xdr:from>
      <xdr:col>0</xdr:col>
      <xdr:colOff>296104</xdr:colOff>
      <xdr:row>55</xdr:row>
      <xdr:rowOff>202771</xdr:rowOff>
    </xdr:from>
    <xdr:to>
      <xdr:col>2</xdr:col>
      <xdr:colOff>2475577</xdr:colOff>
      <xdr:row>64</xdr:row>
      <xdr:rowOff>128795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E41F52-3B18-484B-9CEC-BFB7F0C99B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5833" b="21428"/>
        <a:stretch/>
      </xdr:blipFill>
      <xdr:spPr>
        <a:xfrm>
          <a:off x="296104" y="11585146"/>
          <a:ext cx="4017798" cy="2780349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253999</xdr:colOff>
      <xdr:row>119</xdr:row>
      <xdr:rowOff>222250</xdr:rowOff>
    </xdr:from>
    <xdr:to>
      <xdr:col>2</xdr:col>
      <xdr:colOff>2465171</xdr:colOff>
      <xdr:row>129</xdr:row>
      <xdr:rowOff>79375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54C9640-F1F4-422B-B211-13079ABFA8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6988" t="7326" r="33396" b="13232"/>
        <a:stretch/>
      </xdr:blipFill>
      <xdr:spPr>
        <a:xfrm>
          <a:off x="673099" y="29321125"/>
          <a:ext cx="3630397" cy="3038475"/>
        </a:xfrm>
        <a:prstGeom prst="rect">
          <a:avLst/>
        </a:prstGeom>
      </xdr:spPr>
    </xdr:pic>
    <xdr:clientData/>
  </xdr:twoCellAnchor>
  <xdr:twoCellAnchor>
    <xdr:from>
      <xdr:col>1</xdr:col>
      <xdr:colOff>555624</xdr:colOff>
      <xdr:row>129</xdr:row>
      <xdr:rowOff>150813</xdr:rowOff>
    </xdr:from>
    <xdr:to>
      <xdr:col>2</xdr:col>
      <xdr:colOff>2190750</xdr:colOff>
      <xdr:row>129</xdr:row>
      <xdr:rowOff>158750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1BA088C5-ACC5-43F4-88DE-1AC8EF494978}"/>
            </a:ext>
          </a:extLst>
        </xdr:cNvPr>
        <xdr:cNvCxnSpPr/>
      </xdr:nvCxnSpPr>
      <xdr:spPr>
        <a:xfrm>
          <a:off x="974724" y="32431038"/>
          <a:ext cx="3054351" cy="7937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327024</xdr:colOff>
      <xdr:row>126</xdr:row>
      <xdr:rowOff>15875</xdr:rowOff>
    </xdr:from>
    <xdr:to>
      <xdr:col>1</xdr:col>
      <xdr:colOff>349250</xdr:colOff>
      <xdr:row>128</xdr:row>
      <xdr:rowOff>509588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2DB6E3C7-AEFF-4258-AECA-45F1D081CEAF}"/>
            </a:ext>
          </a:extLst>
        </xdr:cNvPr>
        <xdr:cNvCxnSpPr/>
      </xdr:nvCxnSpPr>
      <xdr:spPr>
        <a:xfrm flipV="1">
          <a:off x="746124" y="31105475"/>
          <a:ext cx="22226" cy="1103313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166</xdr:row>
      <xdr:rowOff>222250</xdr:rowOff>
    </xdr:from>
    <xdr:to>
      <xdr:col>2</xdr:col>
      <xdr:colOff>889000</xdr:colOff>
      <xdr:row>166</xdr:row>
      <xdr:rowOff>222251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251FCCD8-4F9D-44A4-B32F-A3077FBA2380}"/>
            </a:ext>
          </a:extLst>
        </xdr:cNvPr>
        <xdr:cNvCxnSpPr/>
      </xdr:nvCxnSpPr>
      <xdr:spPr>
        <a:xfrm flipV="1">
          <a:off x="1885950" y="38074600"/>
          <a:ext cx="841375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1174750</xdr:colOff>
      <xdr:row>157</xdr:row>
      <xdr:rowOff>254001</xdr:rowOff>
    </xdr:from>
    <xdr:to>
      <xdr:col>1</xdr:col>
      <xdr:colOff>1174750</xdr:colOff>
      <xdr:row>166</xdr:row>
      <xdr:rowOff>15875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F1E2A2BC-0156-4851-81CE-C447F68E7DCA}"/>
            </a:ext>
          </a:extLst>
        </xdr:cNvPr>
        <xdr:cNvCxnSpPr/>
      </xdr:nvCxnSpPr>
      <xdr:spPr>
        <a:xfrm flipV="1">
          <a:off x="1593850" y="35144076"/>
          <a:ext cx="0" cy="2724149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1317625</xdr:colOff>
      <xdr:row>183</xdr:row>
      <xdr:rowOff>127000</xdr:rowOff>
    </xdr:from>
    <xdr:to>
      <xdr:col>2</xdr:col>
      <xdr:colOff>889000</xdr:colOff>
      <xdr:row>183</xdr:row>
      <xdr:rowOff>127001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B58C1F4B-33E4-4EF1-861E-86D831DCC773}"/>
            </a:ext>
          </a:extLst>
        </xdr:cNvPr>
        <xdr:cNvCxnSpPr/>
      </xdr:nvCxnSpPr>
      <xdr:spPr>
        <a:xfrm>
          <a:off x="1736725" y="43951525"/>
          <a:ext cx="990600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898524</xdr:colOff>
      <xdr:row>172</xdr:row>
      <xdr:rowOff>127000</xdr:rowOff>
    </xdr:from>
    <xdr:to>
      <xdr:col>1</xdr:col>
      <xdr:colOff>920750</xdr:colOff>
      <xdr:row>182</xdr:row>
      <xdr:rowOff>195266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97335217-4C8D-42FD-954B-5BCEC3C5CBF7}"/>
            </a:ext>
          </a:extLst>
        </xdr:cNvPr>
        <xdr:cNvCxnSpPr/>
      </xdr:nvCxnSpPr>
      <xdr:spPr>
        <a:xfrm flipV="1">
          <a:off x="1317624" y="40493950"/>
          <a:ext cx="22226" cy="3249616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113</xdr:row>
      <xdr:rowOff>95250</xdr:rowOff>
    </xdr:from>
    <xdr:to>
      <xdr:col>2</xdr:col>
      <xdr:colOff>1143000</xdr:colOff>
      <xdr:row>113</xdr:row>
      <xdr:rowOff>95252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CD2D902F-E23B-41B6-983E-B7B530620680}"/>
            </a:ext>
          </a:extLst>
        </xdr:cNvPr>
        <xdr:cNvCxnSpPr/>
      </xdr:nvCxnSpPr>
      <xdr:spPr>
        <a:xfrm flipV="1">
          <a:off x="1885950" y="23441025"/>
          <a:ext cx="1095375" cy="2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1301750</xdr:colOff>
      <xdr:row>106</xdr:row>
      <xdr:rowOff>111126</xdr:rowOff>
    </xdr:from>
    <xdr:to>
      <xdr:col>1</xdr:col>
      <xdr:colOff>1317625</xdr:colOff>
      <xdr:row>112</xdr:row>
      <xdr:rowOff>254000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8B98706A-D5A7-4F65-B79B-13CD7F498954}"/>
            </a:ext>
          </a:extLst>
        </xdr:cNvPr>
        <xdr:cNvCxnSpPr/>
      </xdr:nvCxnSpPr>
      <xdr:spPr>
        <a:xfrm flipV="1">
          <a:off x="1720850" y="21104226"/>
          <a:ext cx="15875" cy="2219324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714375</xdr:colOff>
      <xdr:row>76</xdr:row>
      <xdr:rowOff>47625</xdr:rowOff>
    </xdr:from>
    <xdr:to>
      <xdr:col>2</xdr:col>
      <xdr:colOff>1412875</xdr:colOff>
      <xdr:row>86</xdr:row>
      <xdr:rowOff>444500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EE80E3F-0421-42BE-B708-A919A6A248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3728" b="6759"/>
        <a:stretch/>
      </xdr:blipFill>
      <xdr:spPr>
        <a:xfrm>
          <a:off x="1143000" y="15938500"/>
          <a:ext cx="2143125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394759</xdr:colOff>
      <xdr:row>199</xdr:row>
      <xdr:rowOff>111125</xdr:rowOff>
    </xdr:from>
    <xdr:to>
      <xdr:col>2</xdr:col>
      <xdr:colOff>1211792</xdr:colOff>
      <xdr:row>213</xdr:row>
      <xdr:rowOff>176181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01FA0D1-33A3-4746-93E1-44B899380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8092" y="63632292"/>
          <a:ext cx="2235200" cy="4277223"/>
        </a:xfrm>
        <a:prstGeom prst="rect">
          <a:avLst/>
        </a:prstGeom>
      </xdr:spPr>
    </xdr:pic>
    <xdr:clientData/>
  </xdr:twoCellAnchor>
  <xdr:twoCellAnchor editAs="oneCell">
    <xdr:from>
      <xdr:col>1</xdr:col>
      <xdr:colOff>555624</xdr:colOff>
      <xdr:row>138</xdr:row>
      <xdr:rowOff>252542</xdr:rowOff>
    </xdr:from>
    <xdr:to>
      <xdr:col>2</xdr:col>
      <xdr:colOff>2263774</xdr:colOff>
      <xdr:row>143</xdr:row>
      <xdr:rowOff>115611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715FBB1-A1F3-474C-8D7F-0A2FCABED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4249" y="39085967"/>
          <a:ext cx="3155950" cy="1244195"/>
        </a:xfrm>
        <a:prstGeom prst="rect">
          <a:avLst/>
        </a:prstGeom>
      </xdr:spPr>
    </xdr:pic>
    <xdr:clientData/>
  </xdr:twoCellAnchor>
  <xdr:twoCellAnchor editAs="oneCell">
    <xdr:from>
      <xdr:col>1</xdr:col>
      <xdr:colOff>904397</xdr:colOff>
      <xdr:row>4</xdr:row>
      <xdr:rowOff>195653</xdr:rowOff>
    </xdr:from>
    <xdr:to>
      <xdr:col>2</xdr:col>
      <xdr:colOff>1174749</xdr:colOff>
      <xdr:row>12</xdr:row>
      <xdr:rowOff>327024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6FEA276-DE47-4FB6-979C-EF920490F3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7829" b="7620"/>
        <a:stretch/>
      </xdr:blipFill>
      <xdr:spPr>
        <a:xfrm>
          <a:off x="1333022" y="1919678"/>
          <a:ext cx="1718152" cy="3026971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1111250</xdr:colOff>
      <xdr:row>41</xdr:row>
      <xdr:rowOff>365124</xdr:rowOff>
    </xdr:from>
    <xdr:to>
      <xdr:col>2</xdr:col>
      <xdr:colOff>1103965</xdr:colOff>
      <xdr:row>50</xdr:row>
      <xdr:rowOff>158750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33219E-6C66-4EA7-B643-7F77C5891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39875" y="15747999"/>
          <a:ext cx="1437340" cy="2746376"/>
        </a:xfrm>
        <a:prstGeom prst="rect">
          <a:avLst/>
        </a:prstGeom>
      </xdr:spPr>
    </xdr:pic>
    <xdr:clientData/>
  </xdr:twoCellAnchor>
  <xdr:twoCellAnchor editAs="oneCell">
    <xdr:from>
      <xdr:col>1</xdr:col>
      <xdr:colOff>740833</xdr:colOff>
      <xdr:row>217</xdr:row>
      <xdr:rowOff>126999</xdr:rowOff>
    </xdr:from>
    <xdr:to>
      <xdr:col>2</xdr:col>
      <xdr:colOff>465664</xdr:colOff>
      <xdr:row>231</xdr:row>
      <xdr:rowOff>11815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340E9F-8A0C-8D4C-94F5-08E162937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4166" y="69299666"/>
          <a:ext cx="1142998" cy="437215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1254125</xdr:colOff>
      <xdr:row>100</xdr:row>
      <xdr:rowOff>47625</xdr:rowOff>
    </xdr:from>
    <xdr:to>
      <xdr:col>2</xdr:col>
      <xdr:colOff>1397000</xdr:colOff>
      <xdr:row>108</xdr:row>
      <xdr:rowOff>174625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4FD3C-7050-4E60-A7CA-53AFB2544C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607" t="60920" r="39524" b="11301"/>
        <a:stretch/>
      </xdr:blipFill>
      <xdr:spPr>
        <a:xfrm>
          <a:off x="1673225" y="20488275"/>
          <a:ext cx="1562100" cy="2819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1190625</xdr:colOff>
      <xdr:row>160</xdr:row>
      <xdr:rowOff>206375</xdr:rowOff>
    </xdr:from>
    <xdr:to>
      <xdr:col>2</xdr:col>
      <xdr:colOff>1168883</xdr:colOff>
      <xdr:row>171</xdr:row>
      <xdr:rowOff>174624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EEBA52-0532-495D-84C5-BC96C521DA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146" t="8270" r="13356" b="5263"/>
        <a:stretch/>
      </xdr:blipFill>
      <xdr:spPr>
        <a:xfrm>
          <a:off x="1609725" y="40297100"/>
          <a:ext cx="1397483" cy="3489325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1301750</xdr:colOff>
      <xdr:row>145</xdr:row>
      <xdr:rowOff>15875</xdr:rowOff>
    </xdr:from>
    <xdr:to>
      <xdr:col>2</xdr:col>
      <xdr:colOff>952500</xdr:colOff>
      <xdr:row>155</xdr:row>
      <xdr:rowOff>111125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FCDA27-C759-48B4-A9AE-4070F01F37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764" t="48922" r="35874" b="6987"/>
        <a:stretch/>
      </xdr:blipFill>
      <xdr:spPr>
        <a:xfrm>
          <a:off x="1720850" y="34629725"/>
          <a:ext cx="1069975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711186</xdr:colOff>
      <xdr:row>87</xdr:row>
      <xdr:rowOff>161517</xdr:rowOff>
    </xdr:from>
    <xdr:to>
      <xdr:col>2</xdr:col>
      <xdr:colOff>1806014</xdr:colOff>
      <xdr:row>96</xdr:row>
      <xdr:rowOff>225172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724483-241E-44AF-AE2E-14F8694C12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3" r="18909"/>
        <a:stretch/>
      </xdr:blipFill>
      <xdr:spPr>
        <a:xfrm>
          <a:off x="1130286" y="16020642"/>
          <a:ext cx="2514053" cy="2606830"/>
        </a:xfrm>
        <a:prstGeom prst="rect">
          <a:avLst/>
        </a:prstGeom>
      </xdr:spPr>
    </xdr:pic>
    <xdr:clientData/>
  </xdr:twoCellAnchor>
  <xdr:twoCellAnchor editAs="oneCell">
    <xdr:from>
      <xdr:col>1</xdr:col>
      <xdr:colOff>760240</xdr:colOff>
      <xdr:row>16</xdr:row>
      <xdr:rowOff>281348</xdr:rowOff>
    </xdr:from>
    <xdr:to>
      <xdr:col>2</xdr:col>
      <xdr:colOff>1493583</xdr:colOff>
      <xdr:row>25</xdr:row>
      <xdr:rowOff>158286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C1DB67-0729-48C4-BC54-BC477D6CFF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5973"/>
        <a:stretch/>
      </xdr:blipFill>
      <xdr:spPr>
        <a:xfrm>
          <a:off x="1179340" y="2005373"/>
          <a:ext cx="2152568" cy="2924938"/>
        </a:xfrm>
        <a:prstGeom prst="rect">
          <a:avLst/>
        </a:prstGeom>
      </xdr:spPr>
    </xdr:pic>
    <xdr:clientData/>
  </xdr:twoCellAnchor>
  <xdr:twoCellAnchor editAs="oneCell">
    <xdr:from>
      <xdr:col>1</xdr:col>
      <xdr:colOff>42454</xdr:colOff>
      <xdr:row>29</xdr:row>
      <xdr:rowOff>14735</xdr:rowOff>
    </xdr:from>
    <xdr:to>
      <xdr:col>2</xdr:col>
      <xdr:colOff>1883788</xdr:colOff>
      <xdr:row>37</xdr:row>
      <xdr:rowOff>152616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DD7479-CE50-431D-A8B1-E9B1FD5464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38592"/>
        <a:stretch/>
      </xdr:blipFill>
      <xdr:spPr>
        <a:xfrm>
          <a:off x="461554" y="6501260"/>
          <a:ext cx="3260559" cy="2804881"/>
        </a:xfrm>
        <a:prstGeom prst="rect">
          <a:avLst/>
        </a:prstGeom>
      </xdr:spPr>
    </xdr:pic>
    <xdr:clientData/>
  </xdr:twoCellAnchor>
  <xdr:twoCellAnchor editAs="oneCell">
    <xdr:from>
      <xdr:col>0</xdr:col>
      <xdr:colOff>296104</xdr:colOff>
      <xdr:row>55</xdr:row>
      <xdr:rowOff>202771</xdr:rowOff>
    </xdr:from>
    <xdr:to>
      <xdr:col>2</xdr:col>
      <xdr:colOff>2475577</xdr:colOff>
      <xdr:row>64</xdr:row>
      <xdr:rowOff>128795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754C78-6231-4165-A6D2-956627B220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5833" b="21428"/>
        <a:stretch/>
      </xdr:blipFill>
      <xdr:spPr>
        <a:xfrm>
          <a:off x="296104" y="11585146"/>
          <a:ext cx="4017798" cy="2780349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253999</xdr:colOff>
      <xdr:row>129</xdr:row>
      <xdr:rowOff>222250</xdr:rowOff>
    </xdr:from>
    <xdr:to>
      <xdr:col>2</xdr:col>
      <xdr:colOff>2465171</xdr:colOff>
      <xdr:row>139</xdr:row>
      <xdr:rowOff>15874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250589-AB80-46CF-B5E2-4D01212E35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6988" t="7326" r="33396" b="13232"/>
        <a:stretch/>
      </xdr:blipFill>
      <xdr:spPr>
        <a:xfrm>
          <a:off x="673099" y="29321125"/>
          <a:ext cx="3630397" cy="3038475"/>
        </a:xfrm>
        <a:prstGeom prst="rect">
          <a:avLst/>
        </a:prstGeom>
      </xdr:spPr>
    </xdr:pic>
    <xdr:clientData/>
  </xdr:twoCellAnchor>
  <xdr:twoCellAnchor>
    <xdr:from>
      <xdr:col>1</xdr:col>
      <xdr:colOff>555624</xdr:colOff>
      <xdr:row>139</xdr:row>
      <xdr:rowOff>150813</xdr:rowOff>
    </xdr:from>
    <xdr:to>
      <xdr:col>2</xdr:col>
      <xdr:colOff>2190750</xdr:colOff>
      <xdr:row>139</xdr:row>
      <xdr:rowOff>158750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D1A18BF4-921B-46EC-B35C-2C9B03548E47}"/>
            </a:ext>
          </a:extLst>
        </xdr:cNvPr>
        <xdr:cNvCxnSpPr/>
      </xdr:nvCxnSpPr>
      <xdr:spPr>
        <a:xfrm>
          <a:off x="974724" y="32431038"/>
          <a:ext cx="3054351" cy="7937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327024</xdr:colOff>
      <xdr:row>136</xdr:row>
      <xdr:rowOff>15875</xdr:rowOff>
    </xdr:from>
    <xdr:to>
      <xdr:col>1</xdr:col>
      <xdr:colOff>349250</xdr:colOff>
      <xdr:row>138</xdr:row>
      <xdr:rowOff>509588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533F1CC5-B3DC-428B-A33A-2C136C9E6DCD}"/>
            </a:ext>
          </a:extLst>
        </xdr:cNvPr>
        <xdr:cNvCxnSpPr/>
      </xdr:nvCxnSpPr>
      <xdr:spPr>
        <a:xfrm flipV="1">
          <a:off x="746124" y="31105475"/>
          <a:ext cx="22226" cy="1103313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155</xdr:row>
      <xdr:rowOff>222250</xdr:rowOff>
    </xdr:from>
    <xdr:to>
      <xdr:col>2</xdr:col>
      <xdr:colOff>889000</xdr:colOff>
      <xdr:row>155</xdr:row>
      <xdr:rowOff>222251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678ADCAE-0D21-423C-A32C-A4F94ACDDC6D}"/>
            </a:ext>
          </a:extLst>
        </xdr:cNvPr>
        <xdr:cNvCxnSpPr/>
      </xdr:nvCxnSpPr>
      <xdr:spPr>
        <a:xfrm flipV="1">
          <a:off x="1885950" y="38074600"/>
          <a:ext cx="841375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1174750</xdr:colOff>
      <xdr:row>146</xdr:row>
      <xdr:rowOff>254001</xdr:rowOff>
    </xdr:from>
    <xdr:to>
      <xdr:col>1</xdr:col>
      <xdr:colOff>1174750</xdr:colOff>
      <xdr:row>155</xdr:row>
      <xdr:rowOff>15875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14CC7FD9-C8E7-4E12-B4A0-359114ED3213}"/>
            </a:ext>
          </a:extLst>
        </xdr:cNvPr>
        <xdr:cNvCxnSpPr/>
      </xdr:nvCxnSpPr>
      <xdr:spPr>
        <a:xfrm flipV="1">
          <a:off x="1593850" y="35144076"/>
          <a:ext cx="0" cy="2724149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1317625</xdr:colOff>
      <xdr:row>172</xdr:row>
      <xdr:rowOff>127000</xdr:rowOff>
    </xdr:from>
    <xdr:to>
      <xdr:col>2</xdr:col>
      <xdr:colOff>889000</xdr:colOff>
      <xdr:row>172</xdr:row>
      <xdr:rowOff>127001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866DD8C-B02A-4857-8B27-39E93CC8DEC0}"/>
            </a:ext>
          </a:extLst>
        </xdr:cNvPr>
        <xdr:cNvCxnSpPr/>
      </xdr:nvCxnSpPr>
      <xdr:spPr>
        <a:xfrm>
          <a:off x="1736725" y="43951525"/>
          <a:ext cx="990600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898524</xdr:colOff>
      <xdr:row>161</xdr:row>
      <xdr:rowOff>127000</xdr:rowOff>
    </xdr:from>
    <xdr:to>
      <xdr:col>1</xdr:col>
      <xdr:colOff>920750</xdr:colOff>
      <xdr:row>171</xdr:row>
      <xdr:rowOff>195266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F2429D42-3DDF-412B-84B4-14DAB71F8B23}"/>
            </a:ext>
          </a:extLst>
        </xdr:cNvPr>
        <xdr:cNvCxnSpPr/>
      </xdr:nvCxnSpPr>
      <xdr:spPr>
        <a:xfrm flipV="1">
          <a:off x="1317624" y="40493950"/>
          <a:ext cx="22226" cy="3249616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109</xdr:row>
      <xdr:rowOff>95250</xdr:rowOff>
    </xdr:from>
    <xdr:to>
      <xdr:col>2</xdr:col>
      <xdr:colOff>1143000</xdr:colOff>
      <xdr:row>109</xdr:row>
      <xdr:rowOff>95252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1256B3ED-B9F2-4E05-99CD-6D48D76B043A}"/>
            </a:ext>
          </a:extLst>
        </xdr:cNvPr>
        <xdr:cNvCxnSpPr/>
      </xdr:nvCxnSpPr>
      <xdr:spPr>
        <a:xfrm flipV="1">
          <a:off x="1885950" y="23441025"/>
          <a:ext cx="1095375" cy="2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1301750</xdr:colOff>
      <xdr:row>102</xdr:row>
      <xdr:rowOff>111126</xdr:rowOff>
    </xdr:from>
    <xdr:to>
      <xdr:col>1</xdr:col>
      <xdr:colOff>1317625</xdr:colOff>
      <xdr:row>108</xdr:row>
      <xdr:rowOff>254000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78498D51-CD13-4C0A-AB51-3F263C0EA6BB}"/>
            </a:ext>
          </a:extLst>
        </xdr:cNvPr>
        <xdr:cNvCxnSpPr/>
      </xdr:nvCxnSpPr>
      <xdr:spPr>
        <a:xfrm flipV="1">
          <a:off x="1720850" y="21104226"/>
          <a:ext cx="15875" cy="2219324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619125</xdr:colOff>
      <xdr:row>71</xdr:row>
      <xdr:rowOff>111125</xdr:rowOff>
    </xdr:from>
    <xdr:to>
      <xdr:col>2</xdr:col>
      <xdr:colOff>1317625</xdr:colOff>
      <xdr:row>81</xdr:row>
      <xdr:rowOff>508000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E93C4E4-9769-4538-9B94-9C47B0404A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3728" b="6759"/>
        <a:stretch/>
      </xdr:blipFill>
      <xdr:spPr>
        <a:xfrm>
          <a:off x="1047750" y="16002000"/>
          <a:ext cx="2143125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564092</xdr:colOff>
      <xdr:row>179</xdr:row>
      <xdr:rowOff>89959</xdr:rowOff>
    </xdr:from>
    <xdr:to>
      <xdr:col>2</xdr:col>
      <xdr:colOff>1381125</xdr:colOff>
      <xdr:row>194</xdr:row>
      <xdr:rowOff>126440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44CF0C-FEE2-45B5-A488-5A2F356B2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7425" y="67188292"/>
          <a:ext cx="2235200" cy="4285690"/>
        </a:xfrm>
        <a:prstGeom prst="rect">
          <a:avLst/>
        </a:prstGeom>
      </xdr:spPr>
    </xdr:pic>
    <xdr:clientData/>
  </xdr:twoCellAnchor>
  <xdr:twoCellAnchor editAs="oneCell">
    <xdr:from>
      <xdr:col>1</xdr:col>
      <xdr:colOff>555624</xdr:colOff>
      <xdr:row>115</xdr:row>
      <xdr:rowOff>252542</xdr:rowOff>
    </xdr:from>
    <xdr:to>
      <xdr:col>2</xdr:col>
      <xdr:colOff>2263774</xdr:colOff>
      <xdr:row>120</xdr:row>
      <xdr:rowOff>115612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0A20116-14A3-4DC1-8F7B-F78284365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4249" y="39105017"/>
          <a:ext cx="3155950" cy="1244195"/>
        </a:xfrm>
        <a:prstGeom prst="rect">
          <a:avLst/>
        </a:prstGeom>
      </xdr:spPr>
    </xdr:pic>
    <xdr:clientData/>
  </xdr:twoCellAnchor>
  <xdr:twoCellAnchor editAs="oneCell">
    <xdr:from>
      <xdr:col>1</xdr:col>
      <xdr:colOff>904397</xdr:colOff>
      <xdr:row>4</xdr:row>
      <xdr:rowOff>195653</xdr:rowOff>
    </xdr:from>
    <xdr:to>
      <xdr:col>2</xdr:col>
      <xdr:colOff>1174749</xdr:colOff>
      <xdr:row>12</xdr:row>
      <xdr:rowOff>146049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09D423-E9CF-43C1-9F6C-C7FA93105C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7829" b="7620"/>
        <a:stretch/>
      </xdr:blipFill>
      <xdr:spPr>
        <a:xfrm>
          <a:off x="1333022" y="1919678"/>
          <a:ext cx="1718152" cy="2845996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1111250</xdr:colOff>
      <xdr:row>41</xdr:row>
      <xdr:rowOff>365124</xdr:rowOff>
    </xdr:from>
    <xdr:to>
      <xdr:col>2</xdr:col>
      <xdr:colOff>1103965</xdr:colOff>
      <xdr:row>50</xdr:row>
      <xdr:rowOff>254000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CD13CC-6107-4D11-B83C-3FC4623F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39875" y="15747999"/>
          <a:ext cx="1437340" cy="2841626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825500</xdr:colOff>
      <xdr:row>198</xdr:row>
      <xdr:rowOff>190500</xdr:rowOff>
    </xdr:from>
    <xdr:to>
      <xdr:col>2</xdr:col>
      <xdr:colOff>550331</xdr:colOff>
      <xdr:row>212</xdr:row>
      <xdr:rowOff>75317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51544AE-883F-4348-B237-B15869C4E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48833" y="72665167"/>
          <a:ext cx="1142998" cy="437215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1254125</xdr:colOff>
      <xdr:row>105</xdr:row>
      <xdr:rowOff>47625</xdr:rowOff>
    </xdr:from>
    <xdr:ext cx="1592331" cy="2805044"/>
    <xdr:pic>
      <xdr:nvPicPr>
        <xdr:cNvPr id="2" name="Picture 1">
          <a:extLst>
            <a:ext uri="{FF2B5EF4-FFF2-40B4-BE49-F238E27FC236}">
              <a16:creationId xmlns:a16="http://schemas.microsoft.com/office/drawing/2014/main" id="{1F199790-A8C6-493E-A32A-0F190E304A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607" t="60920" r="39524" b="11301"/>
        <a:stretch/>
      </xdr:blipFill>
      <xdr:spPr>
        <a:xfrm>
          <a:off x="1711325" y="11449050"/>
          <a:ext cx="1592331" cy="2805044"/>
        </a:xfrm>
        <a:prstGeom prst="rect">
          <a:avLst/>
        </a:prstGeom>
      </xdr:spPr>
    </xdr:pic>
    <xdr:clientData/>
  </xdr:oneCellAnchor>
  <xdr:oneCellAnchor>
    <xdr:from>
      <xdr:col>1</xdr:col>
      <xdr:colOff>1190625</xdr:colOff>
      <xdr:row>171</xdr:row>
      <xdr:rowOff>206375</xdr:rowOff>
    </xdr:from>
    <xdr:ext cx="1427714" cy="3474554"/>
    <xdr:pic>
      <xdr:nvPicPr>
        <xdr:cNvPr id="3" name="Picture 2">
          <a:extLst>
            <a:ext uri="{FF2B5EF4-FFF2-40B4-BE49-F238E27FC236}">
              <a16:creationId xmlns:a16="http://schemas.microsoft.com/office/drawing/2014/main" id="{23FEB303-2B1D-4CA7-8505-D78342B6D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146" t="8270" r="13356" b="5263"/>
        <a:stretch/>
      </xdr:blipFill>
      <xdr:spPr>
        <a:xfrm>
          <a:off x="1714500" y="22999700"/>
          <a:ext cx="1427714" cy="3474554"/>
        </a:xfrm>
        <a:prstGeom prst="rect">
          <a:avLst/>
        </a:prstGeom>
      </xdr:spPr>
    </xdr:pic>
    <xdr:clientData/>
  </xdr:oneCellAnchor>
  <xdr:oneCellAnchor>
    <xdr:from>
      <xdr:col>1</xdr:col>
      <xdr:colOff>1301750</xdr:colOff>
      <xdr:row>156</xdr:row>
      <xdr:rowOff>15875</xdr:rowOff>
    </xdr:from>
    <xdr:ext cx="1100206" cy="3325468"/>
    <xdr:pic>
      <xdr:nvPicPr>
        <xdr:cNvPr id="4" name="Picture 3">
          <a:extLst>
            <a:ext uri="{FF2B5EF4-FFF2-40B4-BE49-F238E27FC236}">
              <a16:creationId xmlns:a16="http://schemas.microsoft.com/office/drawing/2014/main" id="{149092B1-7755-42A9-9060-1B2974C2D9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764" t="48922" r="35874" b="6987"/>
        <a:stretch/>
      </xdr:blipFill>
      <xdr:spPr>
        <a:xfrm>
          <a:off x="1711325" y="19818350"/>
          <a:ext cx="1100206" cy="3325468"/>
        </a:xfrm>
        <a:prstGeom prst="rect">
          <a:avLst/>
        </a:prstGeom>
      </xdr:spPr>
    </xdr:pic>
    <xdr:clientData/>
  </xdr:oneCellAnchor>
  <xdr:oneCellAnchor>
    <xdr:from>
      <xdr:col>1</xdr:col>
      <xdr:colOff>766404</xdr:colOff>
      <xdr:row>92</xdr:row>
      <xdr:rowOff>175321</xdr:rowOff>
    </xdr:from>
    <xdr:ext cx="2544284" cy="2589851"/>
    <xdr:pic>
      <xdr:nvPicPr>
        <xdr:cNvPr id="5" name="Picture 4">
          <a:extLst>
            <a:ext uri="{FF2B5EF4-FFF2-40B4-BE49-F238E27FC236}">
              <a16:creationId xmlns:a16="http://schemas.microsoft.com/office/drawing/2014/main" id="{5C553BF2-4046-4C4F-A47B-23B876D7E4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3" r="18909"/>
        <a:stretch/>
      </xdr:blipFill>
      <xdr:spPr>
        <a:xfrm>
          <a:off x="1194339" y="21295973"/>
          <a:ext cx="2544284" cy="2589851"/>
        </a:xfrm>
        <a:prstGeom prst="rect">
          <a:avLst/>
        </a:prstGeom>
      </xdr:spPr>
    </xdr:pic>
    <xdr:clientData/>
  </xdr:oneCellAnchor>
  <xdr:oneCellAnchor>
    <xdr:from>
      <xdr:col>1</xdr:col>
      <xdr:colOff>760240</xdr:colOff>
      <xdr:row>16</xdr:row>
      <xdr:rowOff>281348</xdr:rowOff>
    </xdr:from>
    <xdr:ext cx="2182799" cy="2913895"/>
    <xdr:pic>
      <xdr:nvPicPr>
        <xdr:cNvPr id="7" name="Picture 6">
          <a:extLst>
            <a:ext uri="{FF2B5EF4-FFF2-40B4-BE49-F238E27FC236}">
              <a16:creationId xmlns:a16="http://schemas.microsoft.com/office/drawing/2014/main" id="{25E497C2-0A5C-428B-A16B-C7DC2BA032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5973"/>
        <a:stretch/>
      </xdr:blipFill>
      <xdr:spPr>
        <a:xfrm>
          <a:off x="1617490" y="995723"/>
          <a:ext cx="2182799" cy="2913895"/>
        </a:xfrm>
        <a:prstGeom prst="rect">
          <a:avLst/>
        </a:prstGeom>
      </xdr:spPr>
    </xdr:pic>
    <xdr:clientData/>
  </xdr:oneCellAnchor>
  <xdr:oneCellAnchor>
    <xdr:from>
      <xdr:col>1</xdr:col>
      <xdr:colOff>42454</xdr:colOff>
      <xdr:row>29</xdr:row>
      <xdr:rowOff>14735</xdr:rowOff>
    </xdr:from>
    <xdr:ext cx="3290790" cy="2788316"/>
    <xdr:pic>
      <xdr:nvPicPr>
        <xdr:cNvPr id="8" name="Picture 7">
          <a:extLst>
            <a:ext uri="{FF2B5EF4-FFF2-40B4-BE49-F238E27FC236}">
              <a16:creationId xmlns:a16="http://schemas.microsoft.com/office/drawing/2014/main" id="{CFD307AD-73E5-4A06-A5D0-163F2D7AE7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38592"/>
        <a:stretch/>
      </xdr:blipFill>
      <xdr:spPr>
        <a:xfrm>
          <a:off x="899704" y="3415160"/>
          <a:ext cx="3290790" cy="2788316"/>
        </a:xfrm>
        <a:prstGeom prst="rect">
          <a:avLst/>
        </a:prstGeom>
      </xdr:spPr>
    </xdr:pic>
    <xdr:clientData/>
  </xdr:oneCellAnchor>
  <xdr:oneCellAnchor>
    <xdr:from>
      <xdr:col>0</xdr:col>
      <xdr:colOff>296104</xdr:colOff>
      <xdr:row>55</xdr:row>
      <xdr:rowOff>202771</xdr:rowOff>
    </xdr:from>
    <xdr:ext cx="4056864" cy="2751774"/>
    <xdr:pic>
      <xdr:nvPicPr>
        <xdr:cNvPr id="9" name="Picture 8">
          <a:extLst>
            <a:ext uri="{FF2B5EF4-FFF2-40B4-BE49-F238E27FC236}">
              <a16:creationId xmlns:a16="http://schemas.microsoft.com/office/drawing/2014/main" id="{C6BB949E-0C6B-42D8-B933-44F46B4D09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5833" b="21428"/>
        <a:stretch/>
      </xdr:blipFill>
      <xdr:spPr>
        <a:xfrm>
          <a:off x="296104" y="6203521"/>
          <a:ext cx="4056864" cy="2751774"/>
        </a:xfrm>
        <a:prstGeom prst="rect">
          <a:avLst/>
        </a:prstGeom>
      </xdr:spPr>
    </xdr:pic>
    <xdr:clientData/>
  </xdr:oneCellAnchor>
  <xdr:oneCellAnchor>
    <xdr:from>
      <xdr:col>1</xdr:col>
      <xdr:colOff>253999</xdr:colOff>
      <xdr:row>134</xdr:row>
      <xdr:rowOff>222250</xdr:rowOff>
    </xdr:from>
    <xdr:ext cx="3660628" cy="3023842"/>
    <xdr:pic>
      <xdr:nvPicPr>
        <xdr:cNvPr id="10" name="Picture 9">
          <a:extLst>
            <a:ext uri="{FF2B5EF4-FFF2-40B4-BE49-F238E27FC236}">
              <a16:creationId xmlns:a16="http://schemas.microsoft.com/office/drawing/2014/main" id="{BA30410F-ADCC-4BDE-8FEF-BFA3FA0505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6988" t="7326" r="33396" b="13232"/>
        <a:stretch/>
      </xdr:blipFill>
      <xdr:spPr>
        <a:xfrm>
          <a:off x="1111249" y="16805275"/>
          <a:ext cx="3660628" cy="3023842"/>
        </a:xfrm>
        <a:prstGeom prst="rect">
          <a:avLst/>
        </a:prstGeom>
      </xdr:spPr>
    </xdr:pic>
    <xdr:clientData/>
  </xdr:oneCellAnchor>
  <xdr:twoCellAnchor>
    <xdr:from>
      <xdr:col>1</xdr:col>
      <xdr:colOff>555624</xdr:colOff>
      <xdr:row>144</xdr:row>
      <xdr:rowOff>150813</xdr:rowOff>
    </xdr:from>
    <xdr:to>
      <xdr:col>2</xdr:col>
      <xdr:colOff>2190750</xdr:colOff>
      <xdr:row>144</xdr:row>
      <xdr:rowOff>158750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75C98753-7C89-4826-B78D-C44EDB8C5D35}"/>
            </a:ext>
          </a:extLst>
        </xdr:cNvPr>
        <xdr:cNvCxnSpPr/>
      </xdr:nvCxnSpPr>
      <xdr:spPr>
        <a:xfrm>
          <a:off x="1412874" y="18753138"/>
          <a:ext cx="1158876" cy="7937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327024</xdr:colOff>
      <xdr:row>141</xdr:row>
      <xdr:rowOff>15875</xdr:rowOff>
    </xdr:from>
    <xdr:to>
      <xdr:col>1</xdr:col>
      <xdr:colOff>349250</xdr:colOff>
      <xdr:row>143</xdr:row>
      <xdr:rowOff>509588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E824DCED-E523-40D8-80DC-90DB0D2E10BC}"/>
            </a:ext>
          </a:extLst>
        </xdr:cNvPr>
        <xdr:cNvCxnSpPr/>
      </xdr:nvCxnSpPr>
      <xdr:spPr>
        <a:xfrm flipV="1">
          <a:off x="1184274" y="18018125"/>
          <a:ext cx="22226" cy="579438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166</xdr:row>
      <xdr:rowOff>222250</xdr:rowOff>
    </xdr:from>
    <xdr:to>
      <xdr:col>2</xdr:col>
      <xdr:colOff>889000</xdr:colOff>
      <xdr:row>166</xdr:row>
      <xdr:rowOff>222251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97444342-C349-43EB-BBFC-EB01E43E587D}"/>
            </a:ext>
          </a:extLst>
        </xdr:cNvPr>
        <xdr:cNvCxnSpPr/>
      </xdr:nvCxnSpPr>
      <xdr:spPr>
        <a:xfrm flipV="1">
          <a:off x="1762125" y="22005925"/>
          <a:ext cx="812800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1174750</xdr:colOff>
      <xdr:row>157</xdr:row>
      <xdr:rowOff>254001</xdr:rowOff>
    </xdr:from>
    <xdr:to>
      <xdr:col>1</xdr:col>
      <xdr:colOff>1174750</xdr:colOff>
      <xdr:row>166</xdr:row>
      <xdr:rowOff>15875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FD896168-228E-4C89-B2B7-456EE20249D4}"/>
            </a:ext>
          </a:extLst>
        </xdr:cNvPr>
        <xdr:cNvCxnSpPr/>
      </xdr:nvCxnSpPr>
      <xdr:spPr>
        <a:xfrm flipV="1">
          <a:off x="1717675" y="20199351"/>
          <a:ext cx="0" cy="1619249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1317625</xdr:colOff>
      <xdr:row>183</xdr:row>
      <xdr:rowOff>127000</xdr:rowOff>
    </xdr:from>
    <xdr:to>
      <xdr:col>2</xdr:col>
      <xdr:colOff>889000</xdr:colOff>
      <xdr:row>183</xdr:row>
      <xdr:rowOff>127001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9BAEDCA8-3C5D-4EAF-9C97-F0C7EB264F60}"/>
            </a:ext>
          </a:extLst>
        </xdr:cNvPr>
        <xdr:cNvCxnSpPr/>
      </xdr:nvCxnSpPr>
      <xdr:spPr>
        <a:xfrm>
          <a:off x="1717675" y="25330150"/>
          <a:ext cx="857250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898524</xdr:colOff>
      <xdr:row>172</xdr:row>
      <xdr:rowOff>127000</xdr:rowOff>
    </xdr:from>
    <xdr:to>
      <xdr:col>1</xdr:col>
      <xdr:colOff>920750</xdr:colOff>
      <xdr:row>182</xdr:row>
      <xdr:rowOff>195266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725BF08B-AB96-4571-B170-ED2F68054A47}"/>
            </a:ext>
          </a:extLst>
        </xdr:cNvPr>
        <xdr:cNvCxnSpPr/>
      </xdr:nvCxnSpPr>
      <xdr:spPr>
        <a:xfrm flipV="1">
          <a:off x="1717674" y="23129875"/>
          <a:ext cx="0" cy="2068516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114</xdr:row>
      <xdr:rowOff>95250</xdr:rowOff>
    </xdr:from>
    <xdr:to>
      <xdr:col>2</xdr:col>
      <xdr:colOff>1143000</xdr:colOff>
      <xdr:row>114</xdr:row>
      <xdr:rowOff>95252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1C4FAE7-217B-419D-883C-1FB75F85EFAE}"/>
            </a:ext>
          </a:extLst>
        </xdr:cNvPr>
        <xdr:cNvCxnSpPr/>
      </xdr:nvCxnSpPr>
      <xdr:spPr>
        <a:xfrm flipV="1">
          <a:off x="1762125" y="13296900"/>
          <a:ext cx="809625" cy="2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1301750</xdr:colOff>
      <xdr:row>107</xdr:row>
      <xdr:rowOff>111126</xdr:rowOff>
    </xdr:from>
    <xdr:to>
      <xdr:col>1</xdr:col>
      <xdr:colOff>1317625</xdr:colOff>
      <xdr:row>113</xdr:row>
      <xdr:rowOff>254000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D441257A-E94A-4505-AFF5-375CA9508665}"/>
            </a:ext>
          </a:extLst>
        </xdr:cNvPr>
        <xdr:cNvCxnSpPr/>
      </xdr:nvCxnSpPr>
      <xdr:spPr>
        <a:xfrm flipV="1">
          <a:off x="1711325" y="11912601"/>
          <a:ext cx="6350" cy="1285874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676412</xdr:colOff>
      <xdr:row>75</xdr:row>
      <xdr:rowOff>331304</xdr:rowOff>
    </xdr:from>
    <xdr:to>
      <xdr:col>2</xdr:col>
      <xdr:colOff>1370081</xdr:colOff>
      <xdr:row>86</xdr:row>
      <xdr:rowOff>347178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AB35C86-2B99-424C-9CA0-BED787E8A3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3728" b="6759"/>
        <a:stretch/>
      </xdr:blipFill>
      <xdr:spPr>
        <a:xfrm>
          <a:off x="1104347" y="15778369"/>
          <a:ext cx="2143125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452737</xdr:colOff>
      <xdr:row>188</xdr:row>
      <xdr:rowOff>239965</xdr:rowOff>
    </xdr:from>
    <xdr:to>
      <xdr:col>2</xdr:col>
      <xdr:colOff>1269770</xdr:colOff>
      <xdr:row>203</xdr:row>
      <xdr:rowOff>352141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CD6D9FC-03EE-427F-87A3-0F79A59D2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070" y="63758371"/>
          <a:ext cx="2234280" cy="4051016"/>
        </a:xfrm>
        <a:prstGeom prst="rect">
          <a:avLst/>
        </a:prstGeom>
      </xdr:spPr>
    </xdr:pic>
    <xdr:clientData/>
  </xdr:twoCellAnchor>
  <xdr:twoCellAnchor editAs="oneCell">
    <xdr:from>
      <xdr:col>1</xdr:col>
      <xdr:colOff>555624</xdr:colOff>
      <xdr:row>120</xdr:row>
      <xdr:rowOff>252542</xdr:rowOff>
    </xdr:from>
    <xdr:to>
      <xdr:col>2</xdr:col>
      <xdr:colOff>2263774</xdr:colOff>
      <xdr:row>125</xdr:row>
      <xdr:rowOff>115611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5624A6-96B1-4D83-B74E-270EA6308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4249" y="39085967"/>
          <a:ext cx="3155950" cy="1244195"/>
        </a:xfrm>
        <a:prstGeom prst="rect">
          <a:avLst/>
        </a:prstGeom>
      </xdr:spPr>
    </xdr:pic>
    <xdr:clientData/>
  </xdr:twoCellAnchor>
  <xdr:twoCellAnchor editAs="oneCell">
    <xdr:from>
      <xdr:col>1</xdr:col>
      <xdr:colOff>904397</xdr:colOff>
      <xdr:row>4</xdr:row>
      <xdr:rowOff>195653</xdr:rowOff>
    </xdr:from>
    <xdr:to>
      <xdr:col>2</xdr:col>
      <xdr:colOff>1174749</xdr:colOff>
      <xdr:row>12</xdr:row>
      <xdr:rowOff>312898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4F0DEE7-D23D-44D8-AB1B-4F00C9D0B3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7829" b="7620"/>
        <a:stretch/>
      </xdr:blipFill>
      <xdr:spPr>
        <a:xfrm>
          <a:off x="1327730" y="1944204"/>
          <a:ext cx="1687599" cy="2822897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1111250</xdr:colOff>
      <xdr:row>41</xdr:row>
      <xdr:rowOff>365124</xdr:rowOff>
    </xdr:from>
    <xdr:to>
      <xdr:col>2</xdr:col>
      <xdr:colOff>1103965</xdr:colOff>
      <xdr:row>50</xdr:row>
      <xdr:rowOff>165652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D5631A-8A34-4D20-B070-D7705F9B2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39185" y="15729363"/>
          <a:ext cx="1442171" cy="2713246"/>
        </a:xfrm>
        <a:prstGeom prst="rect">
          <a:avLst/>
        </a:prstGeom>
      </xdr:spPr>
    </xdr:pic>
    <xdr:clientData/>
  </xdr:twoCellAnchor>
  <xdr:twoCellAnchor editAs="oneCell">
    <xdr:from>
      <xdr:col>1</xdr:col>
      <xdr:colOff>754638</xdr:colOff>
      <xdr:row>206</xdr:row>
      <xdr:rowOff>184059</xdr:rowOff>
    </xdr:from>
    <xdr:to>
      <xdr:col>2</xdr:col>
      <xdr:colOff>480389</xdr:colOff>
      <xdr:row>218</xdr:row>
      <xdr:rowOff>118386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0A547-D945-AE4F-9652-6322DE863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7971" y="69095363"/>
          <a:ext cx="1142998" cy="3707516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1254125</xdr:colOff>
      <xdr:row>97</xdr:row>
      <xdr:rowOff>47625</xdr:rowOff>
    </xdr:from>
    <xdr:ext cx="1592331" cy="2805044"/>
    <xdr:pic>
      <xdr:nvPicPr>
        <xdr:cNvPr id="2" name="Picture 1">
          <a:extLst>
            <a:ext uri="{FF2B5EF4-FFF2-40B4-BE49-F238E27FC236}">
              <a16:creationId xmlns:a16="http://schemas.microsoft.com/office/drawing/2014/main" id="{B997C280-406F-4372-B51E-85CC5C859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607" t="60920" r="39524" b="11301"/>
        <a:stretch/>
      </xdr:blipFill>
      <xdr:spPr>
        <a:xfrm>
          <a:off x="1682750" y="20545425"/>
          <a:ext cx="1592331" cy="2805044"/>
        </a:xfrm>
        <a:prstGeom prst="rect">
          <a:avLst/>
        </a:prstGeom>
      </xdr:spPr>
    </xdr:pic>
    <xdr:clientData/>
  </xdr:oneCellAnchor>
  <xdr:oneCellAnchor>
    <xdr:from>
      <xdr:col>1</xdr:col>
      <xdr:colOff>1190625</xdr:colOff>
      <xdr:row>161</xdr:row>
      <xdr:rowOff>206375</xdr:rowOff>
    </xdr:from>
    <xdr:ext cx="1427714" cy="3474554"/>
    <xdr:pic>
      <xdr:nvPicPr>
        <xdr:cNvPr id="3" name="Picture 2">
          <a:extLst>
            <a:ext uri="{FF2B5EF4-FFF2-40B4-BE49-F238E27FC236}">
              <a16:creationId xmlns:a16="http://schemas.microsoft.com/office/drawing/2014/main" id="{22DF1752-0BAC-4471-A17C-4DC1012768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146" t="8270" r="13356" b="5263"/>
        <a:stretch/>
      </xdr:blipFill>
      <xdr:spPr>
        <a:xfrm>
          <a:off x="1619250" y="40525700"/>
          <a:ext cx="1427714" cy="3474554"/>
        </a:xfrm>
        <a:prstGeom prst="rect">
          <a:avLst/>
        </a:prstGeom>
      </xdr:spPr>
    </xdr:pic>
    <xdr:clientData/>
  </xdr:oneCellAnchor>
  <xdr:oneCellAnchor>
    <xdr:from>
      <xdr:col>1</xdr:col>
      <xdr:colOff>1301750</xdr:colOff>
      <xdr:row>146</xdr:row>
      <xdr:rowOff>15875</xdr:rowOff>
    </xdr:from>
    <xdr:ext cx="1100206" cy="3325468"/>
    <xdr:pic>
      <xdr:nvPicPr>
        <xdr:cNvPr id="4" name="Picture 3">
          <a:extLst>
            <a:ext uri="{FF2B5EF4-FFF2-40B4-BE49-F238E27FC236}">
              <a16:creationId xmlns:a16="http://schemas.microsoft.com/office/drawing/2014/main" id="{C5CD295B-6EC7-4B97-991F-1DC884281B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764" t="48922" r="35874" b="6987"/>
        <a:stretch/>
      </xdr:blipFill>
      <xdr:spPr>
        <a:xfrm>
          <a:off x="1730375" y="34858325"/>
          <a:ext cx="1100206" cy="3325468"/>
        </a:xfrm>
        <a:prstGeom prst="rect">
          <a:avLst/>
        </a:prstGeom>
      </xdr:spPr>
    </xdr:pic>
    <xdr:clientData/>
  </xdr:oneCellAnchor>
  <xdr:oneCellAnchor>
    <xdr:from>
      <xdr:col>1</xdr:col>
      <xdr:colOff>738795</xdr:colOff>
      <xdr:row>84</xdr:row>
      <xdr:rowOff>202930</xdr:rowOff>
    </xdr:from>
    <xdr:ext cx="2544284" cy="2589851"/>
    <xdr:pic>
      <xdr:nvPicPr>
        <xdr:cNvPr id="5" name="Picture 4">
          <a:extLst>
            <a:ext uri="{FF2B5EF4-FFF2-40B4-BE49-F238E27FC236}">
              <a16:creationId xmlns:a16="http://schemas.microsoft.com/office/drawing/2014/main" id="{DEC6FBC6-F89F-4A1E-A11D-280B03392D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3" r="18909"/>
        <a:stretch/>
      </xdr:blipFill>
      <xdr:spPr>
        <a:xfrm>
          <a:off x="1166730" y="22082821"/>
          <a:ext cx="2544284" cy="2589851"/>
        </a:xfrm>
        <a:prstGeom prst="rect">
          <a:avLst/>
        </a:prstGeom>
      </xdr:spPr>
    </xdr:pic>
    <xdr:clientData/>
  </xdr:oneCellAnchor>
  <xdr:oneCellAnchor>
    <xdr:from>
      <xdr:col>1</xdr:col>
      <xdr:colOff>760240</xdr:colOff>
      <xdr:row>16</xdr:row>
      <xdr:rowOff>281348</xdr:rowOff>
    </xdr:from>
    <xdr:ext cx="2182799" cy="2913895"/>
    <xdr:pic>
      <xdr:nvPicPr>
        <xdr:cNvPr id="7" name="Picture 6">
          <a:extLst>
            <a:ext uri="{FF2B5EF4-FFF2-40B4-BE49-F238E27FC236}">
              <a16:creationId xmlns:a16="http://schemas.microsoft.com/office/drawing/2014/main" id="{68F06762-8ECA-40ED-B846-CE0B44DF09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5973"/>
        <a:stretch/>
      </xdr:blipFill>
      <xdr:spPr>
        <a:xfrm>
          <a:off x="1188865" y="2005373"/>
          <a:ext cx="2182799" cy="2913895"/>
        </a:xfrm>
        <a:prstGeom prst="rect">
          <a:avLst/>
        </a:prstGeom>
      </xdr:spPr>
    </xdr:pic>
    <xdr:clientData/>
  </xdr:oneCellAnchor>
  <xdr:oneCellAnchor>
    <xdr:from>
      <xdr:col>1</xdr:col>
      <xdr:colOff>42454</xdr:colOff>
      <xdr:row>29</xdr:row>
      <xdr:rowOff>14735</xdr:rowOff>
    </xdr:from>
    <xdr:ext cx="3290790" cy="2788316"/>
    <xdr:pic>
      <xdr:nvPicPr>
        <xdr:cNvPr id="8" name="Picture 7">
          <a:extLst>
            <a:ext uri="{FF2B5EF4-FFF2-40B4-BE49-F238E27FC236}">
              <a16:creationId xmlns:a16="http://schemas.microsoft.com/office/drawing/2014/main" id="{BA0EAEDE-85BE-4AE5-B14E-68D0EB3DBD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38592"/>
        <a:stretch/>
      </xdr:blipFill>
      <xdr:spPr>
        <a:xfrm>
          <a:off x="471079" y="6501260"/>
          <a:ext cx="3290790" cy="2788316"/>
        </a:xfrm>
        <a:prstGeom prst="rect">
          <a:avLst/>
        </a:prstGeom>
      </xdr:spPr>
    </xdr:pic>
    <xdr:clientData/>
  </xdr:oneCellAnchor>
  <xdr:oneCellAnchor>
    <xdr:from>
      <xdr:col>0</xdr:col>
      <xdr:colOff>296104</xdr:colOff>
      <xdr:row>55</xdr:row>
      <xdr:rowOff>202771</xdr:rowOff>
    </xdr:from>
    <xdr:ext cx="4056864" cy="2751774"/>
    <xdr:pic>
      <xdr:nvPicPr>
        <xdr:cNvPr id="9" name="Picture 8">
          <a:extLst>
            <a:ext uri="{FF2B5EF4-FFF2-40B4-BE49-F238E27FC236}">
              <a16:creationId xmlns:a16="http://schemas.microsoft.com/office/drawing/2014/main" id="{3D440DD3-EC6E-4C46-A83B-8A3AD166DF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5833" b="21428"/>
        <a:stretch/>
      </xdr:blipFill>
      <xdr:spPr>
        <a:xfrm>
          <a:off x="296104" y="11585146"/>
          <a:ext cx="4056864" cy="2751774"/>
        </a:xfrm>
        <a:prstGeom prst="rect">
          <a:avLst/>
        </a:prstGeom>
      </xdr:spPr>
    </xdr:pic>
    <xdr:clientData/>
  </xdr:oneCellAnchor>
  <xdr:oneCellAnchor>
    <xdr:from>
      <xdr:col>1</xdr:col>
      <xdr:colOff>253999</xdr:colOff>
      <xdr:row>125</xdr:row>
      <xdr:rowOff>222250</xdr:rowOff>
    </xdr:from>
    <xdr:ext cx="3660628" cy="3023842"/>
    <xdr:pic>
      <xdr:nvPicPr>
        <xdr:cNvPr id="10" name="Picture 9">
          <a:extLst>
            <a:ext uri="{FF2B5EF4-FFF2-40B4-BE49-F238E27FC236}">
              <a16:creationId xmlns:a16="http://schemas.microsoft.com/office/drawing/2014/main" id="{C14DAA65-1A63-47D6-B8C0-47D491DB22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6988" t="7326" r="33396" b="13232"/>
        <a:stretch/>
      </xdr:blipFill>
      <xdr:spPr>
        <a:xfrm>
          <a:off x="682624" y="29435425"/>
          <a:ext cx="3660628" cy="3023842"/>
        </a:xfrm>
        <a:prstGeom prst="rect">
          <a:avLst/>
        </a:prstGeom>
      </xdr:spPr>
    </xdr:pic>
    <xdr:clientData/>
  </xdr:oneCellAnchor>
  <xdr:twoCellAnchor>
    <xdr:from>
      <xdr:col>1</xdr:col>
      <xdr:colOff>555624</xdr:colOff>
      <xdr:row>135</xdr:row>
      <xdr:rowOff>150813</xdr:rowOff>
    </xdr:from>
    <xdr:to>
      <xdr:col>2</xdr:col>
      <xdr:colOff>2190750</xdr:colOff>
      <xdr:row>135</xdr:row>
      <xdr:rowOff>158750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2F5ECF47-B44C-4A9D-AF4F-AFA0E6D00FEC}"/>
            </a:ext>
          </a:extLst>
        </xdr:cNvPr>
        <xdr:cNvCxnSpPr/>
      </xdr:nvCxnSpPr>
      <xdr:spPr>
        <a:xfrm>
          <a:off x="984249" y="32602488"/>
          <a:ext cx="3082926" cy="7937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327024</xdr:colOff>
      <xdr:row>132</xdr:row>
      <xdr:rowOff>15875</xdr:rowOff>
    </xdr:from>
    <xdr:to>
      <xdr:col>1</xdr:col>
      <xdr:colOff>349250</xdr:colOff>
      <xdr:row>134</xdr:row>
      <xdr:rowOff>509588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966E6DAC-B7FD-4549-BD3D-308824A48677}"/>
            </a:ext>
          </a:extLst>
        </xdr:cNvPr>
        <xdr:cNvCxnSpPr/>
      </xdr:nvCxnSpPr>
      <xdr:spPr>
        <a:xfrm flipV="1">
          <a:off x="755649" y="31276925"/>
          <a:ext cx="22226" cy="1103313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156</xdr:row>
      <xdr:rowOff>222250</xdr:rowOff>
    </xdr:from>
    <xdr:to>
      <xdr:col>2</xdr:col>
      <xdr:colOff>889000</xdr:colOff>
      <xdr:row>156</xdr:row>
      <xdr:rowOff>222251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DD77C19C-B354-47EC-A8B7-4F5DA1EF8396}"/>
            </a:ext>
          </a:extLst>
        </xdr:cNvPr>
        <xdr:cNvCxnSpPr/>
      </xdr:nvCxnSpPr>
      <xdr:spPr>
        <a:xfrm flipV="1">
          <a:off x="1924050" y="38303200"/>
          <a:ext cx="841375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1174750</xdr:colOff>
      <xdr:row>147</xdr:row>
      <xdr:rowOff>254001</xdr:rowOff>
    </xdr:from>
    <xdr:to>
      <xdr:col>1</xdr:col>
      <xdr:colOff>1174750</xdr:colOff>
      <xdr:row>156</xdr:row>
      <xdr:rowOff>15875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B45043A3-F248-41A4-96D5-C495437E87F4}"/>
            </a:ext>
          </a:extLst>
        </xdr:cNvPr>
        <xdr:cNvCxnSpPr/>
      </xdr:nvCxnSpPr>
      <xdr:spPr>
        <a:xfrm flipV="1">
          <a:off x="1603375" y="35372676"/>
          <a:ext cx="0" cy="2724149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1317625</xdr:colOff>
      <xdr:row>173</xdr:row>
      <xdr:rowOff>127000</xdr:rowOff>
    </xdr:from>
    <xdr:to>
      <xdr:col>2</xdr:col>
      <xdr:colOff>889000</xdr:colOff>
      <xdr:row>173</xdr:row>
      <xdr:rowOff>127001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719C4611-6B3A-449E-A8CE-A9B76D98AE49}"/>
            </a:ext>
          </a:extLst>
        </xdr:cNvPr>
        <xdr:cNvCxnSpPr/>
      </xdr:nvCxnSpPr>
      <xdr:spPr>
        <a:xfrm>
          <a:off x="1746250" y="44237275"/>
          <a:ext cx="1019175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898524</xdr:colOff>
      <xdr:row>162</xdr:row>
      <xdr:rowOff>127000</xdr:rowOff>
    </xdr:from>
    <xdr:to>
      <xdr:col>1</xdr:col>
      <xdr:colOff>920750</xdr:colOff>
      <xdr:row>172</xdr:row>
      <xdr:rowOff>195266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F9BEBBD6-7626-49BC-BCDB-A6B5AC1D8DBA}"/>
            </a:ext>
          </a:extLst>
        </xdr:cNvPr>
        <xdr:cNvCxnSpPr/>
      </xdr:nvCxnSpPr>
      <xdr:spPr>
        <a:xfrm flipV="1">
          <a:off x="1327149" y="40779700"/>
          <a:ext cx="22226" cy="3249616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106</xdr:row>
      <xdr:rowOff>95250</xdr:rowOff>
    </xdr:from>
    <xdr:to>
      <xdr:col>2</xdr:col>
      <xdr:colOff>1143000</xdr:colOff>
      <xdr:row>106</xdr:row>
      <xdr:rowOff>95252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93BA928C-F222-48ED-A3B1-3FEFD6FEBD10}"/>
            </a:ext>
          </a:extLst>
        </xdr:cNvPr>
        <xdr:cNvCxnSpPr/>
      </xdr:nvCxnSpPr>
      <xdr:spPr>
        <a:xfrm flipV="1">
          <a:off x="1924050" y="23555325"/>
          <a:ext cx="1095375" cy="2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1301750</xdr:colOff>
      <xdr:row>99</xdr:row>
      <xdr:rowOff>111126</xdr:rowOff>
    </xdr:from>
    <xdr:to>
      <xdr:col>1</xdr:col>
      <xdr:colOff>1317625</xdr:colOff>
      <xdr:row>105</xdr:row>
      <xdr:rowOff>254000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2B4378E-E67F-4C0E-B416-C3A4D11D2EB8}"/>
            </a:ext>
          </a:extLst>
        </xdr:cNvPr>
        <xdr:cNvCxnSpPr/>
      </xdr:nvCxnSpPr>
      <xdr:spPr>
        <a:xfrm flipV="1">
          <a:off x="1730375" y="21218526"/>
          <a:ext cx="15875" cy="2219324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704022</xdr:colOff>
      <xdr:row>71</xdr:row>
      <xdr:rowOff>96631</xdr:rowOff>
    </xdr:from>
    <xdr:to>
      <xdr:col>2</xdr:col>
      <xdr:colOff>1397691</xdr:colOff>
      <xdr:row>81</xdr:row>
      <xdr:rowOff>499026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1ECC458-2158-4448-92F9-75AAA63DF6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3728" b="6759"/>
        <a:stretch/>
      </xdr:blipFill>
      <xdr:spPr>
        <a:xfrm>
          <a:off x="1131957" y="15930218"/>
          <a:ext cx="2143125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636796</xdr:colOff>
      <xdr:row>179</xdr:row>
      <xdr:rowOff>55908</xdr:rowOff>
    </xdr:from>
    <xdr:to>
      <xdr:col>2</xdr:col>
      <xdr:colOff>1453829</xdr:colOff>
      <xdr:row>193</xdr:row>
      <xdr:rowOff>425764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776AF7-18C9-4BDF-8148-2454D15E4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0129" y="63721560"/>
          <a:ext cx="2234280" cy="4051017"/>
        </a:xfrm>
        <a:prstGeom prst="rect">
          <a:avLst/>
        </a:prstGeom>
      </xdr:spPr>
    </xdr:pic>
    <xdr:clientData/>
  </xdr:twoCellAnchor>
  <xdr:twoCellAnchor editAs="oneCell">
    <xdr:from>
      <xdr:col>1</xdr:col>
      <xdr:colOff>555624</xdr:colOff>
      <xdr:row>113</xdr:row>
      <xdr:rowOff>252542</xdr:rowOff>
    </xdr:from>
    <xdr:to>
      <xdr:col>2</xdr:col>
      <xdr:colOff>2263774</xdr:colOff>
      <xdr:row>118</xdr:row>
      <xdr:rowOff>115612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B0A0DE7-3540-43EE-9119-58C7A0D7C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4249" y="34609217"/>
          <a:ext cx="3155950" cy="1244195"/>
        </a:xfrm>
        <a:prstGeom prst="rect">
          <a:avLst/>
        </a:prstGeom>
      </xdr:spPr>
    </xdr:pic>
    <xdr:clientData/>
  </xdr:twoCellAnchor>
  <xdr:twoCellAnchor editAs="oneCell">
    <xdr:from>
      <xdr:col>1</xdr:col>
      <xdr:colOff>904397</xdr:colOff>
      <xdr:row>4</xdr:row>
      <xdr:rowOff>195653</xdr:rowOff>
    </xdr:from>
    <xdr:to>
      <xdr:col>2</xdr:col>
      <xdr:colOff>1174749</xdr:colOff>
      <xdr:row>12</xdr:row>
      <xdr:rowOff>239275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90E048-1056-4271-86E4-0527428574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7829" b="7620"/>
        <a:stretch/>
      </xdr:blipFill>
      <xdr:spPr>
        <a:xfrm>
          <a:off x="1327730" y="1944204"/>
          <a:ext cx="1687599" cy="2749274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1111250</xdr:colOff>
      <xdr:row>41</xdr:row>
      <xdr:rowOff>365124</xdr:rowOff>
    </xdr:from>
    <xdr:to>
      <xdr:col>2</xdr:col>
      <xdr:colOff>1103965</xdr:colOff>
      <xdr:row>50</xdr:row>
      <xdr:rowOff>220869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8F431F6-3912-4355-9FBA-9DAC41C06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39185" y="15729363"/>
          <a:ext cx="1442171" cy="2768463"/>
        </a:xfrm>
        <a:prstGeom prst="rect">
          <a:avLst/>
        </a:prstGeom>
      </xdr:spPr>
    </xdr:pic>
    <xdr:clientData/>
  </xdr:twoCellAnchor>
  <xdr:twoCellAnchor editAs="oneCell">
    <xdr:from>
      <xdr:col>1</xdr:col>
      <xdr:colOff>883478</xdr:colOff>
      <xdr:row>197</xdr:row>
      <xdr:rowOff>110436</xdr:rowOff>
    </xdr:from>
    <xdr:to>
      <xdr:col>2</xdr:col>
      <xdr:colOff>609229</xdr:colOff>
      <xdr:row>210</xdr:row>
      <xdr:rowOff>26357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04CCAF-002F-6E41-A1C4-A1C03E5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6811" y="69168987"/>
          <a:ext cx="1142998" cy="3707516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1254125</xdr:colOff>
      <xdr:row>73</xdr:row>
      <xdr:rowOff>47625</xdr:rowOff>
    </xdr:from>
    <xdr:ext cx="1587500" cy="2794000"/>
    <xdr:pic>
      <xdr:nvPicPr>
        <xdr:cNvPr id="2" name="Picture 1">
          <a:extLst>
            <a:ext uri="{FF2B5EF4-FFF2-40B4-BE49-F238E27FC236}">
              <a16:creationId xmlns:a16="http://schemas.microsoft.com/office/drawing/2014/main" id="{46F43077-BC1B-4009-811B-C9CDFB6BE7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607" t="60920" r="39524" b="11301"/>
        <a:stretch/>
      </xdr:blipFill>
      <xdr:spPr>
        <a:xfrm>
          <a:off x="1711325" y="11449050"/>
          <a:ext cx="1587500" cy="2794000"/>
        </a:xfrm>
        <a:prstGeom prst="rect">
          <a:avLst/>
        </a:prstGeom>
      </xdr:spPr>
    </xdr:pic>
    <xdr:clientData/>
  </xdr:oneCellAnchor>
  <xdr:oneCellAnchor>
    <xdr:from>
      <xdr:col>1</xdr:col>
      <xdr:colOff>1190625</xdr:colOff>
      <xdr:row>129</xdr:row>
      <xdr:rowOff>206375</xdr:rowOff>
    </xdr:from>
    <xdr:ext cx="1422883" cy="3444875"/>
    <xdr:pic>
      <xdr:nvPicPr>
        <xdr:cNvPr id="3" name="Picture 2">
          <a:extLst>
            <a:ext uri="{FF2B5EF4-FFF2-40B4-BE49-F238E27FC236}">
              <a16:creationId xmlns:a16="http://schemas.microsoft.com/office/drawing/2014/main" id="{062099D4-3EFD-4FD4-905D-F8553A436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146" t="8270" r="13356" b="5263"/>
        <a:stretch/>
      </xdr:blipFill>
      <xdr:spPr>
        <a:xfrm>
          <a:off x="1714500" y="22999700"/>
          <a:ext cx="1422883" cy="3444875"/>
        </a:xfrm>
        <a:prstGeom prst="rect">
          <a:avLst/>
        </a:prstGeom>
      </xdr:spPr>
    </xdr:pic>
    <xdr:clientData/>
  </xdr:oneCellAnchor>
  <xdr:oneCellAnchor>
    <xdr:from>
      <xdr:col>1</xdr:col>
      <xdr:colOff>1301750</xdr:colOff>
      <xdr:row>114</xdr:row>
      <xdr:rowOff>15875</xdr:rowOff>
    </xdr:from>
    <xdr:ext cx="1095375" cy="3302000"/>
    <xdr:pic>
      <xdr:nvPicPr>
        <xdr:cNvPr id="4" name="Picture 3">
          <a:extLst>
            <a:ext uri="{FF2B5EF4-FFF2-40B4-BE49-F238E27FC236}">
              <a16:creationId xmlns:a16="http://schemas.microsoft.com/office/drawing/2014/main" id="{D95DB7E4-B49F-4446-A0BB-6E5AC3CEB7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764" t="48922" r="35874" b="6987"/>
        <a:stretch/>
      </xdr:blipFill>
      <xdr:spPr>
        <a:xfrm>
          <a:off x="1711325" y="19818350"/>
          <a:ext cx="1095375" cy="3302000"/>
        </a:xfrm>
        <a:prstGeom prst="rect">
          <a:avLst/>
        </a:prstGeom>
      </xdr:spPr>
    </xdr:pic>
    <xdr:clientData/>
  </xdr:oneCellAnchor>
  <xdr:oneCellAnchor>
    <xdr:from>
      <xdr:col>1</xdr:col>
      <xdr:colOff>552436</xdr:colOff>
      <xdr:row>60</xdr:row>
      <xdr:rowOff>129767</xdr:rowOff>
    </xdr:from>
    <xdr:ext cx="2539453" cy="2587780"/>
    <xdr:pic>
      <xdr:nvPicPr>
        <xdr:cNvPr id="5" name="Picture 4">
          <a:extLst>
            <a:ext uri="{FF2B5EF4-FFF2-40B4-BE49-F238E27FC236}">
              <a16:creationId xmlns:a16="http://schemas.microsoft.com/office/drawing/2014/main" id="{2F3D3783-C4DE-4824-A627-3907403F37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3" r="18909"/>
        <a:stretch/>
      </xdr:blipFill>
      <xdr:spPr>
        <a:xfrm>
          <a:off x="981061" y="22053142"/>
          <a:ext cx="2539453" cy="2587780"/>
        </a:xfrm>
        <a:prstGeom prst="rect">
          <a:avLst/>
        </a:prstGeom>
      </xdr:spPr>
    </xdr:pic>
    <xdr:clientData/>
  </xdr:oneCellAnchor>
  <xdr:oneCellAnchor>
    <xdr:from>
      <xdr:col>1</xdr:col>
      <xdr:colOff>760240</xdr:colOff>
      <xdr:row>4</xdr:row>
      <xdr:rowOff>281348</xdr:rowOff>
    </xdr:from>
    <xdr:ext cx="2177968" cy="2924938"/>
    <xdr:pic>
      <xdr:nvPicPr>
        <xdr:cNvPr id="7" name="Picture 6">
          <a:extLst>
            <a:ext uri="{FF2B5EF4-FFF2-40B4-BE49-F238E27FC236}">
              <a16:creationId xmlns:a16="http://schemas.microsoft.com/office/drawing/2014/main" id="{C682C2BE-83B9-45F4-B6D0-ECD84D3110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5973"/>
        <a:stretch/>
      </xdr:blipFill>
      <xdr:spPr>
        <a:xfrm>
          <a:off x="1617490" y="995723"/>
          <a:ext cx="2177968" cy="2924938"/>
        </a:xfrm>
        <a:prstGeom prst="rect">
          <a:avLst/>
        </a:prstGeom>
      </xdr:spPr>
    </xdr:pic>
    <xdr:clientData/>
  </xdr:oneCellAnchor>
  <xdr:oneCellAnchor>
    <xdr:from>
      <xdr:col>1</xdr:col>
      <xdr:colOff>42454</xdr:colOff>
      <xdr:row>17</xdr:row>
      <xdr:rowOff>14735</xdr:rowOff>
    </xdr:from>
    <xdr:ext cx="3285959" cy="2804881"/>
    <xdr:pic>
      <xdr:nvPicPr>
        <xdr:cNvPr id="8" name="Picture 7">
          <a:extLst>
            <a:ext uri="{FF2B5EF4-FFF2-40B4-BE49-F238E27FC236}">
              <a16:creationId xmlns:a16="http://schemas.microsoft.com/office/drawing/2014/main" id="{C4E7CD47-FF11-4A41-A7AB-EB1E8379A5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38592"/>
        <a:stretch/>
      </xdr:blipFill>
      <xdr:spPr>
        <a:xfrm>
          <a:off x="899704" y="3415160"/>
          <a:ext cx="3285959" cy="2804881"/>
        </a:xfrm>
        <a:prstGeom prst="rect">
          <a:avLst/>
        </a:prstGeom>
      </xdr:spPr>
    </xdr:pic>
    <xdr:clientData/>
  </xdr:oneCellAnchor>
  <xdr:oneCellAnchor>
    <xdr:from>
      <xdr:col>0</xdr:col>
      <xdr:colOff>296104</xdr:colOff>
      <xdr:row>30</xdr:row>
      <xdr:rowOff>202771</xdr:rowOff>
    </xdr:from>
    <xdr:ext cx="4052723" cy="2799399"/>
    <xdr:pic>
      <xdr:nvPicPr>
        <xdr:cNvPr id="9" name="Picture 8">
          <a:extLst>
            <a:ext uri="{FF2B5EF4-FFF2-40B4-BE49-F238E27FC236}">
              <a16:creationId xmlns:a16="http://schemas.microsoft.com/office/drawing/2014/main" id="{CFE13E45-506C-4454-AC95-9EA42BD19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5833" b="21428"/>
        <a:stretch/>
      </xdr:blipFill>
      <xdr:spPr>
        <a:xfrm>
          <a:off x="296104" y="6203521"/>
          <a:ext cx="4052723" cy="2799399"/>
        </a:xfrm>
        <a:prstGeom prst="rect">
          <a:avLst/>
        </a:prstGeom>
      </xdr:spPr>
    </xdr:pic>
    <xdr:clientData/>
  </xdr:oneCellAnchor>
  <xdr:oneCellAnchor>
    <xdr:from>
      <xdr:col>1</xdr:col>
      <xdr:colOff>253999</xdr:colOff>
      <xdr:row>98</xdr:row>
      <xdr:rowOff>222250</xdr:rowOff>
    </xdr:from>
    <xdr:ext cx="3655797" cy="3000375"/>
    <xdr:pic>
      <xdr:nvPicPr>
        <xdr:cNvPr id="10" name="Picture 9">
          <a:extLst>
            <a:ext uri="{FF2B5EF4-FFF2-40B4-BE49-F238E27FC236}">
              <a16:creationId xmlns:a16="http://schemas.microsoft.com/office/drawing/2014/main" id="{F176BF42-2F0D-4B42-9A2A-8567908264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6988" t="7326" r="33396" b="13232"/>
        <a:stretch/>
      </xdr:blipFill>
      <xdr:spPr>
        <a:xfrm>
          <a:off x="1111249" y="16805275"/>
          <a:ext cx="3655797" cy="3000375"/>
        </a:xfrm>
        <a:prstGeom prst="rect">
          <a:avLst/>
        </a:prstGeom>
      </xdr:spPr>
    </xdr:pic>
    <xdr:clientData/>
  </xdr:oneCellAnchor>
  <xdr:twoCellAnchor>
    <xdr:from>
      <xdr:col>1</xdr:col>
      <xdr:colOff>555624</xdr:colOff>
      <xdr:row>108</xdr:row>
      <xdr:rowOff>150813</xdr:rowOff>
    </xdr:from>
    <xdr:to>
      <xdr:col>2</xdr:col>
      <xdr:colOff>2190750</xdr:colOff>
      <xdr:row>108</xdr:row>
      <xdr:rowOff>158750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4C6A0C04-E52B-4074-A05A-D5B85104CBAE}"/>
            </a:ext>
          </a:extLst>
        </xdr:cNvPr>
        <xdr:cNvCxnSpPr/>
      </xdr:nvCxnSpPr>
      <xdr:spPr>
        <a:xfrm>
          <a:off x="1412874" y="18753138"/>
          <a:ext cx="1158876" cy="7937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327024</xdr:colOff>
      <xdr:row>105</xdr:row>
      <xdr:rowOff>15875</xdr:rowOff>
    </xdr:from>
    <xdr:to>
      <xdr:col>1</xdr:col>
      <xdr:colOff>349250</xdr:colOff>
      <xdr:row>107</xdr:row>
      <xdr:rowOff>509588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268F17C4-CC4F-471A-9DB8-07E094858CFE}"/>
            </a:ext>
          </a:extLst>
        </xdr:cNvPr>
        <xdr:cNvCxnSpPr/>
      </xdr:nvCxnSpPr>
      <xdr:spPr>
        <a:xfrm flipV="1">
          <a:off x="1184274" y="18018125"/>
          <a:ext cx="22226" cy="579438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124</xdr:row>
      <xdr:rowOff>222250</xdr:rowOff>
    </xdr:from>
    <xdr:to>
      <xdr:col>2</xdr:col>
      <xdr:colOff>889000</xdr:colOff>
      <xdr:row>124</xdr:row>
      <xdr:rowOff>222251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ED2D342A-37E9-45F6-8547-7537B896533E}"/>
            </a:ext>
          </a:extLst>
        </xdr:cNvPr>
        <xdr:cNvCxnSpPr/>
      </xdr:nvCxnSpPr>
      <xdr:spPr>
        <a:xfrm flipV="1">
          <a:off x="1762125" y="22005925"/>
          <a:ext cx="812800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1174750</xdr:colOff>
      <xdr:row>115</xdr:row>
      <xdr:rowOff>254001</xdr:rowOff>
    </xdr:from>
    <xdr:to>
      <xdr:col>1</xdr:col>
      <xdr:colOff>1174750</xdr:colOff>
      <xdr:row>124</xdr:row>
      <xdr:rowOff>15875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5330457-698F-4BF1-8520-84B2F1371835}"/>
            </a:ext>
          </a:extLst>
        </xdr:cNvPr>
        <xdr:cNvCxnSpPr/>
      </xdr:nvCxnSpPr>
      <xdr:spPr>
        <a:xfrm flipV="1">
          <a:off x="1717675" y="20199351"/>
          <a:ext cx="0" cy="1619249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1317625</xdr:colOff>
      <xdr:row>141</xdr:row>
      <xdr:rowOff>127000</xdr:rowOff>
    </xdr:from>
    <xdr:to>
      <xdr:col>2</xdr:col>
      <xdr:colOff>889000</xdr:colOff>
      <xdr:row>141</xdr:row>
      <xdr:rowOff>127001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F65ED94-46A7-4D17-B8F7-138BE0F774D0}"/>
            </a:ext>
          </a:extLst>
        </xdr:cNvPr>
        <xdr:cNvCxnSpPr/>
      </xdr:nvCxnSpPr>
      <xdr:spPr>
        <a:xfrm>
          <a:off x="1717675" y="25330150"/>
          <a:ext cx="857250" cy="1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898524</xdr:colOff>
      <xdr:row>130</xdr:row>
      <xdr:rowOff>127000</xdr:rowOff>
    </xdr:from>
    <xdr:to>
      <xdr:col>1</xdr:col>
      <xdr:colOff>920750</xdr:colOff>
      <xdr:row>140</xdr:row>
      <xdr:rowOff>195266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3C030886-3B3E-4596-B7C2-B70090A4E89C}"/>
            </a:ext>
          </a:extLst>
        </xdr:cNvPr>
        <xdr:cNvCxnSpPr/>
      </xdr:nvCxnSpPr>
      <xdr:spPr>
        <a:xfrm flipV="1">
          <a:off x="1717674" y="23129875"/>
          <a:ext cx="0" cy="2068516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82</xdr:row>
      <xdr:rowOff>95250</xdr:rowOff>
    </xdr:from>
    <xdr:to>
      <xdr:col>2</xdr:col>
      <xdr:colOff>1143000</xdr:colOff>
      <xdr:row>82</xdr:row>
      <xdr:rowOff>95252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DA86E3A9-AD3E-4C4F-AA66-BE7FD1229134}"/>
            </a:ext>
          </a:extLst>
        </xdr:cNvPr>
        <xdr:cNvCxnSpPr/>
      </xdr:nvCxnSpPr>
      <xdr:spPr>
        <a:xfrm flipV="1">
          <a:off x="1762125" y="13296900"/>
          <a:ext cx="809625" cy="2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1301750</xdr:colOff>
      <xdr:row>75</xdr:row>
      <xdr:rowOff>111126</xdr:rowOff>
    </xdr:from>
    <xdr:to>
      <xdr:col>1</xdr:col>
      <xdr:colOff>1317625</xdr:colOff>
      <xdr:row>81</xdr:row>
      <xdr:rowOff>254000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FEA8138-831A-4E48-BD2C-D6A9B66F4F3D}"/>
            </a:ext>
          </a:extLst>
        </xdr:cNvPr>
        <xdr:cNvCxnSpPr/>
      </xdr:nvCxnSpPr>
      <xdr:spPr>
        <a:xfrm flipV="1">
          <a:off x="1711325" y="11912601"/>
          <a:ext cx="6350" cy="1285874"/>
        </a:xfrm>
        <a:prstGeom prst="line">
          <a:avLst/>
        </a:prstGeom>
        <a:ln w="31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730250</xdr:colOff>
      <xdr:row>43</xdr:row>
      <xdr:rowOff>95250</xdr:rowOff>
    </xdr:from>
    <xdr:to>
      <xdr:col>2</xdr:col>
      <xdr:colOff>1428750</xdr:colOff>
      <xdr:row>53</xdr:row>
      <xdr:rowOff>492125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75992F6-3C31-4191-809C-A2B981A8E2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3728" b="6759"/>
        <a:stretch/>
      </xdr:blipFill>
      <xdr:spPr>
        <a:xfrm>
          <a:off x="1158875" y="15986125"/>
          <a:ext cx="2143125" cy="3190875"/>
        </a:xfrm>
        <a:prstGeom prst="rect">
          <a:avLst/>
        </a:prstGeom>
      </xdr:spPr>
    </xdr:pic>
    <xdr:clientData/>
  </xdr:twoCellAnchor>
  <xdr:twoCellAnchor editAs="oneCell">
    <xdr:from>
      <xdr:col>0</xdr:col>
      <xdr:colOff>1000125</xdr:colOff>
      <xdr:row>155</xdr:row>
      <xdr:rowOff>111125</xdr:rowOff>
    </xdr:from>
    <xdr:to>
      <xdr:col>2</xdr:col>
      <xdr:colOff>809625</xdr:colOff>
      <xdr:row>169</xdr:row>
      <xdr:rowOff>480983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10F408-444A-4B3B-9A22-662F78B68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8625" y="50431700"/>
          <a:ext cx="2257425" cy="4294158"/>
        </a:xfrm>
        <a:prstGeom prst="rect">
          <a:avLst/>
        </a:prstGeom>
      </xdr:spPr>
    </xdr:pic>
    <xdr:clientData/>
  </xdr:twoCellAnchor>
  <xdr:twoCellAnchor editAs="oneCell">
    <xdr:from>
      <xdr:col>1</xdr:col>
      <xdr:colOff>555624</xdr:colOff>
      <xdr:row>87</xdr:row>
      <xdr:rowOff>252542</xdr:rowOff>
    </xdr:from>
    <xdr:to>
      <xdr:col>2</xdr:col>
      <xdr:colOff>2263774</xdr:colOff>
      <xdr:row>92</xdr:row>
      <xdr:rowOff>115612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F002894-49BA-4574-A0FC-9B7ED5A7C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4249" y="34894967"/>
          <a:ext cx="3155950" cy="12441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ptiplex3020/Dropbox%20(Tom%20Faulkner)/SALES/PRICES/Archive%20Prices/2016/CURRENT%20Excel%20versions%20of%20PRICE%20LISTS/SEPT%2016%20MASTER%20PRICE%20LIST%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na/Dropbox%20(Tom%20Faulkner)/SALES/PRICES/Archive%20Prices/PRICE%20LISTS%202020/MASTER%20PRICE%20LIST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 rate"/>
      <sheetName val="UK-R-Dining Tables"/>
      <sheetName val="UK-T-Dining Tables"/>
      <sheetName val="EU-R-Dining Tables"/>
      <sheetName val="EU-T-Dining Tables"/>
      <sheetName val="US-NetT-Dining Tables"/>
      <sheetName val="CA-NetT-Dining Tables"/>
      <sheetName val="UAE-R-Dining Tables"/>
      <sheetName val="UAE-T-Dining Tables"/>
      <sheetName val="UK-R-Coffee Tables"/>
      <sheetName val="UK-T-Coffee Tables"/>
      <sheetName val="EU-R-Coffee Tables"/>
      <sheetName val="EU-T-Coffee Tables"/>
      <sheetName val="US-NetT-Coffee Tables"/>
      <sheetName val="CA-NetT-Coffee Tables"/>
      <sheetName val="UAE-R-Coffee Tables"/>
      <sheetName val="UAE-T-Coffee Tables"/>
      <sheetName val="UK-R-Console Tables"/>
      <sheetName val="UK-T-Console Tables"/>
      <sheetName val="EU-R-Console Tables"/>
      <sheetName val="EU-T-Console Tables"/>
      <sheetName val="US-NetT-Console Tables"/>
      <sheetName val="CA-NetT-Console Tables"/>
      <sheetName val="UAE-R-Console Tables"/>
      <sheetName val="UAE-T-Console Tables"/>
      <sheetName val="UK-R-Side Tables"/>
      <sheetName val="UK-T-Side Tables"/>
      <sheetName val="EU-R-Side Tables"/>
      <sheetName val="EU-T-Side Tables"/>
      <sheetName val="US-NetT-Side Tables"/>
      <sheetName val="CA-NetT-Side Tables"/>
      <sheetName val="UAE-R-Side Tables"/>
      <sheetName val="UAE-T-Side Tables"/>
      <sheetName val="UK-R-Plinths"/>
      <sheetName val="UK-T-Plinths"/>
      <sheetName val="EU-R-Plinths"/>
      <sheetName val="EU-T-Plinths"/>
      <sheetName val="US-NetT-Plinths"/>
      <sheetName val="UAE-R-Plinths"/>
      <sheetName val="UAE-T-Plinths"/>
      <sheetName val="CA-NetT-Plinths"/>
      <sheetName val="UK-R-Seating"/>
      <sheetName val="UK-T-Seating"/>
      <sheetName val="EU-R-Seating"/>
      <sheetName val="EU-T-Seating"/>
      <sheetName val="US-NetT-Seating"/>
      <sheetName val="UAE-R-Seating"/>
      <sheetName val="UAE-T-Seating"/>
      <sheetName val="CA-NetT-Seating"/>
      <sheetName val="UK-R-Desks, Cabinets &amp; Screens"/>
      <sheetName val="UK-T-Desks, Cabinets &amp; Screens "/>
      <sheetName val="EU-R-Desks, Cabinets &amp; Screens"/>
      <sheetName val="EU-T-Desks, Cabinets &amp; Screens"/>
      <sheetName val="US-Desks, Cabinets &amp; Screens"/>
      <sheetName val="UAE-R-Desks, Cabinets &amp; Screens"/>
      <sheetName val="UAE-T-Desks, Cabinets &amp; Screens"/>
      <sheetName val="CA-Desks, Cabinets &amp; Screens"/>
      <sheetName val="UK-R-Bookshelves"/>
      <sheetName val="UK-T-Bookshelves"/>
      <sheetName val="EU-R-Bookshelves"/>
      <sheetName val="EU-T-Bookshelves"/>
      <sheetName val="US-NetT-Bookshelves"/>
      <sheetName val="UAE-R-Bookshelves"/>
      <sheetName val="UAE-T-Bookshelves"/>
      <sheetName val="CA-NetT-Bookshelves"/>
      <sheetName val="UK-R-Mirrors"/>
      <sheetName val="UK-T-Mirrors"/>
      <sheetName val="EU-R-Mirrors"/>
      <sheetName val="EU-T-Mirrors"/>
      <sheetName val="US-NetT-Mirrors"/>
      <sheetName val="UAE-R-Mirrors"/>
      <sheetName val="UAE-T-Mirrors"/>
      <sheetName val="CA-NetT-Mirrors"/>
      <sheetName val="UK-R-Lighting &amp; Accessories"/>
      <sheetName val="UK-T-Lighting &amp; Accessories "/>
      <sheetName val="EU-R-Lighting &amp; Accessories"/>
      <sheetName val="EU-T-Lighting &amp; Accessories "/>
      <sheetName val="US-NetT-Lighting &amp; Accessories"/>
      <sheetName val="UAE-R-Lighting &amp; Accessories"/>
      <sheetName val="UAE-T-Lighting &amp; Accessories"/>
      <sheetName val="CA-NetT-Lighting &amp; Accessories"/>
    </sheetNames>
    <sheetDataSet>
      <sheetData sheetId="0" refreshError="1">
        <row r="2">
          <cell r="C2">
            <v>1.1000000000000001</v>
          </cell>
        </row>
        <row r="7">
          <cell r="A7">
            <v>0.2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 rate"/>
      <sheetName val="UK-R-Dining Tables"/>
      <sheetName val="UK-T-Dining Tables"/>
      <sheetName val="UK-T-Seating"/>
      <sheetName val="EU-R-Dining Tables"/>
      <sheetName val="EU-T-Dining Tables"/>
      <sheetName val="US-NetT-Dining Tables"/>
      <sheetName val="CA-NetT-Dining Tables"/>
      <sheetName val="UAE-R-Dining Tables"/>
      <sheetName val="UAE-T-Dining Tables"/>
      <sheetName val="UK-R-Coffee Tables"/>
      <sheetName val="UK-T-Coffee Tables"/>
      <sheetName val="EU-R-Coffee Tables"/>
      <sheetName val="EU-T-Coffee Tables"/>
      <sheetName val="US-NetT-Coffee Tables"/>
      <sheetName val="CA-NetT-Coffee Tables"/>
      <sheetName val="UAE-R-Coffee Tables"/>
      <sheetName val="UAE-T-Coffee Tables"/>
      <sheetName val="UK-R-Console Tables"/>
      <sheetName val="UK-T-Console Tables"/>
      <sheetName val="EU-R-Console Tables"/>
      <sheetName val="EU-T-Console Tables"/>
      <sheetName val="US-NetT-Console Tables"/>
      <sheetName val="CA-NetT-Console Tables"/>
      <sheetName val="UAE-R-Console Tables"/>
      <sheetName val="UAE-T-Console Tables"/>
      <sheetName val="UK-R-Side Tables"/>
      <sheetName val="UK-T-Side Tables"/>
      <sheetName val="EU-R-Side Tables"/>
      <sheetName val="EU-T-Side Tables"/>
      <sheetName val="US-NetT-Side Tables"/>
      <sheetName val="CA-NetT-Side Tables"/>
      <sheetName val="UAE-R-Side Tables"/>
      <sheetName val="UAE-T-Side Tables"/>
      <sheetName val="UK-R-Plinths"/>
      <sheetName val="UK-T-Plinths"/>
      <sheetName val="EU-R-Plinths"/>
      <sheetName val="EU-T-Plinths"/>
      <sheetName val="US-NetT-Plinths"/>
      <sheetName val="UAE-R-Plinths"/>
      <sheetName val="UAE-T-Plinths"/>
      <sheetName val="CA-NetT-Plinths"/>
      <sheetName val="UK-R-Seating"/>
      <sheetName val="EU-R-Seating"/>
      <sheetName val="US-NetT-Seating"/>
      <sheetName val="EU-T-Seating"/>
      <sheetName val="UAE-R-Seating"/>
      <sheetName val="UAE-T-Seating"/>
      <sheetName val="CA-NetT-Seating"/>
      <sheetName val="UK-R-Desks, Cabinets &amp; Screens"/>
      <sheetName val="UK-T-Desks, Cabinets &amp; Screens "/>
      <sheetName val="EU-R-Desks, Cabinets &amp; Screens"/>
      <sheetName val="EU-T-Desks, Cabinets &amp; Screens"/>
      <sheetName val="US-Desks, Cabinets &amp; Screens"/>
      <sheetName val="UAE-R-Desks, Cabinets &amp; Screens"/>
      <sheetName val="UAE-T-Desks, Cabinets &amp; Screens"/>
      <sheetName val="CA-Desks, Cabinets &amp; Screens"/>
      <sheetName val="UK-R-Bookshelves"/>
      <sheetName val="UK-T-Bookshelves"/>
      <sheetName val="EU-R-Bookshelves"/>
      <sheetName val="EU-T-Bookshelves"/>
      <sheetName val="US-NetT-Bookshelves"/>
      <sheetName val="UAE-R-Bookshelves"/>
      <sheetName val="UAE-T-Bookshelves"/>
      <sheetName val="CA-NetT-Bookshelves"/>
      <sheetName val="UK-R-Mirrors"/>
      <sheetName val="UK-T-Mirrors"/>
      <sheetName val="EU-R-Mirrors"/>
      <sheetName val="EU-T-Mirrors"/>
      <sheetName val="US-NetT-Mirrors"/>
      <sheetName val="UAE-R-Mirrors"/>
      <sheetName val="UAE-T-Mirrors"/>
      <sheetName val="CA-NetT-Mirrors"/>
      <sheetName val="UK-R-Lighting &amp; Accessories"/>
      <sheetName val="UK-T-Lighting &amp; Accessories "/>
      <sheetName val="EU-R-Lighting &amp; Accessories"/>
      <sheetName val="EU-T-Lighting &amp; Accessories "/>
      <sheetName val="US-NetT-Lighting &amp; Accessories"/>
      <sheetName val="UAE-R-Lighting &amp; Accessories"/>
      <sheetName val="UAE-T-Lighting &amp; Accessories"/>
      <sheetName val="CA-NetT-Lighting &amp; Accessories"/>
    </sheetNames>
    <sheetDataSet>
      <sheetData sheetId="0">
        <row r="2">
          <cell r="B2">
            <v>1.35</v>
          </cell>
        </row>
        <row r="7">
          <cell r="A7">
            <v>0.2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theme/theme1.xml><?xml version="1.0" encoding="utf-8"?>
<a:theme xmlns:a="http://schemas.openxmlformats.org/drawingml/2006/main" name="Office Theme">
  <a:themeElements>
    <a:clrScheme name="Orange">
      <a:dk1>
        <a:srgbClr val="000000"/>
      </a:dk1>
      <a:lt1>
        <a:sysClr val="window" lastClr="FFFFFF"/>
      </a:lt1>
      <a:dk2>
        <a:srgbClr val="637052"/>
      </a:dk2>
      <a:lt2>
        <a:srgbClr val="CCDDEA"/>
      </a:lt2>
      <a:accent1>
        <a:srgbClr val="E48312"/>
      </a:accent1>
      <a:accent2>
        <a:srgbClr val="BD582C"/>
      </a:accent2>
      <a:accent3>
        <a:srgbClr val="865640"/>
      </a:accent3>
      <a:accent4>
        <a:srgbClr val="9B8357"/>
      </a:accent4>
      <a:accent5>
        <a:srgbClr val="C2BC80"/>
      </a:accent5>
      <a:accent6>
        <a:srgbClr val="94A088"/>
      </a:accent6>
      <a:hlink>
        <a:srgbClr val="2998E3"/>
      </a:hlink>
      <a:folHlink>
        <a:srgbClr val="8C8C8C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7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C7"/>
  <sheetViews>
    <sheetView view="pageLayout" workbookViewId="0">
      <selection activeCell="F13" sqref="F13"/>
    </sheetView>
  </sheetViews>
  <sheetFormatPr defaultColWidth="10" defaultRowHeight="12.75"/>
  <cols>
    <col min="1" max="16384" width="10" style="155"/>
  </cols>
  <sheetData>
    <row r="1" spans="1:3">
      <c r="A1" s="155" t="s">
        <v>184</v>
      </c>
      <c r="B1" s="155" t="s">
        <v>185</v>
      </c>
      <c r="C1" s="155" t="s">
        <v>186</v>
      </c>
    </row>
    <row r="2" spans="1:3">
      <c r="A2" s="155">
        <v>1</v>
      </c>
      <c r="B2" s="155">
        <v>1.4</v>
      </c>
      <c r="C2" s="155">
        <v>1.2</v>
      </c>
    </row>
    <row r="6" spans="1:3">
      <c r="A6" s="155" t="s">
        <v>187</v>
      </c>
    </row>
    <row r="7" spans="1:3">
      <c r="A7" s="156">
        <v>0.2</v>
      </c>
    </row>
  </sheetData>
  <phoneticPr fontId="8" type="noConversion"/>
  <pageMargins left="0.75" right="0.75" top="1" bottom="1" header="0.5" footer="0.5"/>
  <pageSetup paperSize="9" orientation="portrait" r:id="rId1"/>
  <extLst>
    <ext xmlns:mx="http://schemas.microsoft.com/office/mac/excel/2008/main" uri="{64002731-A6B0-56B0-2670-7721B7C09600}">
      <mx:PLV Mode="1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552"/>
  <sheetViews>
    <sheetView showGridLines="0" view="pageLayout" topLeftCell="A301" zoomScale="55" zoomScaleNormal="120" zoomScalePageLayoutView="55" workbookViewId="0">
      <selection activeCell="I318" sqref="I318"/>
    </sheetView>
  </sheetViews>
  <sheetFormatPr defaultColWidth="11.125" defaultRowHeight="15.75"/>
  <cols>
    <col min="1" max="1" width="1.625" customWidth="1"/>
    <col min="2" max="2" width="14" bestFit="1" customWidth="1"/>
    <col min="3" max="3" width="31.125" customWidth="1"/>
    <col min="4" max="4" width="38.5" customWidth="1"/>
    <col min="5" max="5" width="10.625" customWidth="1"/>
    <col min="6" max="6" width="22.125" style="9" customWidth="1"/>
    <col min="7" max="7" width="30.5" style="9" customWidth="1"/>
    <col min="8" max="8" width="31.25" style="9" customWidth="1"/>
    <col min="9" max="9" width="31.375" style="9" customWidth="1"/>
    <col min="10" max="10" width="11.125" customWidth="1"/>
  </cols>
  <sheetData>
    <row r="1" spans="1:9" ht="36">
      <c r="A1" s="696" t="s">
        <v>19</v>
      </c>
      <c r="B1" s="696"/>
      <c r="C1" s="696"/>
      <c r="D1" s="696"/>
      <c r="E1" s="696"/>
      <c r="F1" s="696"/>
      <c r="G1" s="696"/>
      <c r="H1" s="696"/>
      <c r="I1" s="696"/>
    </row>
    <row r="2" spans="1:9" ht="28.5">
      <c r="A2" s="11"/>
      <c r="B2" s="11"/>
      <c r="C2" s="11"/>
      <c r="D2" s="11"/>
      <c r="E2" s="11"/>
      <c r="F2" s="116"/>
      <c r="G2" s="116"/>
      <c r="H2" s="116"/>
      <c r="I2" s="116"/>
    </row>
    <row r="3" spans="1:9" ht="48.75">
      <c r="A3" s="2" t="s">
        <v>23</v>
      </c>
      <c r="B3" s="25" t="s">
        <v>24</v>
      </c>
      <c r="C3" s="3"/>
      <c r="D3" s="3"/>
      <c r="E3" s="3"/>
      <c r="F3" s="117"/>
      <c r="G3" s="71"/>
      <c r="H3" s="71"/>
      <c r="I3" s="71"/>
    </row>
    <row r="4" spans="1:9" s="69" customFormat="1" ht="26.25">
      <c r="A4" s="26"/>
      <c r="B4" s="26" t="s">
        <v>83</v>
      </c>
      <c r="C4" s="26"/>
      <c r="D4" s="26"/>
      <c r="E4" s="28" t="s">
        <v>0</v>
      </c>
      <c r="F4" s="136" t="s">
        <v>79</v>
      </c>
      <c r="G4" s="177" t="s">
        <v>1</v>
      </c>
      <c r="H4" s="28" t="s">
        <v>598</v>
      </c>
      <c r="I4" s="26"/>
    </row>
    <row r="5" spans="1:9" ht="26.25">
      <c r="A5" s="1"/>
      <c r="B5" s="14"/>
      <c r="C5" s="14"/>
      <c r="D5" s="14"/>
      <c r="E5" s="48"/>
      <c r="F5" s="167" t="s">
        <v>113</v>
      </c>
      <c r="G5" s="167"/>
      <c r="H5" s="218" t="s">
        <v>663</v>
      </c>
    </row>
    <row r="6" spans="1:9" ht="26.25">
      <c r="A6" s="1"/>
      <c r="B6" s="14"/>
      <c r="C6" s="14"/>
      <c r="D6" s="14"/>
      <c r="E6" s="16" t="s">
        <v>2</v>
      </c>
      <c r="F6" s="87" t="s">
        <v>9</v>
      </c>
      <c r="G6" s="213">
        <v>11170</v>
      </c>
      <c r="H6" s="146">
        <v>14630</v>
      </c>
    </row>
    <row r="7" spans="1:9" ht="26.25">
      <c r="A7" s="1"/>
      <c r="B7" s="14"/>
      <c r="C7" s="14"/>
      <c r="D7" s="14"/>
      <c r="E7" s="16" t="s">
        <v>3</v>
      </c>
      <c r="F7" s="87" t="s">
        <v>327</v>
      </c>
      <c r="G7" s="213">
        <v>12850</v>
      </c>
      <c r="H7" s="146">
        <v>16830</v>
      </c>
      <c r="I7" s="159"/>
    </row>
    <row r="8" spans="1:9" ht="26.25">
      <c r="A8" s="1"/>
      <c r="B8" s="14"/>
      <c r="C8" s="14"/>
      <c r="D8" s="14"/>
      <c r="E8" s="16" t="s">
        <v>4</v>
      </c>
      <c r="F8" s="87" t="s">
        <v>268</v>
      </c>
      <c r="G8" s="213">
        <v>14770</v>
      </c>
      <c r="H8" s="146">
        <v>19350</v>
      </c>
      <c r="I8" s="159"/>
    </row>
    <row r="9" spans="1:9" ht="26.25">
      <c r="A9" s="1"/>
      <c r="B9" s="14"/>
      <c r="C9" s="14"/>
      <c r="D9" s="14"/>
      <c r="E9" s="144" t="s">
        <v>5</v>
      </c>
      <c r="F9" s="87" t="s">
        <v>328</v>
      </c>
      <c r="G9" s="213">
        <v>18470</v>
      </c>
      <c r="H9" s="146">
        <v>24190</v>
      </c>
      <c r="I9" s="159"/>
    </row>
    <row r="10" spans="1:9" ht="25.35" customHeight="1">
      <c r="B10" s="14"/>
      <c r="C10" s="14"/>
      <c r="D10" s="14"/>
      <c r="E10" s="48"/>
      <c r="F10" s="150"/>
      <c r="G10" s="150"/>
      <c r="H10" s="150"/>
    </row>
    <row r="11" spans="1:9" ht="25.35" customHeight="1">
      <c r="B11" s="14"/>
      <c r="C11" s="14"/>
      <c r="D11" s="14"/>
      <c r="E11" s="168" t="s">
        <v>127</v>
      </c>
      <c r="F11" s="150"/>
      <c r="G11" s="150"/>
      <c r="H11" s="150"/>
    </row>
    <row r="12" spans="1:9" ht="25.35" customHeight="1">
      <c r="B12" s="14"/>
      <c r="C12" s="14"/>
      <c r="D12" s="14"/>
      <c r="E12" s="169"/>
      <c r="F12" s="170"/>
      <c r="G12" s="170"/>
      <c r="H12" s="150"/>
    </row>
    <row r="13" spans="1:9" ht="24.75" customHeight="1">
      <c r="B13" s="14"/>
      <c r="C13" s="14"/>
      <c r="D13" s="14"/>
      <c r="E13" s="8"/>
      <c r="F13" s="170"/>
      <c r="G13" s="170"/>
      <c r="H13" s="170"/>
    </row>
    <row r="14" spans="1:9" ht="25.35" customHeight="1">
      <c r="B14" s="14"/>
      <c r="C14" s="14"/>
      <c r="D14" s="14"/>
      <c r="E14" s="171" t="s">
        <v>14</v>
      </c>
      <c r="F14" s="172"/>
      <c r="G14" s="172"/>
      <c r="H14" s="173">
        <v>1330</v>
      </c>
    </row>
    <row r="15" spans="1:9" ht="25.35" customHeight="1">
      <c r="B15" s="14"/>
      <c r="C15" s="14"/>
      <c r="D15" s="14"/>
      <c r="E15" s="129"/>
      <c r="F15" s="150"/>
      <c r="G15" s="150"/>
      <c r="H15" s="150"/>
    </row>
    <row r="16" spans="1:9" ht="25.35" customHeight="1">
      <c r="B16" s="14"/>
      <c r="C16" s="14"/>
      <c r="D16" s="14"/>
      <c r="E16" s="129"/>
      <c r="F16" s="150"/>
      <c r="G16" s="150"/>
      <c r="H16" s="150"/>
    </row>
    <row r="17" spans="1:9" ht="25.35" customHeight="1">
      <c r="E17" s="129"/>
      <c r="G17" s="119"/>
      <c r="H17" s="120"/>
      <c r="I17" s="120"/>
    </row>
    <row r="18" spans="1:9" ht="48.75">
      <c r="A18" s="2" t="s">
        <v>23</v>
      </c>
      <c r="B18" s="25" t="s">
        <v>24</v>
      </c>
      <c r="C18" s="3"/>
      <c r="D18" s="3"/>
      <c r="E18" s="3"/>
      <c r="F18" s="117"/>
      <c r="G18" s="71"/>
      <c r="H18" s="71"/>
      <c r="I18" s="71"/>
    </row>
    <row r="19" spans="1:9" s="69" customFormat="1" ht="26.25">
      <c r="A19" s="26"/>
      <c r="B19" s="26" t="s">
        <v>15</v>
      </c>
      <c r="C19" s="26"/>
      <c r="D19" s="26"/>
      <c r="E19" s="28" t="s">
        <v>0</v>
      </c>
      <c r="F19" s="136" t="s">
        <v>79</v>
      </c>
      <c r="G19" s="177" t="s">
        <v>635</v>
      </c>
      <c r="H19" s="28" t="s">
        <v>653</v>
      </c>
      <c r="I19" s="86" t="s">
        <v>598</v>
      </c>
    </row>
    <row r="20" spans="1:9" ht="42">
      <c r="A20" s="1"/>
      <c r="B20" s="14"/>
      <c r="C20" s="14"/>
      <c r="D20" s="14"/>
      <c r="E20" s="48"/>
      <c r="F20" s="167" t="s">
        <v>113</v>
      </c>
      <c r="G20" s="167"/>
      <c r="H20" s="218"/>
      <c r="I20" s="620" t="s">
        <v>663</v>
      </c>
    </row>
    <row r="21" spans="1:9" ht="26.25">
      <c r="A21" s="1"/>
      <c r="B21" s="14"/>
      <c r="C21" s="14"/>
      <c r="D21" s="14"/>
      <c r="E21" s="16" t="s">
        <v>2</v>
      </c>
      <c r="F21" s="87" t="s">
        <v>16</v>
      </c>
      <c r="G21" s="213">
        <v>4930</v>
      </c>
      <c r="H21" s="146">
        <v>7150</v>
      </c>
      <c r="I21" s="367">
        <v>9370</v>
      </c>
    </row>
    <row r="22" spans="1:9" ht="26.25">
      <c r="A22" s="1"/>
      <c r="B22" s="14"/>
      <c r="C22" s="14"/>
      <c r="D22" s="14"/>
      <c r="E22" s="16" t="s">
        <v>3</v>
      </c>
      <c r="F22" s="87" t="s">
        <v>17</v>
      </c>
      <c r="G22" s="213">
        <v>5670</v>
      </c>
      <c r="H22" s="146">
        <v>8230</v>
      </c>
      <c r="I22" s="367">
        <v>10780</v>
      </c>
    </row>
    <row r="23" spans="1:9" ht="26.25">
      <c r="A23" s="1"/>
      <c r="B23" s="14"/>
      <c r="C23" s="14"/>
      <c r="D23" s="14"/>
      <c r="E23" s="16" t="s">
        <v>4</v>
      </c>
      <c r="F23" s="87" t="s">
        <v>654</v>
      </c>
      <c r="G23" s="213">
        <v>7090</v>
      </c>
      <c r="H23" s="146">
        <v>11280</v>
      </c>
      <c r="I23" s="367">
        <v>13470</v>
      </c>
    </row>
    <row r="24" spans="1:9" ht="26.25">
      <c r="A24" s="1"/>
      <c r="B24" s="14"/>
      <c r="C24" s="14"/>
      <c r="D24" s="14"/>
      <c r="E24" s="144" t="s">
        <v>5</v>
      </c>
      <c r="F24" s="87" t="s">
        <v>680</v>
      </c>
      <c r="G24" s="213">
        <v>8150</v>
      </c>
      <c r="H24" s="146">
        <v>11820</v>
      </c>
      <c r="I24" s="367">
        <v>15490</v>
      </c>
    </row>
    <row r="25" spans="1:9" ht="25.35" customHeight="1">
      <c r="B25" s="14"/>
      <c r="C25" s="14"/>
      <c r="D25" s="14"/>
      <c r="E25" s="48"/>
      <c r="F25" s="150"/>
      <c r="G25" s="150"/>
      <c r="H25" s="150"/>
    </row>
    <row r="26" spans="1:9" ht="25.35" customHeight="1">
      <c r="B26" s="14"/>
      <c r="C26" s="14"/>
      <c r="D26" s="14"/>
      <c r="E26" s="168" t="s">
        <v>127</v>
      </c>
      <c r="F26" s="150"/>
      <c r="G26" s="150"/>
      <c r="H26" s="150"/>
    </row>
    <row r="27" spans="1:9" ht="25.35" customHeight="1">
      <c r="B27" s="14"/>
      <c r="C27" s="14"/>
      <c r="D27" s="14"/>
      <c r="E27" s="169"/>
      <c r="F27" s="170"/>
      <c r="G27" s="170"/>
      <c r="H27" s="150"/>
    </row>
    <row r="28" spans="1:9" ht="24.75" customHeight="1">
      <c r="B28" s="14"/>
      <c r="C28" s="14"/>
      <c r="D28" s="14"/>
      <c r="E28" s="8"/>
      <c r="F28" s="170"/>
      <c r="G28" s="170"/>
      <c r="H28" s="170"/>
    </row>
    <row r="29" spans="1:9" ht="25.35" customHeight="1">
      <c r="B29" s="14"/>
      <c r="C29" s="14"/>
      <c r="D29" s="14"/>
      <c r="E29" s="171" t="s">
        <v>14</v>
      </c>
      <c r="F29" s="172"/>
      <c r="G29" s="172"/>
      <c r="H29" s="173">
        <v>1330</v>
      </c>
    </row>
    <row r="30" spans="1:9" ht="25.35" customHeight="1">
      <c r="B30" s="14"/>
      <c r="C30" s="14"/>
      <c r="D30" s="14"/>
      <c r="E30" s="64"/>
      <c r="F30" s="150"/>
      <c r="G30" s="150"/>
      <c r="H30" s="597"/>
    </row>
    <row r="31" spans="1:9" ht="25.35" customHeight="1">
      <c r="B31" s="14"/>
      <c r="C31" s="14"/>
      <c r="D31" s="14"/>
      <c r="E31" s="129"/>
      <c r="F31" s="150"/>
      <c r="G31" s="150"/>
      <c r="H31" s="150"/>
    </row>
    <row r="32" spans="1:9" ht="25.35" customHeight="1">
      <c r="E32" s="129"/>
      <c r="G32" s="119"/>
      <c r="H32" s="120"/>
      <c r="I32" s="120"/>
    </row>
    <row r="33" spans="1:9" ht="48.75">
      <c r="A33" s="2" t="s">
        <v>23</v>
      </c>
      <c r="B33" s="25" t="s">
        <v>665</v>
      </c>
      <c r="C33" s="3"/>
      <c r="D33" s="3"/>
      <c r="E33" s="3"/>
      <c r="F33" s="117"/>
      <c r="G33" s="71"/>
      <c r="H33" s="71"/>
      <c r="I33" s="71"/>
    </row>
    <row r="34" spans="1:9" s="69" customFormat="1" ht="26.25">
      <c r="A34" s="26"/>
      <c r="B34" s="26" t="s">
        <v>15</v>
      </c>
      <c r="C34" s="26"/>
      <c r="D34" s="26"/>
      <c r="E34" s="28" t="s">
        <v>0</v>
      </c>
      <c r="F34" s="215" t="s">
        <v>94</v>
      </c>
      <c r="G34" s="28" t="s">
        <v>326</v>
      </c>
      <c r="H34" s="86" t="s">
        <v>264</v>
      </c>
      <c r="I34" s="86" t="s">
        <v>439</v>
      </c>
    </row>
    <row r="35" spans="1:9" ht="42">
      <c r="A35" s="1"/>
      <c r="B35" s="14"/>
      <c r="C35" s="14"/>
      <c r="D35" s="14"/>
      <c r="E35" s="16"/>
      <c r="F35" s="118" t="s">
        <v>113</v>
      </c>
      <c r="G35" s="118"/>
      <c r="H35" s="367"/>
      <c r="I35" s="620" t="s">
        <v>663</v>
      </c>
    </row>
    <row r="36" spans="1:9" ht="26.25">
      <c r="A36" s="1"/>
      <c r="B36" s="14"/>
      <c r="C36" s="14"/>
      <c r="D36" s="14"/>
      <c r="E36" s="16" t="s">
        <v>2</v>
      </c>
      <c r="F36" s="621" t="s">
        <v>16</v>
      </c>
      <c r="G36" s="622">
        <v>4930</v>
      </c>
      <c r="H36" s="367">
        <v>7150</v>
      </c>
      <c r="I36" s="367">
        <v>9370</v>
      </c>
    </row>
    <row r="37" spans="1:9" ht="26.25">
      <c r="A37" s="1"/>
      <c r="B37" s="14"/>
      <c r="C37" s="14"/>
      <c r="D37" s="14"/>
      <c r="E37" s="16" t="s">
        <v>3</v>
      </c>
      <c r="F37" s="87" t="s">
        <v>17</v>
      </c>
      <c r="G37" s="142">
        <v>5670</v>
      </c>
      <c r="H37" s="367">
        <v>8230</v>
      </c>
      <c r="I37" s="367">
        <v>10780</v>
      </c>
    </row>
    <row r="38" spans="1:9" ht="26.25">
      <c r="A38" s="1"/>
      <c r="B38" s="14"/>
      <c r="C38" s="14"/>
      <c r="D38" s="14"/>
      <c r="E38" s="16" t="s">
        <v>4</v>
      </c>
      <c r="F38" s="87" t="s">
        <v>18</v>
      </c>
      <c r="G38" s="142">
        <v>7090</v>
      </c>
      <c r="H38" s="367">
        <v>10280</v>
      </c>
      <c r="I38" s="367">
        <v>13470</v>
      </c>
    </row>
    <row r="39" spans="1:9" ht="26.25">
      <c r="A39" s="1"/>
      <c r="B39" s="14"/>
      <c r="C39" s="14"/>
      <c r="D39" s="14"/>
      <c r="E39" s="16" t="s">
        <v>5</v>
      </c>
      <c r="F39" s="67" t="s">
        <v>680</v>
      </c>
      <c r="G39" s="405">
        <v>8150</v>
      </c>
      <c r="H39" s="405">
        <v>11820</v>
      </c>
      <c r="I39" s="405">
        <v>15490</v>
      </c>
    </row>
    <row r="40" spans="1:9" ht="25.35" customHeight="1">
      <c r="B40" s="14"/>
      <c r="C40" s="14"/>
      <c r="D40" s="14"/>
      <c r="E40" s="16"/>
      <c r="F40" s="87"/>
      <c r="G40" s="87"/>
    </row>
    <row r="41" spans="1:9" ht="25.35" customHeight="1">
      <c r="B41" s="14"/>
      <c r="C41" s="14"/>
      <c r="D41" s="14"/>
      <c r="E41" s="16"/>
      <c r="F41" s="87"/>
      <c r="G41" s="87"/>
    </row>
    <row r="42" spans="1:9" ht="25.35" customHeight="1">
      <c r="B42" s="14"/>
      <c r="C42" s="14"/>
      <c r="D42" s="14"/>
      <c r="E42" s="16"/>
      <c r="F42" s="67"/>
      <c r="G42" s="67"/>
    </row>
    <row r="43" spans="1:9" ht="25.35" customHeight="1">
      <c r="B43" s="14"/>
      <c r="C43" s="14"/>
      <c r="D43" s="14"/>
      <c r="E43" s="210" t="s">
        <v>284</v>
      </c>
      <c r="F43" s="67"/>
      <c r="G43" s="67"/>
    </row>
    <row r="44" spans="1:9" ht="25.35" customHeight="1">
      <c r="B44" s="14"/>
      <c r="C44" s="14"/>
      <c r="D44" s="14"/>
      <c r="E44" s="141"/>
      <c r="F44" s="67"/>
      <c r="G44" s="67"/>
    </row>
    <row r="45" spans="1:9" ht="25.35" customHeight="1">
      <c r="B45" s="14"/>
      <c r="C45" s="14"/>
      <c r="D45" s="14"/>
      <c r="E45" s="141"/>
    </row>
    <row r="46" spans="1:9" ht="25.35" customHeight="1">
      <c r="B46" s="14"/>
      <c r="C46" s="14"/>
      <c r="D46" s="14"/>
    </row>
    <row r="47" spans="1:9" ht="25.35" customHeight="1">
      <c r="B47" s="14"/>
      <c r="C47" s="14"/>
      <c r="D47" s="14"/>
      <c r="E47" s="81" t="s">
        <v>14</v>
      </c>
      <c r="F47" s="160"/>
      <c r="G47" s="160"/>
      <c r="H47" s="161">
        <v>1330</v>
      </c>
    </row>
    <row r="48" spans="1:9" ht="25.35" customHeight="1">
      <c r="B48" s="14"/>
      <c r="C48" s="14"/>
      <c r="D48" s="14"/>
      <c r="E48" s="169"/>
      <c r="F48" s="67"/>
      <c r="G48" s="67"/>
    </row>
    <row r="49" spans="2:9" ht="25.35" customHeight="1">
      <c r="B49" s="14"/>
      <c r="C49" s="14"/>
      <c r="D49" s="14"/>
    </row>
    <row r="50" spans="2:9" ht="24.75" customHeight="1">
      <c r="B50" s="14"/>
      <c r="C50" s="14"/>
      <c r="D50" s="14"/>
      <c r="E50" s="24"/>
      <c r="F50" s="67"/>
      <c r="G50" s="67"/>
      <c r="H50" s="143"/>
      <c r="I50" s="67"/>
    </row>
    <row r="51" spans="2:9" ht="52.35" customHeight="1">
      <c r="B51" s="25" t="s">
        <v>557</v>
      </c>
      <c r="C51" s="3"/>
      <c r="D51" s="3"/>
      <c r="E51" s="3"/>
      <c r="F51" s="117"/>
      <c r="G51" s="71"/>
      <c r="H51" s="71"/>
      <c r="I51" s="71"/>
    </row>
    <row r="52" spans="2:9" ht="25.35" customHeight="1">
      <c r="B52" s="26" t="s">
        <v>43</v>
      </c>
      <c r="C52" s="26"/>
      <c r="D52" s="26"/>
      <c r="E52" s="28" t="s">
        <v>0</v>
      </c>
      <c r="F52" s="215" t="s">
        <v>94</v>
      </c>
      <c r="G52" s="28" t="s">
        <v>584</v>
      </c>
      <c r="H52" s="86"/>
      <c r="I52" s="26"/>
    </row>
    <row r="53" spans="2:9" ht="25.35" customHeight="1">
      <c r="B53" s="14"/>
      <c r="C53" s="14"/>
      <c r="D53" s="14"/>
      <c r="E53" s="16"/>
      <c r="F53" s="118" t="s">
        <v>113</v>
      </c>
      <c r="G53" s="118"/>
    </row>
    <row r="54" spans="2:9" ht="25.35" customHeight="1">
      <c r="B54" s="14"/>
      <c r="C54" s="14"/>
      <c r="D54" s="14"/>
      <c r="E54" s="16" t="s">
        <v>2</v>
      </c>
      <c r="F54" s="87" t="s">
        <v>559</v>
      </c>
      <c r="G54" s="142">
        <v>5010</v>
      </c>
    </row>
    <row r="55" spans="2:9" ht="25.35" customHeight="1">
      <c r="B55" s="14"/>
      <c r="C55" s="14"/>
      <c r="D55" s="14"/>
      <c r="E55" s="16" t="s">
        <v>3</v>
      </c>
      <c r="F55" s="87" t="s">
        <v>560</v>
      </c>
      <c r="G55" s="142">
        <v>6010</v>
      </c>
    </row>
    <row r="56" spans="2:9" ht="25.35" customHeight="1">
      <c r="B56" s="14"/>
      <c r="C56" s="14"/>
      <c r="D56" s="14"/>
      <c r="E56" s="16" t="s">
        <v>4</v>
      </c>
      <c r="F56" s="67" t="s">
        <v>89</v>
      </c>
      <c r="G56" s="367">
        <v>7010</v>
      </c>
    </row>
    <row r="57" spans="2:9" ht="25.35" customHeight="1">
      <c r="B57" s="14"/>
      <c r="C57" s="14"/>
      <c r="D57" s="14"/>
      <c r="E57" s="16" t="s">
        <v>5</v>
      </c>
      <c r="F57" s="87" t="s">
        <v>12</v>
      </c>
      <c r="G57" s="638">
        <v>8010</v>
      </c>
    </row>
    <row r="58" spans="2:9" ht="25.35" customHeight="1">
      <c r="B58" s="14"/>
      <c r="C58" s="14"/>
      <c r="D58" s="14"/>
      <c r="E58" s="16"/>
      <c r="F58" s="87"/>
      <c r="G58" s="87"/>
    </row>
    <row r="59" spans="2:9" ht="25.35" customHeight="1">
      <c r="B59" s="14"/>
      <c r="C59" s="14"/>
      <c r="D59" s="14"/>
      <c r="E59" s="16"/>
      <c r="F59" s="67"/>
      <c r="G59" s="67"/>
    </row>
    <row r="60" spans="2:9" ht="25.35" customHeight="1">
      <c r="B60" s="14"/>
      <c r="C60" s="14"/>
      <c r="D60" s="14"/>
      <c r="E60" s="210" t="s">
        <v>284</v>
      </c>
      <c r="F60" s="67"/>
      <c r="G60" s="67"/>
    </row>
    <row r="61" spans="2:9" ht="25.35" customHeight="1">
      <c r="B61" s="14"/>
      <c r="C61" s="14"/>
      <c r="D61" s="14"/>
      <c r="E61" s="141"/>
      <c r="F61" s="67"/>
      <c r="G61" s="67"/>
    </row>
    <row r="62" spans="2:9" ht="25.35" customHeight="1">
      <c r="B62" s="14"/>
      <c r="C62" s="14"/>
      <c r="D62" s="14"/>
      <c r="E62" s="141" t="s">
        <v>666</v>
      </c>
    </row>
    <row r="63" spans="2:9" ht="25.35" customHeight="1">
      <c r="B63" s="14"/>
      <c r="C63" s="14"/>
      <c r="D63" s="14"/>
      <c r="E63" s="141"/>
    </row>
    <row r="64" spans="2:9" ht="25.35" customHeight="1">
      <c r="B64" s="14"/>
      <c r="C64" s="14"/>
      <c r="D64" s="14"/>
      <c r="E64" s="141"/>
    </row>
    <row r="65" spans="2:9" ht="25.35" customHeight="1">
      <c r="B65" s="14"/>
      <c r="C65" s="14"/>
      <c r="D65" s="14"/>
      <c r="E65" s="141"/>
    </row>
    <row r="66" spans="2:9" ht="25.35" customHeight="1">
      <c r="B66" s="14"/>
      <c r="C66" s="14"/>
      <c r="D66" s="14"/>
      <c r="E66" s="169"/>
      <c r="F66" s="67"/>
      <c r="G66" s="67"/>
    </row>
    <row r="67" spans="2:9" ht="25.35" customHeight="1">
      <c r="B67" s="14"/>
      <c r="C67" s="14"/>
      <c r="D67" s="14"/>
      <c r="E67" s="169"/>
      <c r="F67" s="67"/>
      <c r="G67" s="67"/>
    </row>
    <row r="68" spans="2:9" ht="25.35" customHeight="1">
      <c r="B68" s="14"/>
      <c r="C68" s="14"/>
      <c r="D68" s="14"/>
      <c r="E68" s="169"/>
      <c r="F68" s="67"/>
      <c r="G68" s="67"/>
    </row>
    <row r="69" spans="2:9" ht="25.35" customHeight="1">
      <c r="B69" s="14"/>
      <c r="C69" s="14"/>
      <c r="D69" s="14"/>
      <c r="E69" s="169"/>
      <c r="F69" s="67"/>
      <c r="G69" s="67"/>
    </row>
    <row r="70" spans="2:9" ht="25.35" customHeight="1">
      <c r="B70" s="14"/>
      <c r="C70" s="14"/>
      <c r="D70" s="14"/>
      <c r="E70" s="169"/>
      <c r="F70" s="67"/>
      <c r="G70" s="67"/>
    </row>
    <row r="71" spans="2:9" ht="52.35" customHeight="1">
      <c r="B71" s="25" t="s">
        <v>557</v>
      </c>
      <c r="C71" s="3"/>
      <c r="D71" s="3"/>
      <c r="E71" s="3"/>
      <c r="F71" s="117"/>
      <c r="G71" s="71"/>
      <c r="H71" s="71"/>
      <c r="I71" s="71"/>
    </row>
    <row r="72" spans="2:9" ht="25.35" customHeight="1">
      <c r="B72" s="26" t="s">
        <v>15</v>
      </c>
      <c r="C72" s="26"/>
      <c r="D72" s="26"/>
      <c r="E72" s="28" t="s">
        <v>0</v>
      </c>
      <c r="F72" s="215" t="s">
        <v>94</v>
      </c>
      <c r="G72" s="28" t="s">
        <v>584</v>
      </c>
      <c r="H72" s="86"/>
      <c r="I72" s="26"/>
    </row>
    <row r="73" spans="2:9" ht="25.35" customHeight="1">
      <c r="B73" s="14"/>
      <c r="C73" s="14"/>
      <c r="D73" s="14"/>
      <c r="E73" s="16"/>
      <c r="F73" s="118" t="s">
        <v>113</v>
      </c>
      <c r="G73" s="118"/>
    </row>
    <row r="74" spans="2:9" ht="25.35" customHeight="1">
      <c r="B74" s="14"/>
      <c r="C74" s="14"/>
      <c r="D74" s="14"/>
      <c r="E74" s="16" t="s">
        <v>3</v>
      </c>
      <c r="F74" s="87" t="s">
        <v>17</v>
      </c>
      <c r="G74" s="142">
        <v>4010</v>
      </c>
    </row>
    <row r="75" spans="2:9" ht="25.35" customHeight="1">
      <c r="B75" s="14"/>
      <c r="C75" s="14"/>
      <c r="D75" s="14"/>
      <c r="E75" s="16" t="s">
        <v>4</v>
      </c>
      <c r="F75" s="87" t="s">
        <v>18</v>
      </c>
      <c r="G75" s="142">
        <v>4710</v>
      </c>
    </row>
    <row r="76" spans="2:9" ht="25.35" customHeight="1">
      <c r="B76" s="14"/>
      <c r="C76" s="14"/>
      <c r="D76" s="14"/>
      <c r="E76" s="16" t="s">
        <v>5</v>
      </c>
      <c r="F76" s="67" t="s">
        <v>680</v>
      </c>
      <c r="G76" s="405">
        <v>5570</v>
      </c>
    </row>
    <row r="77" spans="2:9" ht="25.35" customHeight="1">
      <c r="B77" s="14"/>
      <c r="C77" s="14"/>
      <c r="D77" s="14"/>
      <c r="E77" s="16"/>
      <c r="F77" s="87"/>
      <c r="G77" s="87"/>
    </row>
    <row r="78" spans="2:9" ht="25.35" customHeight="1">
      <c r="B78" s="14"/>
      <c r="C78" s="14"/>
      <c r="D78" s="14"/>
      <c r="E78" s="16"/>
      <c r="F78" s="87"/>
      <c r="G78" s="87"/>
    </row>
    <row r="79" spans="2:9" ht="25.35" customHeight="1">
      <c r="B79" s="14"/>
      <c r="C79" s="14"/>
      <c r="D79" s="14"/>
      <c r="E79" s="16"/>
      <c r="F79" s="67"/>
      <c r="G79" s="67"/>
    </row>
    <row r="80" spans="2:9" ht="25.35" customHeight="1">
      <c r="B80" s="14"/>
      <c r="C80" s="14"/>
      <c r="D80" s="14"/>
      <c r="E80" s="210" t="s">
        <v>284</v>
      </c>
      <c r="F80" s="67"/>
      <c r="G80" s="67"/>
    </row>
    <row r="81" spans="1:9" ht="25.35" customHeight="1">
      <c r="B81" s="14"/>
      <c r="C81" s="14"/>
      <c r="D81" s="14"/>
      <c r="E81" s="141"/>
      <c r="F81" s="67"/>
      <c r="G81" s="67"/>
    </row>
    <row r="82" spans="1:9" ht="25.35" customHeight="1">
      <c r="B82" s="14"/>
      <c r="C82" s="14"/>
      <c r="D82" s="14"/>
      <c r="E82" s="141" t="s">
        <v>666</v>
      </c>
    </row>
    <row r="83" spans="1:9" ht="25.35" customHeight="1">
      <c r="B83" s="14"/>
      <c r="C83" s="14"/>
      <c r="D83" s="14"/>
      <c r="E83" s="169"/>
      <c r="F83" s="67"/>
      <c r="G83" s="67"/>
    </row>
    <row r="84" spans="1:9" ht="25.35" customHeight="1">
      <c r="B84" s="14"/>
      <c r="C84" s="14"/>
      <c r="D84" s="14"/>
      <c r="E84" s="24"/>
      <c r="F84" s="67"/>
      <c r="G84" s="67"/>
      <c r="H84" s="143"/>
      <c r="I84" s="67"/>
    </row>
    <row r="85" spans="1:9" ht="25.35" customHeight="1">
      <c r="B85" s="14"/>
      <c r="C85" s="14"/>
      <c r="D85" s="14"/>
      <c r="E85" s="24"/>
      <c r="F85" s="67"/>
      <c r="G85" s="67"/>
      <c r="H85" s="143"/>
      <c r="I85" s="67"/>
    </row>
    <row r="86" spans="1:9" ht="25.35" customHeight="1">
      <c r="B86" s="14"/>
      <c r="C86" s="14"/>
      <c r="D86" s="14"/>
      <c r="E86" s="24"/>
      <c r="F86" s="67"/>
      <c r="G86" s="67"/>
      <c r="H86" s="143"/>
      <c r="I86" s="67"/>
    </row>
    <row r="87" spans="1:9" ht="25.35" customHeight="1">
      <c r="B87" s="14"/>
      <c r="C87" s="14"/>
      <c r="D87" s="14"/>
      <c r="E87" s="24"/>
      <c r="F87" s="67"/>
      <c r="G87" s="67"/>
      <c r="H87" s="143"/>
      <c r="I87" s="67"/>
    </row>
    <row r="88" spans="1:9" ht="25.35" customHeight="1">
      <c r="B88" s="14"/>
      <c r="C88" s="14"/>
      <c r="D88" s="14"/>
      <c r="E88" s="24"/>
      <c r="F88" s="67"/>
      <c r="G88" s="67"/>
      <c r="H88" s="143"/>
      <c r="I88" s="67"/>
    </row>
    <row r="89" spans="1:9" ht="25.35" customHeight="1">
      <c r="B89" s="69"/>
      <c r="C89" s="69"/>
      <c r="D89" s="69"/>
      <c r="E89" s="141"/>
      <c r="F89" s="67"/>
      <c r="G89" s="67"/>
      <c r="H89" s="121"/>
      <c r="I89" s="122"/>
    </row>
    <row r="90" spans="1:9" ht="48.75">
      <c r="A90" s="2" t="s">
        <v>23</v>
      </c>
      <c r="B90" s="4" t="s">
        <v>330</v>
      </c>
      <c r="C90" s="3"/>
      <c r="D90" s="3"/>
      <c r="E90" s="3"/>
      <c r="F90" s="117"/>
      <c r="G90" s="71"/>
      <c r="H90" s="71"/>
      <c r="I90" s="71"/>
    </row>
    <row r="91" spans="1:9" ht="26.25">
      <c r="A91" s="26"/>
      <c r="B91" s="26" t="s">
        <v>15</v>
      </c>
      <c r="C91" s="26"/>
      <c r="D91" s="26"/>
      <c r="E91" s="28" t="s">
        <v>0</v>
      </c>
      <c r="F91" s="215" t="s">
        <v>94</v>
      </c>
      <c r="G91" s="28" t="s">
        <v>326</v>
      </c>
      <c r="H91" s="86"/>
      <c r="I91" s="26"/>
    </row>
    <row r="92" spans="1:9" ht="28.35" customHeight="1">
      <c r="A92" s="1"/>
      <c r="B92" s="14"/>
      <c r="C92" s="14"/>
      <c r="D92" s="14"/>
      <c r="E92" s="16"/>
      <c r="F92" s="118" t="s">
        <v>113</v>
      </c>
      <c r="G92" s="118"/>
    </row>
    <row r="93" spans="1:9" ht="26.25">
      <c r="A93" s="1"/>
      <c r="B93" s="14"/>
      <c r="C93" s="14"/>
      <c r="D93" s="14"/>
      <c r="E93" s="16" t="s">
        <v>2</v>
      </c>
      <c r="F93" s="87" t="s">
        <v>16</v>
      </c>
      <c r="G93" s="142">
        <v>5250</v>
      </c>
    </row>
    <row r="94" spans="1:9" ht="26.25">
      <c r="A94" s="1"/>
      <c r="B94" s="14"/>
      <c r="C94" s="14"/>
      <c r="D94" s="14"/>
      <c r="E94" s="16" t="s">
        <v>3</v>
      </c>
      <c r="F94" s="87" t="s">
        <v>17</v>
      </c>
      <c r="G94" s="142">
        <v>6040</v>
      </c>
    </row>
    <row r="95" spans="1:9" ht="26.25">
      <c r="A95" s="1"/>
      <c r="B95" s="14"/>
      <c r="C95" s="14"/>
      <c r="D95" s="14"/>
      <c r="E95" s="16" t="s">
        <v>4</v>
      </c>
      <c r="F95" s="87" t="s">
        <v>18</v>
      </c>
      <c r="G95" s="142">
        <v>7550</v>
      </c>
    </row>
    <row r="96" spans="1:9" ht="26.25">
      <c r="B96" s="14"/>
      <c r="C96" s="14"/>
      <c r="D96" s="14"/>
      <c r="E96" s="16" t="s">
        <v>5</v>
      </c>
      <c r="F96" s="87" t="s">
        <v>681</v>
      </c>
      <c r="G96" s="638">
        <v>8680</v>
      </c>
    </row>
    <row r="97" spans="1:9" ht="25.35" customHeight="1">
      <c r="B97" s="14"/>
      <c r="C97" s="14"/>
      <c r="D97" s="14"/>
      <c r="E97" s="16"/>
      <c r="F97" s="87"/>
      <c r="G97" s="87"/>
    </row>
    <row r="98" spans="1:9" ht="25.35" customHeight="1">
      <c r="B98" s="14"/>
      <c r="C98" s="14"/>
      <c r="D98" s="14"/>
      <c r="E98" s="16"/>
      <c r="F98" s="67"/>
      <c r="G98" s="67"/>
    </row>
    <row r="99" spans="1:9" ht="25.35" customHeight="1">
      <c r="B99" s="14"/>
      <c r="C99" s="14"/>
      <c r="D99" s="14"/>
      <c r="E99" s="210" t="s">
        <v>307</v>
      </c>
      <c r="F99" s="67"/>
      <c r="G99" s="67"/>
    </row>
    <row r="100" spans="1:9" ht="25.35" customHeight="1">
      <c r="B100" s="14"/>
      <c r="C100" s="14"/>
      <c r="D100" s="14"/>
      <c r="E100" s="141" t="s">
        <v>466</v>
      </c>
      <c r="F100" s="67"/>
      <c r="G100" s="67"/>
    </row>
    <row r="101" spans="1:9" ht="25.35" customHeight="1">
      <c r="B101" s="14"/>
      <c r="C101" s="14"/>
      <c r="D101" s="14"/>
      <c r="E101" s="141"/>
    </row>
    <row r="102" spans="1:9" ht="25.35" customHeight="1">
      <c r="B102" s="14"/>
      <c r="C102" s="14"/>
      <c r="D102" s="14"/>
    </row>
    <row r="103" spans="1:9" ht="25.35" customHeight="1">
      <c r="B103" s="14"/>
      <c r="C103" s="14"/>
      <c r="D103" s="14"/>
      <c r="E103" s="81" t="s">
        <v>14</v>
      </c>
      <c r="F103" s="160"/>
      <c r="G103" s="160"/>
      <c r="H103" s="161">
        <v>1200</v>
      </c>
    </row>
    <row r="104" spans="1:9" ht="25.35" customHeight="1">
      <c r="B104" s="14"/>
      <c r="C104" s="14"/>
      <c r="D104" s="14"/>
      <c r="E104" s="169"/>
      <c r="F104" s="67"/>
      <c r="G104" s="67"/>
    </row>
    <row r="105" spans="1:9" ht="25.35" customHeight="1">
      <c r="B105" s="14"/>
      <c r="C105" s="14"/>
      <c r="D105" s="14"/>
    </row>
    <row r="106" spans="1:9" ht="25.35" customHeight="1">
      <c r="B106" s="14"/>
      <c r="C106" s="14"/>
      <c r="D106" s="14"/>
      <c r="E106" s="81" t="s">
        <v>201</v>
      </c>
      <c r="F106" s="160"/>
      <c r="G106" s="160"/>
      <c r="H106" s="161">
        <v>4960</v>
      </c>
      <c r="I106" s="67"/>
    </row>
    <row r="107" spans="1:9" ht="30" customHeight="1">
      <c r="B107" s="69"/>
      <c r="C107" s="69"/>
      <c r="D107" s="69"/>
      <c r="E107" s="141" t="s">
        <v>467</v>
      </c>
      <c r="F107" s="67"/>
      <c r="G107" s="67"/>
      <c r="H107" s="121"/>
      <c r="I107" s="122"/>
    </row>
    <row r="108" spans="1:9" s="69" customFormat="1" ht="48.75">
      <c r="A108" s="2" t="s">
        <v>23</v>
      </c>
      <c r="B108" s="4" t="s">
        <v>435</v>
      </c>
      <c r="C108" s="3"/>
      <c r="D108" s="3"/>
      <c r="E108" s="3"/>
      <c r="F108" s="117"/>
      <c r="G108" s="71"/>
      <c r="H108" s="71"/>
      <c r="I108" s="71"/>
    </row>
    <row r="109" spans="1:9" ht="26.25">
      <c r="A109" s="29"/>
      <c r="B109" s="26" t="s">
        <v>15</v>
      </c>
      <c r="C109" s="26"/>
      <c r="D109" s="26"/>
      <c r="E109" s="28" t="s">
        <v>0</v>
      </c>
      <c r="F109" s="123" t="s">
        <v>94</v>
      </c>
      <c r="G109" s="33" t="s">
        <v>114</v>
      </c>
      <c r="H109" s="124"/>
      <c r="I109" s="124"/>
    </row>
    <row r="110" spans="1:9" ht="26.25">
      <c r="A110" s="1"/>
      <c r="B110" s="14"/>
      <c r="C110" s="14"/>
      <c r="D110" s="14"/>
      <c r="E110" s="16"/>
      <c r="F110" s="118" t="s">
        <v>113</v>
      </c>
      <c r="G110" s="218" t="s">
        <v>663</v>
      </c>
    </row>
    <row r="111" spans="1:9" ht="26.25">
      <c r="A111" s="1"/>
      <c r="B111" s="14"/>
      <c r="C111" s="14"/>
      <c r="D111" s="14"/>
      <c r="E111" s="16" t="s">
        <v>2</v>
      </c>
      <c r="F111" s="87" t="s">
        <v>16</v>
      </c>
      <c r="G111" s="142">
        <v>9980</v>
      </c>
      <c r="I111" s="214"/>
    </row>
    <row r="112" spans="1:9" ht="26.25">
      <c r="A112" s="1"/>
      <c r="B112" s="14"/>
      <c r="C112" s="14"/>
      <c r="D112" s="14"/>
      <c r="E112" s="16" t="s">
        <v>3</v>
      </c>
      <c r="F112" s="87" t="s">
        <v>17</v>
      </c>
      <c r="G112" s="142">
        <v>11470</v>
      </c>
      <c r="I112" s="214"/>
    </row>
    <row r="113" spans="1:9" ht="25.35" customHeight="1">
      <c r="A113" s="1"/>
      <c r="B113" s="14"/>
      <c r="C113" s="14"/>
      <c r="D113" s="14"/>
      <c r="E113" s="16" t="s">
        <v>4</v>
      </c>
      <c r="F113" s="87" t="s">
        <v>18</v>
      </c>
      <c r="G113" s="142">
        <v>14340</v>
      </c>
      <c r="I113" s="214"/>
    </row>
    <row r="114" spans="1:9" ht="25.35" customHeight="1">
      <c r="B114" s="14"/>
      <c r="C114" s="14"/>
      <c r="D114" s="14"/>
      <c r="E114" s="16" t="s">
        <v>5</v>
      </c>
      <c r="F114" s="67" t="s">
        <v>680</v>
      </c>
      <c r="G114" s="405">
        <v>16490</v>
      </c>
      <c r="H114" s="67"/>
    </row>
    <row r="115" spans="1:9" ht="26.25" customHeight="1">
      <c r="B115" s="14"/>
      <c r="C115" s="14"/>
      <c r="D115" s="14"/>
      <c r="E115" s="24"/>
      <c r="F115" s="67"/>
      <c r="G115" s="67"/>
      <c r="H115" s="67"/>
    </row>
    <row r="116" spans="1:9" ht="26.25" customHeight="1">
      <c r="B116" s="14"/>
      <c r="C116" s="14"/>
      <c r="D116" s="14"/>
      <c r="E116" s="162" t="s">
        <v>22</v>
      </c>
      <c r="F116" s="67"/>
      <c r="G116" s="67"/>
      <c r="H116" s="67"/>
    </row>
    <row r="117" spans="1:9" ht="26.25" customHeight="1">
      <c r="B117" s="14"/>
      <c r="C117" s="14"/>
      <c r="D117" s="14"/>
      <c r="E117" s="169"/>
      <c r="F117" s="67"/>
      <c r="G117" s="67"/>
      <c r="H117" s="67"/>
    </row>
    <row r="118" spans="1:9" ht="26.25" customHeight="1">
      <c r="B118" s="14"/>
      <c r="C118" s="14"/>
      <c r="D118" s="14"/>
      <c r="E118" s="141"/>
      <c r="G118" s="67"/>
      <c r="H118" s="67"/>
    </row>
    <row r="119" spans="1:9" ht="26.25" customHeight="1">
      <c r="B119" s="14"/>
      <c r="C119" s="14"/>
      <c r="D119" s="14"/>
      <c r="E119" s="81" t="s">
        <v>200</v>
      </c>
      <c r="F119" s="160"/>
      <c r="G119" s="160"/>
      <c r="H119" s="161">
        <v>1200</v>
      </c>
    </row>
    <row r="120" spans="1:9" ht="26.25" customHeight="1">
      <c r="B120" s="14"/>
      <c r="C120" s="14"/>
      <c r="D120" s="14"/>
      <c r="E120" s="131"/>
    </row>
    <row r="121" spans="1:9" ht="26.25" customHeight="1">
      <c r="B121" s="14"/>
      <c r="C121" s="14"/>
      <c r="D121" s="14"/>
    </row>
    <row r="122" spans="1:9" ht="25.35" customHeight="1">
      <c r="B122" s="14"/>
      <c r="C122" s="14"/>
      <c r="D122" s="14"/>
      <c r="E122" s="81" t="s">
        <v>201</v>
      </c>
      <c r="F122" s="160"/>
      <c r="G122" s="160"/>
      <c r="H122" s="161">
        <v>4960</v>
      </c>
    </row>
    <row r="123" spans="1:9" ht="25.35" customHeight="1">
      <c r="B123" s="14"/>
      <c r="C123" s="14"/>
      <c r="D123" s="14"/>
      <c r="E123" s="24"/>
      <c r="F123" s="67"/>
      <c r="G123" s="67"/>
      <c r="H123" s="143"/>
    </row>
    <row r="124" spans="1:9" s="69" customFormat="1" ht="48.75">
      <c r="A124" s="2" t="s">
        <v>23</v>
      </c>
      <c r="B124" s="4" t="s">
        <v>668</v>
      </c>
      <c r="C124" s="3"/>
      <c r="D124" s="3"/>
      <c r="E124" s="3"/>
      <c r="F124" s="117"/>
      <c r="G124" s="71"/>
      <c r="H124" s="71"/>
      <c r="I124" s="71"/>
    </row>
    <row r="125" spans="1:9" ht="26.25">
      <c r="A125" s="29"/>
      <c r="B125" s="26" t="s">
        <v>15</v>
      </c>
      <c r="C125" s="26"/>
      <c r="D125" s="26"/>
      <c r="E125" s="28" t="s">
        <v>0</v>
      </c>
      <c r="F125" s="123" t="s">
        <v>94</v>
      </c>
      <c r="G125" s="33" t="s">
        <v>264</v>
      </c>
      <c r="H125" s="124"/>
      <c r="I125" s="124"/>
    </row>
    <row r="126" spans="1:9" ht="26.25">
      <c r="A126" s="1"/>
      <c r="B126" s="14"/>
      <c r="C126" s="14"/>
      <c r="D126" s="14"/>
      <c r="E126" s="16"/>
      <c r="F126" s="118" t="s">
        <v>113</v>
      </c>
      <c r="G126" s="218"/>
    </row>
    <row r="127" spans="1:9" ht="26.25">
      <c r="A127" s="1"/>
      <c r="B127" s="14"/>
      <c r="C127" s="14"/>
      <c r="D127" s="14"/>
      <c r="E127" s="16" t="s">
        <v>2</v>
      </c>
      <c r="F127" s="87" t="s">
        <v>16</v>
      </c>
      <c r="G127" s="142">
        <v>7610</v>
      </c>
      <c r="I127" s="214"/>
    </row>
    <row r="128" spans="1:9" ht="26.25">
      <c r="A128" s="1"/>
      <c r="B128" s="14"/>
      <c r="C128" s="14"/>
      <c r="D128" s="14"/>
      <c r="E128" s="16" t="s">
        <v>3</v>
      </c>
      <c r="F128" s="87" t="s">
        <v>17</v>
      </c>
      <c r="G128" s="142">
        <v>8760</v>
      </c>
      <c r="I128" s="214"/>
    </row>
    <row r="129" spans="1:9" ht="25.35" customHeight="1">
      <c r="A129" s="1"/>
      <c r="B129" s="14"/>
      <c r="C129" s="14"/>
      <c r="D129" s="14"/>
      <c r="E129" s="16" t="s">
        <v>4</v>
      </c>
      <c r="F129" s="87" t="s">
        <v>18</v>
      </c>
      <c r="G129" s="142">
        <v>10940</v>
      </c>
      <c r="I129" s="214"/>
    </row>
    <row r="130" spans="1:9" ht="25.35" customHeight="1">
      <c r="B130" s="14"/>
      <c r="C130" s="14"/>
      <c r="D130" s="14"/>
      <c r="E130" s="24" t="s">
        <v>5</v>
      </c>
      <c r="F130" s="67" t="s">
        <v>681</v>
      </c>
      <c r="G130" s="642">
        <v>12580</v>
      </c>
      <c r="H130" s="67"/>
    </row>
    <row r="131" spans="1:9" ht="26.25" customHeight="1">
      <c r="B131" s="14"/>
      <c r="C131" s="14"/>
      <c r="D131" s="14"/>
      <c r="E131" s="24"/>
      <c r="F131" s="67"/>
      <c r="G131" s="67"/>
      <c r="H131" s="67"/>
    </row>
    <row r="132" spans="1:9" ht="26.25" customHeight="1">
      <c r="B132" s="14"/>
      <c r="C132" s="14"/>
      <c r="D132" s="14"/>
      <c r="E132" s="162" t="s">
        <v>22</v>
      </c>
      <c r="F132" s="67"/>
      <c r="G132" s="67"/>
      <c r="H132" s="67"/>
    </row>
    <row r="133" spans="1:9" ht="26.25" customHeight="1">
      <c r="B133" s="14"/>
      <c r="C133" s="14"/>
      <c r="D133" s="14"/>
      <c r="E133" s="169"/>
      <c r="F133" s="67"/>
      <c r="G133" s="67"/>
      <c r="H133" s="67"/>
    </row>
    <row r="134" spans="1:9" ht="26.25" customHeight="1">
      <c r="B134" s="14"/>
      <c r="C134" s="14"/>
      <c r="D134" s="14"/>
      <c r="E134" s="141"/>
      <c r="G134" s="67"/>
      <c r="H134" s="67"/>
    </row>
    <row r="135" spans="1:9" ht="26.25" customHeight="1">
      <c r="B135" s="14"/>
      <c r="C135" s="14"/>
      <c r="D135" s="14"/>
      <c r="E135" s="81" t="s">
        <v>200</v>
      </c>
      <c r="F135" s="160"/>
      <c r="G135" s="160"/>
      <c r="H135" s="161">
        <v>1200</v>
      </c>
    </row>
    <row r="136" spans="1:9" ht="26.25" customHeight="1">
      <c r="B136" s="14"/>
      <c r="C136" s="14"/>
      <c r="D136" s="14"/>
      <c r="E136" s="131"/>
    </row>
    <row r="137" spans="1:9" ht="26.25" customHeight="1">
      <c r="B137" s="14"/>
      <c r="C137" s="14"/>
      <c r="D137" s="14"/>
    </row>
    <row r="138" spans="1:9" ht="25.35" customHeight="1">
      <c r="B138" s="14"/>
      <c r="C138" s="14"/>
      <c r="D138" s="14"/>
      <c r="E138" s="81" t="s">
        <v>201</v>
      </c>
      <c r="F138" s="160"/>
      <c r="G138" s="160"/>
      <c r="H138" s="161">
        <v>4960</v>
      </c>
    </row>
    <row r="139" spans="1:9" ht="25.35" customHeight="1">
      <c r="B139" s="14"/>
      <c r="C139" s="14"/>
      <c r="D139" s="14"/>
      <c r="E139" s="24"/>
      <c r="F139" s="67"/>
      <c r="G139" s="67"/>
      <c r="H139" s="143"/>
    </row>
    <row r="140" spans="1:9" ht="25.35" customHeight="1">
      <c r="B140" s="14"/>
      <c r="C140" s="14"/>
      <c r="D140" s="14"/>
      <c r="E140" s="24"/>
      <c r="F140" s="67"/>
      <c r="G140" s="67"/>
      <c r="H140" s="143"/>
    </row>
    <row r="141" spans="1:9" ht="25.35" customHeight="1">
      <c r="B141" s="14"/>
      <c r="C141" s="14"/>
      <c r="D141" s="14"/>
      <c r="E141" s="24"/>
      <c r="F141" s="67"/>
      <c r="G141" s="67"/>
      <c r="H141" s="143"/>
    </row>
    <row r="142" spans="1:9" ht="48.75">
      <c r="A142" s="2" t="s">
        <v>23</v>
      </c>
      <c r="B142" s="368" t="s">
        <v>331</v>
      </c>
      <c r="C142" s="3"/>
      <c r="D142" s="3"/>
      <c r="E142" s="3"/>
      <c r="F142" s="117"/>
      <c r="G142" s="71"/>
      <c r="H142" s="71"/>
      <c r="I142" s="71"/>
    </row>
    <row r="143" spans="1:9" ht="25.35" customHeight="1">
      <c r="A143" s="26"/>
      <c r="B143" s="26" t="s">
        <v>8</v>
      </c>
      <c r="C143" s="26"/>
      <c r="D143" s="26"/>
      <c r="E143" s="28" t="s">
        <v>0</v>
      </c>
      <c r="F143" s="136" t="s">
        <v>94</v>
      </c>
      <c r="G143" s="177" t="s">
        <v>326</v>
      </c>
      <c r="H143" s="86"/>
      <c r="I143" s="26"/>
    </row>
    <row r="144" spans="1:9" ht="25.35" customHeight="1">
      <c r="A144" s="1"/>
      <c r="B144" s="14"/>
      <c r="C144" s="14"/>
      <c r="D144" s="14"/>
      <c r="E144" s="16"/>
      <c r="F144" s="118" t="s">
        <v>113</v>
      </c>
      <c r="G144" s="118"/>
      <c r="I144" s="87"/>
    </row>
    <row r="145" spans="1:9" ht="25.35" customHeight="1">
      <c r="A145" s="1"/>
      <c r="B145" s="14"/>
      <c r="C145" s="14"/>
      <c r="D145" s="14"/>
      <c r="E145" s="16" t="s">
        <v>2</v>
      </c>
      <c r="F145" s="621" t="s">
        <v>672</v>
      </c>
      <c r="G145" s="622">
        <v>7160</v>
      </c>
      <c r="I145" s="87"/>
    </row>
    <row r="146" spans="1:9" ht="25.35" customHeight="1">
      <c r="A146" s="1"/>
      <c r="B146" s="14"/>
      <c r="C146" s="14"/>
      <c r="D146" s="14"/>
      <c r="E146" s="16" t="s">
        <v>3</v>
      </c>
      <c r="F146" s="87" t="s">
        <v>10</v>
      </c>
      <c r="G146" s="142">
        <v>7720</v>
      </c>
      <c r="I146" s="91"/>
    </row>
    <row r="147" spans="1:9" ht="25.35" customHeight="1">
      <c r="A147" s="1"/>
      <c r="B147" s="14"/>
      <c r="C147" s="14"/>
      <c r="D147" s="14"/>
      <c r="E147" s="16" t="s">
        <v>4</v>
      </c>
      <c r="F147" s="87" t="s">
        <v>11</v>
      </c>
      <c r="G147" s="142">
        <v>9240</v>
      </c>
      <c r="I147" s="91"/>
    </row>
    <row r="148" spans="1:9" ht="25.35" customHeight="1">
      <c r="A148" s="1"/>
      <c r="B148" s="14"/>
      <c r="C148" s="14"/>
      <c r="D148" s="14"/>
      <c r="E148" s="16" t="s">
        <v>5</v>
      </c>
      <c r="F148" s="87" t="s">
        <v>85</v>
      </c>
      <c r="G148" s="142">
        <v>11000</v>
      </c>
      <c r="I148" s="91"/>
    </row>
    <row r="149" spans="1:9" ht="25.35" customHeight="1">
      <c r="B149" s="14"/>
      <c r="C149" s="14"/>
      <c r="D149" s="14"/>
      <c r="E149" s="24"/>
      <c r="F149" s="67"/>
      <c r="G149" s="67"/>
      <c r="I149" s="67"/>
    </row>
    <row r="150" spans="1:9" ht="25.35" customHeight="1">
      <c r="B150" s="14"/>
      <c r="C150" s="14"/>
      <c r="D150" s="14"/>
      <c r="E150" s="210" t="s">
        <v>307</v>
      </c>
      <c r="F150" s="67"/>
      <c r="G150" s="67"/>
      <c r="I150" s="67"/>
    </row>
    <row r="151" spans="1:9" ht="25.35" customHeight="1">
      <c r="B151" s="14"/>
      <c r="C151" s="14"/>
      <c r="D151" s="14"/>
      <c r="E151" s="141" t="s">
        <v>466</v>
      </c>
      <c r="F151" s="67"/>
      <c r="G151" s="67"/>
      <c r="I151" s="67"/>
    </row>
    <row r="152" spans="1:9" ht="25.35" customHeight="1">
      <c r="B152" s="14"/>
      <c r="C152" s="14"/>
      <c r="D152" s="14"/>
      <c r="E152" s="141"/>
      <c r="I152" s="67"/>
    </row>
    <row r="153" spans="1:9" ht="25.35" customHeight="1">
      <c r="B153" s="14"/>
      <c r="C153" s="14"/>
      <c r="D153" s="14"/>
      <c r="E153" s="141"/>
      <c r="I153" s="67"/>
    </row>
    <row r="154" spans="1:9" ht="25.35" customHeight="1">
      <c r="B154" s="14"/>
      <c r="C154" s="14"/>
      <c r="D154" s="14"/>
      <c r="E154" s="82" t="s">
        <v>14</v>
      </c>
      <c r="F154" s="160"/>
      <c r="G154" s="160"/>
      <c r="H154" s="161">
        <v>1910</v>
      </c>
      <c r="I154" s="67"/>
    </row>
    <row r="155" spans="1:9" ht="25.35" customHeight="1">
      <c r="B155" s="14"/>
      <c r="C155" s="14"/>
      <c r="D155" s="14"/>
      <c r="E155" s="141"/>
      <c r="F155" s="67"/>
      <c r="G155" s="67"/>
      <c r="I155" s="67"/>
    </row>
    <row r="156" spans="1:9" ht="48" customHeight="1">
      <c r="B156" s="14"/>
      <c r="C156" s="14"/>
      <c r="D156" s="14"/>
      <c r="E156" s="82" t="s">
        <v>84</v>
      </c>
      <c r="F156" s="160"/>
      <c r="G156" s="160"/>
      <c r="H156" s="644">
        <v>6620</v>
      </c>
      <c r="I156" s="67"/>
    </row>
    <row r="157" spans="1:9" ht="48" customHeight="1">
      <c r="B157" s="14"/>
      <c r="C157" s="14"/>
      <c r="D157" s="14"/>
      <c r="E157" s="141" t="s">
        <v>467</v>
      </c>
      <c r="F157" s="67"/>
      <c r="G157" s="67"/>
      <c r="H157" s="567"/>
      <c r="I157" s="67"/>
    </row>
    <row r="158" spans="1:9" ht="48.75">
      <c r="A158" s="2" t="s">
        <v>23</v>
      </c>
      <c r="B158" s="368" t="s">
        <v>675</v>
      </c>
      <c r="C158" s="3"/>
      <c r="D158" s="3"/>
      <c r="E158" s="3"/>
      <c r="F158" s="117"/>
      <c r="G158" s="71"/>
      <c r="H158" s="71"/>
      <c r="I158" s="71"/>
    </row>
    <row r="159" spans="1:9" ht="25.35" customHeight="1">
      <c r="A159" s="26"/>
      <c r="B159" s="26" t="s">
        <v>8</v>
      </c>
      <c r="C159" s="26"/>
      <c r="D159" s="26"/>
      <c r="E159" s="28" t="s">
        <v>0</v>
      </c>
      <c r="F159" s="136" t="s">
        <v>94</v>
      </c>
      <c r="G159" s="177" t="s">
        <v>1</v>
      </c>
      <c r="H159" s="86" t="s">
        <v>114</v>
      </c>
      <c r="I159" s="26"/>
    </row>
    <row r="160" spans="1:9" ht="25.35" customHeight="1">
      <c r="A160" s="1"/>
      <c r="B160" s="14"/>
      <c r="C160" s="14"/>
      <c r="D160" s="14"/>
      <c r="E160" s="16"/>
      <c r="F160" s="118" t="s">
        <v>113</v>
      </c>
      <c r="G160" s="118"/>
      <c r="H160" s="218" t="s">
        <v>663</v>
      </c>
      <c r="I160" s="87"/>
    </row>
    <row r="161" spans="1:9" ht="25.35" customHeight="1">
      <c r="A161" s="1"/>
      <c r="B161" s="14"/>
      <c r="C161" s="14"/>
      <c r="D161" s="14"/>
      <c r="E161" s="16" t="s">
        <v>2</v>
      </c>
      <c r="F161" s="621" t="s">
        <v>672</v>
      </c>
      <c r="G161" s="622">
        <v>10380</v>
      </c>
      <c r="H161" s="367">
        <v>13600</v>
      </c>
      <c r="I161" s="87"/>
    </row>
    <row r="162" spans="1:9" ht="25.35" customHeight="1">
      <c r="A162" s="1"/>
      <c r="B162" s="14"/>
      <c r="C162" s="14"/>
      <c r="D162" s="14"/>
      <c r="E162" s="16" t="s">
        <v>3</v>
      </c>
      <c r="F162" s="87" t="s">
        <v>10</v>
      </c>
      <c r="G162" s="142">
        <v>11940</v>
      </c>
      <c r="H162" s="367">
        <v>15640</v>
      </c>
      <c r="I162" s="91"/>
    </row>
    <row r="163" spans="1:9" ht="25.35" customHeight="1">
      <c r="A163" s="1"/>
      <c r="B163" s="14"/>
      <c r="C163" s="14"/>
      <c r="D163" s="14"/>
      <c r="E163" s="16" t="s">
        <v>4</v>
      </c>
      <c r="F163" s="87" t="s">
        <v>11</v>
      </c>
      <c r="G163" s="142">
        <v>13370</v>
      </c>
      <c r="H163" s="367">
        <v>17980</v>
      </c>
      <c r="I163" s="91"/>
    </row>
    <row r="164" spans="1:9" ht="25.35" customHeight="1">
      <c r="A164" s="1"/>
      <c r="B164" s="14"/>
      <c r="C164" s="14"/>
      <c r="D164" s="14"/>
      <c r="E164" s="16" t="s">
        <v>5</v>
      </c>
      <c r="F164" s="87" t="s">
        <v>85</v>
      </c>
      <c r="G164" s="142">
        <v>17160</v>
      </c>
      <c r="H164" s="367">
        <v>22480</v>
      </c>
      <c r="I164" s="91"/>
    </row>
    <row r="165" spans="1:9" ht="25.35" customHeight="1">
      <c r="B165" s="14"/>
      <c r="C165" s="14"/>
      <c r="D165" s="14"/>
      <c r="E165" s="24"/>
      <c r="F165" s="67"/>
      <c r="G165" s="67"/>
      <c r="I165" s="67"/>
    </row>
    <row r="166" spans="1:9" ht="25.35" customHeight="1">
      <c r="B166" s="14"/>
      <c r="C166" s="14"/>
      <c r="D166" s="14"/>
      <c r="E166" s="210" t="s">
        <v>674</v>
      </c>
      <c r="F166" s="67"/>
      <c r="G166" s="67"/>
      <c r="I166" s="67"/>
    </row>
    <row r="167" spans="1:9" ht="25.35" customHeight="1">
      <c r="B167" s="14"/>
      <c r="C167" s="14"/>
      <c r="D167" s="14"/>
      <c r="E167" s="141"/>
      <c r="I167" s="67"/>
    </row>
    <row r="168" spans="1:9" ht="25.35" customHeight="1">
      <c r="B168" s="14"/>
      <c r="C168" s="14"/>
      <c r="D168" s="14"/>
      <c r="E168" s="141"/>
      <c r="I168" s="67"/>
    </row>
    <row r="169" spans="1:9" ht="25.35" customHeight="1">
      <c r="B169" s="14"/>
      <c r="C169" s="14"/>
      <c r="D169" s="14"/>
      <c r="E169" s="82" t="s">
        <v>14</v>
      </c>
      <c r="F169" s="160"/>
      <c r="G169" s="160"/>
      <c r="H169" s="161">
        <v>1910</v>
      </c>
      <c r="I169" s="67"/>
    </row>
    <row r="170" spans="1:9" ht="25.35" customHeight="1">
      <c r="B170" s="14"/>
      <c r="C170" s="14"/>
      <c r="D170" s="14"/>
      <c r="E170" s="141"/>
      <c r="F170" s="67"/>
      <c r="G170" s="67"/>
      <c r="I170" s="67"/>
    </row>
    <row r="171" spans="1:9" ht="48" customHeight="1">
      <c r="B171" s="14"/>
      <c r="C171" s="14"/>
      <c r="D171" s="14"/>
      <c r="E171" s="82" t="s">
        <v>84</v>
      </c>
      <c r="F171" s="160"/>
      <c r="G171" s="160"/>
      <c r="H171" s="644">
        <v>6620</v>
      </c>
      <c r="I171" s="67"/>
    </row>
    <row r="172" spans="1:9" ht="26.25">
      <c r="B172" s="14"/>
      <c r="C172" s="14"/>
      <c r="D172" s="14"/>
      <c r="F172" s="67"/>
      <c r="G172" s="67"/>
      <c r="I172" s="67"/>
    </row>
    <row r="173" spans="1:9" s="353" customFormat="1" ht="48.75">
      <c r="A173" s="2" t="s">
        <v>23</v>
      </c>
      <c r="B173" s="25" t="s">
        <v>266</v>
      </c>
      <c r="C173" s="3"/>
      <c r="D173" s="3"/>
      <c r="E173" s="3"/>
      <c r="F173" s="117"/>
      <c r="G173" s="71"/>
      <c r="H173" s="71"/>
      <c r="I173" s="71"/>
    </row>
    <row r="174" spans="1:9" ht="25.35" customHeight="1">
      <c r="A174" s="26"/>
      <c r="B174" s="26" t="s">
        <v>20</v>
      </c>
      <c r="C174" s="26"/>
      <c r="D174" s="26"/>
      <c r="E174" s="28" t="s">
        <v>0</v>
      </c>
      <c r="F174" s="136" t="s">
        <v>94</v>
      </c>
      <c r="G174" s="177" t="s">
        <v>1</v>
      </c>
      <c r="H174" s="86" t="s">
        <v>114</v>
      </c>
      <c r="I174" s="266"/>
    </row>
    <row r="175" spans="1:9" ht="25.35" customHeight="1">
      <c r="A175" s="1"/>
      <c r="B175" s="14"/>
      <c r="C175" s="14"/>
      <c r="D175" s="14"/>
      <c r="E175" s="16"/>
      <c r="F175" s="118" t="s">
        <v>113</v>
      </c>
      <c r="G175" s="118"/>
      <c r="H175" s="218" t="s">
        <v>663</v>
      </c>
      <c r="I175" s="87"/>
    </row>
    <row r="176" spans="1:9" ht="26.25">
      <c r="A176" s="1"/>
      <c r="B176" s="14"/>
      <c r="C176" s="14"/>
      <c r="D176" s="14"/>
      <c r="E176" s="16" t="s">
        <v>2</v>
      </c>
      <c r="F176" s="87" t="s">
        <v>267</v>
      </c>
      <c r="G176" s="213">
        <v>11540</v>
      </c>
      <c r="H176" s="142">
        <v>15110</v>
      </c>
      <c r="I176" s="91"/>
    </row>
    <row r="177" spans="1:9" ht="26.25">
      <c r="A177" s="1"/>
      <c r="B177" s="14"/>
      <c r="C177" s="14"/>
      <c r="D177" s="14"/>
      <c r="E177" s="16" t="s">
        <v>3</v>
      </c>
      <c r="F177" s="87" t="s">
        <v>88</v>
      </c>
      <c r="G177" s="213">
        <v>13270</v>
      </c>
      <c r="H177" s="142">
        <v>17380</v>
      </c>
      <c r="I177" s="91"/>
    </row>
    <row r="178" spans="1:9" ht="26.25">
      <c r="A178" s="1"/>
      <c r="B178" s="14"/>
      <c r="C178" s="14"/>
      <c r="D178" s="14"/>
      <c r="E178" s="16" t="s">
        <v>4</v>
      </c>
      <c r="F178" s="87" t="s">
        <v>268</v>
      </c>
      <c r="G178" s="213">
        <v>15266</v>
      </c>
      <c r="H178" s="142">
        <v>19980</v>
      </c>
      <c r="I178" s="91"/>
    </row>
    <row r="179" spans="1:9" ht="25.35" customHeight="1">
      <c r="B179" s="14"/>
      <c r="C179" s="14"/>
      <c r="D179" s="14"/>
      <c r="E179" s="144" t="s">
        <v>5</v>
      </c>
      <c r="F179" s="67" t="s">
        <v>90</v>
      </c>
      <c r="G179" s="624">
        <v>19070</v>
      </c>
      <c r="H179" s="142">
        <v>24980</v>
      </c>
      <c r="I179" s="67"/>
    </row>
    <row r="180" spans="1:9" ht="25.35" customHeight="1">
      <c r="B180" s="14"/>
      <c r="C180" s="14"/>
      <c r="D180" s="14"/>
      <c r="E180" s="24"/>
      <c r="F180" s="67"/>
      <c r="I180" s="67"/>
    </row>
    <row r="181" spans="1:9" ht="25.35" customHeight="1">
      <c r="B181" s="14"/>
      <c r="C181" s="14"/>
      <c r="D181" s="14"/>
      <c r="E181" s="174" t="s">
        <v>22</v>
      </c>
      <c r="F181" s="67"/>
      <c r="G181" s="67"/>
      <c r="I181" s="67"/>
    </row>
    <row r="182" spans="1:9" ht="25.35" customHeight="1">
      <c r="B182" s="14"/>
      <c r="C182" s="14"/>
      <c r="D182" s="14"/>
      <c r="E182" s="169"/>
      <c r="F182" s="67"/>
      <c r="G182" s="67"/>
      <c r="I182" s="67"/>
    </row>
    <row r="183" spans="1:9" ht="25.35" customHeight="1">
      <c r="B183" s="14"/>
      <c r="C183" s="14"/>
      <c r="D183" s="14"/>
      <c r="I183" s="67"/>
    </row>
    <row r="184" spans="1:9" ht="25.35" customHeight="1">
      <c r="B184" s="14"/>
      <c r="C184" s="14"/>
      <c r="D184" s="14"/>
      <c r="E184" s="82" t="s">
        <v>200</v>
      </c>
      <c r="F184" s="160"/>
      <c r="G184" s="160"/>
      <c r="H184" s="161">
        <v>1200</v>
      </c>
      <c r="I184" s="67"/>
    </row>
    <row r="185" spans="1:9" ht="25.35" customHeight="1">
      <c r="B185" s="14"/>
      <c r="C185" s="14"/>
      <c r="D185" s="14"/>
      <c r="E185" s="141"/>
      <c r="F185" s="67"/>
      <c r="G185" s="67"/>
      <c r="I185" s="67"/>
    </row>
    <row r="186" spans="1:9" ht="25.35" customHeight="1">
      <c r="B186" s="14"/>
      <c r="C186" s="14"/>
      <c r="D186" s="14"/>
      <c r="I186" s="67"/>
    </row>
    <row r="187" spans="1:9" ht="25.35" customHeight="1">
      <c r="B187" s="14"/>
      <c r="C187" s="14"/>
      <c r="D187" s="14"/>
      <c r="E187" s="82" t="s">
        <v>84</v>
      </c>
      <c r="F187" s="160"/>
      <c r="G187" s="160"/>
      <c r="H187" s="161">
        <v>4960</v>
      </c>
      <c r="I187" s="67"/>
    </row>
    <row r="188" spans="1:9" ht="25.35" customHeight="1">
      <c r="B188" s="14"/>
      <c r="C188" s="14"/>
      <c r="D188" s="14"/>
      <c r="E188" s="131"/>
      <c r="F188" s="67"/>
      <c r="G188" s="67"/>
      <c r="I188" s="67"/>
    </row>
    <row r="189" spans="1:9" ht="48.75">
      <c r="A189" s="349"/>
      <c r="B189" s="368" t="s">
        <v>329</v>
      </c>
      <c r="C189" s="350"/>
      <c r="D189" s="350"/>
      <c r="E189" s="350"/>
      <c r="F189" s="351"/>
      <c r="G189" s="352"/>
      <c r="H189" s="352"/>
      <c r="I189" s="352"/>
    </row>
    <row r="190" spans="1:9" s="353" customFormat="1" ht="26.25">
      <c r="A190" s="26"/>
      <c r="B190" s="26" t="s">
        <v>8</v>
      </c>
      <c r="C190" s="26"/>
      <c r="D190" s="26"/>
      <c r="E190" s="28" t="s">
        <v>0</v>
      </c>
      <c r="F190" s="136" t="s">
        <v>94</v>
      </c>
      <c r="G190" s="177" t="s">
        <v>324</v>
      </c>
      <c r="H190" s="266"/>
      <c r="I190" s="86"/>
    </row>
    <row r="191" spans="1:9" ht="25.35" customHeight="1">
      <c r="A191" s="1"/>
      <c r="B191" s="14"/>
      <c r="C191" s="14"/>
      <c r="D191" s="14"/>
      <c r="E191" s="16"/>
      <c r="F191" s="118" t="s">
        <v>113</v>
      </c>
      <c r="G191" s="87"/>
      <c r="H191" s="87"/>
      <c r="I191" s="67"/>
    </row>
    <row r="192" spans="1:9" ht="25.35" customHeight="1">
      <c r="A192" s="1"/>
      <c r="B192" s="14"/>
      <c r="C192" s="14"/>
      <c r="D192" s="14"/>
      <c r="E192" s="16" t="s">
        <v>2</v>
      </c>
      <c r="F192" s="87" t="s">
        <v>9</v>
      </c>
      <c r="G192" s="142">
        <v>7160</v>
      </c>
      <c r="H192" s="213"/>
      <c r="I192" s="67"/>
    </row>
    <row r="193" spans="1:9" ht="26.25">
      <c r="A193" s="1"/>
      <c r="B193" s="14"/>
      <c r="C193" s="14"/>
      <c r="D193" s="14"/>
      <c r="E193" s="16" t="s">
        <v>3</v>
      </c>
      <c r="F193" s="87" t="s">
        <v>10</v>
      </c>
      <c r="G193" s="142">
        <v>8230</v>
      </c>
      <c r="H193" s="213"/>
      <c r="I193" s="67"/>
    </row>
    <row r="194" spans="1:9" ht="26.25">
      <c r="A194" s="1"/>
      <c r="B194" s="14"/>
      <c r="C194" s="14"/>
      <c r="D194" s="14"/>
      <c r="E194" s="16" t="s">
        <v>4</v>
      </c>
      <c r="F194" s="87" t="s">
        <v>11</v>
      </c>
      <c r="G194" s="142">
        <v>9470</v>
      </c>
      <c r="H194" s="213"/>
      <c r="I194" s="67"/>
    </row>
    <row r="195" spans="1:9" ht="26.25">
      <c r="B195" s="14"/>
      <c r="C195" s="14"/>
      <c r="D195" s="14"/>
      <c r="E195" s="144" t="s">
        <v>5</v>
      </c>
      <c r="F195" s="67" t="s">
        <v>12</v>
      </c>
      <c r="G195" s="142">
        <v>11380</v>
      </c>
      <c r="H195" s="213"/>
      <c r="I195" s="67"/>
    </row>
    <row r="196" spans="1:9" ht="25.35" customHeight="1">
      <c r="B196" s="14"/>
      <c r="C196" s="14"/>
      <c r="D196" s="14"/>
      <c r="E196" s="110"/>
      <c r="F196" s="67"/>
      <c r="G196" s="67"/>
      <c r="H196" s="67"/>
      <c r="I196" s="67"/>
    </row>
    <row r="197" spans="1:9" ht="25.35" customHeight="1">
      <c r="B197" s="14"/>
      <c r="C197" s="14"/>
      <c r="D197" s="14"/>
      <c r="E197" s="174" t="s">
        <v>22</v>
      </c>
      <c r="F197" s="67"/>
      <c r="G197" s="67"/>
      <c r="H197" s="67"/>
      <c r="I197" s="67"/>
    </row>
    <row r="198" spans="1:9" ht="25.35" customHeight="1">
      <c r="B198" s="14"/>
      <c r="C198" s="14"/>
      <c r="D198" s="14"/>
      <c r="E198" s="169"/>
      <c r="F198" s="67"/>
      <c r="G198" s="67"/>
      <c r="H198" s="67"/>
      <c r="I198" s="67"/>
    </row>
    <row r="199" spans="1:9" ht="25.35" customHeight="1">
      <c r="B199" s="14"/>
      <c r="C199" s="14"/>
      <c r="D199" s="14"/>
      <c r="I199" s="67"/>
    </row>
    <row r="200" spans="1:9" ht="25.35" customHeight="1">
      <c r="B200" s="14"/>
      <c r="C200" s="14"/>
      <c r="D200" s="14"/>
      <c r="E200" s="175" t="s">
        <v>14</v>
      </c>
      <c r="F200" s="160"/>
      <c r="G200" s="160"/>
      <c r="H200" s="161"/>
      <c r="I200" s="161">
        <v>1330</v>
      </c>
    </row>
    <row r="201" spans="1:9" ht="25.35" customHeight="1">
      <c r="B201" s="14"/>
      <c r="C201" s="14"/>
      <c r="D201" s="14"/>
      <c r="E201" s="129"/>
      <c r="F201" s="67"/>
      <c r="G201" s="67"/>
      <c r="H201" s="67"/>
      <c r="I201" s="67"/>
    </row>
    <row r="202" spans="1:9" ht="25.35" customHeight="1">
      <c r="B202" s="14"/>
      <c r="C202" s="14"/>
      <c r="D202" s="14"/>
      <c r="E202" s="129"/>
      <c r="I202" s="67"/>
    </row>
    <row r="203" spans="1:9" ht="25.35" customHeight="1">
      <c r="B203" s="14"/>
      <c r="C203" s="14"/>
      <c r="D203" s="14"/>
      <c r="E203" s="175" t="s">
        <v>130</v>
      </c>
      <c r="F203" s="160"/>
      <c r="G203" s="160"/>
      <c r="H203" s="163"/>
      <c r="I203" s="161">
        <v>4670</v>
      </c>
    </row>
    <row r="204" spans="1:9" ht="25.35" customHeight="1">
      <c r="B204" s="14"/>
      <c r="C204" s="14"/>
      <c r="D204" s="14"/>
      <c r="E204" s="110"/>
      <c r="F204" s="67"/>
      <c r="G204" s="67"/>
      <c r="I204" s="143"/>
    </row>
    <row r="205" spans="1:9" ht="25.35" customHeight="1">
      <c r="B205" s="14"/>
      <c r="C205" s="14"/>
      <c r="D205" s="14"/>
      <c r="E205" s="110"/>
      <c r="F205" s="67"/>
      <c r="G205" s="67"/>
      <c r="I205" s="143"/>
    </row>
    <row r="206" spans="1:9" ht="25.35" customHeight="1">
      <c r="B206" s="14"/>
      <c r="C206" s="14"/>
      <c r="D206" s="14"/>
      <c r="E206" s="175" t="s">
        <v>577</v>
      </c>
      <c r="F206" s="160"/>
      <c r="G206" s="160"/>
      <c r="H206" s="163"/>
      <c r="I206" s="161">
        <v>1110</v>
      </c>
    </row>
    <row r="207" spans="1:9" ht="25.35" customHeight="1">
      <c r="B207" s="14"/>
      <c r="C207" s="14"/>
      <c r="D207" s="14"/>
      <c r="E207" s="110"/>
      <c r="F207" s="67"/>
      <c r="G207" s="67"/>
      <c r="I207" s="143"/>
    </row>
    <row r="208" spans="1:9" ht="25.35" customHeight="1">
      <c r="B208" s="14"/>
      <c r="C208" s="14"/>
      <c r="D208" s="14"/>
      <c r="E208" s="110"/>
      <c r="F208" s="67"/>
      <c r="G208" s="67"/>
      <c r="I208" s="143"/>
    </row>
    <row r="209" spans="1:9" ht="25.35" customHeight="1">
      <c r="B209" s="14"/>
      <c r="C209" s="14"/>
      <c r="D209" s="14"/>
      <c r="E209" s="110"/>
      <c r="F209" s="67"/>
      <c r="G209" s="67"/>
      <c r="I209" s="143"/>
    </row>
    <row r="210" spans="1:9" ht="25.35" customHeight="1">
      <c r="B210" s="14"/>
      <c r="C210" s="14"/>
      <c r="D210" s="14"/>
      <c r="E210" s="110"/>
      <c r="F210" s="67"/>
      <c r="G210" s="67"/>
      <c r="I210" s="143"/>
    </row>
    <row r="211" spans="1:9" ht="25.35" customHeight="1">
      <c r="B211" s="14"/>
      <c r="C211" s="14"/>
      <c r="D211" s="14"/>
      <c r="E211" s="110"/>
      <c r="F211" s="67"/>
      <c r="G211" s="67"/>
      <c r="I211" s="143"/>
    </row>
    <row r="212" spans="1:9" ht="48.75">
      <c r="A212" s="349"/>
      <c r="B212" s="354" t="s">
        <v>306</v>
      </c>
      <c r="C212" s="350"/>
      <c r="D212" s="350"/>
      <c r="E212" s="350"/>
      <c r="F212" s="351"/>
      <c r="G212" s="352"/>
      <c r="H212" s="352"/>
      <c r="I212" s="352"/>
    </row>
    <row r="213" spans="1:9" ht="26.25">
      <c r="A213" s="26"/>
      <c r="B213" s="26" t="s">
        <v>8</v>
      </c>
      <c r="C213" s="26"/>
      <c r="D213" s="26"/>
      <c r="E213" s="28" t="s">
        <v>0</v>
      </c>
      <c r="F213" s="136" t="s">
        <v>94</v>
      </c>
      <c r="G213" s="28" t="s">
        <v>1</v>
      </c>
      <c r="H213" s="266" t="s">
        <v>114</v>
      </c>
      <c r="I213" s="266"/>
    </row>
    <row r="214" spans="1:9" ht="25.35" customHeight="1">
      <c r="A214" s="1"/>
      <c r="B214" s="14"/>
      <c r="C214" s="14"/>
      <c r="D214" s="14"/>
      <c r="E214" s="16"/>
      <c r="F214" s="118" t="s">
        <v>113</v>
      </c>
      <c r="G214"/>
      <c r="H214" s="619" t="s">
        <v>663</v>
      </c>
      <c r="I214" s="67"/>
    </row>
    <row r="215" spans="1:9" ht="25.35" customHeight="1">
      <c r="A215" s="1"/>
      <c r="B215" s="14"/>
      <c r="C215" s="14"/>
      <c r="D215" s="14"/>
      <c r="E215" s="16" t="s">
        <v>2</v>
      </c>
      <c r="F215" s="87" t="s">
        <v>9</v>
      </c>
      <c r="G215" s="213">
        <v>10380</v>
      </c>
      <c r="H215" s="142">
        <v>13600</v>
      </c>
      <c r="I215" s="67"/>
    </row>
    <row r="216" spans="1:9" ht="26.25">
      <c r="A216" s="1"/>
      <c r="B216" s="14"/>
      <c r="C216" s="14"/>
      <c r="D216" s="14"/>
      <c r="E216" s="16" t="s">
        <v>3</v>
      </c>
      <c r="F216" s="87" t="s">
        <v>10</v>
      </c>
      <c r="G216" s="213">
        <v>11940</v>
      </c>
      <c r="H216" s="142">
        <v>15640</v>
      </c>
      <c r="I216" s="67"/>
    </row>
    <row r="217" spans="1:9" s="14" customFormat="1" ht="28.35" customHeight="1">
      <c r="A217" s="1"/>
      <c r="E217" s="16" t="s">
        <v>4</v>
      </c>
      <c r="F217" s="87" t="s">
        <v>11</v>
      </c>
      <c r="G217" s="213">
        <v>13730</v>
      </c>
      <c r="H217" s="142">
        <v>17980</v>
      </c>
      <c r="I217" s="67"/>
    </row>
    <row r="218" spans="1:9" ht="26.25">
      <c r="B218" s="14"/>
      <c r="C218" s="14"/>
      <c r="D218" s="14"/>
      <c r="E218" s="144" t="s">
        <v>5</v>
      </c>
      <c r="F218" s="67" t="s">
        <v>12</v>
      </c>
      <c r="G218" s="213">
        <v>17160</v>
      </c>
      <c r="H218" s="142">
        <v>22480</v>
      </c>
      <c r="I218" s="67"/>
    </row>
    <row r="219" spans="1:9" ht="26.25">
      <c r="B219" s="14"/>
      <c r="C219" s="14"/>
      <c r="D219" s="14"/>
      <c r="E219" s="110"/>
      <c r="F219" s="67"/>
      <c r="G219" s="67"/>
      <c r="H219" s="67"/>
      <c r="I219" s="67"/>
    </row>
    <row r="220" spans="1:9" ht="26.25">
      <c r="B220" s="14"/>
      <c r="C220" s="14"/>
      <c r="D220" s="14"/>
      <c r="E220" s="174" t="s">
        <v>22</v>
      </c>
      <c r="F220" s="67"/>
      <c r="G220" s="67"/>
      <c r="H220" s="67"/>
      <c r="I220" s="67"/>
    </row>
    <row r="221" spans="1:9" ht="26.25">
      <c r="B221" s="14"/>
      <c r="C221" s="14"/>
      <c r="D221" s="14"/>
      <c r="E221" s="169"/>
      <c r="F221" s="67"/>
      <c r="G221" s="67"/>
      <c r="H221" s="67"/>
      <c r="I221" s="67"/>
    </row>
    <row r="222" spans="1:9" ht="26.25">
      <c r="B222" s="14"/>
      <c r="C222" s="14"/>
      <c r="D222" s="14"/>
      <c r="I222" s="67"/>
    </row>
    <row r="223" spans="1:9" ht="25.35" customHeight="1">
      <c r="B223" s="14"/>
      <c r="C223" s="14"/>
      <c r="D223" s="14"/>
      <c r="E223" s="175" t="s">
        <v>14</v>
      </c>
      <c r="F223" s="160"/>
      <c r="G223" s="160"/>
      <c r="H223" s="161"/>
      <c r="I223" s="161">
        <v>1330</v>
      </c>
    </row>
    <row r="224" spans="1:9" ht="25.35" customHeight="1">
      <c r="B224" s="14"/>
      <c r="C224" s="14"/>
      <c r="D224" s="14"/>
      <c r="E224" s="129"/>
      <c r="F224" s="67"/>
      <c r="G224" s="67"/>
      <c r="H224" s="67"/>
      <c r="I224" s="67"/>
    </row>
    <row r="225" spans="1:9" ht="25.35" customHeight="1">
      <c r="B225" s="14"/>
      <c r="C225" s="14"/>
      <c r="D225" s="14"/>
      <c r="E225" s="129"/>
      <c r="I225" s="67"/>
    </row>
    <row r="226" spans="1:9" ht="25.35" customHeight="1">
      <c r="B226" s="14"/>
      <c r="C226" s="14"/>
      <c r="D226" s="14"/>
      <c r="E226" s="175" t="s">
        <v>130</v>
      </c>
      <c r="F226" s="160"/>
      <c r="G226" s="160"/>
      <c r="H226" s="163"/>
      <c r="I226" s="161">
        <v>4670</v>
      </c>
    </row>
    <row r="227" spans="1:9" ht="25.35" customHeight="1">
      <c r="B227" s="14"/>
      <c r="C227" s="14"/>
      <c r="D227" s="14"/>
      <c r="E227" s="110"/>
      <c r="F227" s="67"/>
      <c r="G227" s="67"/>
      <c r="I227" s="143"/>
    </row>
    <row r="228" spans="1:9" ht="48.75">
      <c r="A228" s="349"/>
      <c r="B228" s="354" t="s">
        <v>332</v>
      </c>
      <c r="C228" s="350"/>
      <c r="D228" s="350"/>
      <c r="E228" s="350"/>
      <c r="F228" s="351"/>
      <c r="G228" s="352"/>
      <c r="H228" s="352"/>
      <c r="I228" s="352"/>
    </row>
    <row r="229" spans="1:9" s="353" customFormat="1" ht="26.25">
      <c r="A229" s="26"/>
      <c r="B229" s="26" t="s">
        <v>91</v>
      </c>
      <c r="C229" s="26"/>
      <c r="D229" s="26"/>
      <c r="E229" s="28" t="s">
        <v>0</v>
      </c>
      <c r="F229" s="136" t="s">
        <v>94</v>
      </c>
      <c r="G229" s="177" t="s">
        <v>324</v>
      </c>
      <c r="H229" s="266" t="s">
        <v>304</v>
      </c>
      <c r="I229" s="266"/>
    </row>
    <row r="230" spans="1:9" ht="26.25">
      <c r="A230" s="1"/>
      <c r="B230" s="14"/>
      <c r="C230" s="14"/>
      <c r="D230" s="14"/>
      <c r="E230" s="16"/>
      <c r="F230" s="118" t="s">
        <v>113</v>
      </c>
      <c r="G230" s="87"/>
      <c r="H230" s="87"/>
      <c r="I230" s="67"/>
    </row>
    <row r="231" spans="1:9" ht="26.25">
      <c r="A231" s="1"/>
      <c r="B231" s="14"/>
      <c r="C231" s="14"/>
      <c r="D231" s="14"/>
      <c r="E231" s="16" t="s">
        <v>2</v>
      </c>
      <c r="F231" s="87" t="s">
        <v>87</v>
      </c>
      <c r="G231" s="142">
        <v>7800</v>
      </c>
      <c r="H231" s="213"/>
      <c r="I231" s="67"/>
    </row>
    <row r="232" spans="1:9" ht="25.35" customHeight="1">
      <c r="A232" s="1"/>
      <c r="B232" s="14"/>
      <c r="C232" s="14"/>
      <c r="D232" s="14"/>
      <c r="E232" s="16" t="s">
        <v>3</v>
      </c>
      <c r="F232" s="87" t="s">
        <v>88</v>
      </c>
      <c r="G232" s="142">
        <v>8970</v>
      </c>
      <c r="H232" s="213"/>
      <c r="I232" s="67"/>
    </row>
    <row r="233" spans="1:9" ht="25.35" customHeight="1">
      <c r="A233" s="1"/>
      <c r="B233" s="14"/>
      <c r="C233" s="14"/>
      <c r="D233" s="14"/>
      <c r="E233" s="16" t="s">
        <v>4</v>
      </c>
      <c r="F233" s="87" t="s">
        <v>89</v>
      </c>
      <c r="G233" s="142">
        <v>10310</v>
      </c>
      <c r="H233" s="213"/>
      <c r="I233" s="67"/>
    </row>
    <row r="234" spans="1:9" ht="26.25">
      <c r="A234" s="1"/>
      <c r="B234" s="14"/>
      <c r="C234" s="14"/>
      <c r="D234" s="14"/>
      <c r="E234" s="16" t="s">
        <v>5</v>
      </c>
      <c r="F234" s="87" t="s">
        <v>90</v>
      </c>
      <c r="G234" s="142">
        <v>12890</v>
      </c>
      <c r="H234" s="213"/>
      <c r="I234" s="67"/>
    </row>
    <row r="235" spans="1:9" s="14" customFormat="1" ht="28.35" customHeight="1">
      <c r="A235"/>
      <c r="E235" s="110"/>
      <c r="F235" s="67"/>
      <c r="G235" s="67"/>
      <c r="H235" s="67"/>
      <c r="I235" s="67"/>
    </row>
    <row r="236" spans="1:9" ht="26.25">
      <c r="B236" s="14"/>
      <c r="C236" s="14"/>
      <c r="D236" s="14"/>
      <c r="E236" s="174" t="s">
        <v>13</v>
      </c>
      <c r="F236" s="67"/>
      <c r="G236" s="67"/>
      <c r="H236" s="67"/>
      <c r="I236" s="67"/>
    </row>
    <row r="237" spans="1:9" ht="26.25">
      <c r="B237" s="14"/>
      <c r="C237" s="14"/>
      <c r="D237" s="14"/>
      <c r="E237" s="169"/>
      <c r="G237" s="67"/>
      <c r="H237" s="67"/>
      <c r="I237" s="67"/>
    </row>
    <row r="238" spans="1:9" ht="26.25">
      <c r="B238" s="14"/>
      <c r="C238" s="14"/>
      <c r="D238" s="14"/>
      <c r="I238" s="67"/>
    </row>
    <row r="239" spans="1:9" ht="26.25">
      <c r="B239" s="14"/>
      <c r="C239" s="14"/>
      <c r="D239" s="14"/>
      <c r="E239" s="175" t="s">
        <v>14</v>
      </c>
      <c r="F239" s="160"/>
      <c r="G239" s="160"/>
      <c r="H239" s="161"/>
      <c r="I239" s="161">
        <v>1330</v>
      </c>
    </row>
    <row r="240" spans="1:9" ht="26.25">
      <c r="B240" s="14"/>
      <c r="C240" s="14"/>
      <c r="D240" s="14"/>
      <c r="E240" s="129"/>
      <c r="F240" s="67"/>
      <c r="G240" s="67"/>
      <c r="H240" s="67"/>
      <c r="I240" s="67"/>
    </row>
    <row r="241" spans="1:9" ht="25.35" customHeight="1">
      <c r="B241" s="14"/>
      <c r="C241" s="14"/>
      <c r="D241" s="14"/>
      <c r="E241" s="129"/>
      <c r="I241" s="67"/>
    </row>
    <row r="242" spans="1:9" ht="25.35" customHeight="1">
      <c r="B242" s="14"/>
      <c r="C242" s="14"/>
      <c r="D242" s="14"/>
      <c r="E242" s="175" t="s">
        <v>130</v>
      </c>
      <c r="F242" s="160"/>
      <c r="G242" s="160"/>
      <c r="H242" s="163"/>
      <c r="I242" s="161">
        <v>4670</v>
      </c>
    </row>
    <row r="243" spans="1:9" ht="25.35" customHeight="1">
      <c r="B243" s="14"/>
      <c r="C243" s="14"/>
      <c r="D243" s="14"/>
      <c r="E243" s="110"/>
      <c r="F243" s="67"/>
      <c r="G243" s="67"/>
      <c r="I243" s="143"/>
    </row>
    <row r="244" spans="1:9" ht="25.35" customHeight="1">
      <c r="B244" s="14"/>
      <c r="C244" s="14"/>
      <c r="D244" s="14"/>
      <c r="E244" s="175" t="s">
        <v>577</v>
      </c>
      <c r="F244" s="160"/>
      <c r="G244" s="160"/>
      <c r="H244" s="163"/>
      <c r="I244" s="161">
        <v>1110</v>
      </c>
    </row>
    <row r="245" spans="1:9" ht="25.35" customHeight="1">
      <c r="G245" s="119"/>
      <c r="I245" s="120"/>
    </row>
    <row r="246" spans="1:9" ht="25.35" customHeight="1">
      <c r="G246" s="119"/>
      <c r="I246" s="120"/>
    </row>
    <row r="247" spans="1:9" s="353" customFormat="1" ht="42.75" customHeight="1">
      <c r="A247" s="349"/>
      <c r="B247" s="354" t="s">
        <v>306</v>
      </c>
      <c r="C247" s="350"/>
      <c r="D247" s="350"/>
      <c r="E247" s="350"/>
      <c r="F247" s="351"/>
      <c r="G247" s="352"/>
      <c r="H247" s="352"/>
      <c r="I247" s="352"/>
    </row>
    <row r="248" spans="1:9" ht="26.25">
      <c r="A248" s="26"/>
      <c r="B248" s="26" t="s">
        <v>91</v>
      </c>
      <c r="C248" s="26"/>
      <c r="D248" s="26"/>
      <c r="E248" s="28" t="s">
        <v>0</v>
      </c>
      <c r="F248" s="136" t="s">
        <v>94</v>
      </c>
      <c r="G248" s="28" t="s">
        <v>1</v>
      </c>
      <c r="H248" s="266" t="s">
        <v>114</v>
      </c>
      <c r="I248" s="266"/>
    </row>
    <row r="249" spans="1:9" ht="26.25">
      <c r="A249" s="1"/>
      <c r="B249" s="14"/>
      <c r="C249" s="14"/>
      <c r="D249" s="14"/>
      <c r="E249" s="16"/>
      <c r="F249" s="118" t="s">
        <v>113</v>
      </c>
      <c r="G249"/>
      <c r="H249" s="218" t="s">
        <v>663</v>
      </c>
      <c r="I249" s="67"/>
    </row>
    <row r="250" spans="1:9" ht="26.25">
      <c r="A250" s="1"/>
      <c r="B250" s="14"/>
      <c r="C250" s="14"/>
      <c r="D250" s="14"/>
      <c r="E250" s="16" t="s">
        <v>2</v>
      </c>
      <c r="F250" s="87" t="s">
        <v>87</v>
      </c>
      <c r="G250" s="213">
        <v>11300</v>
      </c>
      <c r="H250" s="142">
        <v>14810</v>
      </c>
      <c r="I250" s="67"/>
    </row>
    <row r="251" spans="1:9" s="14" customFormat="1" ht="28.35" customHeight="1">
      <c r="A251" s="1"/>
      <c r="E251" s="16" t="s">
        <v>3</v>
      </c>
      <c r="F251" s="87" t="s">
        <v>88</v>
      </c>
      <c r="G251" s="213">
        <v>13000</v>
      </c>
      <c r="H251" s="142">
        <v>17030</v>
      </c>
      <c r="I251" s="67"/>
    </row>
    <row r="252" spans="1:9" ht="26.25">
      <c r="A252" s="1"/>
      <c r="B252" s="14"/>
      <c r="C252" s="14"/>
      <c r="D252" s="14"/>
      <c r="E252" s="16" t="s">
        <v>4</v>
      </c>
      <c r="F252" s="87" t="s">
        <v>89</v>
      </c>
      <c r="G252" s="213">
        <v>14950</v>
      </c>
      <c r="H252" s="142">
        <v>19580</v>
      </c>
      <c r="I252" s="67"/>
    </row>
    <row r="253" spans="1:9" ht="26.25">
      <c r="A253" s="1"/>
      <c r="B253" s="14"/>
      <c r="C253" s="14"/>
      <c r="D253" s="14"/>
      <c r="E253" s="16" t="s">
        <v>5</v>
      </c>
      <c r="F253" s="87" t="s">
        <v>90</v>
      </c>
      <c r="G253" s="213">
        <v>18680</v>
      </c>
      <c r="H253" s="142">
        <v>24480</v>
      </c>
      <c r="I253" s="67"/>
    </row>
    <row r="254" spans="1:9" ht="26.25">
      <c r="B254" s="14"/>
      <c r="C254" s="14"/>
      <c r="D254" s="14"/>
      <c r="E254" s="110"/>
      <c r="F254" s="67"/>
      <c r="G254" s="67"/>
      <c r="H254" s="67"/>
      <c r="I254" s="67"/>
    </row>
    <row r="255" spans="1:9" ht="26.25">
      <c r="B255" s="14"/>
      <c r="C255" s="14"/>
      <c r="D255" s="14"/>
      <c r="E255" s="174" t="s">
        <v>13</v>
      </c>
      <c r="F255" s="67"/>
      <c r="G255" s="67"/>
      <c r="H255" s="67"/>
      <c r="I255" s="67"/>
    </row>
    <row r="256" spans="1:9" ht="25.35" customHeight="1">
      <c r="B256" s="14"/>
      <c r="C256" s="14"/>
      <c r="D256" s="14"/>
      <c r="E256" s="169"/>
      <c r="G256" s="67"/>
      <c r="H256" s="67"/>
      <c r="I256" s="67"/>
    </row>
    <row r="257" spans="1:9" ht="25.35" customHeight="1">
      <c r="B257" s="14"/>
      <c r="C257" s="14"/>
      <c r="D257" s="14"/>
      <c r="I257" s="67"/>
    </row>
    <row r="258" spans="1:9" ht="25.35" customHeight="1">
      <c r="B258" s="14"/>
      <c r="C258" s="14"/>
      <c r="D258" s="14"/>
      <c r="E258" s="175" t="s">
        <v>14</v>
      </c>
      <c r="F258" s="160"/>
      <c r="G258" s="160"/>
      <c r="H258" s="161"/>
      <c r="I258" s="161">
        <v>1330</v>
      </c>
    </row>
    <row r="259" spans="1:9" ht="25.35" customHeight="1">
      <c r="B259" s="14"/>
      <c r="C259" s="14"/>
      <c r="D259" s="14"/>
      <c r="E259" s="129"/>
      <c r="F259" s="67"/>
      <c r="G259" s="67"/>
      <c r="H259" s="67"/>
      <c r="I259" s="67"/>
    </row>
    <row r="260" spans="1:9" ht="25.35" customHeight="1">
      <c r="B260" s="14"/>
      <c r="C260" s="14"/>
      <c r="D260" s="14"/>
      <c r="E260" s="129"/>
      <c r="I260" s="67"/>
    </row>
    <row r="261" spans="1:9" ht="24.75" customHeight="1">
      <c r="B261" s="14"/>
      <c r="C261" s="14"/>
      <c r="D261" s="14"/>
      <c r="E261" s="129"/>
      <c r="I261" s="67"/>
    </row>
    <row r="262" spans="1:9" ht="25.35" customHeight="1">
      <c r="B262" s="14"/>
      <c r="C262" s="14"/>
      <c r="D262" s="14"/>
      <c r="E262" s="175" t="s">
        <v>130</v>
      </c>
      <c r="F262" s="160"/>
      <c r="G262" s="160"/>
      <c r="H262" s="163"/>
      <c r="I262" s="161">
        <v>4670</v>
      </c>
    </row>
    <row r="263" spans="1:9" ht="25.35" customHeight="1">
      <c r="B263" s="14"/>
      <c r="C263" s="14"/>
      <c r="D263" s="14"/>
      <c r="E263" s="110"/>
      <c r="F263" s="67"/>
      <c r="G263" s="67"/>
      <c r="I263" s="143"/>
    </row>
    <row r="264" spans="1:9" ht="48.75">
      <c r="A264" s="349"/>
      <c r="B264" s="354" t="s">
        <v>332</v>
      </c>
      <c r="C264" s="350"/>
      <c r="D264" s="350"/>
      <c r="E264" s="350"/>
      <c r="F264" s="351"/>
      <c r="G264" s="352"/>
      <c r="H264" s="352"/>
      <c r="I264" s="352"/>
    </row>
    <row r="265" spans="1:9" ht="26.25">
      <c r="A265" s="26"/>
      <c r="B265" s="26" t="s">
        <v>92</v>
      </c>
      <c r="C265" s="26"/>
      <c r="D265" s="26"/>
      <c r="E265" s="28" t="s">
        <v>0</v>
      </c>
      <c r="F265" s="136" t="s">
        <v>94</v>
      </c>
      <c r="G265" s="177" t="s">
        <v>324</v>
      </c>
      <c r="H265" s="266"/>
      <c r="I265" s="266"/>
    </row>
    <row r="266" spans="1:9" ht="26.25">
      <c r="A266" s="1"/>
      <c r="B266" s="14"/>
      <c r="C266" s="14"/>
      <c r="D266" s="14"/>
      <c r="E266" s="16"/>
      <c r="F266" s="118" t="s">
        <v>113</v>
      </c>
      <c r="G266" s="87"/>
      <c r="H266" s="87"/>
      <c r="I266" s="67"/>
    </row>
    <row r="267" spans="1:9" ht="26.25">
      <c r="A267" s="1"/>
      <c r="B267" s="14"/>
      <c r="C267" s="14"/>
      <c r="D267" s="14"/>
      <c r="E267" s="16" t="s">
        <v>2</v>
      </c>
      <c r="F267" s="621" t="s">
        <v>16</v>
      </c>
      <c r="G267" s="625">
        <v>4930</v>
      </c>
      <c r="H267" s="87"/>
      <c r="I267" s="67"/>
    </row>
    <row r="268" spans="1:9" s="14" customFormat="1" ht="27.6" customHeight="1">
      <c r="A268" s="1"/>
      <c r="E268" s="16" t="s">
        <v>3</v>
      </c>
      <c r="F268" s="87" t="s">
        <v>17</v>
      </c>
      <c r="G268" s="142">
        <v>5670</v>
      </c>
      <c r="H268" s="213"/>
      <c r="I268" s="67"/>
    </row>
    <row r="269" spans="1:9" ht="26.25">
      <c r="A269" s="1"/>
      <c r="B269" s="14"/>
      <c r="C269" s="14"/>
      <c r="D269" s="14"/>
      <c r="E269" s="16" t="s">
        <v>4</v>
      </c>
      <c r="F269" s="87" t="s">
        <v>18</v>
      </c>
      <c r="G269" s="142">
        <v>7090</v>
      </c>
      <c r="H269" s="213"/>
      <c r="I269" s="67"/>
    </row>
    <row r="270" spans="1:9" ht="26.25">
      <c r="A270" s="1"/>
      <c r="B270" s="14"/>
      <c r="C270" s="14"/>
      <c r="D270" s="14"/>
      <c r="E270" s="16" t="s">
        <v>5</v>
      </c>
      <c r="F270" s="87" t="s">
        <v>680</v>
      </c>
      <c r="G270" s="142">
        <v>8150</v>
      </c>
      <c r="H270" s="213"/>
      <c r="I270" s="67"/>
    </row>
    <row r="271" spans="1:9" ht="26.25">
      <c r="B271" s="14"/>
      <c r="C271" s="14"/>
      <c r="D271" s="14"/>
      <c r="E271" s="110"/>
      <c r="F271" s="67"/>
      <c r="G271" s="67"/>
      <c r="H271" s="67"/>
      <c r="I271" s="67"/>
    </row>
    <row r="272" spans="1:9" ht="26.25">
      <c r="B272" s="14"/>
      <c r="C272" s="14"/>
      <c r="D272" s="14"/>
      <c r="E272" s="174" t="s">
        <v>22</v>
      </c>
      <c r="F272" s="67"/>
      <c r="G272" s="67"/>
      <c r="H272" s="67"/>
      <c r="I272" s="67"/>
    </row>
    <row r="273" spans="1:9" ht="26.25">
      <c r="B273" s="14"/>
      <c r="C273" s="14"/>
      <c r="D273" s="14"/>
      <c r="E273" s="169"/>
      <c r="F273" s="67"/>
      <c r="G273" s="67"/>
      <c r="H273" s="67"/>
      <c r="I273" s="67"/>
    </row>
    <row r="274" spans="1:9" ht="25.35" customHeight="1">
      <c r="B274" s="14"/>
      <c r="C274" s="14"/>
      <c r="D274" s="14"/>
      <c r="I274" s="67"/>
    </row>
    <row r="275" spans="1:9" ht="25.35" customHeight="1">
      <c r="B275" s="14"/>
      <c r="C275" s="14"/>
      <c r="D275" s="14"/>
      <c r="E275" s="175" t="s">
        <v>14</v>
      </c>
      <c r="F275" s="160"/>
      <c r="G275" s="160"/>
      <c r="H275" s="161"/>
      <c r="I275" s="161">
        <v>1330</v>
      </c>
    </row>
    <row r="276" spans="1:9" ht="25.35" customHeight="1">
      <c r="B276" s="14"/>
      <c r="C276" s="14"/>
      <c r="D276" s="14"/>
      <c r="E276" s="129"/>
      <c r="F276" s="67"/>
      <c r="G276" s="67"/>
      <c r="H276" s="67"/>
      <c r="I276" s="67"/>
    </row>
    <row r="277" spans="1:9" ht="25.35" customHeight="1">
      <c r="B277" s="14"/>
      <c r="C277" s="14"/>
      <c r="D277" s="14"/>
      <c r="E277" s="129"/>
      <c r="I277" s="67"/>
    </row>
    <row r="278" spans="1:9" ht="25.35" customHeight="1">
      <c r="B278" s="14"/>
      <c r="C278" s="14"/>
      <c r="D278" s="14"/>
      <c r="E278" s="175" t="s">
        <v>86</v>
      </c>
      <c r="F278" s="160"/>
      <c r="G278" s="160"/>
      <c r="H278" s="163"/>
      <c r="I278" s="161">
        <v>4670</v>
      </c>
    </row>
    <row r="279" spans="1:9" ht="25.35" customHeight="1">
      <c r="B279" s="14"/>
      <c r="C279" s="14"/>
      <c r="D279" s="14"/>
      <c r="E279" s="14"/>
      <c r="F279" s="67"/>
      <c r="G279" s="87"/>
      <c r="H279" s="67"/>
      <c r="I279" s="67"/>
    </row>
    <row r="280" spans="1:9" ht="25.35" customHeight="1">
      <c r="B280" s="14"/>
      <c r="C280" s="14"/>
      <c r="D280" s="14"/>
      <c r="E280" s="175" t="s">
        <v>577</v>
      </c>
      <c r="F280" s="160"/>
      <c r="G280" s="160"/>
      <c r="H280" s="163"/>
      <c r="I280" s="161">
        <v>1110</v>
      </c>
    </row>
    <row r="281" spans="1:9" ht="25.35" customHeight="1">
      <c r="B281" s="14"/>
      <c r="C281" s="14"/>
      <c r="D281" s="14"/>
      <c r="E281" s="110"/>
      <c r="F281" s="67"/>
      <c r="G281" s="67"/>
      <c r="I281" s="143"/>
    </row>
    <row r="282" spans="1:9" ht="25.35" customHeight="1">
      <c r="B282" s="14"/>
      <c r="C282" s="14"/>
      <c r="D282" s="14"/>
      <c r="E282" s="110"/>
      <c r="F282" s="67"/>
      <c r="G282" s="67"/>
      <c r="I282" s="143"/>
    </row>
    <row r="283" spans="1:9" ht="48.75">
      <c r="A283" s="349"/>
      <c r="B283" s="354" t="s">
        <v>306</v>
      </c>
      <c r="C283" s="350"/>
      <c r="D283" s="350"/>
      <c r="E283" s="350"/>
      <c r="F283" s="351"/>
      <c r="G283" s="352"/>
      <c r="H283" s="352"/>
      <c r="I283" s="352"/>
    </row>
    <row r="284" spans="1:9" ht="26.25">
      <c r="A284" s="26"/>
      <c r="B284" s="26" t="s">
        <v>92</v>
      </c>
      <c r="C284" s="26"/>
      <c r="D284" s="26"/>
      <c r="E284" s="28" t="s">
        <v>0</v>
      </c>
      <c r="F284" s="136" t="s">
        <v>94</v>
      </c>
      <c r="G284" s="28" t="s">
        <v>1</v>
      </c>
      <c r="H284" s="266" t="s">
        <v>114</v>
      </c>
      <c r="I284" s="266"/>
    </row>
    <row r="285" spans="1:9" ht="26.25">
      <c r="A285" s="1"/>
      <c r="B285" s="14"/>
      <c r="C285" s="14"/>
      <c r="D285" s="14"/>
      <c r="E285" s="16"/>
      <c r="F285" s="118" t="s">
        <v>113</v>
      </c>
      <c r="G285"/>
      <c r="H285" s="218" t="s">
        <v>663</v>
      </c>
      <c r="I285"/>
    </row>
    <row r="286" spans="1:9" ht="26.25">
      <c r="A286" s="1"/>
      <c r="B286" s="14"/>
      <c r="C286" s="14"/>
      <c r="D286" s="14"/>
      <c r="E286" s="16" t="s">
        <v>2</v>
      </c>
      <c r="F286" s="621" t="s">
        <v>16</v>
      </c>
      <c r="G286" s="157">
        <v>7150</v>
      </c>
      <c r="H286" s="626">
        <v>9370</v>
      </c>
      <c r="I286"/>
    </row>
    <row r="287" spans="1:9" ht="26.25">
      <c r="A287" s="1"/>
      <c r="B287" s="14"/>
      <c r="C287" s="14"/>
      <c r="D287" s="14"/>
      <c r="E287" s="16" t="s">
        <v>3</v>
      </c>
      <c r="F287" s="87" t="s">
        <v>17</v>
      </c>
      <c r="G287" s="142">
        <v>8230</v>
      </c>
      <c r="H287" s="142">
        <v>10780</v>
      </c>
      <c r="I287" s="142"/>
    </row>
    <row r="288" spans="1:9" ht="26.25">
      <c r="A288" s="1"/>
      <c r="B288" s="14"/>
      <c r="C288" s="14"/>
      <c r="D288" s="14"/>
      <c r="E288" s="16" t="s">
        <v>4</v>
      </c>
      <c r="F288" s="87" t="s">
        <v>18</v>
      </c>
      <c r="G288" s="142">
        <v>10280</v>
      </c>
      <c r="H288" s="142">
        <v>13470</v>
      </c>
      <c r="I288" s="142"/>
    </row>
    <row r="289" spans="1:9" ht="26.25">
      <c r="A289" s="1"/>
      <c r="B289" s="14"/>
      <c r="C289" s="14"/>
      <c r="D289" s="14"/>
      <c r="E289" s="16" t="s">
        <v>5</v>
      </c>
      <c r="F289" s="87" t="s">
        <v>681</v>
      </c>
      <c r="G289" s="142">
        <v>11820</v>
      </c>
      <c r="H289" s="142">
        <v>15490</v>
      </c>
      <c r="I289" s="142"/>
    </row>
    <row r="290" spans="1:9" ht="26.25">
      <c r="B290" s="14"/>
      <c r="C290" s="14"/>
      <c r="D290" s="14"/>
      <c r="E290" s="110"/>
      <c r="F290" s="67"/>
      <c r="G290" s="67"/>
      <c r="H290" s="67"/>
      <c r="I290" s="67"/>
    </row>
    <row r="291" spans="1:9" ht="26.25">
      <c r="B291" s="14"/>
      <c r="C291" s="14"/>
      <c r="D291" s="14"/>
      <c r="E291" s="174" t="s">
        <v>22</v>
      </c>
      <c r="F291" s="67"/>
      <c r="G291" s="67"/>
      <c r="H291" s="67"/>
      <c r="I291" s="67"/>
    </row>
    <row r="292" spans="1:9" ht="26.25">
      <c r="B292" s="14"/>
      <c r="C292" s="14"/>
      <c r="D292" s="14"/>
      <c r="E292" s="169"/>
      <c r="F292" s="67"/>
      <c r="G292" s="67"/>
      <c r="H292" s="67"/>
      <c r="I292" s="67"/>
    </row>
    <row r="293" spans="1:9" ht="26.25">
      <c r="B293" s="14"/>
      <c r="C293" s="14"/>
      <c r="D293" s="14"/>
      <c r="I293" s="67"/>
    </row>
    <row r="294" spans="1:9" ht="25.35" customHeight="1">
      <c r="B294" s="14"/>
      <c r="C294" s="14"/>
      <c r="D294" s="14"/>
      <c r="E294" s="175" t="s">
        <v>14</v>
      </c>
      <c r="F294" s="160"/>
      <c r="G294" s="160"/>
      <c r="H294" s="161"/>
      <c r="I294" s="161">
        <v>1330</v>
      </c>
    </row>
    <row r="295" spans="1:9" ht="25.35" customHeight="1">
      <c r="B295" s="14"/>
      <c r="C295" s="14"/>
      <c r="D295" s="14"/>
      <c r="E295" s="129"/>
      <c r="F295" s="67"/>
      <c r="G295" s="67"/>
      <c r="H295" s="67"/>
      <c r="I295" s="67"/>
    </row>
    <row r="296" spans="1:9" ht="25.35" customHeight="1">
      <c r="B296" s="14"/>
      <c r="C296" s="14"/>
      <c r="D296" s="14"/>
      <c r="E296" s="129"/>
      <c r="I296" s="67"/>
    </row>
    <row r="297" spans="1:9" ht="25.35" customHeight="1">
      <c r="B297" s="14"/>
      <c r="C297" s="14"/>
      <c r="D297" s="14"/>
      <c r="E297" s="175" t="s">
        <v>86</v>
      </c>
      <c r="F297" s="160"/>
      <c r="G297" s="160"/>
      <c r="H297" s="163"/>
      <c r="I297" s="161">
        <v>4670</v>
      </c>
    </row>
    <row r="298" spans="1:9" ht="25.35" customHeight="1">
      <c r="B298" s="14"/>
      <c r="C298" s="14"/>
      <c r="D298" s="14"/>
      <c r="E298" s="14"/>
      <c r="F298" s="67"/>
      <c r="G298" s="87"/>
      <c r="H298" s="67"/>
      <c r="I298" s="67"/>
    </row>
    <row r="299" spans="1:9" ht="48.75">
      <c r="A299" s="2"/>
      <c r="B299" s="25" t="s">
        <v>736</v>
      </c>
      <c r="C299" s="3"/>
      <c r="D299" s="3"/>
      <c r="E299" s="3"/>
      <c r="F299" s="117"/>
      <c r="G299" s="71"/>
      <c r="H299" s="71"/>
      <c r="I299" s="71"/>
    </row>
    <row r="300" spans="1:9" s="14" customFormat="1" ht="26.25">
      <c r="A300" s="85"/>
      <c r="B300" s="26" t="s">
        <v>8</v>
      </c>
      <c r="C300" s="26"/>
      <c r="D300" s="26"/>
      <c r="E300" s="28" t="s">
        <v>0</v>
      </c>
      <c r="F300" s="123" t="s">
        <v>94</v>
      </c>
      <c r="G300" s="33" t="s">
        <v>324</v>
      </c>
      <c r="H300" s="36"/>
      <c r="I300" s="36"/>
    </row>
    <row r="301" spans="1:9" ht="26.25">
      <c r="A301" s="1"/>
      <c r="B301" s="14"/>
      <c r="C301" s="14"/>
      <c r="D301" s="14"/>
      <c r="E301" s="16"/>
      <c r="F301" s="118" t="s">
        <v>113</v>
      </c>
      <c r="G301" s="87"/>
      <c r="H301" s="98"/>
      <c r="I301" s="108"/>
    </row>
    <row r="302" spans="1:9" ht="26.25">
      <c r="A302" s="1"/>
      <c r="B302" s="14"/>
      <c r="C302" s="14"/>
      <c r="D302" s="14"/>
      <c r="E302" s="16" t="s">
        <v>2</v>
      </c>
      <c r="F302" s="87" t="s">
        <v>9</v>
      </c>
      <c r="G302" s="142">
        <v>6370</v>
      </c>
      <c r="I302" s="67"/>
    </row>
    <row r="303" spans="1:9" ht="26.25">
      <c r="A303" s="1"/>
      <c r="B303" s="14"/>
      <c r="C303" s="14"/>
      <c r="D303" s="14"/>
      <c r="E303" s="16" t="s">
        <v>3</v>
      </c>
      <c r="F303" s="87" t="s">
        <v>10</v>
      </c>
      <c r="G303" s="142">
        <v>7320</v>
      </c>
      <c r="I303" s="67"/>
    </row>
    <row r="304" spans="1:9" ht="26.25">
      <c r="A304" s="1"/>
      <c r="B304" s="14"/>
      <c r="C304" s="14"/>
      <c r="D304" s="14"/>
      <c r="E304" s="16" t="s">
        <v>4</v>
      </c>
      <c r="F304" s="87" t="s">
        <v>11</v>
      </c>
      <c r="G304" s="142">
        <v>8420</v>
      </c>
      <c r="I304" s="67"/>
    </row>
    <row r="305" spans="1:9" ht="26.25">
      <c r="A305" s="1"/>
      <c r="B305" s="14"/>
      <c r="C305" s="14"/>
      <c r="D305" s="14"/>
      <c r="E305" s="16" t="s">
        <v>5</v>
      </c>
      <c r="F305" s="87" t="s">
        <v>12</v>
      </c>
      <c r="G305" s="142">
        <v>10520</v>
      </c>
      <c r="I305" s="67"/>
    </row>
    <row r="306" spans="1:9" ht="26.25">
      <c r="B306" s="14"/>
      <c r="C306" s="14"/>
      <c r="D306" s="14"/>
      <c r="E306" s="110"/>
      <c r="F306" s="67"/>
      <c r="G306" s="67"/>
      <c r="H306" s="67"/>
      <c r="I306" s="67"/>
    </row>
    <row r="307" spans="1:9" ht="25.35" customHeight="1">
      <c r="B307" s="14"/>
      <c r="C307" s="14"/>
      <c r="D307" s="14"/>
      <c r="E307" s="110"/>
      <c r="F307" s="67"/>
      <c r="G307" s="67"/>
      <c r="H307" s="67"/>
      <c r="I307" s="67"/>
    </row>
    <row r="308" spans="1:9" ht="25.35" customHeight="1">
      <c r="B308" s="14"/>
      <c r="C308" s="14"/>
      <c r="D308" s="14"/>
      <c r="E308" s="174" t="s">
        <v>93</v>
      </c>
      <c r="F308" s="67"/>
      <c r="G308" s="67"/>
      <c r="H308" s="67"/>
      <c r="I308" s="67"/>
    </row>
    <row r="309" spans="1:9" ht="25.35" customHeight="1">
      <c r="B309" s="14"/>
      <c r="C309" s="14"/>
      <c r="D309" s="14"/>
      <c r="E309" s="169"/>
      <c r="F309" s="67"/>
      <c r="G309" s="67"/>
      <c r="H309" s="67"/>
      <c r="I309" s="67"/>
    </row>
    <row r="310" spans="1:9" ht="25.35" customHeight="1">
      <c r="B310" s="14"/>
      <c r="C310" s="14"/>
      <c r="D310" s="14"/>
      <c r="E310" s="81" t="s">
        <v>14</v>
      </c>
      <c r="F310" s="160"/>
      <c r="G310" s="160"/>
      <c r="H310" s="161">
        <v>1200</v>
      </c>
      <c r="I310" s="67"/>
    </row>
    <row r="311" spans="1:9" ht="25.35" customHeight="1">
      <c r="B311" s="14"/>
      <c r="C311" s="14"/>
      <c r="D311" s="14"/>
      <c r="E311" s="14"/>
      <c r="F311" s="67"/>
      <c r="G311" s="87"/>
      <c r="H311" s="67"/>
      <c r="I311" s="67"/>
    </row>
    <row r="312" spans="1:9" ht="48.75">
      <c r="A312" s="2"/>
      <c r="B312" s="25" t="s">
        <v>737</v>
      </c>
      <c r="C312" s="3"/>
      <c r="D312" s="3"/>
      <c r="E312" s="3"/>
      <c r="F312" s="117"/>
      <c r="G312" s="71"/>
      <c r="H312" s="71"/>
      <c r="I312" s="71"/>
    </row>
    <row r="313" spans="1:9" s="14" customFormat="1" ht="26.25">
      <c r="A313" s="85"/>
      <c r="B313" s="26" t="s">
        <v>8</v>
      </c>
      <c r="C313" s="26"/>
      <c r="D313" s="26"/>
      <c r="E313" s="28" t="s">
        <v>0</v>
      </c>
      <c r="F313" s="123" t="s">
        <v>94</v>
      </c>
      <c r="G313" s="33" t="s">
        <v>264</v>
      </c>
      <c r="H313" s="211" t="s">
        <v>598</v>
      </c>
      <c r="I313" s="36"/>
    </row>
    <row r="314" spans="1:9" ht="26.25">
      <c r="A314" s="1"/>
      <c r="B314" s="14"/>
      <c r="C314" s="14"/>
      <c r="D314" s="14"/>
      <c r="E314" s="16"/>
      <c r="F314" s="118" t="s">
        <v>113</v>
      </c>
      <c r="G314" s="87"/>
      <c r="H314" s="218" t="s">
        <v>663</v>
      </c>
      <c r="I314" s="108"/>
    </row>
    <row r="315" spans="1:9" ht="26.25">
      <c r="A315" s="1"/>
      <c r="B315" s="14"/>
      <c r="C315" s="14"/>
      <c r="D315" s="14"/>
      <c r="E315" s="16" t="s">
        <v>2</v>
      </c>
      <c r="F315" s="87" t="s">
        <v>9</v>
      </c>
      <c r="G315" s="673">
        <v>9230</v>
      </c>
      <c r="H315" s="674">
        <v>12090</v>
      </c>
      <c r="I315" s="67"/>
    </row>
    <row r="316" spans="1:9" ht="26.25">
      <c r="A316" s="1"/>
      <c r="B316" s="14"/>
      <c r="C316" s="14"/>
      <c r="D316" s="14"/>
      <c r="E316" s="16" t="s">
        <v>3</v>
      </c>
      <c r="F316" s="87" t="s">
        <v>10</v>
      </c>
      <c r="G316" s="673">
        <v>10610</v>
      </c>
      <c r="H316" s="674">
        <v>13900</v>
      </c>
      <c r="I316" s="67"/>
    </row>
    <row r="317" spans="1:9" ht="26.25">
      <c r="A317" s="1"/>
      <c r="B317" s="14"/>
      <c r="C317" s="14"/>
      <c r="D317" s="14"/>
      <c r="E317" s="16" t="s">
        <v>4</v>
      </c>
      <c r="F317" s="87" t="s">
        <v>11</v>
      </c>
      <c r="G317" s="673">
        <v>12200</v>
      </c>
      <c r="H317" s="674">
        <v>15990</v>
      </c>
      <c r="I317" s="67"/>
    </row>
    <row r="318" spans="1:9" ht="26.25">
      <c r="A318" s="1"/>
      <c r="B318" s="14"/>
      <c r="C318" s="14"/>
      <c r="D318" s="14"/>
      <c r="E318" s="16" t="s">
        <v>5</v>
      </c>
      <c r="F318" s="87" t="s">
        <v>12</v>
      </c>
      <c r="G318" s="673">
        <v>15250</v>
      </c>
      <c r="H318" s="674">
        <v>19980</v>
      </c>
      <c r="I318" s="67"/>
    </row>
    <row r="319" spans="1:9" ht="26.25">
      <c r="B319" s="14"/>
      <c r="C319" s="14"/>
      <c r="D319" s="14"/>
      <c r="E319" s="110"/>
      <c r="F319" s="67"/>
      <c r="G319" s="67"/>
      <c r="H319" s="67"/>
      <c r="I319" s="67"/>
    </row>
    <row r="320" spans="1:9" ht="25.35" customHeight="1">
      <c r="B320" s="14"/>
      <c r="C320" s="14"/>
      <c r="D320" s="14"/>
      <c r="E320" s="110"/>
      <c r="F320" s="67"/>
      <c r="G320" s="67"/>
      <c r="H320" s="67"/>
      <c r="I320" s="67"/>
    </row>
    <row r="321" spans="1:9" ht="25.35" customHeight="1">
      <c r="B321" s="14"/>
      <c r="C321" s="14"/>
      <c r="D321" s="14"/>
      <c r="E321" s="174" t="s">
        <v>93</v>
      </c>
      <c r="F321" s="67"/>
      <c r="G321" s="67"/>
      <c r="H321" s="67"/>
      <c r="I321" s="67"/>
    </row>
    <row r="322" spans="1:9" ht="25.35" customHeight="1">
      <c r="B322" s="14"/>
      <c r="C322" s="14"/>
      <c r="D322" s="14"/>
      <c r="E322" s="169"/>
      <c r="F322" s="67"/>
      <c r="G322" s="67"/>
      <c r="H322" s="67"/>
      <c r="I322" s="67"/>
    </row>
    <row r="323" spans="1:9" ht="25.35" customHeight="1">
      <c r="B323" s="14"/>
      <c r="C323" s="14"/>
      <c r="D323" s="14"/>
      <c r="E323" s="81" t="s">
        <v>14</v>
      </c>
      <c r="F323" s="160"/>
      <c r="G323" s="160"/>
      <c r="H323" s="161">
        <v>1200</v>
      </c>
      <c r="I323" s="67"/>
    </row>
    <row r="324" spans="1:9" ht="25.35" customHeight="1">
      <c r="B324" s="14"/>
      <c r="C324" s="14"/>
      <c r="D324" s="14"/>
      <c r="E324" s="14"/>
      <c r="F324" s="67"/>
      <c r="G324" s="87"/>
      <c r="H324" s="67"/>
      <c r="I324" s="67"/>
    </row>
    <row r="325" spans="1:9" ht="48.75">
      <c r="A325" s="2"/>
      <c r="B325" s="25" t="s">
        <v>687</v>
      </c>
      <c r="C325" s="3"/>
      <c r="D325" s="3"/>
      <c r="E325" s="3"/>
      <c r="F325" s="117"/>
      <c r="G325" s="71"/>
      <c r="H325" s="71"/>
      <c r="I325" s="71"/>
    </row>
    <row r="326" spans="1:9" ht="26.25">
      <c r="A326" s="85"/>
      <c r="B326" s="26" t="s">
        <v>8</v>
      </c>
      <c r="C326" s="26"/>
      <c r="D326" s="26"/>
      <c r="E326" s="28" t="s">
        <v>0</v>
      </c>
      <c r="F326" s="123" t="s">
        <v>94</v>
      </c>
      <c r="G326" s="33" t="s">
        <v>325</v>
      </c>
      <c r="H326" s="212"/>
      <c r="I326" s="36"/>
    </row>
    <row r="327" spans="1:9" s="14" customFormat="1" ht="28.35" customHeight="1">
      <c r="A327" s="1"/>
      <c r="E327" s="16"/>
      <c r="F327" s="118" t="s">
        <v>113</v>
      </c>
      <c r="G327" s="87"/>
      <c r="H327" s="98"/>
      <c r="I327" s="67"/>
    </row>
    <row r="328" spans="1:9" ht="26.25">
      <c r="A328" s="1"/>
      <c r="B328" s="14"/>
      <c r="C328" s="14"/>
      <c r="D328" s="14"/>
      <c r="E328" s="16" t="s">
        <v>2</v>
      </c>
      <c r="F328" s="87" t="s">
        <v>9</v>
      </c>
      <c r="G328" s="142">
        <v>6370</v>
      </c>
      <c r="H328" s="213"/>
      <c r="I328" s="67"/>
    </row>
    <row r="329" spans="1:9" ht="26.25">
      <c r="A329" s="1"/>
      <c r="B329" s="14"/>
      <c r="C329" s="14"/>
      <c r="D329" s="14"/>
      <c r="E329" s="16" t="s">
        <v>3</v>
      </c>
      <c r="F329" s="87" t="s">
        <v>10</v>
      </c>
      <c r="G329" s="142">
        <v>7320</v>
      </c>
      <c r="H329" s="213"/>
      <c r="I329" s="67"/>
    </row>
    <row r="330" spans="1:9" ht="26.25">
      <c r="A330" s="1"/>
      <c r="B330" s="14"/>
      <c r="C330" s="14"/>
      <c r="D330" s="14"/>
      <c r="E330" s="16" t="s">
        <v>4</v>
      </c>
      <c r="F330" s="87" t="s">
        <v>11</v>
      </c>
      <c r="G330" s="142">
        <v>8420</v>
      </c>
      <c r="H330" s="213"/>
      <c r="I330" s="67"/>
    </row>
    <row r="331" spans="1:9" ht="25.35" customHeight="1">
      <c r="A331" s="1"/>
      <c r="B331" s="14"/>
      <c r="C331" s="14"/>
      <c r="D331" s="14"/>
      <c r="E331" s="16" t="s">
        <v>5</v>
      </c>
      <c r="F331" s="87" t="s">
        <v>12</v>
      </c>
      <c r="G331" s="142">
        <v>10520</v>
      </c>
      <c r="H331" s="213"/>
      <c r="I331" s="67"/>
    </row>
    <row r="332" spans="1:9" ht="25.35" customHeight="1">
      <c r="B332" s="14"/>
      <c r="C332" s="14"/>
      <c r="D332" s="14"/>
      <c r="E332" s="110"/>
      <c r="F332" s="67"/>
      <c r="G332" s="67"/>
      <c r="H332" s="67"/>
      <c r="I332" s="67"/>
    </row>
    <row r="333" spans="1:9" ht="25.35" customHeight="1">
      <c r="B333" s="14"/>
      <c r="C333" s="14"/>
      <c r="D333" s="14"/>
      <c r="E333" s="110"/>
      <c r="F333" s="67"/>
      <c r="G333" s="67"/>
      <c r="H333" s="67"/>
      <c r="I333" s="67"/>
    </row>
    <row r="334" spans="1:9" ht="25.35" customHeight="1">
      <c r="B334" s="14"/>
      <c r="C334" s="14"/>
      <c r="D334" s="14"/>
      <c r="E334" s="210" t="s">
        <v>22</v>
      </c>
      <c r="F334" s="67"/>
      <c r="G334" s="67"/>
      <c r="H334" s="67"/>
      <c r="I334" s="67"/>
    </row>
    <row r="335" spans="1:9" ht="25.35" customHeight="1">
      <c r="B335" s="14"/>
      <c r="C335" s="14"/>
      <c r="D335" s="14"/>
      <c r="E335" s="210"/>
      <c r="F335" s="67"/>
      <c r="G335" s="67"/>
      <c r="H335" s="67"/>
      <c r="I335" s="67"/>
    </row>
    <row r="336" spans="1:9" ht="25.35" customHeight="1">
      <c r="B336" s="14"/>
      <c r="C336" s="14"/>
      <c r="D336" s="14"/>
      <c r="E336" s="169"/>
      <c r="F336" s="67"/>
      <c r="G336" s="67"/>
      <c r="H336" s="67"/>
      <c r="I336" s="67"/>
    </row>
    <row r="337" spans="1:9" ht="25.35" customHeight="1">
      <c r="B337" s="14"/>
      <c r="C337" s="14"/>
      <c r="D337" s="14"/>
      <c r="E337" s="81" t="s">
        <v>14</v>
      </c>
      <c r="F337" s="160"/>
      <c r="G337" s="160"/>
      <c r="H337" s="161">
        <v>1200</v>
      </c>
      <c r="I337" s="67"/>
    </row>
    <row r="338" spans="1:9" ht="25.35" customHeight="1">
      <c r="B338" s="14"/>
      <c r="C338" s="14"/>
      <c r="D338" s="14"/>
      <c r="E338" s="110"/>
      <c r="F338" s="67"/>
      <c r="G338" s="67"/>
      <c r="H338" s="143"/>
      <c r="I338" s="67"/>
    </row>
    <row r="339" spans="1:9" ht="25.35" customHeight="1">
      <c r="B339" s="14"/>
      <c r="C339" s="14"/>
      <c r="D339" s="14"/>
      <c r="E339" s="175" t="s">
        <v>685</v>
      </c>
      <c r="F339" s="160"/>
      <c r="G339" s="160"/>
      <c r="H339" s="161">
        <v>4930</v>
      </c>
      <c r="I339" s="67"/>
    </row>
    <row r="340" spans="1:9" ht="25.35" customHeight="1">
      <c r="B340" s="14"/>
      <c r="C340" s="14"/>
      <c r="D340" s="14"/>
      <c r="E340" s="110"/>
      <c r="F340" s="67"/>
      <c r="G340" s="67"/>
      <c r="H340" s="143"/>
      <c r="I340" s="67"/>
    </row>
    <row r="341" spans="1:9" ht="48.75">
      <c r="A341" s="2"/>
      <c r="B341" s="25" t="s">
        <v>688</v>
      </c>
      <c r="C341" s="3"/>
      <c r="D341" s="3"/>
      <c r="E341" s="3"/>
      <c r="F341" s="117"/>
      <c r="G341" s="71"/>
      <c r="H341" s="71"/>
      <c r="I341" s="71"/>
    </row>
    <row r="342" spans="1:9" ht="26.25">
      <c r="A342" s="85"/>
      <c r="B342" s="26" t="s">
        <v>8</v>
      </c>
      <c r="C342" s="26"/>
      <c r="D342" s="26"/>
      <c r="E342" s="28" t="s">
        <v>0</v>
      </c>
      <c r="F342" s="123" t="s">
        <v>94</v>
      </c>
      <c r="G342" s="33" t="s">
        <v>689</v>
      </c>
      <c r="H342" s="211" t="s">
        <v>598</v>
      </c>
      <c r="I342" s="36"/>
    </row>
    <row r="343" spans="1:9" s="14" customFormat="1" ht="28.35" customHeight="1">
      <c r="A343" s="1"/>
      <c r="E343" s="16"/>
      <c r="F343" s="118" t="s">
        <v>113</v>
      </c>
      <c r="G343" s="87"/>
      <c r="H343" s="218" t="s">
        <v>663</v>
      </c>
      <c r="I343" s="67"/>
    </row>
    <row r="344" spans="1:9" ht="26.25">
      <c r="A344" s="1"/>
      <c r="B344" s="14"/>
      <c r="C344" s="14"/>
      <c r="D344" s="14"/>
      <c r="E344" s="16" t="s">
        <v>2</v>
      </c>
      <c r="F344" s="87" t="s">
        <v>9</v>
      </c>
      <c r="G344" s="673">
        <v>9230</v>
      </c>
      <c r="H344" s="674">
        <v>12090</v>
      </c>
      <c r="I344" s="67"/>
    </row>
    <row r="345" spans="1:9" ht="26.25">
      <c r="A345" s="1"/>
      <c r="B345" s="14"/>
      <c r="C345" s="14"/>
      <c r="D345" s="14"/>
      <c r="E345" s="16" t="s">
        <v>3</v>
      </c>
      <c r="F345" s="87" t="s">
        <v>10</v>
      </c>
      <c r="G345" s="673">
        <v>10610</v>
      </c>
      <c r="H345" s="674">
        <v>13900</v>
      </c>
      <c r="I345" s="67"/>
    </row>
    <row r="346" spans="1:9" ht="26.25">
      <c r="A346" s="1"/>
      <c r="B346" s="14"/>
      <c r="C346" s="14"/>
      <c r="D346" s="14"/>
      <c r="E346" s="16" t="s">
        <v>4</v>
      </c>
      <c r="F346" s="87" t="s">
        <v>11</v>
      </c>
      <c r="G346" s="673">
        <v>12200</v>
      </c>
      <c r="H346" s="674">
        <v>15990</v>
      </c>
      <c r="I346" s="67"/>
    </row>
    <row r="347" spans="1:9" ht="25.35" customHeight="1">
      <c r="A347" s="1"/>
      <c r="B347" s="14"/>
      <c r="C347" s="14"/>
      <c r="D347" s="14"/>
      <c r="E347" s="16" t="s">
        <v>5</v>
      </c>
      <c r="F347" s="87" t="s">
        <v>12</v>
      </c>
      <c r="G347" s="673">
        <v>15250</v>
      </c>
      <c r="H347" s="674">
        <v>19980</v>
      </c>
      <c r="I347" s="67"/>
    </row>
    <row r="348" spans="1:9" ht="25.35" customHeight="1">
      <c r="B348" s="14"/>
      <c r="C348" s="14"/>
      <c r="D348" s="14"/>
      <c r="E348" s="110"/>
      <c r="F348" s="67"/>
      <c r="G348" s="675"/>
      <c r="H348" s="675"/>
      <c r="I348" s="67"/>
    </row>
    <row r="349" spans="1:9" ht="25.35" customHeight="1">
      <c r="B349" s="14"/>
      <c r="C349" s="14"/>
      <c r="D349" s="14"/>
      <c r="E349" s="110"/>
      <c r="F349" s="67"/>
      <c r="G349" s="67"/>
      <c r="H349" s="67"/>
      <c r="I349" s="67"/>
    </row>
    <row r="350" spans="1:9" ht="25.35" customHeight="1">
      <c r="B350" s="14"/>
      <c r="C350" s="14"/>
      <c r="D350" s="14"/>
      <c r="E350" s="210" t="s">
        <v>22</v>
      </c>
      <c r="F350" s="67"/>
      <c r="G350" s="67"/>
      <c r="H350" s="67"/>
      <c r="I350" s="67"/>
    </row>
    <row r="351" spans="1:9" ht="25.35" customHeight="1">
      <c r="B351" s="14"/>
      <c r="C351" s="14"/>
      <c r="D351" s="14"/>
      <c r="E351" s="210"/>
      <c r="F351" s="67"/>
      <c r="G351" s="67"/>
      <c r="H351" s="67"/>
      <c r="I351" s="67"/>
    </row>
    <row r="352" spans="1:9" ht="25.35" customHeight="1">
      <c r="B352" s="14"/>
      <c r="C352" s="14"/>
      <c r="D352" s="14"/>
      <c r="E352" s="169"/>
      <c r="F352" s="67"/>
      <c r="G352" s="67"/>
      <c r="H352" s="67"/>
      <c r="I352" s="67"/>
    </row>
    <row r="353" spans="1:9" ht="25.35" customHeight="1">
      <c r="B353" s="14"/>
      <c r="C353" s="14"/>
      <c r="D353" s="14"/>
      <c r="E353" s="81" t="s">
        <v>14</v>
      </c>
      <c r="F353" s="160"/>
      <c r="G353" s="160"/>
      <c r="H353" s="161">
        <v>1200</v>
      </c>
      <c r="I353" s="67"/>
    </row>
    <row r="354" spans="1:9" ht="25.35" customHeight="1">
      <c r="B354" s="14"/>
      <c r="C354" s="14"/>
      <c r="D354" s="14"/>
      <c r="E354" s="110"/>
      <c r="F354" s="67"/>
      <c r="G354" s="67"/>
      <c r="H354" s="143"/>
      <c r="I354" s="67"/>
    </row>
    <row r="355" spans="1:9" ht="25.35" customHeight="1">
      <c r="B355" s="14"/>
      <c r="C355" s="14"/>
      <c r="D355" s="14"/>
      <c r="E355" s="175" t="s">
        <v>685</v>
      </c>
      <c r="F355" s="160"/>
      <c r="G355" s="160"/>
      <c r="H355" s="161">
        <v>4930</v>
      </c>
      <c r="I355" s="67"/>
    </row>
    <row r="356" spans="1:9" ht="25.35" customHeight="1">
      <c r="B356" s="14"/>
      <c r="C356" s="14"/>
      <c r="D356" s="14"/>
      <c r="E356" s="110"/>
      <c r="F356" s="67"/>
      <c r="G356" s="67"/>
      <c r="H356" s="143"/>
      <c r="I356" s="67"/>
    </row>
    <row r="357" spans="1:9" ht="25.35" customHeight="1">
      <c r="B357" s="14"/>
      <c r="C357" s="14"/>
      <c r="D357" s="14"/>
      <c r="E357" s="110"/>
      <c r="F357" s="67"/>
      <c r="G357" s="67"/>
      <c r="H357" s="143"/>
      <c r="I357" s="67"/>
    </row>
    <row r="358" spans="1:9" s="14" customFormat="1" ht="48.75">
      <c r="A358" s="2"/>
      <c r="B358" s="4" t="s">
        <v>643</v>
      </c>
      <c r="C358" s="3"/>
      <c r="D358" s="3"/>
      <c r="E358" s="3"/>
      <c r="F358" s="117"/>
      <c r="G358" s="71"/>
      <c r="H358" s="71"/>
      <c r="I358" s="71"/>
    </row>
    <row r="359" spans="1:9" ht="26.25">
      <c r="A359" s="85"/>
      <c r="B359" s="26" t="s">
        <v>20</v>
      </c>
      <c r="C359" s="26"/>
      <c r="D359" s="26"/>
      <c r="E359" s="28" t="s">
        <v>0</v>
      </c>
      <c r="F359" s="123" t="s">
        <v>94</v>
      </c>
      <c r="G359" s="33" t="s">
        <v>326</v>
      </c>
      <c r="H359" s="125"/>
      <c r="I359" s="125"/>
    </row>
    <row r="360" spans="1:9" ht="26.25">
      <c r="A360" s="1"/>
      <c r="B360" s="14"/>
      <c r="C360" s="14"/>
      <c r="D360" s="14"/>
      <c r="E360" s="16"/>
      <c r="F360" s="118" t="s">
        <v>113</v>
      </c>
      <c r="G360" s="145"/>
    </row>
    <row r="361" spans="1:9" ht="26.25">
      <c r="A361" s="1"/>
      <c r="B361" s="14"/>
      <c r="C361" s="14"/>
      <c r="D361" s="14"/>
      <c r="E361" s="16" t="s">
        <v>2</v>
      </c>
      <c r="F361" s="87" t="s">
        <v>87</v>
      </c>
      <c r="G361" s="142">
        <v>7800</v>
      </c>
    </row>
    <row r="362" spans="1:9" ht="26.25">
      <c r="A362" s="1"/>
      <c r="B362" s="14"/>
      <c r="C362" s="14"/>
      <c r="D362" s="14"/>
      <c r="E362" s="16" t="s">
        <v>3</v>
      </c>
      <c r="F362" s="87" t="s">
        <v>88</v>
      </c>
      <c r="G362" s="142">
        <v>8970</v>
      </c>
    </row>
    <row r="363" spans="1:9" ht="26.25">
      <c r="A363" s="1"/>
      <c r="B363" s="14"/>
      <c r="C363" s="14"/>
      <c r="D363" s="14"/>
      <c r="E363" s="16" t="s">
        <v>4</v>
      </c>
      <c r="F363" s="87" t="s">
        <v>89</v>
      </c>
      <c r="G363" s="142">
        <v>10310</v>
      </c>
    </row>
    <row r="364" spans="1:9" ht="26.25">
      <c r="A364" s="1"/>
      <c r="B364" s="14"/>
      <c r="C364" s="14"/>
      <c r="D364" s="14"/>
      <c r="E364" s="16" t="s">
        <v>5</v>
      </c>
      <c r="F364" s="87" t="s">
        <v>90</v>
      </c>
      <c r="G364" s="142">
        <v>12890</v>
      </c>
    </row>
    <row r="365" spans="1:9" ht="25.35" customHeight="1">
      <c r="B365" s="14"/>
      <c r="C365" s="14"/>
      <c r="D365" s="14"/>
      <c r="E365" s="110"/>
      <c r="F365" s="67"/>
      <c r="G365" s="67"/>
      <c r="I365" s="67"/>
    </row>
    <row r="366" spans="1:9" ht="25.35" customHeight="1">
      <c r="B366" s="14"/>
      <c r="C366" s="14"/>
      <c r="D366" s="14"/>
      <c r="E366" s="174" t="s">
        <v>13</v>
      </c>
      <c r="F366" s="67"/>
      <c r="G366" s="67"/>
      <c r="I366" s="67"/>
    </row>
    <row r="367" spans="1:9" ht="25.35" customHeight="1">
      <c r="B367" s="14"/>
      <c r="C367" s="14"/>
      <c r="D367" s="14"/>
      <c r="E367" s="169"/>
      <c r="F367" s="67"/>
      <c r="G367" s="67"/>
      <c r="I367" s="67"/>
    </row>
    <row r="368" spans="1:9" ht="25.35" customHeight="1">
      <c r="B368" s="14"/>
      <c r="C368" s="14"/>
      <c r="D368" s="14"/>
      <c r="E368" s="81" t="s">
        <v>14</v>
      </c>
      <c r="F368" s="160"/>
      <c r="G368" s="160"/>
      <c r="H368" s="645">
        <v>1330</v>
      </c>
      <c r="I368" s="67"/>
    </row>
    <row r="369" spans="1:9" ht="25.35" customHeight="1">
      <c r="B369" s="14"/>
      <c r="C369" s="14"/>
      <c r="D369" s="14"/>
      <c r="E369" s="109"/>
      <c r="F369" s="67"/>
      <c r="G369" s="67"/>
      <c r="H369" s="143"/>
      <c r="I369" s="67"/>
    </row>
    <row r="370" spans="1:9" ht="26.25">
      <c r="B370" s="14"/>
      <c r="C370" s="14"/>
      <c r="D370" s="14"/>
      <c r="E370" s="109"/>
      <c r="F370" s="67"/>
      <c r="G370" s="67"/>
      <c r="H370" s="143"/>
      <c r="I370" s="67"/>
    </row>
    <row r="371" spans="1:9" s="14" customFormat="1" ht="48.75">
      <c r="A371" s="2"/>
      <c r="B371" s="4" t="s">
        <v>642</v>
      </c>
      <c r="C371" s="3"/>
      <c r="D371" s="3"/>
      <c r="E371" s="3"/>
      <c r="F371" s="117"/>
      <c r="G371" s="71"/>
      <c r="H371" s="71"/>
      <c r="I371" s="71"/>
    </row>
    <row r="372" spans="1:9" ht="26.25">
      <c r="A372" s="85"/>
      <c r="B372" s="26" t="s">
        <v>20</v>
      </c>
      <c r="C372" s="26"/>
      <c r="D372" s="26"/>
      <c r="E372" s="28" t="s">
        <v>0</v>
      </c>
      <c r="F372" s="123" t="s">
        <v>94</v>
      </c>
      <c r="G372" s="33" t="s">
        <v>264</v>
      </c>
      <c r="H372" s="125"/>
      <c r="I372" s="125"/>
    </row>
    <row r="373" spans="1:9" ht="26.25">
      <c r="A373" s="1"/>
      <c r="B373" s="14"/>
      <c r="C373" s="14"/>
      <c r="D373" s="14"/>
      <c r="E373" s="16"/>
      <c r="F373" s="118" t="s">
        <v>113</v>
      </c>
      <c r="G373" s="145"/>
    </row>
    <row r="374" spans="1:9" ht="26.25">
      <c r="A374" s="1"/>
      <c r="B374" s="14"/>
      <c r="C374" s="14"/>
      <c r="D374" s="14"/>
      <c r="E374" s="16" t="s">
        <v>2</v>
      </c>
      <c r="F374" s="87" t="s">
        <v>87</v>
      </c>
      <c r="G374" s="142">
        <v>11300</v>
      </c>
    </row>
    <row r="375" spans="1:9" ht="26.25">
      <c r="A375" s="1"/>
      <c r="B375" s="14"/>
      <c r="C375" s="14"/>
      <c r="D375" s="14"/>
      <c r="E375" s="16" t="s">
        <v>3</v>
      </c>
      <c r="F375" s="87" t="s">
        <v>88</v>
      </c>
      <c r="G375" s="142">
        <v>13000</v>
      </c>
    </row>
    <row r="376" spans="1:9" ht="26.25">
      <c r="A376" s="1"/>
      <c r="B376" s="14"/>
      <c r="C376" s="14"/>
      <c r="D376" s="14"/>
      <c r="E376" s="16" t="s">
        <v>4</v>
      </c>
      <c r="F376" s="87" t="s">
        <v>89</v>
      </c>
      <c r="G376" s="142">
        <v>14950</v>
      </c>
    </row>
    <row r="377" spans="1:9" ht="26.25">
      <c r="A377" s="1"/>
      <c r="B377" s="14"/>
      <c r="C377" s="14"/>
      <c r="D377" s="14"/>
      <c r="E377" s="16" t="s">
        <v>5</v>
      </c>
      <c r="F377" s="87" t="s">
        <v>90</v>
      </c>
      <c r="G377" s="142">
        <v>18680</v>
      </c>
    </row>
    <row r="378" spans="1:9" ht="25.35" customHeight="1">
      <c r="B378" s="14"/>
      <c r="C378" s="14"/>
      <c r="D378" s="14"/>
      <c r="E378" s="110"/>
      <c r="F378" s="67"/>
      <c r="G378" s="67"/>
      <c r="I378" s="67"/>
    </row>
    <row r="379" spans="1:9" ht="25.35" customHeight="1">
      <c r="B379" s="14"/>
      <c r="C379" s="14"/>
      <c r="D379" s="14"/>
      <c r="E379" s="174" t="s">
        <v>13</v>
      </c>
      <c r="F379" s="67"/>
      <c r="G379" s="67"/>
      <c r="I379" s="67"/>
    </row>
    <row r="380" spans="1:9" ht="25.35" customHeight="1">
      <c r="B380" s="14"/>
      <c r="C380" s="14"/>
      <c r="D380" s="14"/>
      <c r="E380" s="169"/>
      <c r="F380" s="67"/>
      <c r="G380" s="67"/>
      <c r="I380" s="67"/>
    </row>
    <row r="381" spans="1:9" ht="25.35" customHeight="1">
      <c r="B381" s="14"/>
      <c r="C381" s="14"/>
      <c r="D381" s="14"/>
      <c r="E381" s="81" t="s">
        <v>14</v>
      </c>
      <c r="F381" s="160"/>
      <c r="G381" s="160"/>
      <c r="H381" s="645">
        <v>1330</v>
      </c>
      <c r="I381" s="67"/>
    </row>
    <row r="382" spans="1:9" ht="25.35" customHeight="1">
      <c r="B382" s="14"/>
      <c r="C382" s="14"/>
      <c r="D382" s="14"/>
      <c r="E382" s="109"/>
      <c r="F382" s="67"/>
      <c r="G382" s="67"/>
      <c r="H382" s="143"/>
      <c r="I382" s="67"/>
    </row>
    <row r="383" spans="1:9" ht="25.35" customHeight="1">
      <c r="B383" s="14"/>
      <c r="C383" s="14"/>
      <c r="D383" s="14"/>
      <c r="E383" s="109"/>
      <c r="F383" s="67"/>
      <c r="G383" s="67"/>
      <c r="H383" s="143"/>
      <c r="I383" s="67"/>
    </row>
    <row r="384" spans="1:9" ht="25.35" customHeight="1">
      <c r="B384" s="14"/>
      <c r="C384" s="14"/>
      <c r="D384" s="14"/>
      <c r="E384" s="109"/>
      <c r="F384" s="67"/>
      <c r="G384" s="67"/>
      <c r="H384" s="143"/>
      <c r="I384" s="67"/>
    </row>
    <row r="385" spans="1:9" ht="25.35" customHeight="1">
      <c r="B385" s="14"/>
      <c r="C385" s="14"/>
      <c r="D385" s="14"/>
      <c r="E385" s="109"/>
      <c r="F385" s="67"/>
      <c r="G385" s="67"/>
      <c r="H385" s="143"/>
      <c r="I385" s="67"/>
    </row>
    <row r="386" spans="1:9" ht="48.75">
      <c r="A386" s="2"/>
      <c r="B386" s="4" t="s">
        <v>690</v>
      </c>
      <c r="C386" s="3"/>
      <c r="D386" s="3"/>
      <c r="E386" s="3"/>
      <c r="F386" s="117"/>
      <c r="G386" s="71"/>
      <c r="H386" s="71"/>
      <c r="I386" s="71"/>
    </row>
    <row r="387" spans="1:9" ht="26.25">
      <c r="A387" s="85"/>
      <c r="B387" s="26" t="s">
        <v>8</v>
      </c>
      <c r="C387" s="26"/>
      <c r="D387" s="26"/>
      <c r="E387" s="28" t="s">
        <v>0</v>
      </c>
      <c r="F387" s="123" t="s">
        <v>94</v>
      </c>
      <c r="G387" s="33" t="s">
        <v>326</v>
      </c>
      <c r="H387" s="125"/>
      <c r="I387" s="125"/>
    </row>
    <row r="388" spans="1:9" ht="26.25">
      <c r="A388" s="1"/>
      <c r="B388" s="14"/>
      <c r="C388" s="14"/>
      <c r="D388" s="14"/>
      <c r="E388" s="16"/>
      <c r="F388" s="118" t="s">
        <v>113</v>
      </c>
      <c r="G388" s="145"/>
    </row>
    <row r="389" spans="1:9" ht="26.25">
      <c r="A389" s="1"/>
      <c r="B389" s="14"/>
      <c r="C389" s="14"/>
      <c r="D389" s="14"/>
      <c r="E389" s="16" t="s">
        <v>2</v>
      </c>
      <c r="F389" s="87" t="s">
        <v>9</v>
      </c>
      <c r="G389" s="142">
        <v>7160</v>
      </c>
    </row>
    <row r="390" spans="1:9" ht="26.25">
      <c r="A390" s="1"/>
      <c r="B390" s="14"/>
      <c r="C390" s="14"/>
      <c r="D390" s="14"/>
      <c r="E390" s="16" t="s">
        <v>3</v>
      </c>
      <c r="F390" s="87" t="s">
        <v>10</v>
      </c>
      <c r="G390" s="142">
        <v>8230</v>
      </c>
    </row>
    <row r="391" spans="1:9" ht="26.25">
      <c r="A391" s="1"/>
      <c r="B391" s="14"/>
      <c r="C391" s="14"/>
      <c r="D391" s="14"/>
      <c r="E391" s="16" t="s">
        <v>4</v>
      </c>
      <c r="F391" s="87" t="s">
        <v>11</v>
      </c>
      <c r="G391" s="142">
        <v>9470</v>
      </c>
    </row>
    <row r="392" spans="1:9" ht="26.25">
      <c r="A392" s="1"/>
      <c r="B392" s="14"/>
      <c r="C392" s="14"/>
      <c r="D392" s="14"/>
      <c r="E392" s="16" t="s">
        <v>5</v>
      </c>
      <c r="F392" s="87" t="s">
        <v>12</v>
      </c>
      <c r="G392" s="142">
        <v>11830</v>
      </c>
    </row>
    <row r="393" spans="1:9" ht="26.25">
      <c r="B393" s="14"/>
      <c r="C393" s="14"/>
      <c r="D393" s="14"/>
      <c r="E393" s="110"/>
      <c r="F393" s="67"/>
      <c r="G393" s="67"/>
      <c r="I393" s="67"/>
    </row>
    <row r="394" spans="1:9" ht="26.25">
      <c r="B394" s="14"/>
      <c r="C394" s="14"/>
      <c r="D394" s="14"/>
      <c r="E394" s="174" t="s">
        <v>13</v>
      </c>
      <c r="F394" s="67"/>
      <c r="G394" s="67"/>
      <c r="I394" s="67"/>
    </row>
    <row r="395" spans="1:9" ht="26.25">
      <c r="B395" s="14"/>
      <c r="C395" s="14"/>
      <c r="D395" s="14"/>
      <c r="E395" s="169"/>
      <c r="F395" s="67"/>
      <c r="G395" s="67"/>
      <c r="I395" s="67"/>
    </row>
    <row r="396" spans="1:9" ht="26.25">
      <c r="B396" s="14"/>
      <c r="C396" s="14"/>
      <c r="D396" s="14"/>
      <c r="E396" s="81" t="s">
        <v>14</v>
      </c>
      <c r="F396" s="160"/>
      <c r="G396" s="160"/>
      <c r="H396" s="645">
        <v>1330</v>
      </c>
      <c r="I396" s="67"/>
    </row>
    <row r="397" spans="1:9" ht="26.25">
      <c r="B397" s="14"/>
      <c r="C397" s="14"/>
      <c r="D397" s="14"/>
      <c r="E397" s="24"/>
      <c r="F397" s="67"/>
      <c r="G397" s="67"/>
      <c r="H397" s="367"/>
      <c r="I397" s="67"/>
    </row>
    <row r="398" spans="1:9" ht="26.25">
      <c r="B398" s="14"/>
      <c r="C398" s="14"/>
      <c r="D398" s="14"/>
      <c r="E398" s="24"/>
      <c r="F398" s="67"/>
      <c r="G398" s="67"/>
      <c r="H398" s="367"/>
      <c r="I398" s="67"/>
    </row>
    <row r="399" spans="1:9" ht="26.25">
      <c r="B399" s="14"/>
      <c r="C399" s="14"/>
      <c r="D399" s="14"/>
      <c r="E399" s="169"/>
      <c r="F399" s="67"/>
      <c r="G399" s="67"/>
      <c r="I399" s="67"/>
    </row>
    <row r="400" spans="1:9" ht="48.75">
      <c r="A400" s="2"/>
      <c r="B400" s="4" t="s">
        <v>691</v>
      </c>
      <c r="C400" s="3"/>
      <c r="D400" s="3"/>
      <c r="E400" s="3"/>
      <c r="F400" s="117"/>
      <c r="G400" s="71"/>
      <c r="H400" s="71"/>
      <c r="I400" s="71"/>
    </row>
    <row r="401" spans="1:9" ht="26.25">
      <c r="A401" s="85"/>
      <c r="B401" s="26" t="s">
        <v>8</v>
      </c>
      <c r="C401" s="26"/>
      <c r="D401" s="26"/>
      <c r="E401" s="28" t="s">
        <v>0</v>
      </c>
      <c r="F401" s="123" t="s">
        <v>94</v>
      </c>
      <c r="G401" s="33" t="s">
        <v>1</v>
      </c>
      <c r="H401" s="125"/>
      <c r="I401" s="125"/>
    </row>
    <row r="402" spans="1:9" ht="26.25">
      <c r="B402" s="14"/>
      <c r="C402" s="14"/>
      <c r="D402" s="14"/>
      <c r="E402" s="16"/>
      <c r="F402" s="118" t="s">
        <v>113</v>
      </c>
      <c r="G402" s="87"/>
    </row>
    <row r="403" spans="1:9" ht="26.25">
      <c r="B403" s="14"/>
      <c r="C403" s="14"/>
      <c r="D403" s="14"/>
      <c r="E403" s="16" t="s">
        <v>2</v>
      </c>
      <c r="F403" s="87" t="s">
        <v>9</v>
      </c>
      <c r="G403" s="146">
        <v>10380</v>
      </c>
    </row>
    <row r="404" spans="1:9" ht="26.25">
      <c r="B404" s="14"/>
      <c r="C404" s="14"/>
      <c r="D404" s="14"/>
      <c r="E404" s="16" t="s">
        <v>3</v>
      </c>
      <c r="F404" s="87" t="s">
        <v>10</v>
      </c>
      <c r="G404" s="146">
        <v>11940</v>
      </c>
    </row>
    <row r="405" spans="1:9" ht="26.25">
      <c r="B405" s="14"/>
      <c r="C405" s="14"/>
      <c r="D405" s="14"/>
      <c r="E405" s="16" t="s">
        <v>4</v>
      </c>
      <c r="F405" s="87" t="s">
        <v>11</v>
      </c>
      <c r="G405" s="146">
        <v>13730</v>
      </c>
    </row>
    <row r="406" spans="1:9" ht="26.25">
      <c r="B406" s="14"/>
      <c r="C406" s="14"/>
      <c r="D406" s="14"/>
      <c r="E406" s="16" t="s">
        <v>5</v>
      </c>
      <c r="F406" s="87" t="s">
        <v>12</v>
      </c>
      <c r="G406" s="146">
        <v>17160</v>
      </c>
    </row>
    <row r="407" spans="1:9" ht="26.25">
      <c r="B407" s="14"/>
      <c r="C407" s="14"/>
      <c r="D407" s="14"/>
      <c r="E407" s="110"/>
      <c r="F407" s="67"/>
      <c r="G407" s="146"/>
      <c r="I407" s="67"/>
    </row>
    <row r="408" spans="1:9" ht="26.25">
      <c r="B408" s="14"/>
      <c r="C408" s="14"/>
      <c r="D408" s="14"/>
      <c r="E408" s="174" t="s">
        <v>13</v>
      </c>
      <c r="F408" s="67"/>
      <c r="G408" s="67"/>
      <c r="I408" s="67"/>
    </row>
    <row r="409" spans="1:9" ht="26.25">
      <c r="B409" s="14"/>
      <c r="C409" s="14"/>
      <c r="D409" s="14"/>
      <c r="E409" s="169"/>
      <c r="F409" s="67"/>
      <c r="G409" s="67"/>
      <c r="I409" s="67"/>
    </row>
    <row r="410" spans="1:9" ht="26.25">
      <c r="B410" s="14"/>
      <c r="C410" s="14"/>
      <c r="D410" s="14"/>
      <c r="E410" s="81" t="s">
        <v>14</v>
      </c>
      <c r="F410" s="160"/>
      <c r="G410" s="160"/>
      <c r="H410" s="645">
        <v>1330</v>
      </c>
      <c r="I410" s="67"/>
    </row>
    <row r="411" spans="1:9" ht="26.25">
      <c r="B411" s="14"/>
      <c r="C411" s="14"/>
      <c r="D411" s="14"/>
      <c r="E411" s="169"/>
      <c r="F411" s="67"/>
      <c r="G411" s="67"/>
      <c r="I411" s="67"/>
    </row>
    <row r="412" spans="1:9" ht="26.25">
      <c r="B412" s="14"/>
      <c r="C412" s="14"/>
      <c r="D412" s="14"/>
      <c r="E412" s="169"/>
      <c r="F412" s="67"/>
      <c r="G412" s="67"/>
      <c r="I412" s="67"/>
    </row>
    <row r="413" spans="1:9" ht="26.25">
      <c r="B413" s="14"/>
      <c r="C413" s="14"/>
      <c r="D413" s="14"/>
      <c r="E413" s="109"/>
      <c r="F413" s="67"/>
      <c r="G413" s="67"/>
      <c r="H413" s="143"/>
      <c r="I413" s="67"/>
    </row>
    <row r="414" spans="1:9" ht="48.75">
      <c r="A414" s="2"/>
      <c r="B414" s="4" t="s">
        <v>643</v>
      </c>
      <c r="C414" s="3"/>
      <c r="D414" s="3"/>
      <c r="E414" s="3"/>
      <c r="F414" s="117"/>
      <c r="G414" s="71"/>
      <c r="H414" s="71"/>
      <c r="I414" s="71"/>
    </row>
    <row r="415" spans="1:9" ht="26.25">
      <c r="A415" s="85"/>
      <c r="B415" s="26" t="s">
        <v>8</v>
      </c>
      <c r="C415" s="26"/>
      <c r="D415" s="26"/>
      <c r="E415" s="28" t="s">
        <v>0</v>
      </c>
      <c r="F415" s="123" t="s">
        <v>94</v>
      </c>
      <c r="G415" s="33" t="s">
        <v>635</v>
      </c>
      <c r="H415" s="125"/>
      <c r="I415" s="125"/>
    </row>
    <row r="416" spans="1:9" ht="26.25">
      <c r="B416" s="14"/>
      <c r="C416" s="14"/>
      <c r="D416" s="14"/>
      <c r="E416" s="16"/>
      <c r="F416" s="118" t="s">
        <v>113</v>
      </c>
      <c r="G416" s="87"/>
    </row>
    <row r="417" spans="1:9" ht="26.25">
      <c r="B417" s="14"/>
      <c r="C417" s="14"/>
      <c r="D417" s="14"/>
      <c r="E417" s="16" t="s">
        <v>2</v>
      </c>
      <c r="F417" s="87" t="s">
        <v>9</v>
      </c>
      <c r="G417" s="146">
        <v>7160</v>
      </c>
    </row>
    <row r="418" spans="1:9" ht="26.25">
      <c r="B418" s="14"/>
      <c r="C418" s="14"/>
      <c r="D418" s="14"/>
      <c r="E418" s="16" t="s">
        <v>3</v>
      </c>
      <c r="F418" s="87" t="s">
        <v>10</v>
      </c>
      <c r="G418" s="146">
        <v>8230</v>
      </c>
    </row>
    <row r="419" spans="1:9" ht="26.25">
      <c r="B419" s="14"/>
      <c r="C419" s="14"/>
      <c r="D419" s="14"/>
      <c r="E419" s="16" t="s">
        <v>4</v>
      </c>
      <c r="F419" s="87" t="s">
        <v>11</v>
      </c>
      <c r="G419" s="146">
        <v>9470</v>
      </c>
    </row>
    <row r="420" spans="1:9" ht="26.25">
      <c r="B420" s="14"/>
      <c r="C420" s="14"/>
      <c r="D420" s="14"/>
      <c r="E420" s="16" t="s">
        <v>5</v>
      </c>
      <c r="F420" s="87" t="s">
        <v>12</v>
      </c>
      <c r="G420" s="146">
        <v>11830</v>
      </c>
    </row>
    <row r="421" spans="1:9" ht="26.25">
      <c r="B421" s="14"/>
      <c r="C421" s="14"/>
      <c r="D421" s="14"/>
      <c r="E421" s="110"/>
      <c r="F421" s="67"/>
      <c r="G421" s="146"/>
      <c r="I421" s="67"/>
    </row>
    <row r="422" spans="1:9" ht="26.25">
      <c r="B422" s="14"/>
      <c r="C422" s="14"/>
      <c r="D422" s="14"/>
      <c r="E422" s="174" t="s">
        <v>13</v>
      </c>
      <c r="F422" s="67"/>
      <c r="G422" s="67"/>
      <c r="I422" s="67"/>
    </row>
    <row r="423" spans="1:9" ht="26.25">
      <c r="B423" s="14"/>
      <c r="C423" s="14"/>
      <c r="D423" s="14"/>
      <c r="E423" s="169"/>
      <c r="F423" s="67"/>
      <c r="G423" s="67"/>
      <c r="I423" s="67"/>
    </row>
    <row r="424" spans="1:9" ht="26.25">
      <c r="B424" s="14"/>
      <c r="C424" s="14"/>
      <c r="D424" s="14"/>
      <c r="E424" s="81" t="s">
        <v>14</v>
      </c>
      <c r="F424" s="160"/>
      <c r="G424" s="160"/>
      <c r="H424" s="645">
        <v>1330</v>
      </c>
      <c r="I424" s="67"/>
    </row>
    <row r="425" spans="1:9" ht="26.25">
      <c r="B425" s="14"/>
      <c r="C425" s="14"/>
      <c r="D425" s="14"/>
      <c r="E425" s="131"/>
      <c r="F425" s="67"/>
      <c r="G425" s="67"/>
      <c r="H425" s="143"/>
      <c r="I425" s="67"/>
    </row>
    <row r="426" spans="1:9" ht="26.25">
      <c r="B426" s="14"/>
      <c r="C426" s="14"/>
      <c r="D426" s="14"/>
      <c r="E426" s="131"/>
      <c r="F426" s="67"/>
      <c r="G426" s="67"/>
      <c r="H426" s="143"/>
      <c r="I426" s="67"/>
    </row>
    <row r="427" spans="1:9" ht="26.25">
      <c r="B427" s="14"/>
      <c r="C427" s="14"/>
      <c r="D427" s="14"/>
      <c r="E427" s="131"/>
      <c r="F427" s="67"/>
      <c r="G427" s="67"/>
      <c r="H427" s="143"/>
      <c r="I427" s="67"/>
    </row>
    <row r="428" spans="1:9" ht="48.75">
      <c r="A428" s="2"/>
      <c r="B428" s="4" t="s">
        <v>641</v>
      </c>
      <c r="C428" s="3"/>
      <c r="D428" s="3"/>
      <c r="E428" s="3"/>
      <c r="F428" s="117"/>
      <c r="G428" s="71"/>
      <c r="H428" s="71"/>
      <c r="I428" s="71"/>
    </row>
    <row r="429" spans="1:9" ht="26.25">
      <c r="A429" s="85"/>
      <c r="B429" s="26" t="s">
        <v>8</v>
      </c>
      <c r="C429" s="26"/>
      <c r="D429" s="26"/>
      <c r="E429" s="28" t="s">
        <v>0</v>
      </c>
      <c r="F429" s="123" t="s">
        <v>94</v>
      </c>
      <c r="G429" s="33" t="s">
        <v>1</v>
      </c>
      <c r="H429" s="125"/>
      <c r="I429" s="125"/>
    </row>
    <row r="430" spans="1:9" ht="26.25">
      <c r="B430" s="14"/>
      <c r="C430" s="14"/>
      <c r="D430" s="14"/>
      <c r="E430" s="16"/>
      <c r="F430" s="118" t="s">
        <v>113</v>
      </c>
      <c r="G430" s="87"/>
    </row>
    <row r="431" spans="1:9" ht="26.25">
      <c r="B431" s="14"/>
      <c r="C431" s="14"/>
      <c r="D431" s="14"/>
      <c r="E431" s="16" t="s">
        <v>2</v>
      </c>
      <c r="F431" s="87" t="s">
        <v>9</v>
      </c>
      <c r="G431" s="146">
        <v>10380</v>
      </c>
    </row>
    <row r="432" spans="1:9" ht="26.25">
      <c r="B432" s="14"/>
      <c r="C432" s="14"/>
      <c r="D432" s="14"/>
      <c r="E432" s="16" t="s">
        <v>3</v>
      </c>
      <c r="F432" s="87" t="s">
        <v>10</v>
      </c>
      <c r="G432" s="146">
        <v>11940</v>
      </c>
    </row>
    <row r="433" spans="1:9" ht="26.25">
      <c r="B433" s="14"/>
      <c r="C433" s="14"/>
      <c r="D433" s="14"/>
      <c r="E433" s="16" t="s">
        <v>4</v>
      </c>
      <c r="F433" s="87" t="s">
        <v>11</v>
      </c>
      <c r="G433" s="146">
        <v>13730</v>
      </c>
    </row>
    <row r="434" spans="1:9" ht="26.25">
      <c r="B434" s="14"/>
      <c r="C434" s="14"/>
      <c r="D434" s="14"/>
      <c r="E434" s="16" t="s">
        <v>5</v>
      </c>
      <c r="F434" s="87" t="s">
        <v>12</v>
      </c>
      <c r="G434" s="146">
        <v>17160</v>
      </c>
    </row>
    <row r="435" spans="1:9" ht="26.25">
      <c r="B435" s="14"/>
      <c r="C435" s="14"/>
      <c r="D435" s="14"/>
      <c r="E435" s="110"/>
      <c r="F435" s="67"/>
      <c r="G435" s="146"/>
      <c r="I435" s="67"/>
    </row>
    <row r="436" spans="1:9" ht="26.25">
      <c r="B436" s="14"/>
      <c r="C436" s="14"/>
      <c r="D436" s="14"/>
      <c r="E436" s="174" t="s">
        <v>13</v>
      </c>
      <c r="F436" s="67"/>
      <c r="G436" s="67"/>
      <c r="I436" s="67"/>
    </row>
    <row r="437" spans="1:9" ht="26.25">
      <c r="B437" s="14"/>
      <c r="C437" s="14"/>
      <c r="D437" s="14"/>
      <c r="E437" s="169"/>
      <c r="F437" s="67"/>
      <c r="G437" s="67"/>
      <c r="I437" s="67"/>
    </row>
    <row r="438" spans="1:9" ht="26.25">
      <c r="B438" s="14"/>
      <c r="C438" s="14"/>
      <c r="D438" s="14"/>
      <c r="E438" s="81" t="s">
        <v>14</v>
      </c>
      <c r="F438" s="160"/>
      <c r="G438" s="160"/>
      <c r="H438" s="645">
        <v>1330</v>
      </c>
      <c r="I438" s="67"/>
    </row>
    <row r="439" spans="1:9" ht="26.25">
      <c r="B439" s="14"/>
      <c r="C439" s="14"/>
      <c r="D439" s="14"/>
      <c r="E439" s="24"/>
      <c r="F439" s="67"/>
      <c r="G439" s="67"/>
      <c r="H439" s="367"/>
      <c r="I439" s="67"/>
    </row>
    <row r="440" spans="1:9" ht="26.25">
      <c r="B440" s="14"/>
      <c r="C440" s="14"/>
      <c r="D440" s="14"/>
      <c r="E440" s="24"/>
      <c r="F440" s="67"/>
      <c r="G440" s="67"/>
      <c r="H440" s="367"/>
      <c r="I440" s="67"/>
    </row>
    <row r="441" spans="1:9" ht="26.25">
      <c r="B441" s="14"/>
      <c r="C441" s="14"/>
      <c r="D441" s="14"/>
      <c r="E441" s="24"/>
      <c r="F441" s="67"/>
      <c r="G441" s="67"/>
      <c r="H441" s="367"/>
      <c r="I441" s="67"/>
    </row>
    <row r="442" spans="1:9" ht="26.25">
      <c r="B442" s="14"/>
      <c r="C442" s="14"/>
      <c r="D442" s="14"/>
      <c r="E442" s="24"/>
      <c r="F442" s="67"/>
      <c r="G442" s="67"/>
      <c r="H442" s="367"/>
      <c r="I442" s="67"/>
    </row>
    <row r="443" spans="1:9" ht="26.25">
      <c r="B443" s="14"/>
      <c r="C443" s="14"/>
      <c r="D443" s="14"/>
      <c r="E443" s="24"/>
      <c r="F443" s="67"/>
      <c r="G443" s="67"/>
      <c r="H443" s="367"/>
      <c r="I443" s="67"/>
    </row>
    <row r="444" spans="1:9" ht="26.25">
      <c r="B444" s="14"/>
      <c r="C444" s="14"/>
      <c r="D444" s="14"/>
      <c r="E444" s="24"/>
      <c r="F444" s="67"/>
      <c r="G444" s="67"/>
      <c r="H444" s="367"/>
      <c r="I444" s="67"/>
    </row>
    <row r="445" spans="1:9" ht="26.25">
      <c r="B445" s="14"/>
      <c r="C445" s="14"/>
      <c r="D445" s="14"/>
      <c r="E445" s="24"/>
      <c r="F445" s="67"/>
      <c r="G445" s="67"/>
      <c r="H445" s="367"/>
      <c r="I445" s="67"/>
    </row>
    <row r="446" spans="1:9" ht="48.75">
      <c r="A446" s="2" t="s">
        <v>23</v>
      </c>
      <c r="B446" s="25" t="s">
        <v>516</v>
      </c>
      <c r="C446" s="3"/>
      <c r="D446" s="3"/>
      <c r="E446" s="3"/>
      <c r="F446" s="117"/>
      <c r="G446" s="71"/>
      <c r="H446" s="71"/>
      <c r="I446" s="71"/>
    </row>
    <row r="447" spans="1:9" ht="26.25">
      <c r="A447" s="85"/>
      <c r="B447" s="26" t="s">
        <v>15</v>
      </c>
      <c r="C447" s="26"/>
      <c r="D447" s="26"/>
      <c r="E447" s="28" t="s">
        <v>0</v>
      </c>
      <c r="F447" s="123" t="s">
        <v>79</v>
      </c>
      <c r="G447" s="33" t="s">
        <v>323</v>
      </c>
      <c r="H447" s="36" t="s">
        <v>1</v>
      </c>
      <c r="I447" s="36" t="s">
        <v>439</v>
      </c>
    </row>
    <row r="448" spans="1:9" ht="42">
      <c r="A448" s="1"/>
      <c r="B448" s="14"/>
      <c r="C448" s="14"/>
      <c r="D448" s="14"/>
      <c r="E448" s="16"/>
      <c r="F448" s="118" t="s">
        <v>113</v>
      </c>
      <c r="G448" s="87"/>
      <c r="I448" s="620" t="s">
        <v>663</v>
      </c>
    </row>
    <row r="449" spans="1:9" ht="26.25">
      <c r="A449" s="1"/>
      <c r="B449" s="14"/>
      <c r="C449" s="14"/>
      <c r="D449" s="14"/>
      <c r="E449" s="16" t="s">
        <v>2</v>
      </c>
      <c r="F449" s="87" t="s">
        <v>16</v>
      </c>
      <c r="G449" s="142">
        <v>5570</v>
      </c>
      <c r="H449" s="405">
        <v>8080</v>
      </c>
      <c r="I449" s="405">
        <v>10580</v>
      </c>
    </row>
    <row r="450" spans="1:9" ht="26.25">
      <c r="A450" s="1"/>
      <c r="B450" s="14"/>
      <c r="C450" s="14"/>
      <c r="D450" s="14"/>
      <c r="E450" s="16" t="s">
        <v>3</v>
      </c>
      <c r="F450" s="87" t="s">
        <v>17</v>
      </c>
      <c r="G450" s="142">
        <v>6410</v>
      </c>
      <c r="H450" s="405">
        <v>9290</v>
      </c>
      <c r="I450" s="405">
        <v>12170</v>
      </c>
    </row>
    <row r="451" spans="1:9" ht="26.25">
      <c r="A451" s="1"/>
      <c r="B451" s="14"/>
      <c r="C451" s="14"/>
      <c r="D451" s="14"/>
      <c r="E451" s="16" t="s">
        <v>4</v>
      </c>
      <c r="F451" s="87" t="s">
        <v>18</v>
      </c>
      <c r="G451" s="142">
        <v>8010</v>
      </c>
      <c r="H451" s="405">
        <v>11610</v>
      </c>
      <c r="I451" s="405">
        <v>15210</v>
      </c>
    </row>
    <row r="452" spans="1:9" ht="26.25">
      <c r="A452" s="1"/>
      <c r="B452" s="14"/>
      <c r="C452" s="14"/>
      <c r="D452" s="14"/>
      <c r="E452" s="16" t="s">
        <v>5</v>
      </c>
      <c r="F452" s="87" t="s">
        <v>681</v>
      </c>
      <c r="G452" s="142">
        <v>9210</v>
      </c>
      <c r="H452" s="405">
        <v>13350</v>
      </c>
      <c r="I452" s="405">
        <v>17490</v>
      </c>
    </row>
    <row r="453" spans="1:9" ht="26.25">
      <c r="B453" s="14"/>
      <c r="C453" s="14"/>
      <c r="D453" s="14"/>
      <c r="E453" s="14"/>
      <c r="F453" s="87"/>
      <c r="G453" s="87"/>
      <c r="I453" s="91"/>
    </row>
    <row r="454" spans="1:9" ht="26.25">
      <c r="B454" s="14"/>
      <c r="C454" s="14"/>
      <c r="D454" s="14"/>
      <c r="E454" s="176" t="s">
        <v>22</v>
      </c>
      <c r="F454" s="67"/>
      <c r="G454" s="67"/>
      <c r="I454" s="67"/>
    </row>
    <row r="455" spans="1:9" ht="26.25">
      <c r="B455" s="14"/>
      <c r="C455" s="14"/>
      <c r="D455" s="14"/>
      <c r="E455" s="169"/>
      <c r="F455" s="67"/>
      <c r="G455" s="67"/>
      <c r="I455" s="67"/>
    </row>
    <row r="456" spans="1:9" ht="26.25">
      <c r="B456" s="14"/>
      <c r="C456" s="14"/>
      <c r="D456" s="14"/>
      <c r="E456" s="81" t="s">
        <v>14</v>
      </c>
      <c r="F456" s="160"/>
      <c r="G456" s="160"/>
      <c r="H456" s="161">
        <v>1340</v>
      </c>
      <c r="I456" s="67"/>
    </row>
    <row r="457" spans="1:9" ht="26.25">
      <c r="B457" s="14"/>
      <c r="C457" s="14"/>
      <c r="D457" s="14"/>
      <c r="E457" s="24"/>
      <c r="F457" s="67"/>
      <c r="G457" s="67"/>
      <c r="H457" s="143"/>
      <c r="I457" s="67"/>
    </row>
    <row r="458" spans="1:9" ht="26.25">
      <c r="B458" s="14"/>
      <c r="C458" s="14"/>
      <c r="D458" s="14"/>
      <c r="E458" s="24" t="s">
        <v>542</v>
      </c>
      <c r="F458" s="67"/>
      <c r="G458" s="67"/>
      <c r="H458" s="143"/>
      <c r="I458" s="67"/>
    </row>
    <row r="459" spans="1:9" ht="26.25">
      <c r="B459" s="14"/>
      <c r="C459" s="14"/>
      <c r="D459" s="14"/>
      <c r="E459" s="548" t="s">
        <v>543</v>
      </c>
      <c r="F459" s="160"/>
      <c r="G459" s="160"/>
      <c r="H459" s="161">
        <v>2820</v>
      </c>
      <c r="I459" s="67"/>
    </row>
    <row r="460" spans="1:9" ht="26.25">
      <c r="B460" s="14"/>
      <c r="C460" s="14"/>
      <c r="D460" s="14"/>
      <c r="E460" s="557"/>
      <c r="F460" s="67"/>
      <c r="G460" s="67"/>
      <c r="H460" s="143"/>
      <c r="I460" s="67"/>
    </row>
    <row r="461" spans="1:9" ht="48.75">
      <c r="A461" s="2" t="s">
        <v>23</v>
      </c>
      <c r="B461" s="25" t="s">
        <v>516</v>
      </c>
      <c r="C461" s="3"/>
      <c r="D461" s="3"/>
      <c r="E461" s="3"/>
      <c r="F461" s="117"/>
      <c r="G461" s="71"/>
      <c r="H461" s="71"/>
      <c r="I461" s="71"/>
    </row>
    <row r="462" spans="1:9" ht="26.25">
      <c r="A462" s="85"/>
      <c r="B462" s="26" t="s">
        <v>633</v>
      </c>
      <c r="C462" s="26"/>
      <c r="D462" s="26"/>
      <c r="E462" s="28" t="s">
        <v>0</v>
      </c>
      <c r="F462" s="123" t="s">
        <v>79</v>
      </c>
      <c r="G462" s="86" t="s">
        <v>636</v>
      </c>
      <c r="H462" s="33" t="s">
        <v>264</v>
      </c>
      <c r="I462" s="36" t="s">
        <v>439</v>
      </c>
    </row>
    <row r="463" spans="1:9" ht="42">
      <c r="A463" s="1"/>
      <c r="B463" s="14"/>
      <c r="C463" s="14"/>
      <c r="D463" s="14"/>
      <c r="E463" s="16"/>
      <c r="F463" s="118" t="s">
        <v>113</v>
      </c>
      <c r="G463"/>
      <c r="H463" s="87"/>
      <c r="I463" s="620" t="s">
        <v>663</v>
      </c>
    </row>
    <row r="464" spans="1:9" ht="26.25">
      <c r="A464" s="1"/>
      <c r="B464" s="14"/>
      <c r="C464" s="14"/>
      <c r="D464" s="14"/>
      <c r="E464" s="16" t="s">
        <v>2</v>
      </c>
      <c r="F464" s="87" t="s">
        <v>87</v>
      </c>
      <c r="G464" s="567">
        <v>7800</v>
      </c>
      <c r="H464" s="142">
        <v>11300</v>
      </c>
      <c r="I464" s="405">
        <v>14810</v>
      </c>
    </row>
    <row r="465" spans="1:9" ht="26.25">
      <c r="A465" s="1"/>
      <c r="B465" s="14"/>
      <c r="C465" s="14"/>
      <c r="D465" s="14"/>
      <c r="E465" s="16" t="s">
        <v>3</v>
      </c>
      <c r="F465" s="87" t="s">
        <v>88</v>
      </c>
      <c r="G465" s="567">
        <v>8970</v>
      </c>
      <c r="H465" s="142">
        <v>13000</v>
      </c>
      <c r="I465" s="405">
        <v>17030</v>
      </c>
    </row>
    <row r="466" spans="1:9" ht="26.25">
      <c r="A466" s="1"/>
      <c r="B466" s="14"/>
      <c r="C466" s="14"/>
      <c r="D466" s="14"/>
      <c r="E466" s="16" t="s">
        <v>4</v>
      </c>
      <c r="F466" s="87" t="s">
        <v>89</v>
      </c>
      <c r="G466" s="567">
        <v>10310</v>
      </c>
      <c r="H466" s="142">
        <v>14810</v>
      </c>
      <c r="I466" s="405">
        <v>19580</v>
      </c>
    </row>
    <row r="467" spans="1:9" ht="26.25">
      <c r="A467" s="1"/>
      <c r="B467" s="14"/>
      <c r="C467" s="14"/>
      <c r="D467" s="14"/>
      <c r="E467" s="16" t="s">
        <v>5</v>
      </c>
      <c r="F467" s="87" t="s">
        <v>90</v>
      </c>
      <c r="G467" s="567">
        <v>12890</v>
      </c>
      <c r="H467" s="142">
        <v>18680</v>
      </c>
      <c r="I467" s="405">
        <v>24480</v>
      </c>
    </row>
    <row r="468" spans="1:9" ht="26.25">
      <c r="B468" s="14"/>
      <c r="C468" s="14"/>
      <c r="D468" s="14"/>
      <c r="E468" s="14"/>
      <c r="F468" s="87"/>
      <c r="G468" s="87"/>
      <c r="I468" s="91"/>
    </row>
    <row r="469" spans="1:9" ht="26.25">
      <c r="B469" s="14"/>
      <c r="C469" s="14"/>
      <c r="D469" s="14"/>
      <c r="E469" s="176" t="s">
        <v>22</v>
      </c>
      <c r="F469" s="67"/>
      <c r="G469" s="67"/>
      <c r="I469" s="67"/>
    </row>
    <row r="470" spans="1:9" ht="26.25">
      <c r="B470" s="14"/>
      <c r="C470" s="14"/>
      <c r="D470" s="14"/>
      <c r="E470" s="169"/>
      <c r="F470" s="67"/>
      <c r="G470" s="67"/>
      <c r="I470" s="67"/>
    </row>
    <row r="471" spans="1:9" ht="26.25">
      <c r="B471" s="14"/>
      <c r="C471" s="14"/>
      <c r="D471" s="14"/>
      <c r="E471" s="81" t="s">
        <v>14</v>
      </c>
      <c r="F471" s="160"/>
      <c r="G471" s="160"/>
      <c r="H471" s="161">
        <v>1340</v>
      </c>
      <c r="I471" s="67"/>
    </row>
    <row r="472" spans="1:9" ht="26.25">
      <c r="B472" s="14"/>
      <c r="C472" s="14"/>
      <c r="D472" s="14"/>
      <c r="E472" s="24"/>
      <c r="F472" s="67"/>
      <c r="G472" s="67"/>
      <c r="H472" s="143"/>
      <c r="I472" s="67"/>
    </row>
    <row r="473" spans="1:9" ht="26.25">
      <c r="B473" s="14"/>
      <c r="C473" s="14"/>
      <c r="D473" s="14"/>
      <c r="E473" s="24" t="s">
        <v>542</v>
      </c>
      <c r="F473" s="67"/>
      <c r="G473" s="67"/>
      <c r="H473" s="143"/>
      <c r="I473" s="67"/>
    </row>
    <row r="474" spans="1:9" ht="26.25">
      <c r="B474" s="14"/>
      <c r="C474" s="14"/>
      <c r="D474" s="14"/>
      <c r="E474" s="548" t="s">
        <v>543</v>
      </c>
      <c r="F474" s="160"/>
      <c r="G474" s="160"/>
      <c r="H474" s="161">
        <v>2820</v>
      </c>
      <c r="I474" s="67"/>
    </row>
    <row r="475" spans="1:9" ht="26.25">
      <c r="B475" s="14"/>
      <c r="C475" s="14"/>
      <c r="D475" s="14"/>
      <c r="E475" s="557"/>
      <c r="F475" s="67"/>
      <c r="G475" s="67"/>
      <c r="H475" s="143"/>
      <c r="I475" s="67"/>
    </row>
    <row r="476" spans="1:9" ht="26.25">
      <c r="B476" s="14"/>
      <c r="C476" s="14"/>
      <c r="D476" s="14"/>
      <c r="F476"/>
      <c r="G476"/>
      <c r="H476"/>
      <c r="I476" s="67"/>
    </row>
    <row r="477" spans="1:9" ht="48.75">
      <c r="A477" s="2" t="s">
        <v>23</v>
      </c>
      <c r="B477" s="25" t="s">
        <v>516</v>
      </c>
      <c r="C477" s="3"/>
      <c r="D477" s="3"/>
      <c r="E477" s="3"/>
      <c r="F477" s="117"/>
      <c r="G477" s="71"/>
      <c r="H477" s="71"/>
      <c r="I477" s="71"/>
    </row>
    <row r="478" spans="1:9" ht="26.25">
      <c r="A478" s="85"/>
      <c r="B478" s="26" t="s">
        <v>700</v>
      </c>
      <c r="C478" s="26"/>
      <c r="D478" s="26"/>
      <c r="E478" s="28" t="s">
        <v>0</v>
      </c>
      <c r="F478" s="123" t="s">
        <v>79</v>
      </c>
      <c r="G478" s="33" t="s">
        <v>323</v>
      </c>
      <c r="H478" s="33" t="s">
        <v>264</v>
      </c>
      <c r="I478" s="36" t="s">
        <v>439</v>
      </c>
    </row>
    <row r="479" spans="1:9" ht="42">
      <c r="A479" s="1"/>
      <c r="B479" s="14"/>
      <c r="C479" s="14"/>
      <c r="D479" s="14"/>
      <c r="E479" s="16"/>
      <c r="F479" s="118" t="s">
        <v>113</v>
      </c>
      <c r="G479" s="87"/>
      <c r="H479" s="87"/>
      <c r="I479" s="620" t="s">
        <v>663</v>
      </c>
    </row>
    <row r="480" spans="1:9" ht="26.25">
      <c r="A480" s="1"/>
      <c r="B480" s="14"/>
      <c r="C480" s="14"/>
      <c r="D480" s="14"/>
      <c r="E480" s="16" t="s">
        <v>2</v>
      </c>
      <c r="F480" s="87" t="s">
        <v>87</v>
      </c>
      <c r="G480" s="567">
        <v>7800</v>
      </c>
      <c r="H480" s="142">
        <v>11300</v>
      </c>
      <c r="I480" s="405">
        <v>14810</v>
      </c>
    </row>
    <row r="481" spans="1:9" ht="26.25">
      <c r="A481" s="1"/>
      <c r="B481" s="14"/>
      <c r="C481" s="14"/>
      <c r="D481" s="14"/>
      <c r="E481" s="16" t="s">
        <v>3</v>
      </c>
      <c r="F481" s="87" t="s">
        <v>88</v>
      </c>
      <c r="G481" s="567">
        <v>8970</v>
      </c>
      <c r="H481" s="142">
        <v>13000</v>
      </c>
      <c r="I481" s="405">
        <v>17030</v>
      </c>
    </row>
    <row r="482" spans="1:9" ht="26.25">
      <c r="A482" s="1"/>
      <c r="B482" s="14"/>
      <c r="C482" s="14"/>
      <c r="D482" s="14"/>
      <c r="E482" s="16" t="s">
        <v>4</v>
      </c>
      <c r="F482" s="87" t="s">
        <v>89</v>
      </c>
      <c r="G482" s="567">
        <v>10310</v>
      </c>
      <c r="H482" s="142">
        <v>14810</v>
      </c>
      <c r="I482" s="405">
        <v>19580</v>
      </c>
    </row>
    <row r="483" spans="1:9" ht="26.25">
      <c r="B483" s="14"/>
      <c r="C483" s="14"/>
      <c r="D483" s="14"/>
      <c r="E483" s="16" t="s">
        <v>5</v>
      </c>
      <c r="F483" s="87" t="s">
        <v>90</v>
      </c>
      <c r="G483" s="567">
        <v>12890</v>
      </c>
      <c r="H483" s="142">
        <v>18680</v>
      </c>
      <c r="I483" s="405">
        <v>24480</v>
      </c>
    </row>
    <row r="484" spans="1:9" ht="26.25">
      <c r="B484" s="14"/>
      <c r="C484" s="14"/>
      <c r="D484" s="14"/>
      <c r="E484" s="14"/>
      <c r="F484" s="87"/>
      <c r="G484" s="87"/>
      <c r="I484" s="91"/>
    </row>
    <row r="485" spans="1:9" ht="26.25">
      <c r="B485" s="14"/>
      <c r="C485" s="14"/>
      <c r="D485" s="14"/>
      <c r="E485" s="176" t="s">
        <v>22</v>
      </c>
      <c r="F485" s="67"/>
      <c r="G485" s="67"/>
      <c r="I485" s="67"/>
    </row>
    <row r="486" spans="1:9" ht="26.25">
      <c r="B486" s="14"/>
      <c r="C486" s="14"/>
      <c r="D486" s="14"/>
      <c r="E486" s="169"/>
      <c r="F486" s="67"/>
      <c r="G486" s="67"/>
      <c r="I486" s="67"/>
    </row>
    <row r="487" spans="1:9" ht="26.25">
      <c r="B487" s="14"/>
      <c r="C487" s="14"/>
      <c r="D487" s="14"/>
      <c r="E487" s="81" t="s">
        <v>14</v>
      </c>
      <c r="F487" s="160"/>
      <c r="G487" s="160"/>
      <c r="H487" s="161">
        <v>1750</v>
      </c>
      <c r="I487" s="67"/>
    </row>
    <row r="488" spans="1:9" ht="26.25">
      <c r="B488" s="14"/>
      <c r="C488" s="14"/>
      <c r="D488" s="14"/>
      <c r="E488" s="24"/>
      <c r="F488" s="67"/>
      <c r="G488" s="67"/>
      <c r="H488" s="143"/>
      <c r="I488" s="67"/>
    </row>
    <row r="489" spans="1:9" ht="26.25">
      <c r="B489" s="14"/>
      <c r="C489" s="14"/>
      <c r="D489" s="14"/>
      <c r="E489" s="24" t="s">
        <v>542</v>
      </c>
      <c r="F489" s="67"/>
      <c r="G489" s="67"/>
      <c r="H489" s="143"/>
      <c r="I489" s="67"/>
    </row>
    <row r="490" spans="1:9" ht="26.25">
      <c r="B490" s="14"/>
      <c r="C490" s="14"/>
      <c r="D490" s="14"/>
      <c r="E490" s="548" t="s">
        <v>543</v>
      </c>
      <c r="F490" s="160"/>
      <c r="G490" s="160"/>
      <c r="H490" s="161">
        <v>5790</v>
      </c>
      <c r="I490" s="67"/>
    </row>
    <row r="491" spans="1:9" ht="26.25">
      <c r="B491" s="14"/>
      <c r="C491" s="14"/>
      <c r="D491" s="14"/>
      <c r="E491" s="557"/>
      <c r="F491" s="67"/>
      <c r="G491" s="67"/>
      <c r="H491" s="143"/>
      <c r="I491" s="67"/>
    </row>
    <row r="492" spans="1:9" ht="48.75">
      <c r="A492" t="s">
        <v>23</v>
      </c>
      <c r="B492" s="649" t="s">
        <v>26</v>
      </c>
      <c r="C492" s="533"/>
      <c r="D492" s="533"/>
      <c r="E492" s="533"/>
      <c r="F492" s="650"/>
      <c r="G492" s="389"/>
      <c r="H492" s="389"/>
      <c r="I492" s="389"/>
    </row>
    <row r="493" spans="1:9" ht="26.25">
      <c r="A493" s="85"/>
      <c r="B493" s="26" t="s">
        <v>15</v>
      </c>
      <c r="C493" s="26"/>
      <c r="D493" s="26"/>
      <c r="E493" s="28" t="s">
        <v>0</v>
      </c>
      <c r="F493" s="123" t="s">
        <v>79</v>
      </c>
      <c r="G493" s="33" t="s">
        <v>323</v>
      </c>
      <c r="H493" s="36" t="s">
        <v>264</v>
      </c>
      <c r="I493" s="36" t="s">
        <v>114</v>
      </c>
    </row>
    <row r="494" spans="1:9" ht="42">
      <c r="A494" s="1"/>
      <c r="B494" s="14"/>
      <c r="C494" s="14"/>
      <c r="D494" s="14"/>
      <c r="E494" s="16"/>
      <c r="F494" s="118" t="s">
        <v>113</v>
      </c>
      <c r="G494" s="87"/>
      <c r="I494" s="620" t="s">
        <v>663</v>
      </c>
    </row>
    <row r="495" spans="1:9" ht="26.25">
      <c r="A495" s="1"/>
      <c r="B495" s="14"/>
      <c r="C495" s="14"/>
      <c r="D495" s="14"/>
      <c r="E495" s="16" t="s">
        <v>2</v>
      </c>
      <c r="F495" s="87" t="s">
        <v>16</v>
      </c>
      <c r="G495" s="638">
        <v>4930</v>
      </c>
      <c r="H495" s="405">
        <v>7150</v>
      </c>
      <c r="I495" s="405">
        <v>9370</v>
      </c>
    </row>
    <row r="496" spans="1:9" ht="26.25">
      <c r="B496" s="14"/>
      <c r="C496" s="14"/>
      <c r="D496" s="14"/>
      <c r="E496" s="16" t="s">
        <v>3</v>
      </c>
      <c r="F496" s="87" t="s">
        <v>17</v>
      </c>
      <c r="G496" s="638">
        <v>5670</v>
      </c>
      <c r="H496" s="405">
        <v>8230</v>
      </c>
      <c r="I496" s="405">
        <v>10780</v>
      </c>
    </row>
    <row r="497" spans="1:9" ht="26.25">
      <c r="B497" s="14"/>
      <c r="C497" s="14"/>
      <c r="D497" s="14"/>
      <c r="E497" s="16" t="s">
        <v>4</v>
      </c>
      <c r="F497" s="87" t="s">
        <v>18</v>
      </c>
      <c r="G497" s="638">
        <v>7090</v>
      </c>
      <c r="H497" s="405">
        <v>10280</v>
      </c>
      <c r="I497" s="405">
        <v>13470</v>
      </c>
    </row>
    <row r="498" spans="1:9" ht="26.25">
      <c r="B498" s="14"/>
      <c r="C498" s="14"/>
      <c r="D498" s="14"/>
      <c r="E498" s="16" t="s">
        <v>5</v>
      </c>
      <c r="F498" s="67" t="s">
        <v>681</v>
      </c>
      <c r="G498" s="405">
        <v>8150</v>
      </c>
      <c r="H498" s="405">
        <v>11280</v>
      </c>
      <c r="I498" s="405">
        <v>15490</v>
      </c>
    </row>
    <row r="499" spans="1:9" ht="26.25">
      <c r="B499" s="14"/>
      <c r="C499" s="14"/>
      <c r="D499" s="14"/>
      <c r="E499" s="14"/>
      <c r="F499" s="87"/>
      <c r="G499" s="87"/>
      <c r="I499" s="91"/>
    </row>
    <row r="500" spans="1:9" ht="26.25">
      <c r="B500" s="14"/>
      <c r="C500" s="14"/>
      <c r="D500" s="14"/>
      <c r="E500" s="176" t="s">
        <v>22</v>
      </c>
      <c r="F500" s="67"/>
      <c r="G500" s="67"/>
      <c r="I500" s="67"/>
    </row>
    <row r="501" spans="1:9" ht="26.25">
      <c r="B501" s="14"/>
      <c r="C501" s="14"/>
      <c r="D501" s="14"/>
      <c r="E501" s="169"/>
      <c r="F501" s="67"/>
      <c r="G501" s="67"/>
      <c r="I501" s="67"/>
    </row>
    <row r="502" spans="1:9" ht="26.25">
      <c r="B502" s="14"/>
      <c r="C502" s="14"/>
      <c r="D502" s="14"/>
      <c r="E502" s="81" t="s">
        <v>14</v>
      </c>
      <c r="F502" s="160"/>
      <c r="G502" s="160"/>
      <c r="H502" s="645">
        <v>1200</v>
      </c>
      <c r="I502" s="67"/>
    </row>
    <row r="503" spans="1:9" ht="26.25">
      <c r="B503" s="14"/>
      <c r="C503" s="14"/>
      <c r="D503" s="14"/>
      <c r="I503" s="67"/>
    </row>
    <row r="504" spans="1:9" ht="26.25">
      <c r="B504" s="14"/>
      <c r="C504" s="14"/>
      <c r="D504" s="14"/>
      <c r="E504" s="81" t="s">
        <v>233</v>
      </c>
      <c r="F504" s="160"/>
      <c r="G504" s="160"/>
      <c r="H504" s="161">
        <v>3310</v>
      </c>
      <c r="I504" s="67"/>
    </row>
    <row r="505" spans="1:9" ht="26.25">
      <c r="B505" s="14"/>
      <c r="C505" s="14"/>
      <c r="D505" s="14"/>
      <c r="E505" s="24"/>
      <c r="F505" s="67"/>
      <c r="G505" s="67"/>
      <c r="H505" s="143"/>
      <c r="I505" s="67"/>
    </row>
    <row r="506" spans="1:9" ht="48.75">
      <c r="A506" s="2" t="s">
        <v>23</v>
      </c>
      <c r="B506" s="25" t="s">
        <v>26</v>
      </c>
      <c r="C506" s="3"/>
      <c r="D506" s="3"/>
      <c r="E506" s="3"/>
      <c r="F506" s="117"/>
      <c r="G506" s="71"/>
      <c r="H506" s="71"/>
      <c r="I506" s="71"/>
    </row>
    <row r="507" spans="1:9" ht="26.25">
      <c r="A507" s="85"/>
      <c r="B507" s="26" t="s">
        <v>43</v>
      </c>
      <c r="C507" s="26"/>
      <c r="D507" s="26"/>
      <c r="E507" s="28" t="s">
        <v>0</v>
      </c>
      <c r="F507" s="123" t="s">
        <v>79</v>
      </c>
      <c r="G507" s="33" t="s">
        <v>1</v>
      </c>
      <c r="H507" s="36" t="s">
        <v>598</v>
      </c>
      <c r="I507" s="125"/>
    </row>
    <row r="508" spans="1:9" ht="42">
      <c r="A508" s="1"/>
      <c r="B508" s="14"/>
      <c r="C508" s="14"/>
      <c r="D508" s="14"/>
      <c r="E508" s="16"/>
      <c r="F508" s="118" t="s">
        <v>113</v>
      </c>
      <c r="G508" s="93" t="s">
        <v>698</v>
      </c>
      <c r="H508" s="620" t="s">
        <v>663</v>
      </c>
    </row>
    <row r="509" spans="1:9" ht="26.25">
      <c r="B509" s="14"/>
      <c r="C509" s="14"/>
      <c r="D509" s="14"/>
      <c r="E509" s="16" t="s">
        <v>3</v>
      </c>
      <c r="F509" s="87" t="s">
        <v>327</v>
      </c>
      <c r="G509" s="142">
        <v>13530</v>
      </c>
      <c r="H509" s="405">
        <v>16230</v>
      </c>
    </row>
    <row r="510" spans="1:9" ht="26.25">
      <c r="B510" s="14"/>
      <c r="C510" s="14"/>
      <c r="D510" s="14"/>
      <c r="E510" s="16" t="s">
        <v>4</v>
      </c>
      <c r="F510" s="87" t="s">
        <v>268</v>
      </c>
      <c r="G510" s="142">
        <v>16910</v>
      </c>
      <c r="H510" s="405">
        <v>20290</v>
      </c>
    </row>
    <row r="511" spans="1:9" ht="26.25">
      <c r="B511" s="14"/>
      <c r="C511" s="14"/>
      <c r="D511" s="14"/>
      <c r="E511" s="16" t="s">
        <v>5</v>
      </c>
      <c r="F511" s="87" t="s">
        <v>328</v>
      </c>
      <c r="G511" s="142">
        <v>19440</v>
      </c>
      <c r="H511" s="405">
        <v>23330</v>
      </c>
      <c r="I511" s="67"/>
    </row>
    <row r="512" spans="1:9" ht="26.25">
      <c r="B512" s="14"/>
      <c r="C512" s="14"/>
      <c r="D512" s="14"/>
      <c r="E512" s="14"/>
      <c r="F512" s="87"/>
      <c r="G512" s="87"/>
      <c r="I512" s="91"/>
    </row>
    <row r="513" spans="1:9" ht="26.25">
      <c r="B513" s="14"/>
      <c r="C513" s="14"/>
      <c r="D513" s="14"/>
      <c r="E513" s="176" t="s">
        <v>22</v>
      </c>
      <c r="F513" s="67"/>
      <c r="G513" s="67"/>
      <c r="I513" s="67"/>
    </row>
    <row r="514" spans="1:9" ht="26.25">
      <c r="B514" s="14"/>
      <c r="C514" s="14"/>
      <c r="D514" s="14"/>
      <c r="E514" s="169"/>
      <c r="F514" s="67"/>
      <c r="G514" s="67"/>
      <c r="I514" s="67"/>
    </row>
    <row r="515" spans="1:9" ht="26.25">
      <c r="B515" s="14"/>
      <c r="C515" s="14"/>
      <c r="D515" s="14"/>
      <c r="E515" s="81" t="s">
        <v>14</v>
      </c>
      <c r="F515" s="160"/>
      <c r="G515" s="160"/>
      <c r="H515" s="645">
        <v>1910</v>
      </c>
      <c r="I515" s="67"/>
    </row>
    <row r="516" spans="1:9" ht="26.25">
      <c r="B516" s="14"/>
      <c r="C516" s="14"/>
      <c r="D516" s="14"/>
      <c r="E516" s="24"/>
      <c r="F516" s="67"/>
      <c r="G516" s="67"/>
      <c r="I516" s="67"/>
    </row>
    <row r="517" spans="1:9" ht="26.25">
      <c r="B517" s="14"/>
      <c r="C517" s="14"/>
      <c r="D517" s="14"/>
      <c r="E517" s="81" t="s">
        <v>233</v>
      </c>
      <c r="F517" s="160"/>
      <c r="G517" s="160"/>
      <c r="H517" s="161">
        <v>5000</v>
      </c>
      <c r="I517" s="67"/>
    </row>
    <row r="518" spans="1:9" ht="26.25">
      <c r="B518" s="14"/>
      <c r="C518" s="14"/>
      <c r="D518" s="14"/>
      <c r="E518" s="24"/>
      <c r="F518" s="67"/>
      <c r="G518" s="67"/>
      <c r="H518" s="143"/>
      <c r="I518" s="67"/>
    </row>
    <row r="519" spans="1:9" ht="48.75">
      <c r="A519" s="2"/>
      <c r="B519" s="25" t="s">
        <v>27</v>
      </c>
      <c r="C519" s="3"/>
      <c r="D519" s="3"/>
      <c r="E519" s="3"/>
      <c r="F519" s="117"/>
      <c r="G519" s="71"/>
      <c r="H519" s="71"/>
      <c r="I519" s="71"/>
    </row>
    <row r="520" spans="1:9" ht="26.25">
      <c r="A520" s="85"/>
      <c r="B520" s="26" t="s">
        <v>8</v>
      </c>
      <c r="C520" s="26"/>
      <c r="D520" s="26"/>
      <c r="E520" s="28" t="s">
        <v>0</v>
      </c>
      <c r="F520" s="123" t="s">
        <v>79</v>
      </c>
      <c r="G520" s="33" t="s">
        <v>1</v>
      </c>
      <c r="H520" s="125"/>
      <c r="I520" s="125"/>
    </row>
    <row r="521" spans="1:9" ht="26.25">
      <c r="A521" s="1"/>
      <c r="B521" s="14"/>
      <c r="C521" s="14"/>
      <c r="D521" s="14"/>
      <c r="E521" s="16"/>
      <c r="F521" s="118" t="s">
        <v>113</v>
      </c>
      <c r="G521" s="375" t="s">
        <v>699</v>
      </c>
    </row>
    <row r="522" spans="1:9" ht="26.25">
      <c r="A522" s="1"/>
      <c r="B522" s="14"/>
      <c r="C522" s="14"/>
      <c r="D522" s="14"/>
      <c r="E522" s="16" t="s">
        <v>2</v>
      </c>
      <c r="F522" s="87" t="s">
        <v>9</v>
      </c>
      <c r="G522" s="142">
        <v>11170</v>
      </c>
    </row>
    <row r="523" spans="1:9" ht="26.25">
      <c r="A523" s="1"/>
      <c r="B523" s="14"/>
      <c r="C523" s="14"/>
      <c r="D523" s="14"/>
      <c r="E523" s="16" t="s">
        <v>3</v>
      </c>
      <c r="F523" s="87" t="s">
        <v>327</v>
      </c>
      <c r="G523" s="142">
        <v>12580</v>
      </c>
    </row>
    <row r="524" spans="1:9" ht="26.25">
      <c r="A524" s="1"/>
      <c r="B524" s="14"/>
      <c r="C524" s="14"/>
      <c r="D524" s="14"/>
      <c r="E524" s="16" t="s">
        <v>4</v>
      </c>
      <c r="F524" s="87" t="s">
        <v>268</v>
      </c>
      <c r="G524" s="142">
        <v>14770</v>
      </c>
    </row>
    <row r="525" spans="1:9" ht="26.25">
      <c r="A525" s="1"/>
      <c r="B525" s="14"/>
      <c r="C525" s="14"/>
      <c r="D525" s="14"/>
      <c r="E525" s="16" t="s">
        <v>5</v>
      </c>
      <c r="F525" s="87" t="s">
        <v>328</v>
      </c>
      <c r="G525" s="142">
        <v>18470</v>
      </c>
    </row>
    <row r="526" spans="1:9" ht="26.25">
      <c r="B526" s="14"/>
      <c r="C526" s="14"/>
      <c r="D526" s="14"/>
      <c r="E526" s="16"/>
      <c r="F526" s="67"/>
      <c r="G526" s="67"/>
    </row>
    <row r="527" spans="1:9" ht="26.25">
      <c r="B527" s="14"/>
      <c r="C527" s="14"/>
      <c r="D527" s="14"/>
      <c r="E527" s="14"/>
      <c r="F527" s="87"/>
      <c r="G527" s="87"/>
    </row>
    <row r="528" spans="1:9" ht="26.25">
      <c r="B528" s="14"/>
      <c r="C528" s="14"/>
      <c r="D528" s="14"/>
      <c r="E528" s="193" t="s">
        <v>22</v>
      </c>
      <c r="F528" s="67"/>
      <c r="G528" s="67"/>
    </row>
    <row r="529" spans="1:9" ht="26.25">
      <c r="B529" s="14"/>
      <c r="C529" s="14"/>
      <c r="D529" s="14"/>
      <c r="E529" s="169"/>
      <c r="F529" s="67"/>
      <c r="G529" s="67"/>
    </row>
    <row r="530" spans="1:9" ht="26.25">
      <c r="B530" s="14"/>
      <c r="C530" s="14"/>
      <c r="D530" s="14"/>
      <c r="E530" s="81" t="s">
        <v>14</v>
      </c>
      <c r="F530" s="160"/>
      <c r="G530" s="160"/>
      <c r="H530" s="645">
        <v>1910</v>
      </c>
      <c r="I530" s="67"/>
    </row>
    <row r="531" spans="1:9" ht="26.25">
      <c r="B531" s="14"/>
      <c r="C531" s="14"/>
      <c r="D531" s="14"/>
      <c r="E531" s="14"/>
      <c r="F531" s="67"/>
      <c r="G531" s="67"/>
      <c r="H531" s="67"/>
      <c r="I531" s="67"/>
    </row>
    <row r="532" spans="1:9" ht="26.25">
      <c r="B532" s="14"/>
      <c r="C532" s="14"/>
      <c r="D532" s="14"/>
      <c r="E532" s="14"/>
      <c r="F532" s="67"/>
      <c r="G532" s="67"/>
      <c r="H532" s="67"/>
      <c r="I532" s="67"/>
    </row>
    <row r="533" spans="1:9" ht="26.25">
      <c r="A533" s="14"/>
      <c r="B533" s="14"/>
      <c r="C533" s="14"/>
      <c r="D533" s="14"/>
      <c r="E533" s="14"/>
      <c r="F533" s="14"/>
      <c r="G533" s="14"/>
      <c r="H533" s="14"/>
      <c r="I533" s="14"/>
    </row>
    <row r="534" spans="1:9" ht="26.25">
      <c r="B534" s="14"/>
      <c r="C534" s="14"/>
      <c r="D534" s="14"/>
      <c r="E534" s="14"/>
      <c r="F534" s="67"/>
      <c r="G534" s="67"/>
      <c r="H534" s="67"/>
      <c r="I534" s="67"/>
    </row>
    <row r="535" spans="1:9" ht="26.25">
      <c r="B535" s="14"/>
      <c r="C535" s="14"/>
      <c r="D535" s="14"/>
      <c r="E535" s="14"/>
      <c r="F535" s="67"/>
      <c r="G535" s="67"/>
      <c r="H535" s="67"/>
      <c r="I535" s="67"/>
    </row>
    <row r="536" spans="1:9" ht="26.25">
      <c r="B536" s="14"/>
      <c r="C536" s="14"/>
      <c r="D536" s="14"/>
      <c r="E536" s="14"/>
      <c r="F536" s="67"/>
      <c r="G536" s="67"/>
      <c r="H536" s="67"/>
      <c r="I536" s="67"/>
    </row>
    <row r="537" spans="1:9" ht="26.25">
      <c r="B537" s="14"/>
      <c r="C537" s="14"/>
      <c r="D537" s="14"/>
      <c r="E537" s="14"/>
      <c r="F537" s="67"/>
      <c r="G537" s="67"/>
      <c r="H537" s="67"/>
      <c r="I537" s="67"/>
    </row>
    <row r="538" spans="1:9" ht="26.25">
      <c r="B538" s="14"/>
      <c r="C538" s="14"/>
      <c r="D538" s="14"/>
      <c r="E538" s="14"/>
      <c r="F538" s="67"/>
      <c r="G538" s="67"/>
      <c r="H538" s="67"/>
      <c r="I538" s="67"/>
    </row>
    <row r="539" spans="1:9" ht="26.25">
      <c r="B539" s="14"/>
      <c r="C539" s="14"/>
      <c r="D539" s="14"/>
      <c r="E539" s="14"/>
      <c r="F539" s="67"/>
      <c r="G539" s="67"/>
      <c r="H539" s="67"/>
      <c r="I539" s="67"/>
    </row>
    <row r="540" spans="1:9" ht="26.25">
      <c r="B540" s="14"/>
      <c r="C540" s="14"/>
      <c r="D540" s="14"/>
      <c r="E540" s="14"/>
      <c r="F540" s="67"/>
      <c r="G540" s="67"/>
      <c r="H540" s="67"/>
      <c r="I540" s="67"/>
    </row>
    <row r="541" spans="1:9" ht="26.25">
      <c r="B541" s="14"/>
      <c r="C541" s="14"/>
      <c r="D541" s="14"/>
      <c r="E541" s="14"/>
      <c r="F541" s="67"/>
      <c r="G541" s="67"/>
      <c r="H541" s="67"/>
      <c r="I541" s="67"/>
    </row>
    <row r="542" spans="1:9" ht="26.25">
      <c r="B542" s="14"/>
      <c r="C542" s="14"/>
      <c r="D542" s="14"/>
      <c r="E542" s="14"/>
      <c r="F542" s="67"/>
      <c r="G542" s="67"/>
      <c r="H542" s="67"/>
      <c r="I542" s="67"/>
    </row>
    <row r="543" spans="1:9" ht="26.25">
      <c r="B543" s="14"/>
      <c r="C543" s="14"/>
      <c r="D543" s="14"/>
      <c r="E543" s="14"/>
      <c r="F543" s="67"/>
      <c r="G543" s="67"/>
      <c r="H543" s="67"/>
      <c r="I543" s="67"/>
    </row>
    <row r="544" spans="1:9" ht="26.25">
      <c r="B544" s="14"/>
      <c r="C544" s="14"/>
      <c r="D544" s="14"/>
      <c r="E544" s="14"/>
      <c r="F544" s="67"/>
      <c r="G544" s="67"/>
      <c r="H544" s="67"/>
      <c r="I544" s="67"/>
    </row>
    <row r="545" spans="2:9" ht="26.25">
      <c r="B545" s="14"/>
      <c r="C545" s="14"/>
      <c r="D545" s="14"/>
      <c r="E545" s="14"/>
      <c r="F545" s="67"/>
      <c r="G545" s="67"/>
      <c r="H545" s="67"/>
      <c r="I545" s="67"/>
    </row>
    <row r="546" spans="2:9" ht="26.25">
      <c r="B546" s="14"/>
      <c r="C546" s="14"/>
      <c r="D546" s="14"/>
      <c r="E546" s="14"/>
      <c r="F546" s="67"/>
      <c r="G546" s="67"/>
      <c r="H546" s="67"/>
      <c r="I546" s="67"/>
    </row>
    <row r="547" spans="2:9" ht="26.25">
      <c r="B547" s="14"/>
      <c r="C547" s="14"/>
      <c r="D547" s="14"/>
      <c r="E547" s="14"/>
      <c r="F547" s="67"/>
      <c r="G547" s="67"/>
      <c r="H547" s="67"/>
      <c r="I547" s="67"/>
    </row>
    <row r="548" spans="2:9" ht="26.25">
      <c r="B548" s="14"/>
      <c r="C548" s="14"/>
      <c r="D548" s="14"/>
      <c r="E548" s="14"/>
      <c r="F548" s="67"/>
      <c r="G548" s="67"/>
      <c r="H548" s="67"/>
      <c r="I548" s="67"/>
    </row>
    <row r="549" spans="2:9" ht="26.25">
      <c r="B549" s="14"/>
      <c r="C549" s="14"/>
      <c r="D549" s="14"/>
      <c r="E549" s="14"/>
      <c r="F549" s="67"/>
      <c r="G549" s="67"/>
      <c r="H549" s="67"/>
      <c r="I549" s="67"/>
    </row>
    <row r="550" spans="2:9" ht="26.25">
      <c r="B550" s="14"/>
      <c r="C550" s="14"/>
      <c r="D550" s="14"/>
      <c r="E550" s="14"/>
      <c r="F550" s="67"/>
      <c r="G550" s="67"/>
      <c r="H550" s="67"/>
      <c r="I550" s="67"/>
    </row>
    <row r="551" spans="2:9" ht="26.25">
      <c r="B551" s="14"/>
      <c r="C551" s="14"/>
      <c r="D551" s="14"/>
      <c r="E551" s="14"/>
      <c r="F551" s="67"/>
      <c r="G551" s="67"/>
      <c r="H551" s="67"/>
      <c r="I551" s="67"/>
    </row>
    <row r="552" spans="2:9" ht="26.25">
      <c r="B552" s="14"/>
      <c r="C552" s="14"/>
      <c r="D552" s="14"/>
      <c r="E552" s="14"/>
      <c r="F552" s="67"/>
      <c r="G552" s="67"/>
      <c r="H552" s="67"/>
      <c r="I552" s="67"/>
    </row>
  </sheetData>
  <mergeCells count="1">
    <mergeCell ref="A1:I1"/>
  </mergeCells>
  <phoneticPr fontId="8" type="noConversion"/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>&amp;L&amp;"Calibri (Body),Regular"&amp;16Tom Faulkner UK Retail Price List - 2022
&amp;R&amp;16Dining Tables</oddHeader>
    <oddFooter>&amp;L&amp;"Calibri (Body),Regular"&amp;16Prices do not include delivery and installation.&amp;R&amp;16&amp;P</oddFooter>
  </headerFooter>
  <drawing r:id="rId2"/>
  <extLst>
    <ext xmlns:mx="http://schemas.microsoft.com/office/mac/excel/2008/main" uri="{64002731-A6B0-56B0-2670-7721B7C09600}">
      <mx:PLV Mode="1" OnePage="0" WScale="38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2D0C1-5E5F-4DB6-932A-64C73AF5B927}">
  <sheetPr codeName="Sheet3">
    <tabColor rgb="FF7030A0"/>
  </sheetPr>
  <dimension ref="A1:I566"/>
  <sheetViews>
    <sheetView showGridLines="0" view="pageLayout" topLeftCell="A296" zoomScale="50" zoomScaleNormal="120" zoomScalePageLayoutView="50" workbookViewId="0">
      <selection activeCell="G318" sqref="G318"/>
    </sheetView>
  </sheetViews>
  <sheetFormatPr defaultColWidth="11.125" defaultRowHeight="15.75"/>
  <cols>
    <col min="1" max="1" width="1.625" customWidth="1"/>
    <col min="2" max="2" width="14" bestFit="1" customWidth="1"/>
    <col min="3" max="3" width="31.125" customWidth="1"/>
    <col min="4" max="4" width="38.5" customWidth="1"/>
    <col min="5" max="5" width="10.625" customWidth="1"/>
    <col min="6" max="6" width="22.125" style="9" customWidth="1"/>
    <col min="7" max="7" width="30.5" style="9" customWidth="1"/>
    <col min="8" max="8" width="28.625" style="9" customWidth="1"/>
    <col min="9" max="9" width="33.625" style="9" customWidth="1"/>
    <col min="10" max="10" width="11.125" customWidth="1"/>
  </cols>
  <sheetData>
    <row r="1" spans="1:9" ht="36">
      <c r="A1" s="696" t="s">
        <v>19</v>
      </c>
      <c r="B1" s="696"/>
      <c r="C1" s="696"/>
      <c r="D1" s="696"/>
      <c r="E1" s="696"/>
      <c r="F1" s="696"/>
      <c r="G1" s="696"/>
      <c r="H1" s="696"/>
      <c r="I1" s="696"/>
    </row>
    <row r="2" spans="1:9" ht="28.5">
      <c r="A2" s="11"/>
      <c r="B2" s="11"/>
      <c r="C2" s="11"/>
      <c r="D2" s="11"/>
      <c r="E2" s="11"/>
      <c r="F2" s="116"/>
      <c r="G2" s="116"/>
      <c r="H2" s="116"/>
      <c r="I2" s="116"/>
    </row>
    <row r="3" spans="1:9" ht="48.75">
      <c r="A3" s="2" t="s">
        <v>23</v>
      </c>
      <c r="B3" s="25" t="s">
        <v>24</v>
      </c>
      <c r="C3" s="3"/>
      <c r="D3" s="3"/>
      <c r="E3" s="3"/>
      <c r="F3" s="117"/>
      <c r="G3" s="71"/>
      <c r="H3" s="71"/>
      <c r="I3" s="71"/>
    </row>
    <row r="4" spans="1:9" s="69" customFormat="1" ht="26.25">
      <c r="A4" s="26"/>
      <c r="B4" s="26" t="s">
        <v>83</v>
      </c>
      <c r="C4" s="26"/>
      <c r="D4" s="26"/>
      <c r="E4" s="28" t="s">
        <v>0</v>
      </c>
      <c r="F4" s="136" t="s">
        <v>79</v>
      </c>
      <c r="G4" s="177" t="s">
        <v>1</v>
      </c>
      <c r="H4" s="28" t="s">
        <v>598</v>
      </c>
      <c r="I4" s="26"/>
    </row>
    <row r="5" spans="1:9" ht="26.25">
      <c r="A5" s="1"/>
      <c r="B5" s="14"/>
      <c r="C5" s="14"/>
      <c r="D5" s="14"/>
      <c r="E5" s="48"/>
      <c r="F5" s="167" t="s">
        <v>113</v>
      </c>
      <c r="G5" s="167"/>
      <c r="H5" s="218" t="s">
        <v>663</v>
      </c>
    </row>
    <row r="6" spans="1:9" ht="26.25">
      <c r="A6" s="1"/>
      <c r="B6" s="14"/>
      <c r="C6" s="14"/>
      <c r="D6" s="14"/>
      <c r="E6" s="16" t="s">
        <v>2</v>
      </c>
      <c r="F6" s="87" t="s">
        <v>9</v>
      </c>
      <c r="G6" s="213">
        <f>ROUNDUP((('UK-R-Dining Tables'!G6)/1.59)/10,0)*10</f>
        <v>7030</v>
      </c>
      <c r="H6" s="213">
        <f>ROUNDUP((('UK-R-Dining Tables'!H6)/1.59)/10,0)*10</f>
        <v>9210</v>
      </c>
    </row>
    <row r="7" spans="1:9" ht="26.25">
      <c r="A7" s="1"/>
      <c r="B7" s="14"/>
      <c r="C7" s="14"/>
      <c r="D7" s="14"/>
      <c r="E7" s="16" t="s">
        <v>3</v>
      </c>
      <c r="F7" s="87" t="s">
        <v>327</v>
      </c>
      <c r="G7" s="213">
        <f>ROUNDUP((('UK-R-Dining Tables'!G7)/1.59)/10,0)*10</f>
        <v>8090</v>
      </c>
      <c r="H7" s="213">
        <f>ROUNDUP((('UK-R-Dining Tables'!H7)/1.59)/10,0)*10</f>
        <v>10590</v>
      </c>
      <c r="I7" s="159"/>
    </row>
    <row r="8" spans="1:9" ht="26.25">
      <c r="A8" s="1"/>
      <c r="B8" s="14"/>
      <c r="C8" s="14"/>
      <c r="D8" s="14"/>
      <c r="E8" s="16" t="s">
        <v>4</v>
      </c>
      <c r="F8" s="87" t="s">
        <v>268</v>
      </c>
      <c r="G8" s="213">
        <f>ROUNDUP((('UK-R-Dining Tables'!G8)/1.59)/10,0)*10</f>
        <v>9290</v>
      </c>
      <c r="H8" s="213">
        <f>ROUNDUP((('UK-R-Dining Tables'!H8)/1.59)/10,0)*10</f>
        <v>12170</v>
      </c>
      <c r="I8" s="159"/>
    </row>
    <row r="9" spans="1:9" ht="26.25">
      <c r="A9" s="1"/>
      <c r="B9" s="14"/>
      <c r="C9" s="14"/>
      <c r="D9" s="14"/>
      <c r="E9" s="144" t="s">
        <v>5</v>
      </c>
      <c r="F9" s="87" t="s">
        <v>328</v>
      </c>
      <c r="G9" s="213">
        <f>ROUNDUP((('UK-R-Dining Tables'!G9)/1.59)/10,0)*10</f>
        <v>11620</v>
      </c>
      <c r="H9" s="213">
        <f>ROUNDUP((('UK-R-Dining Tables'!H9)/1.59)/10,0)*10</f>
        <v>15220</v>
      </c>
      <c r="I9" s="159"/>
    </row>
    <row r="10" spans="1:9" ht="25.35" customHeight="1">
      <c r="B10" s="14"/>
      <c r="C10" s="14"/>
      <c r="D10" s="14"/>
      <c r="E10" s="48"/>
      <c r="F10" s="150"/>
      <c r="G10" s="150"/>
      <c r="H10" s="150"/>
    </row>
    <row r="11" spans="1:9" ht="25.35" customHeight="1">
      <c r="B11" s="14"/>
      <c r="C11" s="14"/>
      <c r="D11" s="14"/>
      <c r="E11" s="168" t="s">
        <v>127</v>
      </c>
      <c r="F11" s="150"/>
      <c r="G11" s="150"/>
      <c r="H11" s="150"/>
    </row>
    <row r="12" spans="1:9" ht="25.35" customHeight="1">
      <c r="B12" s="14"/>
      <c r="C12" s="14"/>
      <c r="D12" s="14"/>
      <c r="E12" s="169"/>
      <c r="F12" s="170"/>
      <c r="G12" s="170"/>
      <c r="H12" s="150"/>
    </row>
    <row r="13" spans="1:9" ht="24.75" customHeight="1">
      <c r="B13" s="14"/>
      <c r="C13" s="14"/>
      <c r="D13" s="14"/>
      <c r="E13" s="8"/>
      <c r="F13" s="170"/>
      <c r="G13" s="170"/>
      <c r="H13" s="170"/>
    </row>
    <row r="14" spans="1:9" ht="25.35" customHeight="1">
      <c r="B14" s="14"/>
      <c r="C14" s="14"/>
      <c r="D14" s="14"/>
      <c r="E14" s="171" t="s">
        <v>14</v>
      </c>
      <c r="F14" s="172"/>
      <c r="G14" s="172"/>
      <c r="H14" s="173">
        <f>ROUNDUP(((('UK-R-Dining Tables'!H14)/1.59)+1)/10,0)*10</f>
        <v>840</v>
      </c>
    </row>
    <row r="15" spans="1:9" ht="25.35" customHeight="1">
      <c r="B15" s="14"/>
      <c r="C15" s="14"/>
      <c r="D15" s="14"/>
      <c r="E15" s="129"/>
      <c r="F15" s="150"/>
      <c r="G15" s="150"/>
      <c r="H15" s="150"/>
    </row>
    <row r="16" spans="1:9" ht="25.35" customHeight="1">
      <c r="E16" s="129"/>
      <c r="G16" s="119"/>
      <c r="H16" s="120"/>
      <c r="I16" s="120"/>
    </row>
    <row r="17" spans="1:9" ht="48.75">
      <c r="A17" s="2" t="s">
        <v>23</v>
      </c>
      <c r="B17" s="25" t="s">
        <v>24</v>
      </c>
      <c r="C17" s="3"/>
      <c r="D17" s="3"/>
      <c r="E17" s="3"/>
      <c r="F17" s="117"/>
      <c r="G17" s="71"/>
      <c r="H17" s="71"/>
      <c r="I17" s="71"/>
    </row>
    <row r="18" spans="1:9" s="69" customFormat="1" ht="26.25">
      <c r="A18" s="26"/>
      <c r="B18" s="26" t="s">
        <v>15</v>
      </c>
      <c r="C18" s="26"/>
      <c r="D18" s="26"/>
      <c r="E18" s="28" t="s">
        <v>0</v>
      </c>
      <c r="F18" s="136" t="s">
        <v>79</v>
      </c>
      <c r="G18" s="177" t="s">
        <v>635</v>
      </c>
      <c r="H18" s="28" t="s">
        <v>653</v>
      </c>
      <c r="I18" s="26" t="s">
        <v>598</v>
      </c>
    </row>
    <row r="19" spans="1:9" ht="26.25">
      <c r="A19" s="1"/>
      <c r="B19" s="14"/>
      <c r="C19" s="14"/>
      <c r="D19" s="14"/>
      <c r="E19" s="48"/>
      <c r="F19" s="167" t="s">
        <v>113</v>
      </c>
      <c r="G19" s="167"/>
      <c r="H19" s="218"/>
    </row>
    <row r="20" spans="1:9" ht="26.25">
      <c r="A20" s="1"/>
      <c r="B20" s="14"/>
      <c r="C20" s="14"/>
      <c r="D20" s="14"/>
      <c r="E20" s="16" t="s">
        <v>2</v>
      </c>
      <c r="F20" s="87" t="s">
        <v>16</v>
      </c>
      <c r="G20" s="213">
        <f>ROUNDUP((('UK-R-Dining Tables'!G21)/1.59)/10,0)*10</f>
        <v>3110</v>
      </c>
      <c r="H20" s="146">
        <f>ROUNDUP((('UK-R-Dining Tables'!H21)/1.59)/10,0)*10</f>
        <v>4500</v>
      </c>
      <c r="I20" s="367">
        <f>ROUNDUP((('UK-R-Dining Tables'!I21)/1.59)/10,0)*10</f>
        <v>5900</v>
      </c>
    </row>
    <row r="21" spans="1:9" ht="26.25">
      <c r="A21" s="1"/>
      <c r="B21" s="14"/>
      <c r="C21" s="14"/>
      <c r="D21" s="14"/>
      <c r="E21" s="16" t="s">
        <v>3</v>
      </c>
      <c r="F21" s="87" t="s">
        <v>17</v>
      </c>
      <c r="G21" s="213">
        <f>ROUNDUP((('UK-R-Dining Tables'!G22)/1.59)/10,0)*10</f>
        <v>3570</v>
      </c>
      <c r="H21" s="146">
        <f>ROUNDUP((('UK-R-Dining Tables'!H22)/1.59)/10,0)*10</f>
        <v>5180</v>
      </c>
      <c r="I21" s="367">
        <f>ROUNDUP((('UK-R-Dining Tables'!I22)/1.59)/10,0)*10</f>
        <v>6780</v>
      </c>
    </row>
    <row r="22" spans="1:9" ht="26.25">
      <c r="A22" s="1"/>
      <c r="B22" s="14"/>
      <c r="C22" s="14"/>
      <c r="D22" s="14"/>
      <c r="E22" s="16" t="s">
        <v>4</v>
      </c>
      <c r="F22" s="87" t="s">
        <v>654</v>
      </c>
      <c r="G22" s="213">
        <f>ROUNDUP((('UK-R-Dining Tables'!G23)/1.59)/10,0)*10</f>
        <v>4460</v>
      </c>
      <c r="H22" s="146">
        <f>ROUNDUP((('UK-R-Dining Tables'!H23)/1.59)/10,0)*10</f>
        <v>7100</v>
      </c>
      <c r="I22" s="367">
        <f>ROUNDUP((('UK-R-Dining Tables'!I23)/1.59)/10,0)*10</f>
        <v>8480</v>
      </c>
    </row>
    <row r="23" spans="1:9" ht="26.25">
      <c r="A23" s="1"/>
      <c r="B23" s="14"/>
      <c r="C23" s="14"/>
      <c r="D23" s="14"/>
      <c r="E23" s="144" t="s">
        <v>5</v>
      </c>
      <c r="F23" s="87" t="s">
        <v>681</v>
      </c>
      <c r="G23" s="213">
        <f>ROUNDUP((('UK-R-Dining Tables'!G24)/1.59)/10,0)*10</f>
        <v>5130</v>
      </c>
      <c r="H23" s="146">
        <f>ROUNDUP((('UK-R-Dining Tables'!H24)/1.59)/10,0)*10</f>
        <v>7440</v>
      </c>
      <c r="I23" s="367">
        <f>ROUNDUP((('UK-R-Dining Tables'!I24)/1.59)/10,0)*10</f>
        <v>9750</v>
      </c>
    </row>
    <row r="24" spans="1:9" ht="25.35" customHeight="1">
      <c r="B24" s="14"/>
      <c r="C24" s="14"/>
      <c r="D24" s="14"/>
      <c r="E24" s="48"/>
      <c r="F24" s="150"/>
      <c r="G24" s="150"/>
      <c r="H24" s="150"/>
    </row>
    <row r="25" spans="1:9" ht="25.35" customHeight="1">
      <c r="B25" s="14"/>
      <c r="C25" s="14"/>
      <c r="D25" s="14"/>
      <c r="E25" s="168" t="s">
        <v>127</v>
      </c>
      <c r="F25" s="150"/>
      <c r="G25" s="150"/>
      <c r="H25" s="150"/>
    </row>
    <row r="26" spans="1:9" ht="25.35" customHeight="1">
      <c r="B26" s="14"/>
      <c r="C26" s="14"/>
      <c r="D26" s="14"/>
      <c r="E26" s="169"/>
      <c r="F26" s="170"/>
      <c r="G26" s="170"/>
      <c r="H26" s="150"/>
    </row>
    <row r="27" spans="1:9" ht="24.75" customHeight="1">
      <c r="B27" s="14"/>
      <c r="C27" s="14"/>
      <c r="D27" s="14"/>
      <c r="E27" s="8"/>
      <c r="F27" s="170"/>
      <c r="G27" s="170"/>
      <c r="H27" s="170"/>
    </row>
    <row r="28" spans="1:9" ht="25.35" customHeight="1">
      <c r="B28" s="14"/>
      <c r="C28" s="14"/>
      <c r="D28" s="14"/>
      <c r="E28" s="171" t="s">
        <v>14</v>
      </c>
      <c r="F28" s="172"/>
      <c r="G28" s="172"/>
      <c r="H28" s="173">
        <f>ROUNDUP(((('UK-R-Dining Tables'!H14)/1.59)+1)/10,0)*10</f>
        <v>840</v>
      </c>
    </row>
    <row r="29" spans="1:9" ht="25.35" customHeight="1">
      <c r="B29" s="14"/>
      <c r="C29" s="14"/>
      <c r="D29" s="14"/>
      <c r="E29" s="64"/>
      <c r="F29" s="150"/>
      <c r="G29" s="150"/>
      <c r="H29" s="597"/>
    </row>
    <row r="30" spans="1:9" ht="25.35" customHeight="1">
      <c r="B30" s="14"/>
      <c r="C30" s="14"/>
      <c r="D30" s="14"/>
      <c r="E30" s="129"/>
      <c r="F30" s="150"/>
      <c r="G30" s="150"/>
      <c r="H30" s="150"/>
    </row>
    <row r="31" spans="1:9" ht="48.75">
      <c r="A31" s="2" t="s">
        <v>23</v>
      </c>
      <c r="B31" s="25" t="s">
        <v>665</v>
      </c>
      <c r="C31" s="3"/>
      <c r="D31" s="3"/>
      <c r="E31" s="3"/>
      <c r="F31" s="117"/>
      <c r="G31" s="71"/>
      <c r="H31" s="71"/>
      <c r="I31" s="71"/>
    </row>
    <row r="32" spans="1:9" s="69" customFormat="1" ht="26.25">
      <c r="A32" s="26"/>
      <c r="B32" s="26" t="s">
        <v>15</v>
      </c>
      <c r="C32" s="26"/>
      <c r="D32" s="26"/>
      <c r="E32" s="28" t="s">
        <v>0</v>
      </c>
      <c r="F32" s="215" t="s">
        <v>94</v>
      </c>
      <c r="G32" s="28" t="s">
        <v>326</v>
      </c>
      <c r="H32" s="86" t="s">
        <v>1</v>
      </c>
      <c r="I32" s="26" t="s">
        <v>439</v>
      </c>
    </row>
    <row r="33" spans="1:9" ht="26.25">
      <c r="A33" s="1"/>
      <c r="B33" s="14"/>
      <c r="C33" s="14"/>
      <c r="D33" s="14"/>
      <c r="E33" s="16"/>
      <c r="F33" s="118" t="s">
        <v>113</v>
      </c>
      <c r="G33" s="118"/>
    </row>
    <row r="34" spans="1:9" ht="26.25">
      <c r="A34" s="1"/>
      <c r="B34" s="14"/>
      <c r="C34" s="14"/>
      <c r="D34" s="14"/>
      <c r="E34" s="16" t="s">
        <v>2</v>
      </c>
      <c r="F34" s="621" t="s">
        <v>16</v>
      </c>
      <c r="G34" s="213">
        <f>ROUNDUP((('UK-R-Dining Tables'!G36)/1.59)/10,0)*10</f>
        <v>3110</v>
      </c>
      <c r="H34" s="213">
        <f>ROUNDUP((('UK-R-Dining Tables'!H36)/1.59)/10,0)*10</f>
        <v>4500</v>
      </c>
      <c r="I34" s="213">
        <f>ROUNDUP((('UK-R-Dining Tables'!I36)/1.59)/10,0)*10</f>
        <v>5900</v>
      </c>
    </row>
    <row r="35" spans="1:9" ht="26.25">
      <c r="A35" s="1"/>
      <c r="B35" s="14"/>
      <c r="C35" s="14"/>
      <c r="D35" s="14"/>
      <c r="E35" s="16" t="s">
        <v>3</v>
      </c>
      <c r="F35" s="87" t="s">
        <v>17</v>
      </c>
      <c r="G35" s="213">
        <f>ROUNDUP((('UK-R-Dining Tables'!G37)/1.59)/10,0)*10</f>
        <v>3570</v>
      </c>
      <c r="H35" s="213">
        <f>ROUNDUP((('UK-R-Dining Tables'!H37)/1.59)/10,0)*10</f>
        <v>5180</v>
      </c>
      <c r="I35" s="213">
        <f>ROUNDUP((('UK-R-Dining Tables'!I37)/1.59)/10,0)*10</f>
        <v>6780</v>
      </c>
    </row>
    <row r="36" spans="1:9" ht="26.25">
      <c r="A36" s="1"/>
      <c r="B36" s="14"/>
      <c r="C36" s="14"/>
      <c r="D36" s="14"/>
      <c r="E36" s="16" t="s">
        <v>4</v>
      </c>
      <c r="F36" s="87" t="s">
        <v>18</v>
      </c>
      <c r="G36" s="213">
        <f>ROUNDUP((('UK-R-Dining Tables'!G38)/1.59)/10,0)*10</f>
        <v>4460</v>
      </c>
      <c r="H36" s="213">
        <f>ROUNDUP((('UK-R-Dining Tables'!H38)/1.59)/10,0)*10</f>
        <v>6470</v>
      </c>
      <c r="I36" s="213">
        <f>ROUNDUP((('UK-R-Dining Tables'!I38)/1.59)/10,0)*10</f>
        <v>8480</v>
      </c>
    </row>
    <row r="37" spans="1:9" ht="26.25">
      <c r="A37" s="1"/>
      <c r="B37" s="14"/>
      <c r="C37" s="14"/>
      <c r="D37" s="14"/>
      <c r="E37" s="16" t="s">
        <v>5</v>
      </c>
      <c r="F37" s="67" t="s">
        <v>680</v>
      </c>
      <c r="G37" s="213">
        <f>ROUNDUP((('UK-R-Dining Tables'!G39)/1.59)/10,0)*10</f>
        <v>5130</v>
      </c>
      <c r="H37" s="213">
        <f>ROUNDUP((('UK-R-Dining Tables'!H39)/1.59)/10,0)*10</f>
        <v>7440</v>
      </c>
      <c r="I37" s="213">
        <f>ROUNDUP((('UK-R-Dining Tables'!I39)/1.59)/10,0)*10</f>
        <v>9750</v>
      </c>
    </row>
    <row r="38" spans="1:9" ht="25.35" customHeight="1">
      <c r="B38" s="14"/>
      <c r="C38" s="14"/>
      <c r="D38" s="14"/>
      <c r="E38" s="16"/>
      <c r="F38" s="87"/>
      <c r="G38" s="87"/>
    </row>
    <row r="39" spans="1:9" ht="25.35" customHeight="1">
      <c r="B39" s="14"/>
      <c r="C39" s="14"/>
      <c r="D39" s="14"/>
      <c r="E39" s="16"/>
      <c r="F39" s="87"/>
      <c r="G39" s="87"/>
    </row>
    <row r="40" spans="1:9" ht="25.35" customHeight="1">
      <c r="B40" s="14"/>
      <c r="C40" s="14"/>
      <c r="D40" s="14"/>
      <c r="E40" s="16"/>
      <c r="F40" s="67"/>
      <c r="G40" s="67"/>
    </row>
    <row r="41" spans="1:9" ht="25.35" customHeight="1">
      <c r="B41" s="14"/>
      <c r="C41" s="14"/>
      <c r="D41" s="14"/>
      <c r="E41" s="210" t="s">
        <v>284</v>
      </c>
      <c r="F41" s="67"/>
      <c r="G41" s="67"/>
    </row>
    <row r="42" spans="1:9" ht="25.35" customHeight="1">
      <c r="B42" s="14"/>
      <c r="C42" s="14"/>
      <c r="D42" s="14"/>
      <c r="E42" s="141"/>
      <c r="F42" s="67"/>
      <c r="G42" s="67"/>
    </row>
    <row r="43" spans="1:9" ht="25.35" customHeight="1">
      <c r="B43" s="14"/>
      <c r="C43" s="14"/>
      <c r="D43" s="14"/>
      <c r="E43" s="141"/>
    </row>
    <row r="44" spans="1:9" ht="25.35" customHeight="1">
      <c r="B44" s="14"/>
      <c r="C44" s="14"/>
      <c r="D44" s="14"/>
    </row>
    <row r="45" spans="1:9" ht="25.35" customHeight="1">
      <c r="B45" s="14"/>
      <c r="C45" s="14"/>
      <c r="D45" s="14"/>
      <c r="E45" s="81" t="s">
        <v>14</v>
      </c>
      <c r="F45" s="160"/>
      <c r="G45" s="160"/>
      <c r="H45" s="173">
        <f>ROUNDUP(((('UK-R-Dining Tables'!H47)/1.59)+1)/10,0)*10</f>
        <v>840</v>
      </c>
    </row>
    <row r="46" spans="1:9" ht="25.35" customHeight="1">
      <c r="B46" s="14"/>
      <c r="C46" s="14"/>
      <c r="D46" s="14"/>
      <c r="E46" s="169"/>
      <c r="F46" s="67"/>
      <c r="G46" s="67"/>
    </row>
    <row r="47" spans="1:9" ht="52.35" customHeight="1">
      <c r="B47" s="25" t="s">
        <v>557</v>
      </c>
      <c r="C47" s="3"/>
      <c r="D47" s="3"/>
      <c r="E47" s="3"/>
      <c r="F47" s="117"/>
      <c r="G47" s="71"/>
      <c r="H47" s="71"/>
      <c r="I47" s="71"/>
    </row>
    <row r="48" spans="1:9" ht="25.35" customHeight="1">
      <c r="B48" s="26" t="s">
        <v>43</v>
      </c>
      <c r="C48" s="26"/>
      <c r="D48" s="26"/>
      <c r="E48" s="28" t="s">
        <v>0</v>
      </c>
      <c r="F48" s="215" t="s">
        <v>94</v>
      </c>
      <c r="G48" s="28" t="s">
        <v>583</v>
      </c>
      <c r="H48" s="86"/>
      <c r="I48" s="26"/>
    </row>
    <row r="49" spans="2:7" ht="25.35" customHeight="1">
      <c r="B49" s="14"/>
      <c r="C49" s="14"/>
      <c r="D49" s="14"/>
      <c r="E49" s="16"/>
      <c r="F49" s="118" t="s">
        <v>113</v>
      </c>
      <c r="G49" s="118"/>
    </row>
    <row r="50" spans="2:7" ht="25.35" customHeight="1">
      <c r="B50" s="14"/>
      <c r="C50" s="14"/>
      <c r="D50" s="14"/>
      <c r="E50" s="16"/>
      <c r="F50" s="118"/>
      <c r="G50" s="118"/>
    </row>
    <row r="51" spans="2:7" ht="25.35" customHeight="1">
      <c r="B51" s="14"/>
      <c r="C51" s="14"/>
      <c r="D51" s="14"/>
      <c r="E51" s="16" t="s">
        <v>2</v>
      </c>
      <c r="F51" s="87" t="s">
        <v>559</v>
      </c>
      <c r="G51" s="142">
        <f>ROUNDUP((('UK-R-Dining Tables'!G54)/1.59)/10,0)*10</f>
        <v>3160</v>
      </c>
    </row>
    <row r="52" spans="2:7" ht="25.35" customHeight="1">
      <c r="B52" s="14"/>
      <c r="C52" s="14"/>
      <c r="D52" s="14"/>
      <c r="E52" s="16" t="s">
        <v>3</v>
      </c>
      <c r="F52" s="87" t="s">
        <v>560</v>
      </c>
      <c r="G52" s="142">
        <f>ROUNDUP((('UK-R-Dining Tables'!G55)/1.59)/10,0)*10</f>
        <v>3780</v>
      </c>
    </row>
    <row r="53" spans="2:7" ht="25.35" customHeight="1">
      <c r="B53" s="14"/>
      <c r="C53" s="14"/>
      <c r="D53" s="14"/>
      <c r="E53" s="16" t="s">
        <v>4</v>
      </c>
      <c r="F53" s="67" t="s">
        <v>89</v>
      </c>
      <c r="G53" s="142">
        <f>ROUNDUP((('UK-R-Dining Tables'!G56)/1.59)/10,0)*10</f>
        <v>4410</v>
      </c>
    </row>
    <row r="54" spans="2:7" ht="25.35" customHeight="1">
      <c r="B54" s="14"/>
      <c r="C54" s="14"/>
      <c r="D54" s="14"/>
      <c r="E54" s="16" t="s">
        <v>5</v>
      </c>
      <c r="F54" s="87" t="s">
        <v>12</v>
      </c>
      <c r="G54" s="142">
        <f>ROUNDUP((('UK-R-Dining Tables'!G57)/1.59)/10,0)*10</f>
        <v>5040</v>
      </c>
    </row>
    <row r="55" spans="2:7" ht="25.35" customHeight="1">
      <c r="B55" s="14"/>
      <c r="C55" s="14"/>
      <c r="D55" s="14"/>
      <c r="E55" s="16"/>
      <c r="F55" s="87"/>
      <c r="G55" s="87"/>
    </row>
    <row r="56" spans="2:7" ht="25.35" customHeight="1">
      <c r="B56" s="14"/>
      <c r="C56" s="14"/>
      <c r="D56" s="14"/>
      <c r="E56" s="16"/>
      <c r="F56" s="67"/>
      <c r="G56" s="67"/>
    </row>
    <row r="57" spans="2:7" ht="25.35" customHeight="1">
      <c r="B57" s="14"/>
      <c r="C57" s="14"/>
      <c r="D57" s="14"/>
      <c r="E57" s="210" t="s">
        <v>284</v>
      </c>
      <c r="F57" s="67"/>
      <c r="G57" s="67"/>
    </row>
    <row r="58" spans="2:7" ht="25.35" customHeight="1">
      <c r="B58" s="14"/>
      <c r="C58" s="14"/>
      <c r="D58" s="14"/>
      <c r="E58" s="141"/>
      <c r="F58" s="67"/>
      <c r="G58" s="67"/>
    </row>
    <row r="59" spans="2:7" ht="25.35" customHeight="1">
      <c r="B59" s="14"/>
      <c r="C59" s="14"/>
      <c r="D59" s="14"/>
      <c r="E59" s="141" t="s">
        <v>666</v>
      </c>
    </row>
    <row r="60" spans="2:7" ht="25.35" customHeight="1">
      <c r="B60" s="14"/>
      <c r="C60" s="14"/>
      <c r="D60" s="14"/>
      <c r="E60" s="141"/>
    </row>
    <row r="61" spans="2:7" ht="25.35" customHeight="1">
      <c r="B61" s="14"/>
      <c r="C61" s="14"/>
      <c r="D61" s="14"/>
      <c r="E61" s="141"/>
    </row>
    <row r="62" spans="2:7" ht="25.35" customHeight="1">
      <c r="B62" s="14"/>
      <c r="C62" s="14"/>
      <c r="D62" s="14"/>
      <c r="E62" s="141"/>
    </row>
    <row r="63" spans="2:7" ht="25.35" customHeight="1">
      <c r="B63" s="14"/>
      <c r="C63" s="14"/>
      <c r="D63" s="14"/>
      <c r="E63" s="141"/>
    </row>
    <row r="64" spans="2:7" ht="25.35" customHeight="1">
      <c r="B64" s="14"/>
      <c r="C64" s="14"/>
      <c r="D64" s="14"/>
      <c r="E64" s="141"/>
    </row>
    <row r="65" spans="2:9" ht="25.35" customHeight="1">
      <c r="B65" s="14"/>
      <c r="C65" s="14"/>
      <c r="D65" s="14"/>
      <c r="E65" s="141"/>
    </row>
    <row r="66" spans="2:9" ht="25.35" customHeight="1">
      <c r="B66" s="14"/>
      <c r="C66" s="14"/>
      <c r="D66" s="14"/>
      <c r="E66" s="141"/>
    </row>
    <row r="67" spans="2:9" ht="25.35" customHeight="1">
      <c r="B67" s="14"/>
      <c r="C67" s="14"/>
      <c r="D67" s="14"/>
      <c r="E67" s="141"/>
    </row>
    <row r="68" spans="2:9" ht="25.35" customHeight="1">
      <c r="B68" s="14"/>
      <c r="C68" s="14"/>
      <c r="D68" s="14"/>
      <c r="E68" s="141"/>
    </row>
    <row r="69" spans="2:9" ht="27" customHeight="1">
      <c r="B69" s="14"/>
      <c r="C69" s="14"/>
      <c r="D69" s="14"/>
      <c r="E69" s="141"/>
    </row>
    <row r="70" spans="2:9" ht="25.35" customHeight="1">
      <c r="B70" s="14"/>
      <c r="C70" s="14"/>
      <c r="D70" s="14"/>
      <c r="E70" s="141"/>
    </row>
    <row r="71" spans="2:9" ht="25.35" customHeight="1">
      <c r="B71" s="14"/>
      <c r="C71" s="14"/>
      <c r="D71" s="14"/>
      <c r="E71" s="24"/>
      <c r="F71" s="67"/>
      <c r="G71" s="67"/>
      <c r="H71" s="143"/>
      <c r="I71" s="67"/>
    </row>
    <row r="72" spans="2:9" ht="52.35" customHeight="1">
      <c r="B72" s="25" t="s">
        <v>557</v>
      </c>
      <c r="C72" s="3"/>
      <c r="D72" s="3"/>
      <c r="E72" s="3"/>
      <c r="F72" s="117"/>
      <c r="G72" s="71"/>
      <c r="H72" s="71"/>
      <c r="I72" s="71"/>
    </row>
    <row r="73" spans="2:9" ht="25.35" customHeight="1">
      <c r="B73" s="26" t="s">
        <v>15</v>
      </c>
      <c r="C73" s="26"/>
      <c r="D73" s="26"/>
      <c r="E73" s="28" t="s">
        <v>0</v>
      </c>
      <c r="F73" s="215" t="s">
        <v>94</v>
      </c>
      <c r="G73" s="28" t="s">
        <v>583</v>
      </c>
      <c r="H73" s="86"/>
      <c r="I73" s="26"/>
    </row>
    <row r="74" spans="2:9" ht="25.35" customHeight="1">
      <c r="B74" s="14"/>
      <c r="C74" s="14"/>
      <c r="D74" s="14"/>
      <c r="E74" s="16"/>
      <c r="F74" s="118" t="s">
        <v>113</v>
      </c>
      <c r="G74" s="118"/>
    </row>
    <row r="75" spans="2:9" ht="25.35" customHeight="1">
      <c r="B75" s="14"/>
      <c r="C75" s="14"/>
      <c r="D75" s="14"/>
      <c r="E75" s="16" t="s">
        <v>3</v>
      </c>
      <c r="F75" s="87" t="s">
        <v>17</v>
      </c>
      <c r="G75" s="142">
        <f>ROUNDUP((('UK-R-Dining Tables'!G74)/1.59)/10,0)*10</f>
        <v>2530</v>
      </c>
    </row>
    <row r="76" spans="2:9" ht="25.35" customHeight="1">
      <c r="B76" s="14"/>
      <c r="C76" s="14"/>
      <c r="D76" s="14"/>
      <c r="E76" s="16" t="s">
        <v>4</v>
      </c>
      <c r="F76" s="87" t="s">
        <v>18</v>
      </c>
      <c r="G76" s="142">
        <f>ROUNDUP((('UK-R-Dining Tables'!G75)/1.59)/10,0)*10</f>
        <v>2970</v>
      </c>
    </row>
    <row r="77" spans="2:9" ht="25.35" customHeight="1">
      <c r="B77" s="14"/>
      <c r="C77" s="14"/>
      <c r="D77" s="14"/>
      <c r="E77" s="16" t="s">
        <v>5</v>
      </c>
      <c r="F77" s="67" t="s">
        <v>681</v>
      </c>
      <c r="G77" s="142">
        <f>ROUNDUP((('UK-R-Dining Tables'!G76)/1.59)/10,0)*10</f>
        <v>3510</v>
      </c>
    </row>
    <row r="78" spans="2:9" ht="25.35" customHeight="1">
      <c r="B78" s="14"/>
      <c r="C78" s="14"/>
      <c r="D78" s="14"/>
      <c r="E78" s="16"/>
      <c r="F78" s="87"/>
      <c r="G78" s="87"/>
    </row>
    <row r="79" spans="2:9" ht="25.35" customHeight="1">
      <c r="B79" s="14"/>
      <c r="C79" s="14"/>
      <c r="D79" s="14"/>
      <c r="E79" s="16"/>
      <c r="F79" s="87"/>
      <c r="G79" s="87"/>
    </row>
    <row r="80" spans="2:9" ht="25.35" customHeight="1">
      <c r="B80" s="14"/>
      <c r="C80" s="14"/>
      <c r="D80" s="14"/>
      <c r="E80" s="16"/>
      <c r="F80" s="67"/>
      <c r="G80" s="67"/>
    </row>
    <row r="81" spans="1:9" ht="25.35" customHeight="1">
      <c r="B81" s="14"/>
      <c r="C81" s="14"/>
      <c r="D81" s="14"/>
      <c r="E81" s="210" t="s">
        <v>284</v>
      </c>
      <c r="F81" s="67"/>
      <c r="G81" s="67"/>
    </row>
    <row r="82" spans="1:9" ht="25.35" customHeight="1">
      <c r="B82" s="14"/>
      <c r="C82" s="14"/>
      <c r="D82" s="14"/>
      <c r="F82" s="67"/>
      <c r="G82" s="67"/>
    </row>
    <row r="83" spans="1:9" ht="25.35" customHeight="1">
      <c r="B83" s="14"/>
      <c r="C83" s="14"/>
      <c r="D83" s="14"/>
      <c r="E83" s="141" t="s">
        <v>666</v>
      </c>
    </row>
    <row r="84" spans="1:9" ht="25.35" customHeight="1">
      <c r="B84" s="14"/>
      <c r="C84" s="14"/>
      <c r="D84" s="14"/>
      <c r="E84" s="169"/>
      <c r="F84" s="67"/>
      <c r="G84" s="67"/>
    </row>
    <row r="85" spans="1:9" ht="25.35" customHeight="1">
      <c r="B85" s="14"/>
      <c r="C85" s="14"/>
      <c r="D85" s="14"/>
      <c r="E85" s="169"/>
      <c r="F85" s="67"/>
      <c r="G85" s="67"/>
    </row>
    <row r="86" spans="1:9" ht="25.35" customHeight="1">
      <c r="B86" s="14"/>
      <c r="C86" s="14"/>
      <c r="D86" s="14"/>
      <c r="E86" s="24"/>
      <c r="F86" s="67"/>
      <c r="G86" s="67"/>
      <c r="H86" s="143"/>
      <c r="I86" s="67"/>
    </row>
    <row r="87" spans="1:9" ht="25.35" customHeight="1">
      <c r="B87" s="69"/>
      <c r="C87" s="69"/>
      <c r="D87" s="69"/>
      <c r="E87" s="141"/>
      <c r="F87" s="67"/>
      <c r="G87" s="67"/>
      <c r="H87" s="121"/>
      <c r="I87" s="122"/>
    </row>
    <row r="88" spans="1:9" ht="48.75">
      <c r="A88" s="2" t="s">
        <v>23</v>
      </c>
      <c r="B88" s="4" t="s">
        <v>330</v>
      </c>
      <c r="C88" s="3"/>
      <c r="D88" s="3"/>
      <c r="E88" s="3"/>
      <c r="F88" s="117"/>
      <c r="G88" s="71"/>
      <c r="H88" s="71"/>
      <c r="I88" s="71"/>
    </row>
    <row r="89" spans="1:9" ht="26.25">
      <c r="A89" s="26"/>
      <c r="B89" s="26" t="s">
        <v>15</v>
      </c>
      <c r="C89" s="26"/>
      <c r="D89" s="26"/>
      <c r="E89" s="28" t="s">
        <v>0</v>
      </c>
      <c r="F89" s="215" t="s">
        <v>94</v>
      </c>
      <c r="G89" s="28" t="s">
        <v>326</v>
      </c>
      <c r="H89" s="86"/>
      <c r="I89" s="26"/>
    </row>
    <row r="90" spans="1:9" ht="28.35" customHeight="1">
      <c r="A90" s="1"/>
      <c r="B90" s="14"/>
      <c r="C90" s="14"/>
      <c r="D90" s="14"/>
      <c r="E90" s="16"/>
      <c r="F90" s="118" t="s">
        <v>113</v>
      </c>
      <c r="G90" s="118"/>
    </row>
    <row r="91" spans="1:9" ht="26.25">
      <c r="A91" s="1"/>
      <c r="B91" s="14"/>
      <c r="C91" s="14"/>
      <c r="D91" s="14"/>
      <c r="E91" s="16" t="s">
        <v>2</v>
      </c>
      <c r="F91" s="87" t="s">
        <v>16</v>
      </c>
      <c r="G91" s="213">
        <f>ROUNDUP((('UK-R-Dining Tables'!G93)/1.59)/10,0)*10</f>
        <v>3310</v>
      </c>
    </row>
    <row r="92" spans="1:9" ht="26.25">
      <c r="A92" s="1"/>
      <c r="B92" s="14"/>
      <c r="C92" s="14"/>
      <c r="D92" s="14"/>
      <c r="E92" s="16" t="s">
        <v>3</v>
      </c>
      <c r="F92" s="87" t="s">
        <v>17</v>
      </c>
      <c r="G92" s="213">
        <f>ROUNDUP((('UK-R-Dining Tables'!G94)/1.59)/10,0)*10</f>
        <v>3800</v>
      </c>
    </row>
    <row r="93" spans="1:9" ht="26.25">
      <c r="A93" s="1"/>
      <c r="B93" s="14"/>
      <c r="C93" s="14"/>
      <c r="D93" s="14"/>
      <c r="E93" s="16" t="s">
        <v>4</v>
      </c>
      <c r="F93" s="87" t="s">
        <v>18</v>
      </c>
      <c r="G93" s="213">
        <f>ROUNDUP((('UK-R-Dining Tables'!G95)/1.59)/10,0)*10</f>
        <v>4750</v>
      </c>
    </row>
    <row r="94" spans="1:9" ht="26.25">
      <c r="B94" s="14"/>
      <c r="C94" s="14"/>
      <c r="D94" s="14"/>
      <c r="E94" s="16" t="s">
        <v>5</v>
      </c>
      <c r="F94" s="87" t="s">
        <v>681</v>
      </c>
      <c r="G94" s="213">
        <f>ROUNDUP((('UK-R-Dining Tables'!G96)/1.59)/10,0)*10</f>
        <v>5460</v>
      </c>
    </row>
    <row r="95" spans="1:9" ht="25.35" customHeight="1">
      <c r="B95" s="14"/>
      <c r="C95" s="14"/>
      <c r="D95" s="14"/>
      <c r="E95" s="16"/>
      <c r="F95" s="87"/>
      <c r="G95" s="87"/>
    </row>
    <row r="96" spans="1:9" ht="25.35" customHeight="1">
      <c r="B96" s="14"/>
      <c r="C96" s="14"/>
      <c r="D96" s="14"/>
      <c r="E96" s="16"/>
      <c r="F96" s="67"/>
      <c r="G96" s="67"/>
    </row>
    <row r="97" spans="1:9" ht="25.35" customHeight="1">
      <c r="B97" s="14"/>
      <c r="C97" s="14"/>
      <c r="D97" s="14"/>
      <c r="E97" s="210" t="s">
        <v>307</v>
      </c>
      <c r="F97" s="67"/>
      <c r="G97" s="67"/>
    </row>
    <row r="98" spans="1:9" ht="25.35" customHeight="1">
      <c r="B98" s="14"/>
      <c r="C98" s="14"/>
      <c r="D98" s="14"/>
      <c r="E98" s="141" t="s">
        <v>466</v>
      </c>
      <c r="F98" s="67"/>
      <c r="G98" s="67"/>
    </row>
    <row r="99" spans="1:9" ht="25.35" customHeight="1">
      <c r="B99" s="14"/>
      <c r="C99" s="14"/>
      <c r="D99" s="14"/>
      <c r="E99" s="141"/>
    </row>
    <row r="100" spans="1:9" ht="25.35" customHeight="1">
      <c r="B100" s="14"/>
      <c r="C100" s="14"/>
      <c r="D100" s="14"/>
    </row>
    <row r="101" spans="1:9" ht="25.35" customHeight="1">
      <c r="B101" s="14"/>
      <c r="C101" s="14"/>
      <c r="D101" s="14"/>
      <c r="E101" s="81" t="s">
        <v>14</v>
      </c>
      <c r="F101" s="160"/>
      <c r="G101" s="160"/>
      <c r="H101" s="173">
        <f>ROUNDUP(((('UK-R-Dining Tables'!H103)/1.59)+1)/10,0)*10</f>
        <v>760</v>
      </c>
    </row>
    <row r="102" spans="1:9" ht="25.35" customHeight="1">
      <c r="B102" s="14"/>
      <c r="C102" s="14"/>
      <c r="D102" s="14"/>
      <c r="E102" s="169"/>
      <c r="F102" s="67"/>
      <c r="G102" s="67"/>
    </row>
    <row r="103" spans="1:9" ht="25.35" customHeight="1">
      <c r="B103" s="14"/>
      <c r="C103" s="14"/>
      <c r="D103" s="14"/>
    </row>
    <row r="104" spans="1:9" ht="25.35" customHeight="1">
      <c r="B104" s="14"/>
      <c r="C104" s="14"/>
      <c r="D104" s="14"/>
      <c r="E104" s="81" t="s">
        <v>201</v>
      </c>
      <c r="F104" s="160"/>
      <c r="G104" s="160"/>
      <c r="H104" s="173">
        <f>ROUNDUP(((('UK-R-Dining Tables'!H106)/1.59)+1)/10,0)*10</f>
        <v>3130</v>
      </c>
      <c r="I104" s="67"/>
    </row>
    <row r="105" spans="1:9" ht="30" customHeight="1">
      <c r="B105" s="69"/>
      <c r="C105" s="69"/>
      <c r="D105" s="69"/>
      <c r="E105" s="141" t="s">
        <v>467</v>
      </c>
      <c r="F105" s="67"/>
      <c r="G105" s="67"/>
      <c r="H105" s="121"/>
      <c r="I105" s="122"/>
    </row>
    <row r="106" spans="1:9" ht="37.35" customHeight="1">
      <c r="G106" s="119"/>
      <c r="H106" s="120"/>
      <c r="I106" s="120"/>
    </row>
    <row r="107" spans="1:9" s="69" customFormat="1" ht="48.75">
      <c r="A107" s="2" t="s">
        <v>23</v>
      </c>
      <c r="B107" s="4" t="s">
        <v>435</v>
      </c>
      <c r="C107" s="3"/>
      <c r="D107" s="3"/>
      <c r="E107" s="3"/>
      <c r="F107" s="117"/>
      <c r="G107" s="71"/>
      <c r="H107" s="71"/>
      <c r="I107" s="71"/>
    </row>
    <row r="108" spans="1:9" ht="26.25">
      <c r="A108" s="29"/>
      <c r="B108" s="26" t="s">
        <v>15</v>
      </c>
      <c r="C108" s="26"/>
      <c r="D108" s="26"/>
      <c r="E108" s="28" t="s">
        <v>0</v>
      </c>
      <c r="F108" s="123" t="s">
        <v>94</v>
      </c>
      <c r="G108" s="33" t="s">
        <v>114</v>
      </c>
      <c r="H108" s="124"/>
      <c r="I108" s="124"/>
    </row>
    <row r="109" spans="1:9" ht="26.25">
      <c r="A109" s="1"/>
      <c r="B109" s="14"/>
      <c r="C109" s="14"/>
      <c r="D109" s="14"/>
      <c r="E109" s="16"/>
      <c r="F109" s="118" t="s">
        <v>113</v>
      </c>
      <c r="G109" s="218" t="s">
        <v>663</v>
      </c>
    </row>
    <row r="110" spans="1:9" ht="26.25">
      <c r="A110" s="1"/>
      <c r="B110" s="14"/>
      <c r="C110" s="14"/>
      <c r="D110" s="14"/>
      <c r="E110" s="16" t="s">
        <v>2</v>
      </c>
      <c r="F110" s="87" t="s">
        <v>16</v>
      </c>
      <c r="G110" s="213">
        <f>ROUNDUP((('UK-R-Dining Tables'!G111)/1.59)/10,0)*10</f>
        <v>6280</v>
      </c>
      <c r="I110" s="214"/>
    </row>
    <row r="111" spans="1:9" ht="26.25">
      <c r="A111" s="1"/>
      <c r="B111" s="14"/>
      <c r="C111" s="14"/>
      <c r="D111" s="14"/>
      <c r="E111" s="16" t="s">
        <v>3</v>
      </c>
      <c r="F111" s="87" t="s">
        <v>17</v>
      </c>
      <c r="G111" s="213">
        <f>ROUNDUP((('UK-R-Dining Tables'!G112)/1.59)/10,0)*10</f>
        <v>7220</v>
      </c>
      <c r="I111" s="214"/>
    </row>
    <row r="112" spans="1:9" ht="25.35" customHeight="1">
      <c r="A112" s="1"/>
      <c r="B112" s="14"/>
      <c r="C112" s="14"/>
      <c r="D112" s="14"/>
      <c r="E112" s="16" t="s">
        <v>4</v>
      </c>
      <c r="F112" s="87" t="s">
        <v>18</v>
      </c>
      <c r="G112" s="213">
        <f>ROUNDUP((('UK-R-Dining Tables'!G113)/1.59)/10,0)*10</f>
        <v>9020</v>
      </c>
      <c r="I112" s="214"/>
    </row>
    <row r="113" spans="2:9" ht="25.35" customHeight="1">
      <c r="B113" s="14"/>
      <c r="C113" s="14"/>
      <c r="D113" s="14"/>
      <c r="E113" s="16" t="s">
        <v>5</v>
      </c>
      <c r="F113" s="87" t="s">
        <v>681</v>
      </c>
      <c r="G113" s="213">
        <f>ROUNDUP((('UK-R-Dining Tables'!G114)/1.59)/10,0)*10</f>
        <v>10380</v>
      </c>
      <c r="H113" s="67"/>
    </row>
    <row r="114" spans="2:9" ht="26.25" customHeight="1">
      <c r="B114" s="14"/>
      <c r="C114" s="14"/>
      <c r="D114" s="14"/>
      <c r="E114" s="24"/>
      <c r="F114" s="67"/>
      <c r="G114" s="67"/>
      <c r="H114" s="67"/>
    </row>
    <row r="115" spans="2:9" ht="26.25" customHeight="1">
      <c r="B115" s="14"/>
      <c r="C115" s="14"/>
      <c r="D115" s="14"/>
      <c r="E115" s="162" t="s">
        <v>22</v>
      </c>
      <c r="F115" s="67"/>
      <c r="G115" s="67"/>
      <c r="H115" s="67"/>
    </row>
    <row r="116" spans="2:9" ht="26.25" customHeight="1">
      <c r="B116" s="14"/>
      <c r="C116" s="14"/>
      <c r="D116" s="14"/>
      <c r="E116" s="169"/>
      <c r="F116" s="67"/>
      <c r="G116" s="67"/>
      <c r="H116" s="67"/>
    </row>
    <row r="117" spans="2:9" ht="26.25" customHeight="1">
      <c r="B117" s="14"/>
      <c r="C117" s="14"/>
      <c r="D117" s="14"/>
      <c r="E117" s="141"/>
      <c r="G117" s="67"/>
      <c r="H117" s="67"/>
    </row>
    <row r="118" spans="2:9" ht="26.25" customHeight="1">
      <c r="B118" s="14"/>
      <c r="C118" s="14"/>
      <c r="D118" s="14"/>
      <c r="E118" s="81" t="s">
        <v>200</v>
      </c>
      <c r="F118" s="160"/>
      <c r="G118" s="160"/>
      <c r="H118" s="173">
        <f>ROUNDUP(((('UK-R-Dining Tables'!H119)/1.59)+1)/10,0)*10</f>
        <v>760</v>
      </c>
    </row>
    <row r="119" spans="2:9" ht="26.25" customHeight="1">
      <c r="B119" s="14"/>
      <c r="C119" s="14"/>
      <c r="D119" s="14"/>
      <c r="E119" s="131"/>
    </row>
    <row r="120" spans="2:9" ht="26.25" customHeight="1">
      <c r="B120" s="14"/>
      <c r="C120" s="14"/>
      <c r="D120" s="14"/>
    </row>
    <row r="121" spans="2:9" ht="25.35" customHeight="1">
      <c r="B121" s="14"/>
      <c r="C121" s="14"/>
      <c r="D121" s="14"/>
      <c r="E121" s="81" t="s">
        <v>201</v>
      </c>
      <c r="F121" s="160"/>
      <c r="G121" s="160"/>
      <c r="H121" s="173">
        <f>ROUNDUP(((('UK-R-Dining Tables'!H122)/1.59)+1)/10,0)*10</f>
        <v>3130</v>
      </c>
    </row>
    <row r="122" spans="2:9" ht="25.35" customHeight="1">
      <c r="B122" s="14"/>
      <c r="C122" s="14"/>
      <c r="D122" s="14"/>
      <c r="E122" s="24"/>
      <c r="F122" s="67"/>
      <c r="G122" s="67"/>
      <c r="H122" s="597"/>
    </row>
    <row r="123" spans="2:9" ht="48.75">
      <c r="B123" s="4" t="s">
        <v>668</v>
      </c>
      <c r="C123" s="3"/>
      <c r="D123" s="3"/>
      <c r="E123" s="3"/>
      <c r="F123" s="117"/>
      <c r="G123" s="71"/>
      <c r="H123" s="71"/>
      <c r="I123" s="71"/>
    </row>
    <row r="124" spans="2:9" ht="25.35" customHeight="1">
      <c r="B124" s="26" t="s">
        <v>15</v>
      </c>
      <c r="C124" s="26"/>
      <c r="D124" s="26"/>
      <c r="E124" s="28" t="s">
        <v>0</v>
      </c>
      <c r="F124" s="123" t="s">
        <v>94</v>
      </c>
      <c r="G124" s="33" t="s">
        <v>264</v>
      </c>
      <c r="H124" s="124"/>
      <c r="I124" s="124"/>
    </row>
    <row r="125" spans="2:9" ht="25.35" customHeight="1">
      <c r="B125" s="14"/>
      <c r="C125" s="14"/>
      <c r="D125" s="14"/>
      <c r="E125" s="16"/>
      <c r="F125" s="118" t="s">
        <v>113</v>
      </c>
      <c r="G125" s="218"/>
    </row>
    <row r="126" spans="2:9" ht="25.35" customHeight="1">
      <c r="B126" s="14"/>
      <c r="C126" s="14"/>
      <c r="D126" s="14"/>
      <c r="E126" s="16" t="s">
        <v>2</v>
      </c>
      <c r="F126" s="87" t="s">
        <v>16</v>
      </c>
      <c r="G126" s="213">
        <f>ROUNDUP((('UK-R-Dining Tables'!G127)/1.59)/10,0)*10</f>
        <v>4790</v>
      </c>
      <c r="I126" s="214"/>
    </row>
    <row r="127" spans="2:9" ht="25.35" customHeight="1">
      <c r="B127" s="14"/>
      <c r="C127" s="14"/>
      <c r="D127" s="14"/>
      <c r="E127" s="16" t="s">
        <v>3</v>
      </c>
      <c r="F127" s="87" t="s">
        <v>17</v>
      </c>
      <c r="G127" s="213">
        <f>ROUNDUP((('UK-R-Dining Tables'!G128)/1.59)/10,0)*10</f>
        <v>5510</v>
      </c>
      <c r="I127" s="214"/>
    </row>
    <row r="128" spans="2:9" ht="25.35" customHeight="1">
      <c r="B128" s="14"/>
      <c r="C128" s="14"/>
      <c r="D128" s="14"/>
      <c r="E128" s="16" t="s">
        <v>4</v>
      </c>
      <c r="F128" s="87" t="s">
        <v>18</v>
      </c>
      <c r="G128" s="213">
        <f>ROUNDUP((('UK-R-Dining Tables'!G129)/1.59)/10,0)*10</f>
        <v>6890</v>
      </c>
      <c r="I128" s="214"/>
    </row>
    <row r="129" spans="1:9" ht="25.35" customHeight="1">
      <c r="B129" s="14"/>
      <c r="C129" s="14"/>
      <c r="D129" s="14"/>
      <c r="E129" s="16" t="s">
        <v>5</v>
      </c>
      <c r="F129" s="87" t="s">
        <v>681</v>
      </c>
      <c r="G129" s="213">
        <f>ROUNDUP((('UK-R-Dining Tables'!G130)/1.59)/10,0)*10</f>
        <v>7920</v>
      </c>
      <c r="H129" s="67"/>
    </row>
    <row r="130" spans="1:9" ht="25.35" customHeight="1">
      <c r="B130" s="14"/>
      <c r="C130" s="14"/>
      <c r="D130" s="14"/>
      <c r="E130" s="24"/>
      <c r="F130" s="67"/>
      <c r="G130" s="67"/>
      <c r="H130" s="67"/>
    </row>
    <row r="131" spans="1:9" ht="25.35" customHeight="1">
      <c r="B131" s="14"/>
      <c r="C131" s="14"/>
      <c r="D131" s="14"/>
      <c r="E131" s="162" t="s">
        <v>22</v>
      </c>
      <c r="F131" s="67"/>
      <c r="G131" s="67"/>
      <c r="H131" s="67"/>
    </row>
    <row r="132" spans="1:9" ht="25.35" customHeight="1">
      <c r="B132" s="14"/>
      <c r="C132" s="14"/>
      <c r="D132" s="14"/>
      <c r="E132" s="169"/>
      <c r="F132" s="67"/>
      <c r="G132" s="67"/>
      <c r="H132" s="67"/>
    </row>
    <row r="133" spans="1:9" ht="25.35" customHeight="1">
      <c r="B133" s="14"/>
      <c r="C133" s="14"/>
      <c r="D133" s="14"/>
      <c r="E133" s="141"/>
      <c r="G133" s="67"/>
      <c r="H133" s="67"/>
    </row>
    <row r="134" spans="1:9" ht="25.35" customHeight="1">
      <c r="B134" s="14"/>
      <c r="C134" s="14"/>
      <c r="D134" s="14"/>
      <c r="E134" s="81" t="s">
        <v>200</v>
      </c>
      <c r="F134" s="160"/>
      <c r="G134" s="160"/>
      <c r="H134" s="173">
        <f>ROUNDUP(((('UK-R-Dining Tables'!H135)/1.59)+1)/10,0)*10</f>
        <v>760</v>
      </c>
    </row>
    <row r="135" spans="1:9" ht="25.35" customHeight="1">
      <c r="B135" s="14"/>
      <c r="C135" s="14"/>
      <c r="D135" s="14"/>
      <c r="E135" s="131"/>
    </row>
    <row r="136" spans="1:9" ht="25.35" customHeight="1">
      <c r="B136" s="14"/>
      <c r="C136" s="14"/>
      <c r="D136" s="14"/>
    </row>
    <row r="137" spans="1:9" ht="25.35" customHeight="1">
      <c r="B137" s="14"/>
      <c r="C137" s="14"/>
      <c r="D137" s="14"/>
      <c r="E137" s="81" t="s">
        <v>201</v>
      </c>
      <c r="F137" s="160"/>
      <c r="G137" s="160"/>
      <c r="H137" s="173">
        <f>ROUNDUP(((('UK-R-Dining Tables'!H138)/1.59)+1)/10,0)*10</f>
        <v>3130</v>
      </c>
    </row>
    <row r="138" spans="1:9" ht="25.35" customHeight="1">
      <c r="B138" s="14"/>
      <c r="C138" s="14"/>
      <c r="D138" s="14"/>
      <c r="E138" s="24"/>
      <c r="F138" s="67"/>
      <c r="G138" s="67"/>
      <c r="H138" s="597"/>
    </row>
    <row r="139" spans="1:9" ht="25.35" customHeight="1">
      <c r="B139" s="14"/>
      <c r="C139" s="14"/>
      <c r="D139" s="14"/>
      <c r="E139" s="24"/>
      <c r="F139" s="67"/>
      <c r="G139" s="67"/>
      <c r="H139" s="597"/>
    </row>
    <row r="140" spans="1:9" ht="25.35" customHeight="1">
      <c r="B140" s="14"/>
      <c r="C140" s="14"/>
      <c r="D140" s="14"/>
      <c r="E140" s="24"/>
      <c r="F140" s="67"/>
      <c r="G140" s="67"/>
      <c r="H140" s="597"/>
    </row>
    <row r="141" spans="1:9" ht="25.35" customHeight="1">
      <c r="B141" s="14"/>
      <c r="C141" s="14"/>
      <c r="D141" s="14"/>
      <c r="E141" s="24"/>
      <c r="F141" s="67"/>
      <c r="G141" s="67"/>
      <c r="H141" s="597"/>
    </row>
    <row r="142" spans="1:9" ht="25.35" customHeight="1">
      <c r="B142" s="14"/>
      <c r="C142" s="14"/>
      <c r="D142" s="14"/>
      <c r="E142" s="24"/>
      <c r="F142" s="67"/>
      <c r="G142" s="67"/>
      <c r="H142" s="597"/>
    </row>
    <row r="143" spans="1:9" ht="48.75">
      <c r="A143" s="2" t="s">
        <v>23</v>
      </c>
      <c r="B143" s="368" t="s">
        <v>331</v>
      </c>
      <c r="C143" s="3"/>
      <c r="D143" s="3"/>
      <c r="E143" s="3"/>
      <c r="F143" s="117"/>
      <c r="G143" s="71"/>
      <c r="H143" s="71"/>
      <c r="I143" s="71"/>
    </row>
    <row r="144" spans="1:9" ht="25.35" customHeight="1">
      <c r="A144" s="26"/>
      <c r="B144" s="26" t="s">
        <v>8</v>
      </c>
      <c r="C144" s="26"/>
      <c r="D144" s="26"/>
      <c r="E144" s="28" t="s">
        <v>0</v>
      </c>
      <c r="F144" s="136" t="s">
        <v>94</v>
      </c>
      <c r="G144" s="177" t="s">
        <v>326</v>
      </c>
      <c r="H144" s="86"/>
      <c r="I144" s="26"/>
    </row>
    <row r="145" spans="1:9" ht="25.35" customHeight="1">
      <c r="A145" s="1"/>
      <c r="B145" s="14"/>
      <c r="C145" s="14"/>
      <c r="D145" s="14"/>
      <c r="E145" s="16"/>
      <c r="F145" s="118" t="s">
        <v>113</v>
      </c>
      <c r="G145" s="118"/>
      <c r="I145" s="87"/>
    </row>
    <row r="146" spans="1:9" ht="25.35" customHeight="1">
      <c r="A146" s="1"/>
      <c r="B146" s="14"/>
      <c r="C146" s="14"/>
      <c r="D146" s="14"/>
      <c r="E146" s="16" t="s">
        <v>2</v>
      </c>
      <c r="F146" s="621" t="s">
        <v>9</v>
      </c>
      <c r="G146" s="622">
        <f>ROUNDUP((('UK-R-Dining Tables'!G145)/1.59)/10,0)*10</f>
        <v>4510</v>
      </c>
      <c r="I146" s="87"/>
    </row>
    <row r="147" spans="1:9" ht="25.35" customHeight="1">
      <c r="A147" s="1"/>
      <c r="B147" s="14"/>
      <c r="C147" s="14"/>
      <c r="D147" s="14"/>
      <c r="E147" s="16" t="s">
        <v>3</v>
      </c>
      <c r="F147" s="87" t="s">
        <v>10</v>
      </c>
      <c r="G147" s="622">
        <f>ROUNDUP((('UK-R-Dining Tables'!G146)/1.59)/10,0)*10</f>
        <v>4860</v>
      </c>
      <c r="I147" s="91"/>
    </row>
    <row r="148" spans="1:9" ht="25.35" customHeight="1">
      <c r="A148" s="1"/>
      <c r="B148" s="14"/>
      <c r="C148" s="14"/>
      <c r="D148" s="14"/>
      <c r="E148" s="16" t="s">
        <v>4</v>
      </c>
      <c r="F148" s="87" t="s">
        <v>11</v>
      </c>
      <c r="G148" s="622">
        <f>ROUNDUP((('UK-R-Dining Tables'!G147)/1.59)/10,0)*10</f>
        <v>5820</v>
      </c>
      <c r="I148" s="91"/>
    </row>
    <row r="149" spans="1:9" ht="25.35" customHeight="1">
      <c r="A149" s="1"/>
      <c r="B149" s="14"/>
      <c r="C149" s="14"/>
      <c r="D149" s="14"/>
      <c r="E149" s="16" t="s">
        <v>5</v>
      </c>
      <c r="F149" s="87" t="s">
        <v>85</v>
      </c>
      <c r="G149" s="622">
        <f>ROUNDUP((('UK-R-Dining Tables'!G148)/1.59)/10,0)*10</f>
        <v>6920</v>
      </c>
      <c r="I149" s="91"/>
    </row>
    <row r="150" spans="1:9" ht="25.35" customHeight="1">
      <c r="B150" s="14"/>
      <c r="C150" s="14"/>
      <c r="D150" s="14"/>
      <c r="E150" s="24"/>
      <c r="F150" s="67"/>
      <c r="G150" s="67"/>
      <c r="I150" s="67"/>
    </row>
    <row r="151" spans="1:9" ht="25.35" customHeight="1">
      <c r="B151" s="14"/>
      <c r="C151" s="14"/>
      <c r="D151" s="14"/>
      <c r="E151" s="210" t="s">
        <v>307</v>
      </c>
      <c r="F151" s="67"/>
      <c r="G151" s="67"/>
      <c r="I151" s="67"/>
    </row>
    <row r="152" spans="1:9" ht="25.35" customHeight="1">
      <c r="B152" s="14"/>
      <c r="C152" s="14"/>
      <c r="D152" s="14"/>
      <c r="E152" s="141" t="s">
        <v>466</v>
      </c>
      <c r="F152" s="67"/>
      <c r="G152" s="67"/>
      <c r="I152" s="67"/>
    </row>
    <row r="153" spans="1:9" ht="25.35" customHeight="1">
      <c r="B153" s="14"/>
      <c r="C153" s="14"/>
      <c r="D153" s="14"/>
      <c r="E153" s="141"/>
      <c r="I153" s="67"/>
    </row>
    <row r="154" spans="1:9" ht="25.35" customHeight="1">
      <c r="B154" s="14"/>
      <c r="C154" s="14"/>
      <c r="D154" s="14"/>
      <c r="E154" s="141"/>
      <c r="I154" s="67"/>
    </row>
    <row r="155" spans="1:9" ht="25.35" customHeight="1">
      <c r="B155" s="14"/>
      <c r="C155" s="14"/>
      <c r="D155" s="14"/>
      <c r="E155" s="82" t="s">
        <v>14</v>
      </c>
      <c r="F155" s="160"/>
      <c r="G155" s="160"/>
      <c r="H155" s="173">
        <f>ROUNDUP(((('UK-R-Dining Tables'!H154)/1.59)+1)/10,0)*10</f>
        <v>1210</v>
      </c>
      <c r="I155" s="67"/>
    </row>
    <row r="156" spans="1:9" ht="25.35" customHeight="1">
      <c r="B156" s="14"/>
      <c r="C156" s="14"/>
      <c r="D156" s="14"/>
      <c r="E156" s="141"/>
      <c r="F156" s="67"/>
      <c r="G156" s="67"/>
      <c r="I156" s="67"/>
    </row>
    <row r="157" spans="1:9" ht="48" customHeight="1">
      <c r="B157" s="14"/>
      <c r="C157" s="14"/>
      <c r="D157" s="14"/>
      <c r="E157" s="82" t="s">
        <v>84</v>
      </c>
      <c r="F157" s="160"/>
      <c r="G157" s="160"/>
      <c r="H157" s="370">
        <f>ROUNDUP(((('UK-R-Dining Tables'!H156)/1.59)+1)/10,0)*10</f>
        <v>4170</v>
      </c>
      <c r="I157" s="67"/>
    </row>
    <row r="158" spans="1:9" ht="48" customHeight="1">
      <c r="B158" s="14"/>
      <c r="C158" s="14"/>
      <c r="D158" s="14"/>
      <c r="E158" s="141" t="s">
        <v>467</v>
      </c>
      <c r="F158" s="67"/>
      <c r="G158" s="67"/>
      <c r="H158" s="545"/>
      <c r="I158" s="67"/>
    </row>
    <row r="159" spans="1:9" ht="48.75">
      <c r="A159" s="2" t="s">
        <v>23</v>
      </c>
      <c r="B159" s="368" t="s">
        <v>676</v>
      </c>
      <c r="C159" s="3"/>
      <c r="D159" s="3"/>
      <c r="E159" s="3"/>
      <c r="F159" s="117"/>
      <c r="G159" s="71"/>
      <c r="H159" s="71"/>
      <c r="I159" s="71"/>
    </row>
    <row r="160" spans="1:9" ht="25.35" customHeight="1">
      <c r="A160" s="26"/>
      <c r="B160" s="26" t="s">
        <v>8</v>
      </c>
      <c r="C160" s="26"/>
      <c r="D160" s="26"/>
      <c r="E160" s="28" t="s">
        <v>0</v>
      </c>
      <c r="F160" s="136" t="s">
        <v>94</v>
      </c>
      <c r="G160" s="177" t="s">
        <v>1</v>
      </c>
      <c r="H160" s="86" t="s">
        <v>439</v>
      </c>
      <c r="I160" s="26"/>
    </row>
    <row r="161" spans="1:9" ht="25.35" customHeight="1">
      <c r="A161" s="1"/>
      <c r="B161" s="14"/>
      <c r="C161" s="14"/>
      <c r="D161" s="14"/>
      <c r="E161" s="16"/>
      <c r="F161" s="118" t="s">
        <v>113</v>
      </c>
      <c r="G161" s="118"/>
      <c r="H161" s="218" t="s">
        <v>663</v>
      </c>
      <c r="I161" s="87"/>
    </row>
    <row r="162" spans="1:9" ht="25.35" customHeight="1">
      <c r="A162" s="1"/>
      <c r="B162" s="14"/>
      <c r="C162" s="14"/>
      <c r="D162" s="14"/>
      <c r="E162" s="16" t="s">
        <v>2</v>
      </c>
      <c r="F162" s="621" t="s">
        <v>9</v>
      </c>
      <c r="G162" s="622">
        <f>ROUNDUP((('UK-R-Dining Tables'!G161)/1.59)/10,0)*10</f>
        <v>6530</v>
      </c>
      <c r="H162" s="622">
        <f>ROUNDUP((('UK-R-Dining Tables'!H161)/1.59)/10,0)*10</f>
        <v>8560</v>
      </c>
      <c r="I162" s="87"/>
    </row>
    <row r="163" spans="1:9" ht="25.35" customHeight="1">
      <c r="A163" s="1"/>
      <c r="B163" s="14"/>
      <c r="C163" s="14"/>
      <c r="D163" s="14"/>
      <c r="E163" s="16" t="s">
        <v>3</v>
      </c>
      <c r="F163" s="87" t="s">
        <v>10</v>
      </c>
      <c r="G163" s="622">
        <f>ROUNDUP((('UK-R-Dining Tables'!G162)/1.59)/10,0)*10</f>
        <v>7510</v>
      </c>
      <c r="H163" s="622">
        <f>ROUNDUP((('UK-R-Dining Tables'!H162)/1.59)/10,0)*10</f>
        <v>9840</v>
      </c>
      <c r="I163" s="91"/>
    </row>
    <row r="164" spans="1:9" ht="25.35" customHeight="1">
      <c r="A164" s="1"/>
      <c r="B164" s="14"/>
      <c r="C164" s="14"/>
      <c r="D164" s="14"/>
      <c r="E164" s="16" t="s">
        <v>4</v>
      </c>
      <c r="F164" s="87" t="s">
        <v>11</v>
      </c>
      <c r="G164" s="622">
        <f>ROUNDUP((('UK-R-Dining Tables'!G163)/1.59)/10,0)*10</f>
        <v>8410</v>
      </c>
      <c r="H164" s="622">
        <f>ROUNDUP((('UK-R-Dining Tables'!H163)/1.59)/10,0)*10</f>
        <v>11310</v>
      </c>
      <c r="I164" s="91"/>
    </row>
    <row r="165" spans="1:9" ht="25.35" customHeight="1">
      <c r="A165" s="1"/>
      <c r="B165" s="14"/>
      <c r="C165" s="14"/>
      <c r="D165" s="14"/>
      <c r="E165" s="16" t="s">
        <v>5</v>
      </c>
      <c r="F165" s="87" t="s">
        <v>85</v>
      </c>
      <c r="G165" s="622">
        <f>ROUNDUP((('UK-R-Dining Tables'!G164)/1.59)/10,0)*10</f>
        <v>10800</v>
      </c>
      <c r="H165" s="622">
        <f>ROUNDUP((('UK-R-Dining Tables'!H164)/1.59)/10,0)*10</f>
        <v>14140</v>
      </c>
      <c r="I165" s="91"/>
    </row>
    <row r="166" spans="1:9" ht="25.35" customHeight="1">
      <c r="B166" s="14"/>
      <c r="C166" s="14"/>
      <c r="D166" s="14"/>
      <c r="E166" s="24"/>
      <c r="F166" s="67"/>
      <c r="G166" s="67"/>
      <c r="I166" s="67"/>
    </row>
    <row r="167" spans="1:9" ht="25.35" customHeight="1">
      <c r="B167" s="14"/>
      <c r="C167" s="14"/>
      <c r="D167" s="14"/>
      <c r="E167" s="210" t="s">
        <v>284</v>
      </c>
      <c r="F167" s="67"/>
      <c r="G167" s="67"/>
      <c r="I167" s="67"/>
    </row>
    <row r="168" spans="1:9" ht="25.35" customHeight="1">
      <c r="B168" s="14"/>
      <c r="C168" s="14"/>
      <c r="D168" s="14"/>
      <c r="E168" s="141"/>
      <c r="F168" s="67"/>
      <c r="G168" s="67"/>
      <c r="I168" s="67"/>
    </row>
    <row r="169" spans="1:9" ht="25.35" customHeight="1">
      <c r="B169" s="14"/>
      <c r="C169" s="14"/>
      <c r="D169" s="14"/>
      <c r="E169" s="141"/>
      <c r="I169" s="67"/>
    </row>
    <row r="170" spans="1:9" ht="25.35" customHeight="1">
      <c r="B170" s="14"/>
      <c r="C170" s="14"/>
      <c r="D170" s="14"/>
      <c r="E170" s="141"/>
      <c r="I170" s="67"/>
    </row>
    <row r="171" spans="1:9" ht="25.35" customHeight="1">
      <c r="B171" s="14"/>
      <c r="C171" s="14"/>
      <c r="D171" s="14"/>
      <c r="E171" s="82" t="s">
        <v>14</v>
      </c>
      <c r="F171" s="160"/>
      <c r="G171" s="160"/>
      <c r="H171" s="173">
        <f>ROUNDUP(((('UK-R-Dining Tables'!H169)/1.59)+1)/10,0)*10</f>
        <v>1210</v>
      </c>
      <c r="I171" s="67"/>
    </row>
    <row r="172" spans="1:9" ht="25.35" customHeight="1">
      <c r="B172" s="14"/>
      <c r="C172" s="14"/>
      <c r="D172" s="14"/>
      <c r="E172" s="141"/>
      <c r="F172" s="67"/>
      <c r="G172" s="67"/>
      <c r="I172" s="67"/>
    </row>
    <row r="173" spans="1:9" ht="48" customHeight="1">
      <c r="B173" s="14"/>
      <c r="C173" s="14"/>
      <c r="D173" s="14"/>
      <c r="E173" s="82" t="s">
        <v>84</v>
      </c>
      <c r="F173" s="160"/>
      <c r="G173" s="160"/>
      <c r="H173" s="370">
        <f>ROUNDUP(((('UK-R-Dining Tables'!H171)/1.59)+1)/10,0)*10</f>
        <v>4170</v>
      </c>
      <c r="I173" s="67"/>
    </row>
    <row r="174" spans="1:9" ht="26.25">
      <c r="B174" s="14"/>
      <c r="C174" s="14"/>
      <c r="D174" s="14"/>
      <c r="F174" s="67"/>
      <c r="G174" s="67"/>
      <c r="I174" s="67"/>
    </row>
    <row r="175" spans="1:9" s="353" customFormat="1" ht="48.75">
      <c r="A175" s="2" t="s">
        <v>23</v>
      </c>
      <c r="B175" s="25" t="s">
        <v>266</v>
      </c>
      <c r="C175" s="3"/>
      <c r="D175" s="3"/>
      <c r="E175" s="3"/>
      <c r="F175" s="117"/>
      <c r="G175" s="71"/>
      <c r="H175" s="71"/>
      <c r="I175" s="71"/>
    </row>
    <row r="176" spans="1:9" ht="25.35" customHeight="1">
      <c r="A176" s="26"/>
      <c r="B176" s="26" t="s">
        <v>20</v>
      </c>
      <c r="C176" s="26"/>
      <c r="D176" s="26"/>
      <c r="E176" s="28" t="s">
        <v>0</v>
      </c>
      <c r="F176" s="136" t="s">
        <v>94</v>
      </c>
      <c r="G176" s="177" t="s">
        <v>1</v>
      </c>
      <c r="H176" s="86" t="s">
        <v>114</v>
      </c>
      <c r="I176" s="266"/>
    </row>
    <row r="177" spans="1:9" ht="25.35" customHeight="1">
      <c r="A177" s="1"/>
      <c r="B177" s="14"/>
      <c r="C177" s="14"/>
      <c r="D177" s="14"/>
      <c r="E177" s="16"/>
      <c r="F177" s="118" t="s">
        <v>113</v>
      </c>
      <c r="G177" s="118"/>
      <c r="H177" s="218" t="s">
        <v>663</v>
      </c>
      <c r="I177" s="87"/>
    </row>
    <row r="178" spans="1:9" ht="26.25">
      <c r="A178" s="1"/>
      <c r="B178" s="14"/>
      <c r="C178" s="14"/>
      <c r="D178" s="14"/>
      <c r="E178" s="16" t="s">
        <v>2</v>
      </c>
      <c r="F178" s="87" t="s">
        <v>267</v>
      </c>
      <c r="G178" s="213">
        <f>ROUNDUP((('UK-R-Dining Tables'!G176)/1.59)/10,0)*10</f>
        <v>7260</v>
      </c>
      <c r="H178" s="213">
        <f>ROUNDUP((('UK-R-Dining Tables'!H176)/1.59)/10,0)*10</f>
        <v>9510</v>
      </c>
      <c r="I178" s="91"/>
    </row>
    <row r="179" spans="1:9" ht="26.25">
      <c r="A179" s="1"/>
      <c r="B179" s="14"/>
      <c r="C179" s="14"/>
      <c r="D179" s="14"/>
      <c r="E179" s="16" t="s">
        <v>3</v>
      </c>
      <c r="F179" s="87" t="s">
        <v>88</v>
      </c>
      <c r="G179" s="213">
        <f>ROUNDUP((('UK-R-Dining Tables'!G177)/1.59)/10,0)*10</f>
        <v>8350</v>
      </c>
      <c r="H179" s="213">
        <f>ROUNDUP((('UK-R-Dining Tables'!H177)/1.59)/10,0)*10</f>
        <v>10940</v>
      </c>
      <c r="I179" s="91"/>
    </row>
    <row r="180" spans="1:9" ht="26.25">
      <c r="A180" s="1"/>
      <c r="B180" s="14"/>
      <c r="C180" s="14"/>
      <c r="D180" s="14"/>
      <c r="E180" s="16" t="s">
        <v>4</v>
      </c>
      <c r="F180" s="87" t="s">
        <v>268</v>
      </c>
      <c r="G180" s="213">
        <f>ROUNDUP((('UK-R-Dining Tables'!G178)/1.59)/10,0)*10</f>
        <v>9610</v>
      </c>
      <c r="H180" s="213">
        <f>ROUNDUP((('UK-R-Dining Tables'!H178)/1.59)/10,0)*10</f>
        <v>12570</v>
      </c>
      <c r="I180" s="91"/>
    </row>
    <row r="181" spans="1:9" ht="25.35" customHeight="1">
      <c r="B181" s="14"/>
      <c r="C181" s="14"/>
      <c r="D181" s="14"/>
      <c r="E181" s="144" t="s">
        <v>5</v>
      </c>
      <c r="F181" s="67" t="s">
        <v>90</v>
      </c>
      <c r="G181" s="213">
        <f>ROUNDUP((('UK-R-Dining Tables'!G179)/1.59)/10,0)*10</f>
        <v>12000</v>
      </c>
      <c r="H181" s="213">
        <f>ROUNDUP((('UK-R-Dining Tables'!H179)/1.59)/10,0)*10</f>
        <v>15720</v>
      </c>
      <c r="I181" s="67"/>
    </row>
    <row r="182" spans="1:9" ht="25.35" customHeight="1">
      <c r="B182" s="14"/>
      <c r="C182" s="14"/>
      <c r="D182" s="14"/>
      <c r="E182" s="24"/>
      <c r="F182" s="67"/>
      <c r="I182" s="67"/>
    </row>
    <row r="183" spans="1:9" ht="25.35" customHeight="1">
      <c r="B183" s="14"/>
      <c r="C183" s="14"/>
      <c r="D183" s="14"/>
      <c r="E183" s="174" t="s">
        <v>22</v>
      </c>
      <c r="F183" s="67"/>
      <c r="G183" s="67"/>
      <c r="I183" s="67"/>
    </row>
    <row r="184" spans="1:9" ht="25.35" customHeight="1">
      <c r="B184" s="14"/>
      <c r="C184" s="14"/>
      <c r="D184" s="14"/>
      <c r="E184" s="169"/>
      <c r="F184" s="67"/>
      <c r="G184" s="67"/>
      <c r="I184" s="67"/>
    </row>
    <row r="185" spans="1:9" ht="25.35" customHeight="1">
      <c r="B185" s="14"/>
      <c r="C185" s="14"/>
      <c r="D185" s="14"/>
      <c r="I185" s="67"/>
    </row>
    <row r="186" spans="1:9" ht="25.35" customHeight="1">
      <c r="B186" s="14"/>
      <c r="C186" s="14"/>
      <c r="D186" s="14"/>
      <c r="E186" s="82" t="s">
        <v>200</v>
      </c>
      <c r="F186" s="160"/>
      <c r="G186" s="160"/>
      <c r="H186" s="370">
        <f>ROUNDUP(((('UK-R-Dining Tables'!H184)/1.59)+1)/10,0)*10</f>
        <v>760</v>
      </c>
      <c r="I186" s="67"/>
    </row>
    <row r="187" spans="1:9" ht="25.35" customHeight="1">
      <c r="B187" s="14"/>
      <c r="C187" s="14"/>
      <c r="D187" s="14"/>
      <c r="E187" s="141"/>
      <c r="F187" s="67"/>
      <c r="G187" s="67"/>
      <c r="I187" s="67"/>
    </row>
    <row r="188" spans="1:9" ht="25.35" customHeight="1">
      <c r="B188" s="14"/>
      <c r="C188" s="14"/>
      <c r="D188" s="14"/>
      <c r="I188" s="67"/>
    </row>
    <row r="189" spans="1:9" ht="25.35" customHeight="1">
      <c r="B189" s="14"/>
      <c r="C189" s="14"/>
      <c r="D189" s="14"/>
      <c r="E189" s="82" t="s">
        <v>84</v>
      </c>
      <c r="F189" s="160"/>
      <c r="G189" s="160"/>
      <c r="H189" s="370">
        <f>ROUNDUP(((('UK-R-Dining Tables'!H187)/1.59)+1)/10,0)*10</f>
        <v>3130</v>
      </c>
      <c r="I189" s="67"/>
    </row>
    <row r="190" spans="1:9" ht="25.35" customHeight="1">
      <c r="B190" s="14"/>
      <c r="C190" s="14"/>
      <c r="D190" s="14"/>
      <c r="E190" s="131"/>
      <c r="F190" s="67"/>
      <c r="G190" s="67"/>
      <c r="I190" s="67"/>
    </row>
    <row r="191" spans="1:9" ht="25.35" customHeight="1">
      <c r="B191" s="14"/>
      <c r="C191" s="14"/>
      <c r="D191" s="14"/>
      <c r="E191" s="24"/>
      <c r="F191" s="67"/>
      <c r="G191" s="67"/>
      <c r="I191" s="67"/>
    </row>
    <row r="192" spans="1:9" ht="48.75">
      <c r="A192" s="349"/>
      <c r="B192" s="368" t="s">
        <v>329</v>
      </c>
      <c r="C192" s="350"/>
      <c r="D192" s="350"/>
      <c r="E192" s="350"/>
      <c r="F192" s="351"/>
      <c r="G192" s="352"/>
      <c r="H192" s="352"/>
      <c r="I192" s="352"/>
    </row>
    <row r="193" spans="1:9" s="353" customFormat="1" ht="26.25">
      <c r="A193" s="26"/>
      <c r="B193" s="26" t="s">
        <v>8</v>
      </c>
      <c r="C193" s="26"/>
      <c r="D193" s="26"/>
      <c r="E193" s="28" t="s">
        <v>0</v>
      </c>
      <c r="F193" s="136" t="s">
        <v>94</v>
      </c>
      <c r="G193" s="177" t="s">
        <v>324</v>
      </c>
      <c r="H193" s="266"/>
      <c r="I193" s="86"/>
    </row>
    <row r="194" spans="1:9" ht="25.35" customHeight="1">
      <c r="A194" s="1"/>
      <c r="B194" s="14"/>
      <c r="C194" s="14"/>
      <c r="D194" s="14"/>
      <c r="E194" s="16"/>
      <c r="F194" s="118" t="s">
        <v>113</v>
      </c>
      <c r="G194" s="87"/>
      <c r="H194" s="87"/>
      <c r="I194" s="67"/>
    </row>
    <row r="195" spans="1:9" ht="25.35" customHeight="1">
      <c r="A195" s="1"/>
      <c r="B195" s="14"/>
      <c r="C195" s="14"/>
      <c r="D195" s="14"/>
      <c r="E195" s="16" t="s">
        <v>2</v>
      </c>
      <c r="F195" s="87" t="s">
        <v>9</v>
      </c>
      <c r="G195" s="213">
        <f>ROUNDUP((('UK-R-Dining Tables'!G192)/1.59)/10,0)*10</f>
        <v>4510</v>
      </c>
      <c r="H195" s="213"/>
      <c r="I195" s="67"/>
    </row>
    <row r="196" spans="1:9" ht="26.25">
      <c r="A196" s="1"/>
      <c r="B196" s="14"/>
      <c r="C196" s="14"/>
      <c r="D196" s="14"/>
      <c r="E196" s="16" t="s">
        <v>3</v>
      </c>
      <c r="F196" s="87" t="s">
        <v>10</v>
      </c>
      <c r="G196" s="213">
        <f>ROUNDUP((('UK-R-Dining Tables'!G193)/1.59)/10,0)*10</f>
        <v>5180</v>
      </c>
      <c r="H196" s="213"/>
      <c r="I196" s="67"/>
    </row>
    <row r="197" spans="1:9" ht="26.25">
      <c r="A197" s="1"/>
      <c r="B197" s="14"/>
      <c r="C197" s="14"/>
      <c r="D197" s="14"/>
      <c r="E197" s="16" t="s">
        <v>4</v>
      </c>
      <c r="F197" s="87" t="s">
        <v>11</v>
      </c>
      <c r="G197" s="213">
        <f>ROUNDUP((('UK-R-Dining Tables'!G194)/1.59)/10,0)*10</f>
        <v>5960</v>
      </c>
      <c r="H197" s="213"/>
      <c r="I197" s="67"/>
    </row>
    <row r="198" spans="1:9" ht="26.25">
      <c r="B198" s="14"/>
      <c r="C198" s="14"/>
      <c r="D198" s="14"/>
      <c r="E198" s="144" t="s">
        <v>5</v>
      </c>
      <c r="F198" s="67" t="s">
        <v>12</v>
      </c>
      <c r="G198" s="213">
        <f>ROUNDUP((('UK-R-Dining Tables'!G195)/1.59)/10,0)*10</f>
        <v>7160</v>
      </c>
      <c r="H198" s="213"/>
      <c r="I198" s="67"/>
    </row>
    <row r="199" spans="1:9" ht="25.35" customHeight="1">
      <c r="B199" s="14"/>
      <c r="C199" s="14"/>
      <c r="D199" s="14"/>
      <c r="E199" s="110"/>
      <c r="F199" s="67"/>
      <c r="G199" s="67"/>
      <c r="H199" s="67"/>
      <c r="I199" s="67"/>
    </row>
    <row r="200" spans="1:9" ht="25.35" customHeight="1">
      <c r="B200" s="14"/>
      <c r="C200" s="14"/>
      <c r="D200" s="14"/>
      <c r="E200" s="174" t="s">
        <v>22</v>
      </c>
      <c r="F200" s="67"/>
      <c r="G200" s="67"/>
      <c r="H200" s="67"/>
      <c r="I200" s="67"/>
    </row>
    <row r="201" spans="1:9" ht="25.35" customHeight="1">
      <c r="B201" s="14"/>
      <c r="C201" s="14"/>
      <c r="D201" s="14"/>
      <c r="E201" s="169"/>
      <c r="F201" s="67"/>
      <c r="G201" s="67"/>
      <c r="H201" s="67"/>
      <c r="I201" s="67"/>
    </row>
    <row r="202" spans="1:9" ht="25.35" customHeight="1">
      <c r="B202" s="14"/>
      <c r="C202" s="14"/>
      <c r="D202" s="14"/>
      <c r="I202" s="67"/>
    </row>
    <row r="203" spans="1:9" ht="25.35" customHeight="1">
      <c r="B203" s="14"/>
      <c r="C203" s="14"/>
      <c r="D203" s="14"/>
      <c r="E203" s="175" t="s">
        <v>14</v>
      </c>
      <c r="F203" s="160"/>
      <c r="G203" s="160"/>
      <c r="H203" s="161"/>
      <c r="I203" s="370">
        <f>ROUNDUP(((('UK-R-Dining Tables'!I200)/1.59)+1)/10,0)*10</f>
        <v>840</v>
      </c>
    </row>
    <row r="204" spans="1:9" ht="25.35" customHeight="1">
      <c r="B204" s="14"/>
      <c r="C204" s="14"/>
      <c r="D204" s="14"/>
      <c r="E204" s="129"/>
      <c r="F204" s="67"/>
      <c r="G204" s="67"/>
      <c r="H204" s="67"/>
      <c r="I204" s="67"/>
    </row>
    <row r="205" spans="1:9" ht="25.35" customHeight="1">
      <c r="B205" s="14"/>
      <c r="C205" s="14"/>
      <c r="D205" s="14"/>
      <c r="E205" s="129"/>
      <c r="I205" s="67"/>
    </row>
    <row r="206" spans="1:9" ht="25.35" customHeight="1">
      <c r="B206" s="14"/>
      <c r="C206" s="14"/>
      <c r="D206" s="14"/>
      <c r="E206" s="175" t="s">
        <v>130</v>
      </c>
      <c r="F206" s="160"/>
      <c r="G206" s="160"/>
      <c r="H206" s="163"/>
      <c r="I206" s="370">
        <f>ROUNDUP(((('UK-R-Dining Tables'!I203)/1.59)+1)/10,0)*10</f>
        <v>2940</v>
      </c>
    </row>
    <row r="207" spans="1:9" ht="25.35" customHeight="1">
      <c r="B207" s="14"/>
      <c r="C207" s="14"/>
      <c r="D207" s="14"/>
      <c r="E207" s="110"/>
      <c r="F207" s="67"/>
      <c r="G207" s="67"/>
      <c r="I207" s="143"/>
    </row>
    <row r="208" spans="1:9" ht="25.35" customHeight="1">
      <c r="B208" s="14"/>
      <c r="C208" s="14"/>
      <c r="D208" s="14"/>
      <c r="E208" s="110"/>
      <c r="F208" s="67"/>
      <c r="G208" s="67"/>
      <c r="I208" s="143"/>
    </row>
    <row r="209" spans="1:9" ht="25.35" customHeight="1">
      <c r="B209" s="14"/>
      <c r="C209" s="14"/>
      <c r="D209" s="14"/>
      <c r="E209" s="175" t="s">
        <v>577</v>
      </c>
      <c r="F209" s="160"/>
      <c r="G209" s="160"/>
      <c r="H209" s="163"/>
      <c r="I209" s="370">
        <f>ROUNDUP(((('UK-R-Dining Tables'!I206)/1.59)+1)/10,0)*10</f>
        <v>700</v>
      </c>
    </row>
    <row r="210" spans="1:9" ht="25.35" customHeight="1">
      <c r="B210" s="14"/>
      <c r="C210" s="14"/>
      <c r="D210" s="14"/>
      <c r="E210" s="110"/>
      <c r="F210" s="67"/>
      <c r="G210" s="67"/>
      <c r="I210" s="545"/>
    </row>
    <row r="211" spans="1:9" ht="25.35" customHeight="1">
      <c r="B211" s="14"/>
      <c r="C211" s="14"/>
      <c r="D211" s="14"/>
      <c r="E211" s="110"/>
      <c r="F211" s="67"/>
      <c r="G211" s="67"/>
      <c r="I211" s="545"/>
    </row>
    <row r="212" spans="1:9" ht="25.35" customHeight="1">
      <c r="B212" s="14"/>
      <c r="C212" s="14"/>
      <c r="D212" s="14"/>
      <c r="E212" s="110"/>
      <c r="F212" s="67"/>
      <c r="G212" s="67"/>
      <c r="I212" s="545"/>
    </row>
    <row r="213" spans="1:9" ht="48.75">
      <c r="A213" s="349"/>
      <c r="B213" s="354" t="s">
        <v>306</v>
      </c>
      <c r="C213" s="350"/>
      <c r="D213" s="350"/>
      <c r="E213" s="350"/>
      <c r="F213" s="351"/>
      <c r="G213" s="352"/>
      <c r="H213" s="352"/>
      <c r="I213" s="352"/>
    </row>
    <row r="214" spans="1:9" ht="26.25">
      <c r="A214" s="26"/>
      <c r="B214" s="26" t="s">
        <v>8</v>
      </c>
      <c r="C214" s="26"/>
      <c r="D214" s="26"/>
      <c r="E214" s="28" t="s">
        <v>0</v>
      </c>
      <c r="F214" s="136" t="s">
        <v>94</v>
      </c>
      <c r="G214" s="28" t="s">
        <v>1</v>
      </c>
      <c r="H214" s="266" t="s">
        <v>114</v>
      </c>
      <c r="I214" s="266"/>
    </row>
    <row r="215" spans="1:9" ht="25.35" customHeight="1">
      <c r="A215" s="1"/>
      <c r="B215" s="14"/>
      <c r="C215" s="14"/>
      <c r="D215" s="14"/>
      <c r="E215" s="16"/>
      <c r="F215" s="118" t="s">
        <v>113</v>
      </c>
      <c r="G215"/>
      <c r="H215" s="218" t="s">
        <v>663</v>
      </c>
      <c r="I215" s="67"/>
    </row>
    <row r="216" spans="1:9" ht="25.35" customHeight="1">
      <c r="A216" s="1"/>
      <c r="B216" s="14"/>
      <c r="C216" s="14"/>
      <c r="D216" s="14"/>
      <c r="E216" s="16" t="s">
        <v>2</v>
      </c>
      <c r="F216" s="87" t="s">
        <v>9</v>
      </c>
      <c r="G216" s="213">
        <f>ROUNDUP((('UK-R-Dining Tables'!G215)/1.59)/10,0)*10</f>
        <v>6530</v>
      </c>
      <c r="H216" s="213">
        <f>ROUNDUP((('UK-R-Dining Tables'!H215)/1.59)/10,0)*10</f>
        <v>8560</v>
      </c>
      <c r="I216" s="67"/>
    </row>
    <row r="217" spans="1:9" ht="26.25">
      <c r="A217" s="1"/>
      <c r="B217" s="14"/>
      <c r="C217" s="14"/>
      <c r="D217" s="14"/>
      <c r="E217" s="16" t="s">
        <v>3</v>
      </c>
      <c r="F217" s="87" t="s">
        <v>10</v>
      </c>
      <c r="G217" s="213">
        <f>ROUNDUP((('UK-R-Dining Tables'!G216)/1.59)/10,0)*10</f>
        <v>7510</v>
      </c>
      <c r="H217" s="213">
        <f>ROUNDUP((('UK-R-Dining Tables'!H216)/1.59)/10,0)*10</f>
        <v>9840</v>
      </c>
      <c r="I217" s="67"/>
    </row>
    <row r="218" spans="1:9" s="14" customFormat="1" ht="28.35" customHeight="1">
      <c r="A218" s="1"/>
      <c r="E218" s="16" t="s">
        <v>4</v>
      </c>
      <c r="F218" s="87" t="s">
        <v>11</v>
      </c>
      <c r="G218" s="213">
        <f>ROUNDUP((('UK-R-Dining Tables'!G217)/1.59)/10,0)*10</f>
        <v>8640</v>
      </c>
      <c r="H218" s="213">
        <f>ROUNDUP((('UK-R-Dining Tables'!H217)/1.59)/10,0)*10</f>
        <v>11310</v>
      </c>
      <c r="I218" s="67"/>
    </row>
    <row r="219" spans="1:9" ht="26.25">
      <c r="B219" s="14"/>
      <c r="C219" s="14"/>
      <c r="D219" s="14"/>
      <c r="E219" s="144" t="s">
        <v>5</v>
      </c>
      <c r="F219" s="67" t="s">
        <v>12</v>
      </c>
      <c r="G219" s="213">
        <f>ROUNDUP((('UK-R-Dining Tables'!G218)/1.59)/10,0)*10</f>
        <v>10800</v>
      </c>
      <c r="H219" s="213">
        <f>ROUNDUP((('UK-R-Dining Tables'!H218)/1.59)/10,0)*10</f>
        <v>14140</v>
      </c>
      <c r="I219" s="67"/>
    </row>
    <row r="220" spans="1:9" ht="26.25">
      <c r="B220" s="14"/>
      <c r="C220" s="14"/>
      <c r="D220" s="14"/>
      <c r="E220" s="110"/>
      <c r="F220" s="67"/>
      <c r="G220" s="67"/>
      <c r="H220" s="67"/>
      <c r="I220" s="67"/>
    </row>
    <row r="221" spans="1:9" ht="26.25">
      <c r="B221" s="14"/>
      <c r="C221" s="14"/>
      <c r="D221" s="14"/>
      <c r="E221" s="174" t="s">
        <v>22</v>
      </c>
      <c r="F221" s="67"/>
      <c r="G221" s="67"/>
      <c r="H221" s="67"/>
      <c r="I221" s="67"/>
    </row>
    <row r="222" spans="1:9" ht="26.25">
      <c r="B222" s="14"/>
      <c r="C222" s="14"/>
      <c r="D222" s="14"/>
      <c r="E222" s="169"/>
      <c r="F222" s="67"/>
      <c r="G222" s="67"/>
      <c r="H222" s="67"/>
      <c r="I222" s="67"/>
    </row>
    <row r="223" spans="1:9" ht="26.25">
      <c r="B223" s="14"/>
      <c r="C223" s="14"/>
      <c r="D223" s="14"/>
      <c r="I223" s="67"/>
    </row>
    <row r="224" spans="1:9" ht="25.35" customHeight="1">
      <c r="B224" s="14"/>
      <c r="C224" s="14"/>
      <c r="D224" s="14"/>
      <c r="E224" s="175" t="s">
        <v>14</v>
      </c>
      <c r="F224" s="160"/>
      <c r="G224" s="160"/>
      <c r="H224" s="161"/>
      <c r="I224" s="370">
        <f>ROUNDUP(((('UK-R-Dining Tables'!I223)/1.59)+1)/10,0)*10</f>
        <v>840</v>
      </c>
    </row>
    <row r="225" spans="1:9" ht="25.35" customHeight="1">
      <c r="B225" s="14"/>
      <c r="C225" s="14"/>
      <c r="D225" s="14"/>
      <c r="E225" s="129"/>
      <c r="F225" s="67"/>
      <c r="G225" s="67"/>
      <c r="H225" s="67"/>
      <c r="I225" s="67"/>
    </row>
    <row r="226" spans="1:9" ht="25.35" customHeight="1">
      <c r="B226" s="14"/>
      <c r="C226" s="14"/>
      <c r="D226" s="14"/>
      <c r="E226" s="129"/>
      <c r="I226" s="67"/>
    </row>
    <row r="227" spans="1:9" ht="25.35" customHeight="1">
      <c r="B227" s="14"/>
      <c r="C227" s="14"/>
      <c r="D227" s="14"/>
      <c r="E227" s="175" t="s">
        <v>130</v>
      </c>
      <c r="F227" s="160"/>
      <c r="G227" s="160"/>
      <c r="H227" s="163"/>
      <c r="I227" s="370">
        <f>ROUNDUP(((('UK-R-Dining Tables'!I226)/1.59)+1)/10,0)*10</f>
        <v>2940</v>
      </c>
    </row>
    <row r="228" spans="1:9" ht="25.35" customHeight="1">
      <c r="B228" s="14"/>
      <c r="C228" s="14"/>
      <c r="D228" s="14"/>
      <c r="E228" s="110"/>
      <c r="F228" s="67"/>
      <c r="G228" s="67"/>
      <c r="I228" s="143"/>
    </row>
    <row r="229" spans="1:9" ht="48.75">
      <c r="A229" s="349"/>
      <c r="B229" s="354" t="s">
        <v>332</v>
      </c>
      <c r="C229" s="350"/>
      <c r="D229" s="350"/>
      <c r="E229" s="350"/>
      <c r="F229" s="351"/>
      <c r="G229" s="352"/>
      <c r="H229" s="352"/>
      <c r="I229" s="352"/>
    </row>
    <row r="230" spans="1:9" s="353" customFormat="1" ht="26.25">
      <c r="A230" s="26"/>
      <c r="B230" s="26" t="s">
        <v>91</v>
      </c>
      <c r="C230" s="26"/>
      <c r="D230" s="26"/>
      <c r="E230" s="28" t="s">
        <v>0</v>
      </c>
      <c r="F230" s="136" t="s">
        <v>94</v>
      </c>
      <c r="G230" s="177" t="s">
        <v>324</v>
      </c>
      <c r="H230" s="266" t="s">
        <v>304</v>
      </c>
      <c r="I230" s="266"/>
    </row>
    <row r="231" spans="1:9" ht="26.25">
      <c r="A231" s="1"/>
      <c r="B231" s="14"/>
      <c r="C231" s="14"/>
      <c r="D231" s="14"/>
      <c r="E231" s="16"/>
      <c r="F231" s="118" t="s">
        <v>113</v>
      </c>
      <c r="G231" s="87"/>
      <c r="H231" s="87"/>
      <c r="I231" s="67"/>
    </row>
    <row r="232" spans="1:9" ht="26.25">
      <c r="A232" s="1"/>
      <c r="B232" s="14"/>
      <c r="C232" s="14"/>
      <c r="D232" s="14"/>
      <c r="E232" s="16" t="s">
        <v>2</v>
      </c>
      <c r="F232" s="87" t="s">
        <v>87</v>
      </c>
      <c r="G232" s="213">
        <f>ROUNDUP((('UK-R-Dining Tables'!G231)/1.59)/10,0)*10</f>
        <v>4910</v>
      </c>
      <c r="H232" s="213"/>
      <c r="I232" s="67"/>
    </row>
    <row r="233" spans="1:9" ht="25.35" customHeight="1">
      <c r="A233" s="1"/>
      <c r="B233" s="14"/>
      <c r="C233" s="14"/>
      <c r="D233" s="14"/>
      <c r="E233" s="16" t="s">
        <v>3</v>
      </c>
      <c r="F233" s="87" t="s">
        <v>88</v>
      </c>
      <c r="G233" s="213">
        <f>ROUNDUP((('UK-R-Dining Tables'!G232)/1.59)/10,0)*10</f>
        <v>5650</v>
      </c>
      <c r="H233" s="213"/>
      <c r="I233" s="67"/>
    </row>
    <row r="234" spans="1:9" ht="25.35" customHeight="1">
      <c r="A234" s="1"/>
      <c r="B234" s="14"/>
      <c r="C234" s="14"/>
      <c r="D234" s="14"/>
      <c r="E234" s="16" t="s">
        <v>4</v>
      </c>
      <c r="F234" s="87" t="s">
        <v>89</v>
      </c>
      <c r="G234" s="213">
        <f>ROUNDUP((('UK-R-Dining Tables'!G233)/1.59)/10,0)*10</f>
        <v>6490</v>
      </c>
      <c r="H234" s="213"/>
      <c r="I234" s="67"/>
    </row>
    <row r="235" spans="1:9" ht="26.25">
      <c r="A235" s="1"/>
      <c r="B235" s="14"/>
      <c r="C235" s="14"/>
      <c r="D235" s="14"/>
      <c r="E235" s="16" t="s">
        <v>5</v>
      </c>
      <c r="F235" s="87" t="s">
        <v>90</v>
      </c>
      <c r="G235" s="213">
        <f>ROUNDUP((('UK-R-Dining Tables'!G234)/1.59)/10,0)*10</f>
        <v>8110</v>
      </c>
      <c r="H235" s="213"/>
      <c r="I235" s="67"/>
    </row>
    <row r="236" spans="1:9" s="14" customFormat="1" ht="28.35" customHeight="1">
      <c r="A236"/>
      <c r="E236" s="110"/>
      <c r="F236" s="67"/>
      <c r="G236" s="67"/>
      <c r="H236" s="67"/>
      <c r="I236" s="67"/>
    </row>
    <row r="237" spans="1:9" ht="26.25">
      <c r="B237" s="14"/>
      <c r="C237" s="14"/>
      <c r="D237" s="14"/>
      <c r="E237" s="174" t="s">
        <v>13</v>
      </c>
      <c r="F237" s="67"/>
      <c r="G237" s="67"/>
      <c r="H237" s="67"/>
      <c r="I237" s="67"/>
    </row>
    <row r="238" spans="1:9" ht="26.25">
      <c r="B238" s="14"/>
      <c r="C238" s="14"/>
      <c r="D238" s="14"/>
      <c r="E238" s="169"/>
      <c r="G238" s="67"/>
      <c r="H238" s="67"/>
      <c r="I238" s="67"/>
    </row>
    <row r="239" spans="1:9" ht="26.25">
      <c r="B239" s="14"/>
      <c r="C239" s="14"/>
      <c r="D239" s="14"/>
      <c r="I239" s="67"/>
    </row>
    <row r="240" spans="1:9" ht="26.25">
      <c r="B240" s="14"/>
      <c r="C240" s="14"/>
      <c r="D240" s="14"/>
      <c r="E240" s="175" t="s">
        <v>14</v>
      </c>
      <c r="F240" s="160"/>
      <c r="G240" s="160"/>
      <c r="H240" s="161"/>
      <c r="I240" s="370">
        <f>ROUNDUP(((('UK-R-Dining Tables'!I239)/1.59)+1)/10,0)*10</f>
        <v>840</v>
      </c>
    </row>
    <row r="241" spans="1:9" ht="26.25">
      <c r="B241" s="14"/>
      <c r="C241" s="14"/>
      <c r="D241" s="14"/>
      <c r="E241" s="129"/>
      <c r="F241" s="67"/>
      <c r="G241" s="67"/>
      <c r="H241" s="67"/>
      <c r="I241" s="67"/>
    </row>
    <row r="242" spans="1:9" ht="25.35" customHeight="1">
      <c r="B242" s="14"/>
      <c r="C242" s="14"/>
      <c r="D242" s="14"/>
      <c r="E242" s="129"/>
      <c r="I242" s="67"/>
    </row>
    <row r="243" spans="1:9" ht="25.35" customHeight="1">
      <c r="B243" s="14"/>
      <c r="C243" s="14"/>
      <c r="D243" s="14"/>
      <c r="E243" s="175" t="s">
        <v>130</v>
      </c>
      <c r="F243" s="160"/>
      <c r="G243" s="160"/>
      <c r="H243" s="163"/>
      <c r="I243" s="370">
        <f>ROUNDUP(((('UK-R-Dining Tables'!I242)/1.59)+1)/10,0)*10</f>
        <v>2940</v>
      </c>
    </row>
    <row r="244" spans="1:9" ht="25.35" customHeight="1">
      <c r="B244" s="14"/>
      <c r="C244" s="14"/>
      <c r="D244" s="14"/>
      <c r="E244" s="110"/>
      <c r="F244" s="67"/>
      <c r="G244" s="67"/>
      <c r="I244" s="143"/>
    </row>
    <row r="245" spans="1:9" ht="25.35" customHeight="1">
      <c r="B245" s="14"/>
      <c r="C245" s="14"/>
      <c r="D245" s="14"/>
      <c r="E245" s="175" t="s">
        <v>577</v>
      </c>
      <c r="F245" s="160"/>
      <c r="G245" s="160"/>
      <c r="H245" s="163"/>
      <c r="I245" s="370">
        <f>ROUNDUP(((('UK-R-Dining Tables'!I244)/1.59)+1)/10,0)*10</f>
        <v>700</v>
      </c>
    </row>
    <row r="246" spans="1:9" ht="25.35" customHeight="1">
      <c r="G246" s="119"/>
      <c r="I246" s="120"/>
    </row>
    <row r="247" spans="1:9" ht="25.35" customHeight="1">
      <c r="G247" s="119"/>
      <c r="I247" s="120"/>
    </row>
    <row r="248" spans="1:9" s="353" customFormat="1" ht="42.75" customHeight="1">
      <c r="A248" s="349"/>
      <c r="B248" s="354" t="s">
        <v>306</v>
      </c>
      <c r="C248" s="350"/>
      <c r="D248" s="350"/>
      <c r="E248" s="350"/>
      <c r="F248" s="351"/>
      <c r="G248" s="352"/>
      <c r="H248" s="352"/>
      <c r="I248" s="352"/>
    </row>
    <row r="249" spans="1:9" ht="26.25">
      <c r="A249" s="26"/>
      <c r="B249" s="26" t="s">
        <v>91</v>
      </c>
      <c r="C249" s="26"/>
      <c r="D249" s="26"/>
      <c r="E249" s="28" t="s">
        <v>0</v>
      </c>
      <c r="F249" s="136" t="s">
        <v>94</v>
      </c>
      <c r="G249" s="28" t="s">
        <v>1</v>
      </c>
      <c r="H249" s="266" t="s">
        <v>114</v>
      </c>
      <c r="I249" s="266"/>
    </row>
    <row r="250" spans="1:9" ht="26.25">
      <c r="A250" s="1"/>
      <c r="B250" s="14"/>
      <c r="C250" s="14"/>
      <c r="D250" s="14"/>
      <c r="E250" s="16"/>
      <c r="F250" s="118" t="s">
        <v>113</v>
      </c>
      <c r="G250"/>
      <c r="H250" s="218" t="s">
        <v>663</v>
      </c>
      <c r="I250" s="67"/>
    </row>
    <row r="251" spans="1:9" ht="26.25">
      <c r="A251" s="1"/>
      <c r="B251" s="14"/>
      <c r="C251" s="14"/>
      <c r="D251" s="14"/>
      <c r="E251" s="16" t="s">
        <v>2</v>
      </c>
      <c r="F251" s="87" t="s">
        <v>87</v>
      </c>
      <c r="G251" s="213">
        <f>ROUNDUP((('UK-R-Dining Tables'!G250)/1.59)/10,0)*10</f>
        <v>7110</v>
      </c>
      <c r="H251" s="213">
        <f>ROUNDUP((('UK-R-Dining Tables'!H250)/1.59)/10,0)*10</f>
        <v>9320</v>
      </c>
      <c r="I251" s="67"/>
    </row>
    <row r="252" spans="1:9" s="14" customFormat="1" ht="28.35" customHeight="1">
      <c r="A252" s="1"/>
      <c r="E252" s="16" t="s">
        <v>3</v>
      </c>
      <c r="F252" s="87" t="s">
        <v>88</v>
      </c>
      <c r="G252" s="213">
        <f>ROUNDUP((('UK-R-Dining Tables'!G251)/1.59)/10,0)*10</f>
        <v>8180</v>
      </c>
      <c r="H252" s="213">
        <f>ROUNDUP((('UK-R-Dining Tables'!H251)/1.59)/10,0)*10</f>
        <v>10720</v>
      </c>
      <c r="I252" s="67"/>
    </row>
    <row r="253" spans="1:9" ht="26.25">
      <c r="A253" s="1"/>
      <c r="B253" s="14"/>
      <c r="C253" s="14"/>
      <c r="D253" s="14"/>
      <c r="E253" s="16" t="s">
        <v>4</v>
      </c>
      <c r="F253" s="87" t="s">
        <v>89</v>
      </c>
      <c r="G253" s="213">
        <f>ROUNDUP((('UK-R-Dining Tables'!G252)/1.59)/10,0)*10</f>
        <v>9410</v>
      </c>
      <c r="H253" s="213">
        <f>ROUNDUP((('UK-R-Dining Tables'!H252)/1.59)/10,0)*10</f>
        <v>12320</v>
      </c>
      <c r="I253" s="67"/>
    </row>
    <row r="254" spans="1:9" ht="26.25">
      <c r="A254" s="1"/>
      <c r="B254" s="14"/>
      <c r="C254" s="14"/>
      <c r="D254" s="14"/>
      <c r="E254" s="16" t="s">
        <v>5</v>
      </c>
      <c r="F254" s="87" t="s">
        <v>90</v>
      </c>
      <c r="G254" s="213">
        <f>ROUNDUP((('UK-R-Dining Tables'!G253)/1.59)/10,0)*10</f>
        <v>11750</v>
      </c>
      <c r="H254" s="213">
        <f>ROUNDUP((('UK-R-Dining Tables'!H253)/1.59)/10,0)*10</f>
        <v>15400</v>
      </c>
      <c r="I254" s="67"/>
    </row>
    <row r="255" spans="1:9" ht="26.25">
      <c r="B255" s="14"/>
      <c r="C255" s="14"/>
      <c r="D255" s="14"/>
      <c r="E255" s="110"/>
      <c r="F255" s="67"/>
      <c r="G255" s="67"/>
      <c r="H255" s="67"/>
      <c r="I255" s="67"/>
    </row>
    <row r="256" spans="1:9" ht="26.25">
      <c r="B256" s="14"/>
      <c r="C256" s="14"/>
      <c r="D256" s="14"/>
      <c r="E256" s="174" t="s">
        <v>13</v>
      </c>
      <c r="F256" s="67"/>
      <c r="G256" s="67"/>
      <c r="H256" s="67"/>
      <c r="I256" s="67"/>
    </row>
    <row r="257" spans="1:9" ht="25.35" customHeight="1">
      <c r="B257" s="14"/>
      <c r="C257" s="14"/>
      <c r="D257" s="14"/>
      <c r="E257" s="169"/>
      <c r="G257" s="67"/>
      <c r="H257" s="67"/>
      <c r="I257" s="67"/>
    </row>
    <row r="258" spans="1:9" ht="25.35" customHeight="1">
      <c r="B258" s="14"/>
      <c r="C258" s="14"/>
      <c r="D258" s="14"/>
      <c r="I258" s="67"/>
    </row>
    <row r="259" spans="1:9" ht="25.35" customHeight="1">
      <c r="B259" s="14"/>
      <c r="C259" s="14"/>
      <c r="D259" s="14"/>
      <c r="E259" s="175" t="s">
        <v>14</v>
      </c>
      <c r="F259" s="160"/>
      <c r="G259" s="160"/>
      <c r="H259" s="161"/>
      <c r="I259" s="370">
        <f>ROUNDUP(((('UK-R-Dining Tables'!I258)/1.59)+1)/10,0)*10</f>
        <v>840</v>
      </c>
    </row>
    <row r="260" spans="1:9" ht="25.35" customHeight="1">
      <c r="B260" s="14"/>
      <c r="C260" s="14"/>
      <c r="D260" s="14"/>
      <c r="E260" s="129"/>
      <c r="F260" s="67"/>
      <c r="G260" s="67"/>
      <c r="H260" s="67"/>
      <c r="I260" s="67"/>
    </row>
    <row r="261" spans="1:9" ht="25.35" customHeight="1">
      <c r="B261" s="14"/>
      <c r="C261" s="14"/>
      <c r="D261" s="14"/>
      <c r="E261" s="129"/>
      <c r="I261" s="67"/>
    </row>
    <row r="262" spans="1:9" ht="24.75" customHeight="1">
      <c r="B262" s="14"/>
      <c r="C262" s="14"/>
      <c r="D262" s="14"/>
      <c r="E262" s="175" t="s">
        <v>130</v>
      </c>
      <c r="F262" s="160"/>
      <c r="G262" s="160"/>
      <c r="H262" s="163"/>
      <c r="I262" s="370">
        <f>ROUNDUP(((('UK-R-Dining Tables'!I262)/1.59)+1)/10,0)*10</f>
        <v>2940</v>
      </c>
    </row>
    <row r="263" spans="1:9" ht="24.75" customHeight="1">
      <c r="B263" s="14"/>
      <c r="C263" s="14"/>
      <c r="D263" s="14"/>
      <c r="E263" s="129"/>
      <c r="I263" s="67"/>
    </row>
    <row r="264" spans="1:9" ht="25.35" customHeight="1">
      <c r="B264" s="14"/>
      <c r="C264" s="14"/>
      <c r="D264" s="14"/>
      <c r="F264"/>
      <c r="G264"/>
      <c r="H264"/>
      <c r="I264"/>
    </row>
    <row r="265" spans="1:9" ht="48.75">
      <c r="A265" s="349"/>
      <c r="B265" s="354" t="s">
        <v>332</v>
      </c>
      <c r="C265" s="350"/>
      <c r="D265" s="350"/>
      <c r="E265" s="350"/>
      <c r="F265" s="351"/>
      <c r="G265" s="352"/>
      <c r="H265" s="352"/>
      <c r="I265" s="352"/>
    </row>
    <row r="266" spans="1:9" ht="26.25">
      <c r="A266" s="26"/>
      <c r="B266" s="26" t="s">
        <v>92</v>
      </c>
      <c r="C266" s="26"/>
      <c r="D266" s="26"/>
      <c r="E266" s="28" t="s">
        <v>0</v>
      </c>
      <c r="F266" s="136" t="s">
        <v>94</v>
      </c>
      <c r="G266" s="177" t="s">
        <v>324</v>
      </c>
      <c r="H266" s="266"/>
      <c r="I266" s="266"/>
    </row>
    <row r="267" spans="1:9" ht="26.25">
      <c r="A267" s="1"/>
      <c r="B267" s="14"/>
      <c r="C267" s="14"/>
      <c r="D267" s="14"/>
      <c r="E267" s="16"/>
      <c r="F267" s="118" t="s">
        <v>113</v>
      </c>
      <c r="G267" s="87"/>
      <c r="H267" s="87"/>
      <c r="I267" s="67"/>
    </row>
    <row r="268" spans="1:9" ht="26.25">
      <c r="A268" s="1"/>
      <c r="B268" s="14"/>
      <c r="C268" s="14"/>
      <c r="D268" s="14"/>
      <c r="E268" s="16" t="s">
        <v>2</v>
      </c>
      <c r="F268" s="621" t="s">
        <v>16</v>
      </c>
      <c r="G268" s="213">
        <f>ROUNDUP((('UK-R-Dining Tables'!G267)/1.59)/10,0)*10</f>
        <v>3110</v>
      </c>
      <c r="H268" s="87"/>
      <c r="I268" s="67"/>
    </row>
    <row r="269" spans="1:9" s="14" customFormat="1" ht="28.35" customHeight="1">
      <c r="A269" s="1"/>
      <c r="E269" s="16" t="s">
        <v>3</v>
      </c>
      <c r="F269" s="87" t="s">
        <v>17</v>
      </c>
      <c r="G269" s="213">
        <f>ROUNDUP((('UK-R-Dining Tables'!G268)/1.59)/10,0)*10</f>
        <v>3570</v>
      </c>
      <c r="H269" s="213"/>
      <c r="I269" s="67"/>
    </row>
    <row r="270" spans="1:9" ht="26.25">
      <c r="A270" s="1"/>
      <c r="B270" s="14"/>
      <c r="C270" s="14"/>
      <c r="D270" s="14"/>
      <c r="E270" s="16" t="s">
        <v>4</v>
      </c>
      <c r="F270" s="87" t="s">
        <v>18</v>
      </c>
      <c r="G270" s="213">
        <f>ROUNDUP((('UK-R-Dining Tables'!G269)/1.59)/10,0)*10</f>
        <v>4460</v>
      </c>
      <c r="H270" s="213"/>
      <c r="I270" s="67"/>
    </row>
    <row r="271" spans="1:9" ht="26.25">
      <c r="A271" s="1"/>
      <c r="B271" s="14"/>
      <c r="C271" s="14"/>
      <c r="D271" s="14"/>
      <c r="E271" s="16" t="s">
        <v>5</v>
      </c>
      <c r="F271" s="87" t="s">
        <v>681</v>
      </c>
      <c r="G271" s="213">
        <f>ROUNDUP((('UK-R-Dining Tables'!G270)/1.59)/10,0)*10</f>
        <v>5130</v>
      </c>
      <c r="H271" s="213"/>
      <c r="I271" s="67"/>
    </row>
    <row r="272" spans="1:9" ht="26.25">
      <c r="B272" s="14"/>
      <c r="C272" s="14"/>
      <c r="D272" s="14"/>
      <c r="E272" s="110"/>
      <c r="F272" s="67"/>
      <c r="G272" s="67"/>
      <c r="H272" s="67"/>
      <c r="I272" s="67"/>
    </row>
    <row r="273" spans="1:9" ht="26.25">
      <c r="B273" s="14"/>
      <c r="C273" s="14"/>
      <c r="D273" s="14"/>
      <c r="E273" s="174" t="s">
        <v>22</v>
      </c>
      <c r="F273" s="67"/>
      <c r="G273" s="67"/>
      <c r="H273" s="67"/>
      <c r="I273" s="67"/>
    </row>
    <row r="274" spans="1:9" ht="26.25">
      <c r="B274" s="14"/>
      <c r="C274" s="14"/>
      <c r="D274" s="14"/>
      <c r="E274" s="169"/>
      <c r="F274" s="67"/>
      <c r="G274" s="67"/>
      <c r="H274" s="67"/>
      <c r="I274" s="67"/>
    </row>
    <row r="275" spans="1:9" ht="25.35" customHeight="1">
      <c r="B275" s="14"/>
      <c r="C275" s="14"/>
      <c r="D275" s="14"/>
      <c r="I275" s="67"/>
    </row>
    <row r="276" spans="1:9" ht="25.35" customHeight="1">
      <c r="B276" s="14"/>
      <c r="C276" s="14"/>
      <c r="D276" s="14"/>
      <c r="E276" s="175" t="s">
        <v>14</v>
      </c>
      <c r="F276" s="160"/>
      <c r="G276" s="160"/>
      <c r="H276" s="161"/>
      <c r="I276" s="370">
        <f>ROUNDUP(((('UK-R-Dining Tables'!I275)/1.59)+1)/10,0)*10</f>
        <v>840</v>
      </c>
    </row>
    <row r="277" spans="1:9" ht="25.35" customHeight="1">
      <c r="B277" s="14"/>
      <c r="C277" s="14"/>
      <c r="D277" s="14"/>
      <c r="E277" s="129"/>
      <c r="F277" s="67"/>
      <c r="G277" s="67"/>
      <c r="H277" s="67"/>
      <c r="I277" s="67"/>
    </row>
    <row r="278" spans="1:9" ht="25.35" customHeight="1">
      <c r="B278" s="14"/>
      <c r="C278" s="14"/>
      <c r="D278" s="14"/>
      <c r="E278" s="129"/>
      <c r="I278" s="67"/>
    </row>
    <row r="279" spans="1:9" ht="25.35" customHeight="1">
      <c r="B279" s="14"/>
      <c r="C279" s="14"/>
      <c r="D279" s="14"/>
      <c r="E279" s="175" t="s">
        <v>86</v>
      </c>
      <c r="F279" s="160"/>
      <c r="G279" s="160"/>
      <c r="H279" s="163"/>
      <c r="I279" s="370">
        <f>ROUNDUP(((('UK-R-Dining Tables'!I278)/1.59)+1)/10,0)*10</f>
        <v>2940</v>
      </c>
    </row>
    <row r="280" spans="1:9" ht="25.35" customHeight="1">
      <c r="B280" s="14"/>
      <c r="C280" s="14"/>
      <c r="D280" s="14"/>
      <c r="E280" s="14"/>
      <c r="F280" s="67"/>
      <c r="G280" s="87"/>
      <c r="H280" s="67"/>
      <c r="I280" s="67"/>
    </row>
    <row r="281" spans="1:9" ht="25.35" customHeight="1">
      <c r="B281" s="14"/>
      <c r="C281" s="14"/>
      <c r="D281" s="14"/>
      <c r="E281" s="175" t="s">
        <v>577</v>
      </c>
      <c r="F281" s="160"/>
      <c r="G281" s="160"/>
      <c r="H281" s="163"/>
      <c r="I281" s="370">
        <f>ROUNDUP(((('UK-R-Dining Tables'!I280)/1.59)+1)/10,0)*10</f>
        <v>700</v>
      </c>
    </row>
    <row r="282" spans="1:9" ht="25.35" customHeight="1">
      <c r="B282" s="14"/>
      <c r="C282" s="14"/>
      <c r="D282" s="14"/>
      <c r="E282" s="110"/>
      <c r="F282" s="67"/>
      <c r="G282" s="67"/>
      <c r="I282" s="545"/>
    </row>
    <row r="283" spans="1:9" ht="25.35" customHeight="1">
      <c r="B283" s="14"/>
      <c r="C283" s="14"/>
      <c r="D283" s="14"/>
      <c r="E283" s="110"/>
      <c r="F283" s="67"/>
      <c r="G283" s="67"/>
      <c r="I283" s="545"/>
    </row>
    <row r="284" spans="1:9" ht="48.75">
      <c r="A284" s="349"/>
      <c r="B284" s="354" t="s">
        <v>306</v>
      </c>
      <c r="C284" s="350"/>
      <c r="D284" s="350"/>
      <c r="E284" s="350"/>
      <c r="F284" s="351"/>
      <c r="G284" s="352"/>
      <c r="H284" s="352"/>
      <c r="I284" s="352"/>
    </row>
    <row r="285" spans="1:9" ht="26.25">
      <c r="A285" s="26"/>
      <c r="B285" s="26" t="s">
        <v>92</v>
      </c>
      <c r="C285" s="26"/>
      <c r="D285" s="26"/>
      <c r="E285" s="28" t="s">
        <v>0</v>
      </c>
      <c r="F285" s="136" t="s">
        <v>94</v>
      </c>
      <c r="G285" s="28" t="s">
        <v>1</v>
      </c>
      <c r="H285" s="266" t="s">
        <v>114</v>
      </c>
      <c r="I285" s="266"/>
    </row>
    <row r="286" spans="1:9" ht="26.25">
      <c r="A286" s="1"/>
      <c r="B286" s="14"/>
      <c r="C286" s="14"/>
      <c r="D286" s="14"/>
      <c r="E286" s="16"/>
      <c r="F286" s="118" t="s">
        <v>113</v>
      </c>
      <c r="G286"/>
      <c r="H286" s="218" t="s">
        <v>663</v>
      </c>
      <c r="I286"/>
    </row>
    <row r="287" spans="1:9" ht="26.25">
      <c r="A287" s="1"/>
      <c r="B287" s="14"/>
      <c r="C287" s="14"/>
      <c r="D287" s="14"/>
      <c r="E287" s="16" t="s">
        <v>2</v>
      </c>
      <c r="F287" s="621" t="s">
        <v>16</v>
      </c>
      <c r="G287" s="213">
        <f>ROUNDUP((('UK-R-Dining Tables'!G286)/1.59)/10,0)*10</f>
        <v>4500</v>
      </c>
      <c r="H287" s="213">
        <f>ROUNDUP((('UK-R-Dining Tables'!H286)/1.59)/10,0)*10</f>
        <v>5900</v>
      </c>
      <c r="I287"/>
    </row>
    <row r="288" spans="1:9" ht="26.25">
      <c r="A288" s="1"/>
      <c r="B288" s="14"/>
      <c r="C288" s="14"/>
      <c r="D288" s="14"/>
      <c r="E288" s="16" t="s">
        <v>3</v>
      </c>
      <c r="F288" s="87" t="s">
        <v>17</v>
      </c>
      <c r="G288" s="213">
        <f>ROUNDUP((('UK-R-Dining Tables'!G287)/1.59)/10,0)*10</f>
        <v>5180</v>
      </c>
      <c r="H288" s="213">
        <f>ROUNDUP((('UK-R-Dining Tables'!H287)/1.59)/10,0)*10</f>
        <v>6780</v>
      </c>
      <c r="I288" s="142"/>
    </row>
    <row r="289" spans="1:9" ht="26.25">
      <c r="A289" s="1"/>
      <c r="B289" s="14"/>
      <c r="C289" s="14"/>
      <c r="D289" s="14"/>
      <c r="E289" s="16" t="s">
        <v>4</v>
      </c>
      <c r="F289" s="87" t="s">
        <v>18</v>
      </c>
      <c r="G289" s="213">
        <f>ROUNDUP((('UK-R-Dining Tables'!G288)/1.59)/10,0)*10</f>
        <v>6470</v>
      </c>
      <c r="H289" s="213">
        <f>ROUNDUP((('UK-R-Dining Tables'!H288)/1.59)/10,0)*10</f>
        <v>8480</v>
      </c>
      <c r="I289" s="142"/>
    </row>
    <row r="290" spans="1:9" ht="26.25">
      <c r="A290" s="1"/>
      <c r="B290" s="14"/>
      <c r="C290" s="14"/>
      <c r="D290" s="14"/>
      <c r="E290" s="16" t="s">
        <v>5</v>
      </c>
      <c r="F290" s="87" t="s">
        <v>681</v>
      </c>
      <c r="G290" s="213">
        <f>ROUNDUP((('UK-R-Dining Tables'!G289)/1.59)/10,0)*10</f>
        <v>7440</v>
      </c>
      <c r="H290" s="213">
        <f>ROUNDUP((('UK-R-Dining Tables'!H289)/1.59)/10,0)*10</f>
        <v>9750</v>
      </c>
      <c r="I290" s="142"/>
    </row>
    <row r="291" spans="1:9" ht="26.25">
      <c r="B291" s="14"/>
      <c r="C291" s="14"/>
      <c r="D291" s="14"/>
      <c r="E291" s="110"/>
      <c r="F291" s="67"/>
      <c r="G291" s="67"/>
      <c r="H291" s="67"/>
      <c r="I291" s="67"/>
    </row>
    <row r="292" spans="1:9" ht="26.25">
      <c r="B292" s="14"/>
      <c r="C292" s="14"/>
      <c r="D292" s="14"/>
      <c r="E292" s="174" t="s">
        <v>22</v>
      </c>
      <c r="F292" s="67"/>
      <c r="G292" s="67"/>
      <c r="H292" s="67"/>
      <c r="I292" s="67"/>
    </row>
    <row r="293" spans="1:9" ht="26.25">
      <c r="B293" s="14"/>
      <c r="C293" s="14"/>
      <c r="D293" s="14"/>
      <c r="E293" s="169"/>
      <c r="F293" s="67"/>
      <c r="G293" s="67"/>
      <c r="H293" s="67"/>
      <c r="I293" s="67"/>
    </row>
    <row r="294" spans="1:9" ht="26.25">
      <c r="B294" s="14"/>
      <c r="C294" s="14"/>
      <c r="D294" s="14"/>
      <c r="I294" s="67"/>
    </row>
    <row r="295" spans="1:9" ht="25.35" customHeight="1">
      <c r="B295" s="14"/>
      <c r="C295" s="14"/>
      <c r="D295" s="14"/>
      <c r="E295" s="175" t="s">
        <v>14</v>
      </c>
      <c r="F295" s="160"/>
      <c r="G295" s="160"/>
      <c r="H295" s="161"/>
      <c r="I295" s="370">
        <f>ROUNDUP(((('UK-R-Dining Tables'!I294)/1.59)+1)/10,0)*10</f>
        <v>840</v>
      </c>
    </row>
    <row r="296" spans="1:9" ht="25.35" customHeight="1">
      <c r="B296" s="14"/>
      <c r="C296" s="14"/>
      <c r="D296" s="14"/>
      <c r="E296" s="129"/>
      <c r="F296" s="67"/>
      <c r="G296" s="67"/>
      <c r="H296" s="67"/>
      <c r="I296" s="67"/>
    </row>
    <row r="297" spans="1:9" ht="25.35" customHeight="1">
      <c r="B297" s="14"/>
      <c r="C297" s="14"/>
      <c r="D297" s="14"/>
      <c r="E297" s="129"/>
      <c r="I297" s="67"/>
    </row>
    <row r="298" spans="1:9" ht="25.35" customHeight="1">
      <c r="B298" s="14"/>
      <c r="C298" s="14"/>
      <c r="D298" s="14"/>
      <c r="E298" s="175" t="s">
        <v>86</v>
      </c>
      <c r="F298" s="160"/>
      <c r="G298" s="160"/>
      <c r="H298" s="163"/>
      <c r="I298" s="370">
        <f>ROUNDUP(((('UK-R-Dining Tables'!I297)/1.59)+1)/10,0)*10</f>
        <v>2940</v>
      </c>
    </row>
    <row r="299" spans="1:9" ht="25.35" customHeight="1">
      <c r="B299" s="14"/>
      <c r="C299" s="14"/>
      <c r="D299" s="14"/>
      <c r="E299" s="14"/>
      <c r="F299" s="67"/>
      <c r="G299" s="87"/>
      <c r="H299" s="67"/>
      <c r="I299" s="67"/>
    </row>
    <row r="300" spans="1:9" ht="25.35" customHeight="1">
      <c r="B300" s="14"/>
      <c r="C300" s="14"/>
      <c r="D300" s="14"/>
      <c r="E300" s="14"/>
      <c r="F300" s="67"/>
      <c r="G300" s="87"/>
      <c r="H300" s="67"/>
      <c r="I300" s="67"/>
    </row>
    <row r="301" spans="1:9" ht="25.35" customHeight="1">
      <c r="B301" s="14"/>
      <c r="C301" s="14"/>
      <c r="D301" s="14"/>
      <c r="E301" s="14"/>
      <c r="F301" s="67"/>
      <c r="G301" s="87"/>
      <c r="H301" s="67"/>
      <c r="I301" s="67"/>
    </row>
    <row r="302" spans="1:9" ht="48.75">
      <c r="A302" s="2"/>
      <c r="B302" s="25" t="s">
        <v>738</v>
      </c>
      <c r="C302" s="3"/>
      <c r="D302" s="3"/>
      <c r="E302" s="3"/>
      <c r="F302" s="117"/>
      <c r="G302" s="71"/>
      <c r="H302" s="71"/>
      <c r="I302" s="71"/>
    </row>
    <row r="303" spans="1:9" s="14" customFormat="1" ht="26.25">
      <c r="A303" s="85"/>
      <c r="B303" s="26" t="s">
        <v>8</v>
      </c>
      <c r="C303" s="26"/>
      <c r="D303" s="26"/>
      <c r="E303" s="28" t="s">
        <v>0</v>
      </c>
      <c r="F303" s="123" t="s">
        <v>94</v>
      </c>
      <c r="G303" s="33" t="s">
        <v>324</v>
      </c>
      <c r="H303" s="125"/>
      <c r="I303" s="36"/>
    </row>
    <row r="304" spans="1:9" ht="26.25">
      <c r="A304" s="1"/>
      <c r="B304" s="14"/>
      <c r="C304" s="14"/>
      <c r="D304" s="14"/>
      <c r="E304" s="16"/>
      <c r="F304" s="118" t="s">
        <v>113</v>
      </c>
      <c r="G304" s="87"/>
      <c r="H304" s="98"/>
      <c r="I304" s="67"/>
    </row>
    <row r="305" spans="1:9" ht="26.25">
      <c r="A305" s="1"/>
      <c r="B305" s="14"/>
      <c r="C305" s="14"/>
      <c r="D305" s="14"/>
      <c r="E305" s="16" t="s">
        <v>2</v>
      </c>
      <c r="F305" s="87" t="s">
        <v>9</v>
      </c>
      <c r="G305" s="213">
        <f>ROUNDUP((('UK-R-Dining Tables'!G302)/1.59)/10,0)*10</f>
        <v>4010</v>
      </c>
      <c r="I305" s="67"/>
    </row>
    <row r="306" spans="1:9" ht="26.25">
      <c r="A306" s="1"/>
      <c r="B306" s="14"/>
      <c r="C306" s="14"/>
      <c r="D306" s="14"/>
      <c r="E306" s="16" t="s">
        <v>3</v>
      </c>
      <c r="F306" s="87" t="s">
        <v>10</v>
      </c>
      <c r="G306" s="213">
        <f>ROUNDUP((('UK-R-Dining Tables'!G303)/1.59)/10,0)*10</f>
        <v>4610</v>
      </c>
      <c r="I306" s="67"/>
    </row>
    <row r="307" spans="1:9" ht="26.25">
      <c r="A307" s="1"/>
      <c r="B307" s="14"/>
      <c r="C307" s="14"/>
      <c r="D307" s="14"/>
      <c r="E307" s="16" t="s">
        <v>4</v>
      </c>
      <c r="F307" s="87" t="s">
        <v>11</v>
      </c>
      <c r="G307" s="213">
        <f>ROUNDUP((('UK-R-Dining Tables'!G304)/1.59)/10,0)*10</f>
        <v>5300</v>
      </c>
      <c r="I307" s="67"/>
    </row>
    <row r="308" spans="1:9" ht="26.25">
      <c r="A308" s="1"/>
      <c r="B308" s="14"/>
      <c r="C308" s="14"/>
      <c r="D308" s="14"/>
      <c r="E308" s="16" t="s">
        <v>5</v>
      </c>
      <c r="F308" s="87" t="s">
        <v>12</v>
      </c>
      <c r="G308" s="213">
        <f>ROUNDUP((('UK-R-Dining Tables'!G305)/1.59)/10,0)*10</f>
        <v>6620</v>
      </c>
      <c r="I308" s="67"/>
    </row>
    <row r="309" spans="1:9" ht="26.25">
      <c r="B309" s="14"/>
      <c r="C309" s="14"/>
      <c r="D309" s="14"/>
      <c r="E309" s="110"/>
      <c r="F309" s="67"/>
      <c r="G309" s="67"/>
      <c r="H309" s="67"/>
      <c r="I309" s="67"/>
    </row>
    <row r="310" spans="1:9" ht="25.35" customHeight="1">
      <c r="B310" s="14"/>
      <c r="C310" s="14"/>
      <c r="D310" s="14"/>
      <c r="E310" s="110"/>
      <c r="F310" s="67"/>
      <c r="G310" s="67"/>
      <c r="H310" s="67"/>
      <c r="I310" s="67"/>
    </row>
    <row r="311" spans="1:9" ht="25.35" customHeight="1">
      <c r="B311" s="14"/>
      <c r="C311" s="14"/>
      <c r="D311" s="14"/>
      <c r="E311" s="174" t="s">
        <v>93</v>
      </c>
      <c r="F311" s="67"/>
      <c r="G311" s="67"/>
      <c r="H311" s="67"/>
      <c r="I311" s="67"/>
    </row>
    <row r="312" spans="1:9" ht="25.35" customHeight="1">
      <c r="B312" s="14"/>
      <c r="C312" s="14"/>
      <c r="D312" s="14"/>
      <c r="E312" s="169"/>
      <c r="F312" s="67"/>
      <c r="G312" s="67"/>
      <c r="H312" s="67"/>
      <c r="I312" s="67"/>
    </row>
    <row r="313" spans="1:9" ht="29.25" customHeight="1">
      <c r="B313" s="14"/>
      <c r="C313" s="14"/>
      <c r="D313" s="14"/>
      <c r="E313" s="81" t="s">
        <v>14</v>
      </c>
      <c r="F313" s="163"/>
      <c r="G313" s="163"/>
      <c r="H313" s="161">
        <f>ROUNDUP(((('UK-R-Dining Tables'!H310)/1.59)+1)/10,0)*10</f>
        <v>760</v>
      </c>
      <c r="I313" s="67"/>
    </row>
    <row r="314" spans="1:9" ht="29.25" customHeight="1">
      <c r="B314" s="14"/>
      <c r="C314" s="14"/>
      <c r="D314" s="14"/>
      <c r="E314" s="24"/>
      <c r="H314" s="143"/>
      <c r="I314" s="67"/>
    </row>
    <row r="315" spans="1:9" ht="48.75">
      <c r="A315" s="2"/>
      <c r="B315" s="25" t="s">
        <v>739</v>
      </c>
      <c r="C315" s="3"/>
      <c r="D315" s="3"/>
      <c r="E315" s="3"/>
      <c r="F315" s="117"/>
      <c r="G315" s="71"/>
      <c r="H315" s="71"/>
      <c r="I315" s="71"/>
    </row>
    <row r="316" spans="1:9" s="14" customFormat="1" ht="26.25">
      <c r="A316" s="85"/>
      <c r="B316" s="26" t="s">
        <v>8</v>
      </c>
      <c r="C316" s="26"/>
      <c r="D316" s="26"/>
      <c r="E316" s="28" t="s">
        <v>0</v>
      </c>
      <c r="F316" s="123" t="s">
        <v>94</v>
      </c>
      <c r="G316" s="33" t="s">
        <v>264</v>
      </c>
      <c r="H316" s="36" t="s">
        <v>439</v>
      </c>
      <c r="I316" s="36"/>
    </row>
    <row r="317" spans="1:9" ht="26.25">
      <c r="A317" s="1"/>
      <c r="B317" s="14"/>
      <c r="C317" s="14"/>
      <c r="D317" s="14"/>
      <c r="E317" s="16"/>
      <c r="F317" s="118" t="s">
        <v>113</v>
      </c>
      <c r="G317" s="87"/>
      <c r="H317" s="98"/>
      <c r="I317" s="67"/>
    </row>
    <row r="318" spans="1:9" ht="26.25">
      <c r="A318" s="1"/>
      <c r="B318" s="14"/>
      <c r="C318" s="14"/>
      <c r="D318" s="14"/>
      <c r="E318" s="16" t="s">
        <v>2</v>
      </c>
      <c r="F318" s="87" t="s">
        <v>9</v>
      </c>
      <c r="G318" s="213">
        <f>ROUNDUP((('UK-R-Dining Tables'!G315)/1.59)/10,0)*10</f>
        <v>5810</v>
      </c>
      <c r="H318" s="213">
        <f>ROUNDUP((('UK-R-Dining Tables'!H315)/1.59)/10,0)*10</f>
        <v>7610</v>
      </c>
      <c r="I318" s="67"/>
    </row>
    <row r="319" spans="1:9" ht="26.25">
      <c r="A319" s="1"/>
      <c r="B319" s="14"/>
      <c r="C319" s="14"/>
      <c r="D319" s="14"/>
      <c r="E319" s="16" t="s">
        <v>3</v>
      </c>
      <c r="F319" s="87" t="s">
        <v>10</v>
      </c>
      <c r="G319" s="213">
        <f>ROUNDUP((('UK-R-Dining Tables'!G316)/1.59)/10,0)*10</f>
        <v>6680</v>
      </c>
      <c r="H319" s="213">
        <f>ROUNDUP((('UK-R-Dining Tables'!H316)/1.59)/10,0)*10</f>
        <v>8750</v>
      </c>
      <c r="I319" s="67"/>
    </row>
    <row r="320" spans="1:9" ht="26.25">
      <c r="A320" s="1"/>
      <c r="B320" s="14"/>
      <c r="C320" s="14"/>
      <c r="D320" s="14"/>
      <c r="E320" s="16" t="s">
        <v>4</v>
      </c>
      <c r="F320" s="87" t="s">
        <v>11</v>
      </c>
      <c r="G320" s="213">
        <f>ROUNDUP((('UK-R-Dining Tables'!G317)/1.59)/10,0)*10</f>
        <v>7680</v>
      </c>
      <c r="H320" s="213">
        <f>ROUNDUP((('UK-R-Dining Tables'!H317)/1.59)/10,0)*10</f>
        <v>10060</v>
      </c>
      <c r="I320" s="67"/>
    </row>
    <row r="321" spans="1:9" ht="26.25">
      <c r="A321" s="1"/>
      <c r="B321" s="14"/>
      <c r="C321" s="14"/>
      <c r="D321" s="14"/>
      <c r="E321" s="16" t="s">
        <v>5</v>
      </c>
      <c r="F321" s="87" t="s">
        <v>12</v>
      </c>
      <c r="G321" s="213">
        <f>ROUNDUP((('UK-R-Dining Tables'!G318)/1.59)/10,0)*10</f>
        <v>9600</v>
      </c>
      <c r="H321" s="213">
        <f>ROUNDUP((('UK-R-Dining Tables'!H318)/1.59)/10,0)*10</f>
        <v>12570</v>
      </c>
      <c r="I321" s="67"/>
    </row>
    <row r="322" spans="1:9" ht="26.25">
      <c r="B322" s="14"/>
      <c r="C322" s="14"/>
      <c r="D322" s="14"/>
      <c r="E322" s="110"/>
      <c r="F322" s="67"/>
      <c r="G322" s="67"/>
      <c r="H322" s="67"/>
      <c r="I322" s="67"/>
    </row>
    <row r="323" spans="1:9" ht="25.35" customHeight="1">
      <c r="B323" s="14"/>
      <c r="C323" s="14"/>
      <c r="D323" s="14"/>
      <c r="E323" s="110"/>
      <c r="F323" s="67"/>
      <c r="G323" s="67"/>
      <c r="H323" s="67"/>
      <c r="I323" s="67"/>
    </row>
    <row r="324" spans="1:9" ht="25.35" customHeight="1">
      <c r="B324" s="14"/>
      <c r="C324" s="14"/>
      <c r="D324" s="14"/>
      <c r="E324" s="174" t="s">
        <v>93</v>
      </c>
      <c r="F324" s="67"/>
      <c r="G324" s="67"/>
      <c r="H324" s="67"/>
      <c r="I324" s="67"/>
    </row>
    <row r="325" spans="1:9" ht="25.35" customHeight="1">
      <c r="B325" s="14"/>
      <c r="C325" s="14"/>
      <c r="D325" s="14"/>
      <c r="E325" s="169"/>
      <c r="F325" s="67"/>
      <c r="G325" s="67"/>
      <c r="H325" s="67"/>
      <c r="I325" s="67"/>
    </row>
    <row r="326" spans="1:9" ht="29.25" customHeight="1">
      <c r="B326" s="14"/>
      <c r="C326" s="14"/>
      <c r="D326" s="14"/>
      <c r="E326" s="81" t="s">
        <v>14</v>
      </c>
      <c r="F326" s="163"/>
      <c r="G326" s="163"/>
      <c r="H326" s="161">
        <f>ROUNDUP(((('UK-R-Dining Tables'!H323)/1.59)+1)/10,0)*10</f>
        <v>760</v>
      </c>
      <c r="I326" s="67"/>
    </row>
    <row r="327" spans="1:9" ht="29.25" customHeight="1">
      <c r="B327" s="14"/>
      <c r="C327" s="14"/>
      <c r="D327" s="14"/>
      <c r="E327" s="24"/>
      <c r="H327" s="143"/>
      <c r="I327" s="67"/>
    </row>
    <row r="328" spans="1:9" ht="29.25" customHeight="1">
      <c r="B328" s="14"/>
      <c r="C328" s="14"/>
      <c r="D328" s="14"/>
      <c r="E328" s="24"/>
      <c r="H328" s="143"/>
      <c r="I328" s="67"/>
    </row>
    <row r="329" spans="1:9" ht="29.25" customHeight="1">
      <c r="B329" s="14"/>
      <c r="C329" s="14"/>
      <c r="D329" s="14"/>
      <c r="E329" s="24"/>
      <c r="H329" s="143"/>
      <c r="I329" s="67"/>
    </row>
    <row r="330" spans="1:9" ht="29.25" customHeight="1">
      <c r="B330" s="14"/>
      <c r="C330" s="14"/>
      <c r="D330" s="14"/>
      <c r="E330" s="24"/>
      <c r="H330" s="143"/>
      <c r="I330" s="67"/>
    </row>
    <row r="331" spans="1:9" ht="48.75">
      <c r="A331" s="2"/>
      <c r="B331" s="25" t="s">
        <v>263</v>
      </c>
      <c r="C331" s="3"/>
      <c r="D331" s="3"/>
      <c r="E331" s="3"/>
      <c r="F331" s="117"/>
      <c r="G331" s="71"/>
      <c r="H331" s="71"/>
      <c r="I331" s="71"/>
    </row>
    <row r="332" spans="1:9" ht="26.25">
      <c r="A332" s="85"/>
      <c r="B332" s="26" t="s">
        <v>8</v>
      </c>
      <c r="C332" s="26"/>
      <c r="D332" s="26"/>
      <c r="E332" s="28" t="s">
        <v>0</v>
      </c>
      <c r="F332" s="123" t="s">
        <v>94</v>
      </c>
      <c r="G332" s="33" t="s">
        <v>325</v>
      </c>
      <c r="H332" s="212"/>
      <c r="I332" s="36"/>
    </row>
    <row r="333" spans="1:9" s="14" customFormat="1" ht="28.35" customHeight="1">
      <c r="A333" s="1"/>
      <c r="E333" s="16"/>
      <c r="F333" s="118" t="s">
        <v>113</v>
      </c>
      <c r="G333" s="87"/>
      <c r="H333" s="98"/>
      <c r="I333" s="67"/>
    </row>
    <row r="334" spans="1:9" ht="26.25">
      <c r="A334" s="1"/>
      <c r="B334" s="14"/>
      <c r="C334" s="14"/>
      <c r="D334" s="14"/>
      <c r="E334" s="16" t="s">
        <v>2</v>
      </c>
      <c r="F334" s="87" t="s">
        <v>9</v>
      </c>
      <c r="G334" s="213">
        <f>ROUNDUP((('UK-R-Dining Tables'!G328)/1.59)/10,0)*10</f>
        <v>4010</v>
      </c>
      <c r="H334" s="213"/>
      <c r="I334" s="67"/>
    </row>
    <row r="335" spans="1:9" ht="26.25">
      <c r="A335" s="1"/>
      <c r="B335" s="14"/>
      <c r="C335" s="14"/>
      <c r="D335" s="14"/>
      <c r="E335" s="16" t="s">
        <v>3</v>
      </c>
      <c r="F335" s="87" t="s">
        <v>10</v>
      </c>
      <c r="G335" s="213">
        <f>ROUNDUP((('UK-R-Dining Tables'!G329)/1.59)/10,0)*10</f>
        <v>4610</v>
      </c>
      <c r="H335" s="213"/>
      <c r="I335" s="67"/>
    </row>
    <row r="336" spans="1:9" ht="26.25">
      <c r="A336" s="1"/>
      <c r="B336" s="14"/>
      <c r="C336" s="14"/>
      <c r="D336" s="14"/>
      <c r="E336" s="16" t="s">
        <v>4</v>
      </c>
      <c r="F336" s="87" t="s">
        <v>11</v>
      </c>
      <c r="G336" s="213">
        <f>ROUNDUP((('UK-R-Dining Tables'!G330)/1.59)/10,0)*10</f>
        <v>5300</v>
      </c>
      <c r="H336" s="213"/>
      <c r="I336" s="67"/>
    </row>
    <row r="337" spans="1:9" ht="25.35" customHeight="1">
      <c r="A337" s="1"/>
      <c r="B337" s="14"/>
      <c r="C337" s="14"/>
      <c r="D337" s="14"/>
      <c r="E337" s="16" t="s">
        <v>5</v>
      </c>
      <c r="F337" s="87" t="s">
        <v>12</v>
      </c>
      <c r="G337" s="213">
        <f>ROUNDUP((('UK-R-Dining Tables'!G331)/1.59)/10,0)*10</f>
        <v>6620</v>
      </c>
      <c r="H337" s="213"/>
      <c r="I337" s="67"/>
    </row>
    <row r="338" spans="1:9" ht="25.35" customHeight="1">
      <c r="B338" s="14"/>
      <c r="C338" s="14"/>
      <c r="D338" s="14"/>
      <c r="E338" s="110"/>
      <c r="F338" s="67"/>
      <c r="G338" s="67"/>
      <c r="H338" s="67"/>
      <c r="I338" s="67"/>
    </row>
    <row r="339" spans="1:9" ht="25.35" customHeight="1">
      <c r="B339" s="14"/>
      <c r="C339" s="14"/>
      <c r="D339" s="14"/>
      <c r="E339" s="110"/>
      <c r="F339" s="67"/>
      <c r="G339" s="67"/>
      <c r="H339" s="67"/>
      <c r="I339" s="67"/>
    </row>
    <row r="340" spans="1:9" ht="25.35" customHeight="1">
      <c r="B340" s="14"/>
      <c r="C340" s="14"/>
      <c r="D340" s="14"/>
      <c r="E340" s="210" t="s">
        <v>93</v>
      </c>
      <c r="F340" s="67"/>
      <c r="G340" s="67"/>
      <c r="H340" s="67"/>
      <c r="I340" s="67"/>
    </row>
    <row r="341" spans="1:9" ht="25.35" customHeight="1">
      <c r="B341" s="14"/>
      <c r="C341" s="14"/>
      <c r="D341" s="14"/>
      <c r="E341" s="210"/>
      <c r="F341" s="67"/>
      <c r="G341" s="67"/>
      <c r="H341" s="67"/>
      <c r="I341" s="67"/>
    </row>
    <row r="342" spans="1:9" ht="25.35" customHeight="1">
      <c r="B342" s="14"/>
      <c r="C342" s="14"/>
      <c r="D342" s="14"/>
      <c r="E342" s="169"/>
      <c r="F342" s="67"/>
      <c r="G342" s="67"/>
      <c r="H342" s="67"/>
      <c r="I342" s="67"/>
    </row>
    <row r="343" spans="1:9" ht="25.35" customHeight="1">
      <c r="B343" s="14"/>
      <c r="C343" s="14"/>
      <c r="D343" s="14"/>
      <c r="E343" s="81" t="s">
        <v>14</v>
      </c>
      <c r="F343" s="160"/>
      <c r="G343" s="160"/>
      <c r="H343" s="370">
        <f>ROUNDUP(((('UK-R-Dining Tables'!H337)/1.59)+1)/10,0)*10</f>
        <v>760</v>
      </c>
      <c r="I343" s="67"/>
    </row>
    <row r="344" spans="1:9" ht="25.35" customHeight="1">
      <c r="B344" s="14"/>
      <c r="C344" s="14"/>
      <c r="D344" s="14"/>
      <c r="E344" s="24"/>
      <c r="F344" s="67"/>
      <c r="G344" s="67"/>
      <c r="H344" s="545"/>
      <c r="I344" s="67"/>
    </row>
    <row r="345" spans="1:9" ht="25.35" customHeight="1">
      <c r="B345" s="14"/>
      <c r="C345" s="14"/>
      <c r="D345" s="14"/>
      <c r="E345" s="81" t="s">
        <v>685</v>
      </c>
      <c r="F345" s="160"/>
      <c r="G345" s="160"/>
      <c r="H345" s="370">
        <f>ROUNDUP(((('UK-R-Dining Tables'!H339)/1.59)+1)/10,0)*10</f>
        <v>3110</v>
      </c>
      <c r="I345" s="67"/>
    </row>
    <row r="346" spans="1:9" ht="25.35" customHeight="1">
      <c r="B346" s="14"/>
      <c r="C346" s="14"/>
      <c r="D346" s="14"/>
      <c r="E346" s="24"/>
      <c r="F346" s="67"/>
      <c r="G346" s="67"/>
      <c r="H346" s="545"/>
      <c r="I346" s="67"/>
    </row>
    <row r="347" spans="1:9" ht="25.35" customHeight="1">
      <c r="B347" s="14"/>
      <c r="C347" s="14"/>
      <c r="D347" s="14"/>
      <c r="E347" s="24"/>
      <c r="F347" s="67"/>
      <c r="G347" s="67"/>
      <c r="H347" s="545"/>
      <c r="I347" s="67"/>
    </row>
    <row r="348" spans="1:9" ht="24.75" customHeight="1">
      <c r="B348" s="14"/>
      <c r="C348" s="14"/>
      <c r="D348" s="14"/>
      <c r="E348" s="24"/>
      <c r="F348" s="67"/>
      <c r="G348" s="67"/>
      <c r="H348" s="545"/>
      <c r="I348" s="67"/>
    </row>
    <row r="349" spans="1:9" ht="25.35" customHeight="1">
      <c r="B349" s="14"/>
      <c r="C349" s="14"/>
      <c r="D349" s="14"/>
      <c r="E349" s="24"/>
      <c r="F349" s="67"/>
      <c r="G349" s="67"/>
      <c r="H349" s="545"/>
      <c r="I349" s="67"/>
    </row>
    <row r="350" spans="1:9" ht="25.35" customHeight="1">
      <c r="B350" s="14"/>
      <c r="C350" s="14"/>
      <c r="D350" s="14"/>
      <c r="E350" s="24"/>
      <c r="F350" s="67"/>
      <c r="G350" s="67"/>
      <c r="H350" s="545"/>
      <c r="I350" s="67"/>
    </row>
    <row r="351" spans="1:9" ht="25.35" customHeight="1">
      <c r="B351" s="14"/>
      <c r="C351" s="14"/>
      <c r="D351" s="14"/>
      <c r="E351" s="24"/>
      <c r="F351" s="67"/>
      <c r="G351" s="67"/>
      <c r="H351" s="545"/>
      <c r="I351" s="67"/>
    </row>
    <row r="352" spans="1:9" ht="25.35" customHeight="1">
      <c r="B352" s="14"/>
      <c r="C352" s="14"/>
      <c r="D352" s="14"/>
      <c r="E352" s="24"/>
      <c r="F352" s="67"/>
      <c r="G352" s="67"/>
      <c r="H352" s="545"/>
      <c r="I352" s="67"/>
    </row>
    <row r="353" spans="1:9" ht="48.75">
      <c r="A353" s="2"/>
      <c r="B353" s="25" t="s">
        <v>688</v>
      </c>
      <c r="C353" s="3"/>
      <c r="D353" s="3"/>
      <c r="E353" s="3"/>
      <c r="F353" s="117"/>
      <c r="G353" s="71"/>
      <c r="H353" s="71"/>
      <c r="I353" s="71"/>
    </row>
    <row r="354" spans="1:9" ht="26.25">
      <c r="A354" s="85"/>
      <c r="B354" s="26" t="s">
        <v>8</v>
      </c>
      <c r="C354" s="26"/>
      <c r="D354" s="26"/>
      <c r="E354" s="28" t="s">
        <v>0</v>
      </c>
      <c r="F354" s="123" t="s">
        <v>94</v>
      </c>
      <c r="G354" s="33" t="s">
        <v>689</v>
      </c>
      <c r="H354" s="212" t="s">
        <v>598</v>
      </c>
      <c r="I354" s="36"/>
    </row>
    <row r="355" spans="1:9" s="14" customFormat="1" ht="28.35" customHeight="1">
      <c r="A355" s="1"/>
      <c r="E355" s="16"/>
      <c r="F355" s="118" t="s">
        <v>113</v>
      </c>
      <c r="G355" s="87"/>
      <c r="H355" s="218" t="s">
        <v>663</v>
      </c>
      <c r="I355" s="67"/>
    </row>
    <row r="356" spans="1:9" ht="26.25">
      <c r="A356" s="1"/>
      <c r="B356" s="14"/>
      <c r="C356" s="14"/>
      <c r="D356" s="14"/>
      <c r="E356" s="16" t="s">
        <v>2</v>
      </c>
      <c r="F356" s="87" t="s">
        <v>9</v>
      </c>
      <c r="G356" s="142">
        <f>ROUNDUP(((('UK-R-Dining Tables'!G344)/1.59)+1)/10,0)*10</f>
        <v>5810</v>
      </c>
      <c r="H356" s="142">
        <f>ROUNDUP(((('UK-R-Dining Tables'!H344)/1.59)+1)/10,0)*10</f>
        <v>7610</v>
      </c>
      <c r="I356" s="67"/>
    </row>
    <row r="357" spans="1:9" ht="26.25">
      <c r="A357" s="1"/>
      <c r="B357" s="14"/>
      <c r="C357" s="14"/>
      <c r="D357" s="14"/>
      <c r="E357" s="16" t="s">
        <v>3</v>
      </c>
      <c r="F357" s="87" t="s">
        <v>10</v>
      </c>
      <c r="G357" s="142">
        <f>ROUNDUP(((('UK-R-Dining Tables'!G345)/1.59)+1)/10,0)*10</f>
        <v>6680</v>
      </c>
      <c r="H357" s="142">
        <f>ROUNDUP(((('UK-R-Dining Tables'!H345)/1.59)+1)/10,0)*10</f>
        <v>8750</v>
      </c>
      <c r="I357" s="67"/>
    </row>
    <row r="358" spans="1:9" ht="26.25">
      <c r="A358" s="1"/>
      <c r="B358" s="14"/>
      <c r="C358" s="14"/>
      <c r="D358" s="14"/>
      <c r="E358" s="16" t="s">
        <v>4</v>
      </c>
      <c r="F358" s="87" t="s">
        <v>11</v>
      </c>
      <c r="G358" s="142">
        <f>ROUNDUP(((('UK-R-Dining Tables'!G346)/1.59)+1)/10,0)*10</f>
        <v>7680</v>
      </c>
      <c r="H358" s="142">
        <f>ROUNDUP(((('UK-R-Dining Tables'!H346)/1.59)+1)/10,0)*10</f>
        <v>10060</v>
      </c>
      <c r="I358" s="67"/>
    </row>
    <row r="359" spans="1:9" ht="25.35" customHeight="1">
      <c r="A359" s="1"/>
      <c r="B359" s="14"/>
      <c r="C359" s="14"/>
      <c r="D359" s="14"/>
      <c r="E359" s="16" t="s">
        <v>5</v>
      </c>
      <c r="F359" s="87" t="s">
        <v>12</v>
      </c>
      <c r="G359" s="142">
        <f>ROUNDUP(((('UK-R-Dining Tables'!G347)/1.59)+1)/10,0)*10</f>
        <v>9600</v>
      </c>
      <c r="H359" s="142">
        <f>ROUNDUP(((('UK-R-Dining Tables'!H347)/1.59)+1)/10,0)*10</f>
        <v>12570</v>
      </c>
      <c r="I359" s="67"/>
    </row>
    <row r="360" spans="1:9" ht="25.35" customHeight="1">
      <c r="B360" s="14"/>
      <c r="C360" s="14"/>
      <c r="D360" s="14"/>
      <c r="E360" s="110"/>
      <c r="F360" s="67"/>
      <c r="G360" s="67"/>
      <c r="H360" s="67"/>
      <c r="I360" s="67"/>
    </row>
    <row r="361" spans="1:9" ht="25.35" customHeight="1">
      <c r="B361" s="14"/>
      <c r="C361" s="14"/>
      <c r="D361" s="14"/>
      <c r="E361" s="110"/>
      <c r="F361" s="67"/>
      <c r="G361" s="67"/>
      <c r="H361" s="67"/>
      <c r="I361" s="67"/>
    </row>
    <row r="362" spans="1:9" ht="25.35" customHeight="1">
      <c r="B362" s="14"/>
      <c r="C362" s="14"/>
      <c r="D362" s="14"/>
      <c r="E362" s="210" t="s">
        <v>22</v>
      </c>
      <c r="F362" s="67"/>
      <c r="G362" s="67"/>
      <c r="H362" s="67"/>
      <c r="I362" s="67"/>
    </row>
    <row r="363" spans="1:9" ht="25.35" customHeight="1">
      <c r="B363" s="14"/>
      <c r="C363" s="14"/>
      <c r="D363" s="14"/>
      <c r="E363" s="210"/>
      <c r="F363" s="67"/>
      <c r="G363" s="67"/>
      <c r="H363" s="67"/>
      <c r="I363" s="67"/>
    </row>
    <row r="364" spans="1:9" ht="25.35" customHeight="1">
      <c r="B364" s="14"/>
      <c r="C364" s="14"/>
      <c r="D364" s="14"/>
      <c r="E364" s="169"/>
      <c r="F364" s="67"/>
      <c r="G364" s="67"/>
      <c r="H364" s="67"/>
      <c r="I364" s="67"/>
    </row>
    <row r="365" spans="1:9" ht="25.35" customHeight="1">
      <c r="B365" s="14"/>
      <c r="C365" s="14"/>
      <c r="D365" s="14"/>
      <c r="E365" s="81" t="s">
        <v>14</v>
      </c>
      <c r="F365" s="160"/>
      <c r="G365" s="160"/>
      <c r="H365" s="161">
        <f>ROUNDUP(((('UK-R-Dining Tables'!H353)/1.59)+1)/10,0)*10</f>
        <v>760</v>
      </c>
      <c r="I365" s="67"/>
    </row>
    <row r="366" spans="1:9" ht="25.35" customHeight="1">
      <c r="B366" s="14"/>
      <c r="C366" s="14"/>
      <c r="D366" s="14"/>
      <c r="E366" s="110"/>
      <c r="F366" s="67"/>
      <c r="G366" s="67"/>
      <c r="H366" s="143"/>
      <c r="I366" s="67"/>
    </row>
    <row r="367" spans="1:9" ht="25.35" customHeight="1">
      <c r="B367" s="14"/>
      <c r="C367" s="14"/>
      <c r="D367" s="14"/>
      <c r="E367" s="175" t="s">
        <v>685</v>
      </c>
      <c r="F367" s="160"/>
      <c r="G367" s="160"/>
      <c r="H367" s="161">
        <f>ROUNDUP(((('UK-R-Dining Tables'!H355)/1.59)+1)/10,0)*10</f>
        <v>3110</v>
      </c>
      <c r="I367" s="67"/>
    </row>
    <row r="368" spans="1:9" ht="25.35" customHeight="1">
      <c r="B368" s="14"/>
      <c r="C368" s="14"/>
      <c r="D368" s="14"/>
      <c r="E368" s="110"/>
      <c r="F368" s="67"/>
      <c r="G368" s="67"/>
      <c r="H368" s="143"/>
      <c r="I368" s="67"/>
    </row>
    <row r="369" spans="1:9" s="14" customFormat="1" ht="48.75">
      <c r="A369" s="2"/>
      <c r="B369" s="4" t="s">
        <v>643</v>
      </c>
      <c r="C369" s="3"/>
      <c r="D369" s="3"/>
      <c r="E369" s="3"/>
      <c r="F369" s="117"/>
      <c r="G369" s="71"/>
      <c r="H369" s="71"/>
      <c r="I369" s="71"/>
    </row>
    <row r="370" spans="1:9" ht="26.25">
      <c r="A370" s="85"/>
      <c r="B370" s="26" t="s">
        <v>20</v>
      </c>
      <c r="C370" s="26"/>
      <c r="D370" s="26"/>
      <c r="E370" s="28" t="s">
        <v>0</v>
      </c>
      <c r="F370" s="123" t="s">
        <v>94</v>
      </c>
      <c r="G370" s="33" t="s">
        <v>326</v>
      </c>
      <c r="H370" s="125"/>
      <c r="I370" s="125"/>
    </row>
    <row r="371" spans="1:9" ht="26.25">
      <c r="A371" s="1"/>
      <c r="B371" s="14"/>
      <c r="C371" s="14"/>
      <c r="D371" s="14"/>
      <c r="E371" s="16"/>
      <c r="F371" s="118" t="s">
        <v>113</v>
      </c>
      <c r="G371" s="145"/>
    </row>
    <row r="372" spans="1:9" ht="26.25">
      <c r="A372" s="1"/>
      <c r="B372" s="14"/>
      <c r="C372" s="14"/>
      <c r="D372" s="14"/>
      <c r="E372" s="16" t="s">
        <v>2</v>
      </c>
      <c r="F372" s="87" t="s">
        <v>87</v>
      </c>
      <c r="G372" s="213">
        <f>ROUNDUP((('UK-R-Dining Tables'!G361)/1.59)/10,0)*10</f>
        <v>4910</v>
      </c>
    </row>
    <row r="373" spans="1:9" ht="26.25">
      <c r="A373" s="1"/>
      <c r="B373" s="14"/>
      <c r="C373" s="14"/>
      <c r="D373" s="14"/>
      <c r="E373" s="16" t="s">
        <v>3</v>
      </c>
      <c r="F373" s="87" t="s">
        <v>88</v>
      </c>
      <c r="G373" s="213">
        <f>ROUNDUP((('UK-R-Dining Tables'!G362)/1.59)/10,0)*10</f>
        <v>5650</v>
      </c>
    </row>
    <row r="374" spans="1:9" ht="26.25">
      <c r="A374" s="1"/>
      <c r="B374" s="14"/>
      <c r="C374" s="14"/>
      <c r="D374" s="14"/>
      <c r="E374" s="16" t="s">
        <v>4</v>
      </c>
      <c r="F374" s="87" t="s">
        <v>89</v>
      </c>
      <c r="G374" s="213">
        <f>ROUNDUP((('UK-R-Dining Tables'!G363)/1.59)/10,0)*10</f>
        <v>6490</v>
      </c>
    </row>
    <row r="375" spans="1:9" ht="26.25">
      <c r="A375" s="1"/>
      <c r="B375" s="14"/>
      <c r="C375" s="14"/>
      <c r="D375" s="14"/>
      <c r="E375" s="16" t="s">
        <v>5</v>
      </c>
      <c r="F375" s="87" t="s">
        <v>90</v>
      </c>
      <c r="G375" s="213">
        <f>ROUNDUP((('UK-R-Dining Tables'!G364)/1.59)/10,0)*10</f>
        <v>8110</v>
      </c>
    </row>
    <row r="376" spans="1:9" ht="25.35" customHeight="1">
      <c r="B376" s="14"/>
      <c r="C376" s="14"/>
      <c r="D376" s="14"/>
      <c r="E376" s="110"/>
      <c r="F376" s="67"/>
      <c r="G376" s="67"/>
      <c r="I376" s="67"/>
    </row>
    <row r="377" spans="1:9" ht="25.35" customHeight="1">
      <c r="B377" s="14"/>
      <c r="C377" s="14"/>
      <c r="D377" s="14"/>
      <c r="E377" s="174" t="s">
        <v>13</v>
      </c>
      <c r="F377" s="67"/>
      <c r="G377" s="67"/>
      <c r="I377" s="67"/>
    </row>
    <row r="378" spans="1:9" ht="25.35" customHeight="1">
      <c r="B378" s="14"/>
      <c r="C378" s="14"/>
      <c r="D378" s="14"/>
      <c r="E378" s="169"/>
      <c r="F378" s="67"/>
      <c r="G378" s="67"/>
      <c r="I378" s="67"/>
    </row>
    <row r="379" spans="1:9" ht="25.35" customHeight="1">
      <c r="B379" s="14"/>
      <c r="C379" s="14"/>
      <c r="D379" s="14"/>
      <c r="E379" s="81" t="s">
        <v>14</v>
      </c>
      <c r="F379" s="160"/>
      <c r="G379" s="160"/>
      <c r="H379" s="645">
        <f>ROUNDUP((('UK-R-Dining Tables'!H368)/1.59)/10,0)*10</f>
        <v>840</v>
      </c>
      <c r="I379" s="67"/>
    </row>
    <row r="380" spans="1:9" ht="25.35" customHeight="1">
      <c r="B380" s="14"/>
      <c r="C380" s="14"/>
      <c r="D380" s="14"/>
      <c r="E380" s="109"/>
      <c r="F380" s="67"/>
      <c r="G380" s="67"/>
      <c r="H380" s="143"/>
      <c r="I380" s="67"/>
    </row>
    <row r="381" spans="1:9" ht="26.25">
      <c r="B381" s="14"/>
      <c r="C381" s="14"/>
      <c r="D381" s="14"/>
      <c r="E381" s="109"/>
      <c r="F381" s="67"/>
      <c r="G381" s="67"/>
      <c r="H381" s="143"/>
      <c r="I381" s="67"/>
    </row>
    <row r="382" spans="1:9" ht="26.25">
      <c r="B382" s="14"/>
      <c r="C382" s="14"/>
      <c r="D382" s="14"/>
      <c r="E382" s="109"/>
      <c r="F382" s="67"/>
      <c r="G382" s="67"/>
      <c r="H382" s="143"/>
      <c r="I382" s="67"/>
    </row>
    <row r="383" spans="1:9" s="14" customFormat="1" ht="48.75">
      <c r="A383" s="2"/>
      <c r="B383" s="4" t="s">
        <v>642</v>
      </c>
      <c r="C383" s="3"/>
      <c r="D383" s="3"/>
      <c r="E383" s="3"/>
      <c r="F383" s="117"/>
      <c r="G383" s="71"/>
      <c r="H383" s="71"/>
      <c r="I383" s="71"/>
    </row>
    <row r="384" spans="1:9" ht="26.25">
      <c r="A384" s="85"/>
      <c r="B384" s="26" t="s">
        <v>20</v>
      </c>
      <c r="C384" s="26"/>
      <c r="D384" s="26"/>
      <c r="E384" s="28" t="s">
        <v>0</v>
      </c>
      <c r="F384" s="123" t="s">
        <v>94</v>
      </c>
      <c r="G384" s="33" t="s">
        <v>264</v>
      </c>
      <c r="H384" s="125"/>
      <c r="I384" s="125"/>
    </row>
    <row r="385" spans="1:9" ht="26.25">
      <c r="A385" s="1"/>
      <c r="B385" s="14"/>
      <c r="C385" s="14"/>
      <c r="D385" s="14"/>
      <c r="E385" s="16"/>
      <c r="F385" s="118" t="s">
        <v>113</v>
      </c>
      <c r="G385" s="145"/>
    </row>
    <row r="386" spans="1:9" ht="26.25">
      <c r="A386" s="1"/>
      <c r="B386" s="14"/>
      <c r="C386" s="14"/>
      <c r="D386" s="14"/>
      <c r="E386" s="16" t="s">
        <v>2</v>
      </c>
      <c r="F386" s="87" t="s">
        <v>87</v>
      </c>
      <c r="G386" s="213">
        <f>ROUNDUP((('UK-R-Dining Tables'!G374)/1.59)/10,0)*10</f>
        <v>7110</v>
      </c>
    </row>
    <row r="387" spans="1:9" ht="26.25">
      <c r="A387" s="1"/>
      <c r="B387" s="14"/>
      <c r="C387" s="14"/>
      <c r="D387" s="14"/>
      <c r="E387" s="16" t="s">
        <v>3</v>
      </c>
      <c r="F387" s="87" t="s">
        <v>88</v>
      </c>
      <c r="G387" s="213">
        <f>ROUNDUP((('UK-R-Dining Tables'!G375)/1.59)/10,0)*10</f>
        <v>8180</v>
      </c>
    </row>
    <row r="388" spans="1:9" ht="26.25">
      <c r="A388" s="1"/>
      <c r="B388" s="14"/>
      <c r="C388" s="14"/>
      <c r="D388" s="14"/>
      <c r="E388" s="16" t="s">
        <v>4</v>
      </c>
      <c r="F388" s="87" t="s">
        <v>89</v>
      </c>
      <c r="G388" s="213">
        <f>ROUNDUP((('UK-R-Dining Tables'!G376)/1.59)/10,0)*10</f>
        <v>9410</v>
      </c>
    </row>
    <row r="389" spans="1:9" ht="26.25">
      <c r="A389" s="1"/>
      <c r="B389" s="14"/>
      <c r="C389" s="14"/>
      <c r="D389" s="14"/>
      <c r="E389" s="16" t="s">
        <v>5</v>
      </c>
      <c r="F389" s="87" t="s">
        <v>90</v>
      </c>
      <c r="G389" s="213">
        <f>ROUNDUP((('UK-R-Dining Tables'!G377)/1.59)/10,0)*10</f>
        <v>11750</v>
      </c>
    </row>
    <row r="390" spans="1:9" ht="25.35" customHeight="1">
      <c r="B390" s="14"/>
      <c r="C390" s="14"/>
      <c r="D390" s="14"/>
      <c r="E390" s="110"/>
      <c r="F390" s="67"/>
      <c r="G390" s="67"/>
      <c r="I390" s="67"/>
    </row>
    <row r="391" spans="1:9" ht="25.35" customHeight="1">
      <c r="B391" s="14"/>
      <c r="C391" s="14"/>
      <c r="D391" s="14"/>
      <c r="E391" s="174" t="s">
        <v>13</v>
      </c>
      <c r="F391" s="67"/>
      <c r="G391" s="67"/>
      <c r="I391" s="67"/>
    </row>
    <row r="392" spans="1:9" ht="25.35" customHeight="1">
      <c r="B392" s="14"/>
      <c r="C392" s="14"/>
      <c r="D392" s="14"/>
      <c r="E392" s="169"/>
      <c r="F392" s="67"/>
      <c r="G392" s="67"/>
      <c r="I392" s="67"/>
    </row>
    <row r="393" spans="1:9" ht="25.35" customHeight="1">
      <c r="B393" s="14"/>
      <c r="C393" s="14"/>
      <c r="D393" s="14"/>
      <c r="E393" s="81" t="s">
        <v>14</v>
      </c>
      <c r="F393" s="160"/>
      <c r="G393" s="160"/>
      <c r="H393" s="645">
        <f>ROUNDUP((('UK-R-Dining Tables'!H381)/1.59)/10,0)*10</f>
        <v>840</v>
      </c>
      <c r="I393" s="67"/>
    </row>
    <row r="394" spans="1:9" ht="25.35" customHeight="1">
      <c r="B394" s="14"/>
      <c r="C394" s="14"/>
      <c r="D394" s="14"/>
      <c r="E394" s="109"/>
      <c r="F394" s="67"/>
      <c r="G394" s="67"/>
      <c r="H394" s="143"/>
      <c r="I394" s="67"/>
    </row>
    <row r="395" spans="1:9" ht="25.35" customHeight="1">
      <c r="B395" s="14"/>
      <c r="C395" s="14"/>
      <c r="D395" s="14"/>
      <c r="E395" s="109"/>
      <c r="F395" s="67"/>
      <c r="G395" s="67"/>
      <c r="H395" s="143"/>
      <c r="I395" s="67"/>
    </row>
    <row r="396" spans="1:9" ht="48.75">
      <c r="A396" s="2"/>
      <c r="B396" s="4" t="s">
        <v>690</v>
      </c>
      <c r="C396" s="3"/>
      <c r="D396" s="3"/>
      <c r="E396" s="3"/>
      <c r="F396" s="117"/>
      <c r="G396" s="71"/>
      <c r="H396" s="71"/>
      <c r="I396" s="71"/>
    </row>
    <row r="397" spans="1:9" ht="26.25">
      <c r="A397" s="85"/>
      <c r="B397" s="26" t="s">
        <v>8</v>
      </c>
      <c r="C397" s="26"/>
      <c r="D397" s="26"/>
      <c r="E397" s="28" t="s">
        <v>0</v>
      </c>
      <c r="F397" s="123" t="s">
        <v>94</v>
      </c>
      <c r="G397" s="33" t="s">
        <v>326</v>
      </c>
      <c r="H397" s="125"/>
      <c r="I397" s="125"/>
    </row>
    <row r="398" spans="1:9" ht="26.25">
      <c r="A398" s="1"/>
      <c r="B398" s="14"/>
      <c r="C398" s="14"/>
      <c r="D398" s="14"/>
      <c r="E398" s="16"/>
      <c r="F398" s="118" t="s">
        <v>113</v>
      </c>
      <c r="G398" s="145"/>
    </row>
    <row r="399" spans="1:9" ht="26.25">
      <c r="A399" s="1"/>
      <c r="B399" s="14"/>
      <c r="C399" s="14"/>
      <c r="D399" s="14"/>
      <c r="E399" s="16" t="s">
        <v>2</v>
      </c>
      <c r="F399" s="87" t="s">
        <v>9</v>
      </c>
      <c r="G399" s="213">
        <f>ROUNDUP((('UK-R-Dining Tables'!G389)/1.59)/10,0)*10</f>
        <v>4510</v>
      </c>
    </row>
    <row r="400" spans="1:9" ht="26.25">
      <c r="A400" s="1"/>
      <c r="B400" s="14"/>
      <c r="C400" s="14"/>
      <c r="D400" s="14"/>
      <c r="E400" s="16" t="s">
        <v>3</v>
      </c>
      <c r="F400" s="87" t="s">
        <v>10</v>
      </c>
      <c r="G400" s="213">
        <f>ROUNDUP((('UK-R-Dining Tables'!G390)/1.59)/10,0)*10</f>
        <v>5180</v>
      </c>
    </row>
    <row r="401" spans="1:9" ht="26.25">
      <c r="A401" s="1"/>
      <c r="B401" s="14"/>
      <c r="C401" s="14"/>
      <c r="D401" s="14"/>
      <c r="E401" s="16" t="s">
        <v>4</v>
      </c>
      <c r="F401" s="87" t="s">
        <v>11</v>
      </c>
      <c r="G401" s="213">
        <f>ROUNDUP((('UK-R-Dining Tables'!G391)/1.59)/10,0)*10</f>
        <v>5960</v>
      </c>
    </row>
    <row r="402" spans="1:9" ht="26.25">
      <c r="A402" s="1"/>
      <c r="B402" s="14"/>
      <c r="C402" s="14"/>
      <c r="D402" s="14"/>
      <c r="E402" s="16" t="s">
        <v>5</v>
      </c>
      <c r="F402" s="87" t="s">
        <v>12</v>
      </c>
      <c r="G402" s="213">
        <f>ROUNDUP((('UK-R-Dining Tables'!G392)/1.59)/10,0)*10</f>
        <v>7450</v>
      </c>
    </row>
    <row r="403" spans="1:9" ht="26.25">
      <c r="B403" s="14"/>
      <c r="C403" s="14"/>
      <c r="D403" s="14"/>
      <c r="E403" s="110"/>
      <c r="F403" s="67"/>
      <c r="G403" s="67"/>
      <c r="I403" s="67"/>
    </row>
    <row r="404" spans="1:9" ht="26.25">
      <c r="B404" s="14"/>
      <c r="C404" s="14"/>
      <c r="D404" s="14"/>
      <c r="E404" s="174" t="s">
        <v>13</v>
      </c>
      <c r="F404" s="67"/>
      <c r="G404" s="67"/>
      <c r="I404" s="67"/>
    </row>
    <row r="405" spans="1:9" ht="26.25">
      <c r="B405" s="14"/>
      <c r="C405" s="14"/>
      <c r="D405" s="14"/>
      <c r="E405" s="174"/>
      <c r="F405" s="67"/>
      <c r="G405" s="67"/>
      <c r="I405" s="67"/>
    </row>
    <row r="406" spans="1:9" ht="26.25">
      <c r="B406" s="14"/>
      <c r="C406" s="14"/>
      <c r="D406" s="14"/>
      <c r="E406" s="81" t="s">
        <v>14</v>
      </c>
      <c r="F406" s="160"/>
      <c r="G406" s="160"/>
      <c r="H406" s="645">
        <f>ROUNDUP((('UK-R-Dining Tables'!H396)/1.59)/10,0)*10</f>
        <v>840</v>
      </c>
      <c r="I406" s="67"/>
    </row>
    <row r="407" spans="1:9" ht="26.25">
      <c r="B407" s="14"/>
      <c r="C407" s="14"/>
      <c r="D407" s="14"/>
      <c r="E407" s="169"/>
      <c r="F407" s="67"/>
      <c r="G407" s="67"/>
      <c r="I407" s="67"/>
    </row>
    <row r="408" spans="1:9" ht="26.25">
      <c r="B408" s="14"/>
      <c r="C408" s="14"/>
      <c r="D408" s="14"/>
      <c r="I408" s="67"/>
    </row>
    <row r="409" spans="1:9" ht="48.75">
      <c r="A409" s="2"/>
      <c r="B409" s="4" t="s">
        <v>691</v>
      </c>
      <c r="C409" s="3"/>
      <c r="D409" s="3"/>
      <c r="E409" s="3"/>
      <c r="F409" s="117"/>
      <c r="G409" s="71"/>
      <c r="H409" s="71"/>
      <c r="I409" s="71"/>
    </row>
    <row r="410" spans="1:9" ht="26.25">
      <c r="A410" s="85"/>
      <c r="B410" s="26" t="s">
        <v>8</v>
      </c>
      <c r="C410" s="26"/>
      <c r="D410" s="26"/>
      <c r="E410" s="28" t="s">
        <v>0</v>
      </c>
      <c r="F410" s="123" t="s">
        <v>94</v>
      </c>
      <c r="G410" s="33" t="s">
        <v>1</v>
      </c>
      <c r="H410" s="125"/>
      <c r="I410" s="125"/>
    </row>
    <row r="411" spans="1:9" ht="26.25">
      <c r="B411" s="14"/>
      <c r="C411" s="14"/>
      <c r="D411" s="14"/>
      <c r="E411" s="16"/>
      <c r="F411" s="118" t="s">
        <v>113</v>
      </c>
      <c r="G411" s="87"/>
    </row>
    <row r="412" spans="1:9" ht="26.25">
      <c r="B412" s="14"/>
      <c r="C412" s="14"/>
      <c r="D412" s="14"/>
      <c r="E412" s="16" t="s">
        <v>2</v>
      </c>
      <c r="F412" s="87" t="s">
        <v>9</v>
      </c>
      <c r="G412" s="213">
        <f>ROUNDUP((('UK-R-Dining Tables'!G403)/1.59)/10,0)*10</f>
        <v>6530</v>
      </c>
    </row>
    <row r="413" spans="1:9" ht="26.25">
      <c r="B413" s="14"/>
      <c r="C413" s="14"/>
      <c r="D413" s="14"/>
      <c r="E413" s="16" t="s">
        <v>3</v>
      </c>
      <c r="F413" s="87" t="s">
        <v>10</v>
      </c>
      <c r="G413" s="213">
        <f>ROUNDUP((('UK-R-Dining Tables'!G404)/1.59)/10,0)*10</f>
        <v>7510</v>
      </c>
    </row>
    <row r="414" spans="1:9" ht="26.25">
      <c r="B414" s="14"/>
      <c r="C414" s="14"/>
      <c r="D414" s="14"/>
      <c r="E414" s="16" t="s">
        <v>4</v>
      </c>
      <c r="F414" s="87" t="s">
        <v>11</v>
      </c>
      <c r="G414" s="213">
        <f>ROUNDUP((('UK-R-Dining Tables'!G405)/1.59)/10,0)*10</f>
        <v>8640</v>
      </c>
    </row>
    <row r="415" spans="1:9" ht="26.25">
      <c r="B415" s="14"/>
      <c r="C415" s="14"/>
      <c r="D415" s="14"/>
      <c r="E415" s="16" t="s">
        <v>5</v>
      </c>
      <c r="F415" s="87" t="s">
        <v>12</v>
      </c>
      <c r="G415" s="213">
        <f>ROUNDUP((('UK-R-Dining Tables'!G406)/1.59)/10,0)*10</f>
        <v>10800</v>
      </c>
    </row>
    <row r="416" spans="1:9" ht="26.25">
      <c r="B416" s="14"/>
      <c r="C416" s="14"/>
      <c r="D416" s="14"/>
      <c r="E416" s="110"/>
      <c r="F416" s="67"/>
      <c r="G416" s="146"/>
      <c r="I416" s="67"/>
    </row>
    <row r="417" spans="1:9" ht="26.25">
      <c r="B417" s="14"/>
      <c r="C417" s="14"/>
      <c r="D417" s="14"/>
      <c r="E417" s="174" t="s">
        <v>13</v>
      </c>
      <c r="F417" s="67"/>
      <c r="G417" s="67"/>
      <c r="I417" s="67"/>
    </row>
    <row r="418" spans="1:9" ht="26.25">
      <c r="B418" s="14"/>
      <c r="C418" s="14"/>
      <c r="D418" s="14"/>
      <c r="E418" s="169"/>
      <c r="F418" s="67"/>
      <c r="G418" s="67"/>
      <c r="I418" s="67"/>
    </row>
    <row r="419" spans="1:9" ht="26.25">
      <c r="B419" s="14"/>
      <c r="C419" s="14"/>
      <c r="D419" s="14"/>
      <c r="E419" s="81" t="s">
        <v>14</v>
      </c>
      <c r="F419" s="160"/>
      <c r="G419" s="160"/>
      <c r="H419" s="645">
        <f>ROUNDUP((('UK-R-Dining Tables'!H410)/1.59)/10,0)*10</f>
        <v>840</v>
      </c>
      <c r="I419" s="67"/>
    </row>
    <row r="420" spans="1:9" ht="26.25">
      <c r="B420" s="14"/>
      <c r="C420" s="14"/>
      <c r="D420" s="14"/>
      <c r="E420" s="131"/>
      <c r="F420" s="67"/>
      <c r="G420" s="67"/>
      <c r="H420" s="143"/>
      <c r="I420" s="67"/>
    </row>
    <row r="421" spans="1:9" ht="26.25">
      <c r="B421" s="14"/>
      <c r="C421" s="14"/>
      <c r="D421" s="14"/>
      <c r="E421" s="109"/>
      <c r="F421" s="67"/>
      <c r="G421" s="67"/>
      <c r="H421" s="143"/>
      <c r="I421" s="67"/>
    </row>
    <row r="422" spans="1:9" ht="48.75">
      <c r="A422" s="2"/>
      <c r="B422" s="4" t="s">
        <v>643</v>
      </c>
      <c r="C422" s="3"/>
      <c r="D422" s="3"/>
      <c r="E422" s="3"/>
      <c r="F422" s="117"/>
      <c r="G422" s="71"/>
      <c r="H422" s="71"/>
      <c r="I422" s="71"/>
    </row>
    <row r="423" spans="1:9" ht="26.25">
      <c r="A423" s="85"/>
      <c r="B423" s="26" t="s">
        <v>8</v>
      </c>
      <c r="C423" s="26"/>
      <c r="D423" s="26"/>
      <c r="E423" s="28" t="s">
        <v>0</v>
      </c>
      <c r="F423" s="123" t="s">
        <v>94</v>
      </c>
      <c r="G423" s="33" t="s">
        <v>323</v>
      </c>
      <c r="H423" s="125"/>
      <c r="I423" s="125"/>
    </row>
    <row r="424" spans="1:9" ht="26.25">
      <c r="B424" s="14"/>
      <c r="C424" s="14"/>
      <c r="D424" s="14"/>
      <c r="E424" s="16"/>
      <c r="F424" s="118" t="s">
        <v>113</v>
      </c>
      <c r="G424" s="87"/>
    </row>
    <row r="425" spans="1:9" ht="26.25">
      <c r="B425" s="14"/>
      <c r="C425" s="14"/>
      <c r="D425" s="14"/>
      <c r="E425" s="16" t="s">
        <v>2</v>
      </c>
      <c r="F425" s="87" t="s">
        <v>9</v>
      </c>
      <c r="G425" s="213">
        <f>ROUNDUP((('UK-R-Dining Tables'!G417)/1.59)/10,0)*10</f>
        <v>4510</v>
      </c>
    </row>
    <row r="426" spans="1:9" ht="26.25">
      <c r="B426" s="14"/>
      <c r="C426" s="14"/>
      <c r="D426" s="14"/>
      <c r="E426" s="16" t="s">
        <v>3</v>
      </c>
      <c r="F426" s="87" t="s">
        <v>10</v>
      </c>
      <c r="G426" s="213">
        <f>ROUNDUP((('UK-R-Dining Tables'!G418)/1.59)/10,0)*10</f>
        <v>5180</v>
      </c>
    </row>
    <row r="427" spans="1:9" ht="26.25">
      <c r="B427" s="14"/>
      <c r="C427" s="14"/>
      <c r="D427" s="14"/>
      <c r="E427" s="16" t="s">
        <v>4</v>
      </c>
      <c r="F427" s="87" t="s">
        <v>11</v>
      </c>
      <c r="G427" s="213">
        <f>ROUNDUP((('UK-R-Dining Tables'!G419)/1.59)/10,0)*10</f>
        <v>5960</v>
      </c>
    </row>
    <row r="428" spans="1:9" ht="26.25">
      <c r="B428" s="14"/>
      <c r="C428" s="14"/>
      <c r="D428" s="14"/>
      <c r="E428" s="16" t="s">
        <v>5</v>
      </c>
      <c r="F428" s="87" t="s">
        <v>12</v>
      </c>
      <c r="G428" s="213">
        <f>ROUNDUP((('UK-R-Dining Tables'!G420)/1.59)/10,0)*10</f>
        <v>7450</v>
      </c>
    </row>
    <row r="429" spans="1:9" ht="26.25">
      <c r="B429" s="14"/>
      <c r="C429" s="14"/>
      <c r="D429" s="14"/>
      <c r="E429" s="110"/>
      <c r="F429" s="67"/>
      <c r="G429" s="146"/>
      <c r="I429" s="67"/>
    </row>
    <row r="430" spans="1:9" ht="26.25">
      <c r="B430" s="14"/>
      <c r="C430" s="14"/>
      <c r="D430" s="14"/>
      <c r="E430" s="174" t="s">
        <v>13</v>
      </c>
      <c r="F430" s="67"/>
      <c r="G430" s="67"/>
      <c r="I430" s="67"/>
    </row>
    <row r="431" spans="1:9" ht="26.25">
      <c r="B431" s="14"/>
      <c r="C431" s="14"/>
      <c r="D431" s="14"/>
      <c r="E431" s="169"/>
      <c r="F431" s="67"/>
      <c r="G431" s="67"/>
      <c r="I431" s="67"/>
    </row>
    <row r="432" spans="1:9" ht="26.25">
      <c r="B432" s="14"/>
      <c r="C432" s="14"/>
      <c r="D432" s="14"/>
      <c r="E432" s="81" t="s">
        <v>14</v>
      </c>
      <c r="F432" s="160"/>
      <c r="G432" s="160"/>
      <c r="H432" s="645">
        <f>ROUNDUP((('UK-R-Dining Tables'!H424)/1.59)/10,0)*10</f>
        <v>840</v>
      </c>
      <c r="I432" s="67"/>
    </row>
    <row r="433" spans="1:9" ht="26.25">
      <c r="B433" s="14"/>
      <c r="C433" s="14"/>
      <c r="D433" s="14"/>
      <c r="E433" s="24"/>
      <c r="F433" s="67"/>
      <c r="G433" s="67"/>
      <c r="H433" s="367"/>
      <c r="I433" s="67"/>
    </row>
    <row r="434" spans="1:9" ht="26.25">
      <c r="B434" s="14"/>
      <c r="C434" s="14"/>
      <c r="D434" s="14"/>
      <c r="E434" s="24"/>
      <c r="F434" s="67"/>
      <c r="G434" s="67"/>
      <c r="H434" s="367"/>
      <c r="I434" s="67"/>
    </row>
    <row r="435" spans="1:9" ht="26.25">
      <c r="B435" s="14"/>
      <c r="C435" s="14"/>
      <c r="D435" s="14"/>
      <c r="I435" s="67"/>
    </row>
    <row r="436" spans="1:9" ht="26.25">
      <c r="B436" s="14"/>
      <c r="C436" s="14"/>
      <c r="D436" s="14"/>
      <c r="I436" s="67"/>
    </row>
    <row r="437" spans="1:9" ht="26.25">
      <c r="B437" s="14"/>
      <c r="C437" s="14"/>
      <c r="D437" s="14"/>
      <c r="E437" s="131"/>
      <c r="F437" s="67"/>
      <c r="G437" s="67"/>
      <c r="H437" s="143"/>
      <c r="I437" s="67"/>
    </row>
    <row r="438" spans="1:9" ht="48.75">
      <c r="A438" s="2"/>
      <c r="B438" s="4" t="s">
        <v>642</v>
      </c>
      <c r="C438" s="3"/>
      <c r="D438" s="3"/>
      <c r="E438" s="3"/>
      <c r="F438" s="117"/>
      <c r="G438" s="71"/>
      <c r="H438" s="71"/>
      <c r="I438" s="71"/>
    </row>
    <row r="439" spans="1:9" ht="26.25">
      <c r="A439" s="85"/>
      <c r="B439" s="26" t="s">
        <v>8</v>
      </c>
      <c r="C439" s="26"/>
      <c r="D439" s="26"/>
      <c r="E439" s="28" t="s">
        <v>0</v>
      </c>
      <c r="F439" s="123" t="s">
        <v>94</v>
      </c>
      <c r="G439" s="33" t="s">
        <v>1</v>
      </c>
      <c r="H439" s="125"/>
      <c r="I439" s="125"/>
    </row>
    <row r="440" spans="1:9" ht="26.25">
      <c r="B440" s="14"/>
      <c r="C440" s="14"/>
      <c r="D440" s="14"/>
      <c r="E440" s="16"/>
      <c r="F440" s="118" t="s">
        <v>113</v>
      </c>
      <c r="G440" s="87"/>
    </row>
    <row r="441" spans="1:9" ht="26.25">
      <c r="B441" s="14"/>
      <c r="C441" s="14"/>
      <c r="D441" s="14"/>
      <c r="E441" s="16" t="s">
        <v>2</v>
      </c>
      <c r="F441" s="87" t="s">
        <v>9</v>
      </c>
      <c r="G441" s="213">
        <f>ROUNDUP((('UK-R-Dining Tables'!G431)/1.59)/10,0)*10</f>
        <v>6530</v>
      </c>
    </row>
    <row r="442" spans="1:9" ht="26.25">
      <c r="B442" s="14"/>
      <c r="C442" s="14"/>
      <c r="D442" s="14"/>
      <c r="E442" s="16" t="s">
        <v>3</v>
      </c>
      <c r="F442" s="87" t="s">
        <v>10</v>
      </c>
      <c r="G442" s="213">
        <f>ROUNDUP((('UK-R-Dining Tables'!G432)/1.59)/10,0)*10</f>
        <v>7510</v>
      </c>
    </row>
    <row r="443" spans="1:9" ht="26.25">
      <c r="B443" s="14"/>
      <c r="C443" s="14"/>
      <c r="D443" s="14"/>
      <c r="E443" s="16" t="s">
        <v>4</v>
      </c>
      <c r="F443" s="87" t="s">
        <v>11</v>
      </c>
      <c r="G443" s="213">
        <f>ROUNDUP((('UK-R-Dining Tables'!G433)/1.59)/10,0)*10</f>
        <v>8640</v>
      </c>
    </row>
    <row r="444" spans="1:9" ht="26.25">
      <c r="B444" s="14"/>
      <c r="C444" s="14"/>
      <c r="D444" s="14"/>
      <c r="E444" s="16" t="s">
        <v>5</v>
      </c>
      <c r="F444" s="87" t="s">
        <v>12</v>
      </c>
      <c r="G444" s="213">
        <f>ROUNDUP((('UK-R-Dining Tables'!G434)/1.59)/10,0)*10</f>
        <v>10800</v>
      </c>
    </row>
    <row r="445" spans="1:9" ht="26.25">
      <c r="B445" s="14"/>
      <c r="C445" s="14"/>
      <c r="D445" s="14"/>
      <c r="E445" s="110"/>
      <c r="F445" s="67"/>
      <c r="G445" s="146"/>
      <c r="I445" s="67"/>
    </row>
    <row r="446" spans="1:9" ht="26.25">
      <c r="B446" s="14"/>
      <c r="C446" s="14"/>
      <c r="D446" s="14"/>
      <c r="E446" s="174" t="s">
        <v>13</v>
      </c>
      <c r="F446" s="67"/>
      <c r="G446" s="67"/>
      <c r="I446" s="67"/>
    </row>
    <row r="447" spans="1:9" ht="26.25">
      <c r="B447" s="14"/>
      <c r="C447" s="14"/>
      <c r="D447" s="14"/>
      <c r="E447" s="169"/>
      <c r="F447" s="67"/>
      <c r="G447" s="67"/>
      <c r="I447" s="67"/>
    </row>
    <row r="448" spans="1:9" ht="26.25">
      <c r="B448" s="14"/>
      <c r="C448" s="14"/>
      <c r="D448" s="14"/>
      <c r="E448" s="81" t="s">
        <v>14</v>
      </c>
      <c r="F448" s="160"/>
      <c r="G448" s="160"/>
      <c r="H448" s="645">
        <f>ROUNDUP((('UK-R-Dining Tables'!H438)/1.59)/10,0)*10</f>
        <v>840</v>
      </c>
      <c r="I448" s="67"/>
    </row>
    <row r="449" spans="1:9" ht="26.25">
      <c r="B449" s="14"/>
      <c r="C449" s="14"/>
      <c r="D449" s="14"/>
      <c r="E449" s="24"/>
      <c r="F449" s="67"/>
      <c r="G449" s="67"/>
      <c r="H449" s="367"/>
      <c r="I449" s="67"/>
    </row>
    <row r="450" spans="1:9" ht="26.25">
      <c r="B450" s="14"/>
      <c r="C450" s="14"/>
      <c r="D450" s="14"/>
      <c r="E450" s="24"/>
      <c r="F450" s="67"/>
      <c r="G450" s="67"/>
      <c r="H450" s="367"/>
      <c r="I450" s="67"/>
    </row>
    <row r="451" spans="1:9" ht="26.25">
      <c r="B451" s="14"/>
      <c r="C451" s="14"/>
      <c r="D451" s="14"/>
      <c r="E451" s="24"/>
      <c r="F451" s="67"/>
      <c r="G451" s="67"/>
      <c r="H451" s="367"/>
      <c r="I451" s="67"/>
    </row>
    <row r="452" spans="1:9" ht="26.25">
      <c r="B452" s="14"/>
      <c r="C452" s="14"/>
      <c r="D452" s="14"/>
      <c r="E452" s="24"/>
      <c r="F452" s="67"/>
      <c r="G452" s="67"/>
      <c r="H452" s="367"/>
      <c r="I452" s="67"/>
    </row>
    <row r="453" spans="1:9" ht="26.25">
      <c r="B453" s="14"/>
      <c r="C453" s="14"/>
      <c r="D453" s="14"/>
      <c r="E453" s="24"/>
      <c r="F453" s="67"/>
      <c r="G453" s="67"/>
      <c r="H453" s="367"/>
      <c r="I453" s="67"/>
    </row>
    <row r="454" spans="1:9" ht="26.25">
      <c r="B454" s="14"/>
      <c r="C454" s="14"/>
      <c r="D454" s="14"/>
      <c r="E454" s="169"/>
      <c r="F454" s="67"/>
      <c r="G454" s="67"/>
      <c r="I454" s="67"/>
    </row>
    <row r="455" spans="1:9" ht="26.25">
      <c r="B455" s="14"/>
      <c r="C455" s="14"/>
      <c r="D455" s="14"/>
      <c r="E455" s="169"/>
      <c r="F455" s="67"/>
      <c r="G455" s="67"/>
      <c r="I455" s="67"/>
    </row>
    <row r="456" spans="1:9" ht="26.25">
      <c r="B456" s="14"/>
      <c r="C456" s="14"/>
      <c r="D456" s="14"/>
      <c r="I456" s="67"/>
    </row>
    <row r="457" spans="1:9" ht="48.75">
      <c r="A457" s="2" t="s">
        <v>23</v>
      </c>
      <c r="B457" s="25" t="s">
        <v>516</v>
      </c>
      <c r="C457" s="3"/>
      <c r="D457" s="3"/>
      <c r="E457" s="3"/>
      <c r="F457" s="117"/>
      <c r="G457" s="71"/>
      <c r="H457" s="71"/>
      <c r="I457" s="71"/>
    </row>
    <row r="458" spans="1:9" ht="26.25">
      <c r="A458" s="85"/>
      <c r="B458" s="26" t="s">
        <v>15</v>
      </c>
      <c r="C458" s="26"/>
      <c r="D458" s="26"/>
      <c r="E458" s="28" t="s">
        <v>0</v>
      </c>
      <c r="F458" s="123" t="s">
        <v>79</v>
      </c>
      <c r="G458" s="33" t="s">
        <v>323</v>
      </c>
      <c r="H458" s="36" t="s">
        <v>1</v>
      </c>
      <c r="I458" s="36" t="s">
        <v>439</v>
      </c>
    </row>
    <row r="459" spans="1:9" ht="52.5">
      <c r="A459" s="1"/>
      <c r="B459" s="14"/>
      <c r="C459" s="14"/>
      <c r="D459" s="14"/>
      <c r="E459" s="16"/>
      <c r="F459" s="118" t="s">
        <v>113</v>
      </c>
      <c r="G459" s="87"/>
      <c r="I459" s="637" t="s">
        <v>663</v>
      </c>
    </row>
    <row r="460" spans="1:9" ht="26.25">
      <c r="A460" s="1"/>
      <c r="B460" s="14"/>
      <c r="C460" s="14"/>
      <c r="D460" s="14"/>
      <c r="E460" s="16" t="s">
        <v>2</v>
      </c>
      <c r="F460" s="621" t="s">
        <v>16</v>
      </c>
      <c r="G460" s="638">
        <f>ROUNDUP((('UK-R-Dining Tables'!G449)/1.59)/10,0)*10</f>
        <v>3510</v>
      </c>
      <c r="H460" s="638">
        <f>ROUNDUP((('UK-R-Dining Tables'!H449)/1.59)/10,0)*10</f>
        <v>5090</v>
      </c>
      <c r="I460" s="638">
        <f>ROUNDUP((('UK-R-Dining Tables'!I449)/1.59)/10,0)*10</f>
        <v>6660</v>
      </c>
    </row>
    <row r="461" spans="1:9" ht="26.25">
      <c r="A461" s="1"/>
      <c r="B461" s="14"/>
      <c r="C461" s="14"/>
      <c r="D461" s="14"/>
      <c r="E461" s="16" t="s">
        <v>3</v>
      </c>
      <c r="F461" s="621" t="s">
        <v>693</v>
      </c>
      <c r="G461" s="638">
        <f>ROUNDUP((('UK-R-Dining Tables'!G450)/1.59)/10,0)*10</f>
        <v>4040</v>
      </c>
      <c r="H461" s="638">
        <f>ROUNDUP((('UK-R-Dining Tables'!H450)/1.59)/10,0)*10</f>
        <v>5850</v>
      </c>
      <c r="I461" s="638">
        <f>ROUNDUP((('UK-R-Dining Tables'!I450)/1.59)/10,0)*10</f>
        <v>7660</v>
      </c>
    </row>
    <row r="462" spans="1:9" ht="26.25">
      <c r="A462" s="1"/>
      <c r="B462" s="14"/>
      <c r="C462" s="14"/>
      <c r="D462" s="14"/>
      <c r="E462" s="16" t="s">
        <v>4</v>
      </c>
      <c r="F462" s="87" t="s">
        <v>18</v>
      </c>
      <c r="G462" s="638">
        <f>ROUNDUP((('UK-R-Dining Tables'!G451)/1.59)/10,0)*10</f>
        <v>5040</v>
      </c>
      <c r="H462" s="638">
        <f>ROUNDUP((('UK-R-Dining Tables'!H451)/1.59)/10,0)*10</f>
        <v>7310</v>
      </c>
      <c r="I462" s="638">
        <f>ROUNDUP((('UK-R-Dining Tables'!I451)/1.59)/10,0)*10</f>
        <v>9570</v>
      </c>
    </row>
    <row r="463" spans="1:9" ht="26.25">
      <c r="A463" s="1"/>
      <c r="B463" s="14"/>
      <c r="C463" s="14"/>
      <c r="D463" s="14"/>
      <c r="E463" s="16" t="s">
        <v>5</v>
      </c>
      <c r="F463" s="87" t="s">
        <v>681</v>
      </c>
      <c r="G463" s="638">
        <f>ROUNDUP((('UK-R-Dining Tables'!G452)/1.59)/10,0)*10</f>
        <v>5800</v>
      </c>
      <c r="H463" s="638">
        <f>ROUNDUP((('UK-R-Dining Tables'!H452)/1.59)/10,0)*10</f>
        <v>8400</v>
      </c>
      <c r="I463" s="638">
        <f>ROUNDUP((('UK-R-Dining Tables'!I452)/1.59)/10,0)*10</f>
        <v>11000</v>
      </c>
    </row>
    <row r="464" spans="1:9" ht="26.25">
      <c r="B464" s="14"/>
      <c r="C464" s="14"/>
      <c r="D464" s="14"/>
      <c r="E464" s="14"/>
      <c r="F464" s="87"/>
      <c r="G464" s="87"/>
      <c r="I464" s="91"/>
    </row>
    <row r="465" spans="1:9" ht="26.25">
      <c r="B465" s="14"/>
      <c r="C465" s="14"/>
      <c r="D465" s="14"/>
      <c r="E465" s="176" t="s">
        <v>22</v>
      </c>
      <c r="F465" s="67"/>
      <c r="G465" s="67"/>
      <c r="I465" s="67"/>
    </row>
    <row r="466" spans="1:9" ht="26.25">
      <c r="B466" s="14"/>
      <c r="C466" s="14"/>
      <c r="D466" s="14"/>
      <c r="E466" s="169"/>
      <c r="F466" s="67"/>
      <c r="G466" s="67"/>
      <c r="I466" s="67"/>
    </row>
    <row r="467" spans="1:9" ht="26.25">
      <c r="B467" s="14"/>
      <c r="C467" s="14"/>
      <c r="D467" s="14"/>
      <c r="E467" s="81" t="s">
        <v>14</v>
      </c>
      <c r="F467" s="160"/>
      <c r="G467" s="160"/>
      <c r="H467" s="370">
        <f>ROUNDUP(((('UK-R-Dining Tables'!H456)/1.59)+1)/10,0)*10</f>
        <v>850</v>
      </c>
      <c r="I467" s="67"/>
    </row>
    <row r="468" spans="1:9" ht="26.25">
      <c r="B468" s="14"/>
      <c r="C468" s="14"/>
      <c r="D468" s="14"/>
      <c r="E468" s="24"/>
      <c r="F468" s="67"/>
      <c r="G468" s="67"/>
      <c r="H468" s="143"/>
      <c r="I468" s="67"/>
    </row>
    <row r="469" spans="1:9" ht="26.25">
      <c r="B469" s="14"/>
      <c r="C469" s="14"/>
      <c r="D469" s="14"/>
      <c r="E469" s="24" t="s">
        <v>542</v>
      </c>
      <c r="F469" s="67"/>
      <c r="G469" s="67"/>
      <c r="H469" s="545"/>
      <c r="I469" s="67"/>
    </row>
    <row r="470" spans="1:9" ht="26.25">
      <c r="B470" s="14"/>
      <c r="C470" s="14"/>
      <c r="D470" s="14"/>
      <c r="E470" s="548" t="s">
        <v>543</v>
      </c>
      <c r="F470" s="160"/>
      <c r="G470" s="160"/>
      <c r="H470" s="370">
        <f>ROUNDUP(((('UK-R-Dining Tables'!H459)/1.59)+1)/10,0)*10</f>
        <v>1780</v>
      </c>
      <c r="I470" s="67"/>
    </row>
    <row r="471" spans="1:9" ht="26.25">
      <c r="B471" s="14"/>
      <c r="C471" s="14"/>
      <c r="D471" s="14"/>
      <c r="E471" s="557"/>
      <c r="F471" s="67"/>
      <c r="G471" s="67"/>
      <c r="H471" s="545"/>
      <c r="I471" s="67"/>
    </row>
    <row r="472" spans="1:9" ht="48.75">
      <c r="A472" s="2" t="s">
        <v>23</v>
      </c>
      <c r="B472" s="25" t="s">
        <v>516</v>
      </c>
      <c r="C472" s="3"/>
      <c r="D472" s="3"/>
      <c r="E472" s="3"/>
      <c r="F472" s="117"/>
      <c r="G472" s="71"/>
      <c r="H472" s="71"/>
      <c r="I472" s="71"/>
    </row>
    <row r="473" spans="1:9" ht="26.25">
      <c r="A473" s="85"/>
      <c r="B473" s="26" t="s">
        <v>633</v>
      </c>
      <c r="C473" s="26"/>
      <c r="D473" s="26"/>
      <c r="E473" s="28" t="s">
        <v>0</v>
      </c>
      <c r="F473" s="123" t="s">
        <v>79</v>
      </c>
      <c r="G473" s="123" t="s">
        <v>635</v>
      </c>
      <c r="H473" s="33" t="s">
        <v>264</v>
      </c>
      <c r="I473" s="36" t="s">
        <v>439</v>
      </c>
    </row>
    <row r="474" spans="1:9" ht="31.5">
      <c r="A474" s="1"/>
      <c r="B474" s="14"/>
      <c r="C474" s="14"/>
      <c r="D474" s="14"/>
      <c r="E474" s="16"/>
      <c r="F474" s="118" t="s">
        <v>113</v>
      </c>
      <c r="H474" s="87"/>
      <c r="I474" s="639" t="s">
        <v>697</v>
      </c>
    </row>
    <row r="475" spans="1:9" ht="26.25">
      <c r="A475" s="1"/>
      <c r="B475" s="14"/>
      <c r="C475" s="14"/>
      <c r="D475" s="14"/>
      <c r="E475" s="16" t="s">
        <v>2</v>
      </c>
      <c r="F475" s="87" t="s">
        <v>87</v>
      </c>
      <c r="G475" s="213">
        <f>ROUNDUP((('UK-R-Dining Tables'!G464)/1.59)/10,0)*10</f>
        <v>4910</v>
      </c>
      <c r="H475" s="213">
        <f>ROUNDUP((('UK-R-Dining Tables'!H464)/1.59)/10,0)*10</f>
        <v>7110</v>
      </c>
      <c r="I475" s="213">
        <f>ROUNDUP((('UK-R-Dining Tables'!I464)/1.59)/10,0)*10</f>
        <v>9320</v>
      </c>
    </row>
    <row r="476" spans="1:9" ht="26.25">
      <c r="A476" s="1"/>
      <c r="B476" s="14"/>
      <c r="C476" s="14"/>
      <c r="D476" s="14"/>
      <c r="E476" s="16" t="s">
        <v>3</v>
      </c>
      <c r="F476" s="87" t="s">
        <v>88</v>
      </c>
      <c r="G476" s="213">
        <f>ROUNDUP((('UK-R-Dining Tables'!G465)/1.59)/10,0)*10</f>
        <v>5650</v>
      </c>
      <c r="H476" s="213">
        <f>ROUNDUP((('UK-R-Dining Tables'!H465)/1.59)/10,0)*10</f>
        <v>8180</v>
      </c>
      <c r="I476" s="213">
        <f>ROUNDUP((('UK-R-Dining Tables'!I465)/1.59)/10,0)*10</f>
        <v>10720</v>
      </c>
    </row>
    <row r="477" spans="1:9" ht="26.25">
      <c r="A477" s="1"/>
      <c r="B477" s="14"/>
      <c r="C477" s="14"/>
      <c r="D477" s="14"/>
      <c r="E477" s="16" t="s">
        <v>4</v>
      </c>
      <c r="F477" s="87" t="s">
        <v>89</v>
      </c>
      <c r="G477" s="213">
        <f>ROUNDUP((('UK-R-Dining Tables'!G466)/1.59)/10,0)*10</f>
        <v>6490</v>
      </c>
      <c r="H477" s="213">
        <f>ROUNDUP((('UK-R-Dining Tables'!H466)/1.59)/10,0)*10</f>
        <v>9320</v>
      </c>
      <c r="I477" s="213">
        <f>ROUNDUP((('UK-R-Dining Tables'!I466)/1.59)/10,0)*10</f>
        <v>12320</v>
      </c>
    </row>
    <row r="478" spans="1:9" ht="26.25">
      <c r="A478" s="1"/>
      <c r="B478" s="14"/>
      <c r="C478" s="14"/>
      <c r="D478" s="14"/>
      <c r="E478" s="16" t="s">
        <v>5</v>
      </c>
      <c r="F478" s="87" t="s">
        <v>90</v>
      </c>
      <c r="G478" s="213">
        <f>ROUNDUP((('UK-R-Dining Tables'!G467)/1.59)/10,0)*10</f>
        <v>8110</v>
      </c>
      <c r="H478" s="213">
        <f>ROUNDUP((('UK-R-Dining Tables'!H467)/1.59)/10,0)*10</f>
        <v>11750</v>
      </c>
      <c r="I478" s="213">
        <f>ROUNDUP((('UK-R-Dining Tables'!I467)/1.59)/10,0)*10</f>
        <v>15400</v>
      </c>
    </row>
    <row r="479" spans="1:9" ht="26.25">
      <c r="B479" s="14"/>
      <c r="C479" s="14"/>
      <c r="D479" s="14"/>
      <c r="F479"/>
      <c r="G479" s="87"/>
      <c r="I479" s="91"/>
    </row>
    <row r="480" spans="1:9" ht="26.25">
      <c r="B480" s="14"/>
      <c r="C480" s="14"/>
      <c r="D480" s="14"/>
      <c r="E480" s="176" t="s">
        <v>22</v>
      </c>
      <c r="F480" s="67"/>
      <c r="G480" s="67"/>
      <c r="I480" s="67"/>
    </row>
    <row r="481" spans="1:9" ht="26.25">
      <c r="B481" s="14"/>
      <c r="C481" s="14"/>
      <c r="D481" s="14"/>
      <c r="E481" s="169"/>
      <c r="F481" s="67"/>
      <c r="G481" s="67"/>
      <c r="I481" s="67"/>
    </row>
    <row r="482" spans="1:9" ht="26.25">
      <c r="B482" s="14"/>
      <c r="C482" s="14"/>
      <c r="D482" s="14"/>
      <c r="E482" s="81" t="s">
        <v>14</v>
      </c>
      <c r="F482" s="160"/>
      <c r="G482" s="160"/>
      <c r="H482" s="370">
        <f>ROUNDUP(((('UK-R-Dining Tables'!H471)/1.59)+1)/10,0)*10</f>
        <v>850</v>
      </c>
      <c r="I482" s="67"/>
    </row>
    <row r="483" spans="1:9" ht="26.25">
      <c r="B483" s="14"/>
      <c r="C483" s="14"/>
      <c r="D483" s="14"/>
      <c r="E483" s="24"/>
      <c r="F483" s="67"/>
      <c r="G483" s="67"/>
      <c r="H483" s="143"/>
      <c r="I483" s="67"/>
    </row>
    <row r="484" spans="1:9" ht="26.25">
      <c r="B484" s="14"/>
      <c r="C484" s="14"/>
      <c r="D484" s="14"/>
      <c r="E484" s="24" t="s">
        <v>542</v>
      </c>
      <c r="F484" s="67"/>
      <c r="G484" s="67"/>
      <c r="H484" s="545"/>
      <c r="I484" s="67"/>
    </row>
    <row r="485" spans="1:9" ht="26.25">
      <c r="B485" s="14"/>
      <c r="C485" s="14"/>
      <c r="D485" s="14"/>
      <c r="E485" s="548" t="s">
        <v>543</v>
      </c>
      <c r="F485" s="160"/>
      <c r="G485" s="160"/>
      <c r="H485" s="370">
        <f>ROUNDUP(((('UK-R-Dining Tables'!H474)/1.59)+1)/10,0)*10</f>
        <v>1780</v>
      </c>
      <c r="I485" s="67"/>
    </row>
    <row r="486" spans="1:9" ht="26.25">
      <c r="B486" s="14"/>
      <c r="C486" s="14"/>
      <c r="D486" s="14"/>
      <c r="E486" s="557"/>
      <c r="F486" s="67"/>
      <c r="G486" s="67"/>
      <c r="H486" s="545"/>
      <c r="I486" s="67"/>
    </row>
    <row r="487" spans="1:9" ht="26.25">
      <c r="B487" s="14"/>
      <c r="C487" s="14"/>
      <c r="D487" s="14"/>
      <c r="E487" s="557"/>
      <c r="F487" s="67"/>
      <c r="G487" s="67"/>
      <c r="H487" s="545"/>
      <c r="I487" s="67"/>
    </row>
    <row r="488" spans="1:9" ht="26.25">
      <c r="B488" s="14"/>
      <c r="C488" s="14"/>
      <c r="D488" s="14"/>
      <c r="E488" s="557"/>
      <c r="F488" s="67"/>
      <c r="G488" s="67"/>
      <c r="H488" s="545"/>
      <c r="I488" s="67"/>
    </row>
    <row r="489" spans="1:9" ht="46.35" customHeight="1">
      <c r="B489" s="14"/>
      <c r="C489" s="14"/>
      <c r="D489" s="14"/>
      <c r="E489" s="24"/>
      <c r="F489" s="67"/>
      <c r="G489" s="67"/>
      <c r="H489" s="143"/>
      <c r="I489" s="67"/>
    </row>
    <row r="490" spans="1:9" ht="48.75">
      <c r="A490" s="2" t="s">
        <v>23</v>
      </c>
      <c r="B490" s="25" t="s">
        <v>516</v>
      </c>
      <c r="C490" s="3"/>
      <c r="D490" s="3"/>
      <c r="E490" s="3"/>
      <c r="F490" s="117"/>
      <c r="G490" s="71"/>
      <c r="H490" s="71"/>
      <c r="I490" s="71"/>
    </row>
    <row r="491" spans="1:9" ht="26.25">
      <c r="A491" s="85"/>
      <c r="B491" s="26" t="s">
        <v>700</v>
      </c>
      <c r="C491" s="26"/>
      <c r="D491" s="26"/>
      <c r="E491" s="28" t="s">
        <v>0</v>
      </c>
      <c r="F491" s="123" t="s">
        <v>79</v>
      </c>
      <c r="G491" s="33" t="s">
        <v>323</v>
      </c>
      <c r="H491" s="33" t="s">
        <v>264</v>
      </c>
      <c r="I491" s="36" t="s">
        <v>439</v>
      </c>
    </row>
    <row r="492" spans="1:9" ht="31.5">
      <c r="A492" s="1"/>
      <c r="B492" s="14"/>
      <c r="C492" s="14"/>
      <c r="D492" s="14"/>
      <c r="E492" s="16"/>
      <c r="F492" s="118" t="s">
        <v>113</v>
      </c>
      <c r="G492" s="87"/>
      <c r="H492" s="87"/>
      <c r="I492" s="639" t="s">
        <v>697</v>
      </c>
    </row>
    <row r="493" spans="1:9" ht="26.25">
      <c r="A493" s="1"/>
      <c r="B493" s="14"/>
      <c r="C493" s="14"/>
      <c r="D493" s="14"/>
      <c r="E493" s="16" t="s">
        <v>2</v>
      </c>
      <c r="F493" s="87" t="s">
        <v>87</v>
      </c>
      <c r="G493" s="638">
        <f>ROUNDUP((('UK-R-Dining Tables'!G480)/1.59)/10,0)*10</f>
        <v>4910</v>
      </c>
      <c r="H493" s="638">
        <f>ROUNDUP((('UK-R-Dining Tables'!H480)/1.59)/10,0)*10</f>
        <v>7110</v>
      </c>
      <c r="I493" s="638">
        <f>ROUNDUP((('UK-R-Dining Tables'!I480)/1.59)/10,0)*10</f>
        <v>9320</v>
      </c>
    </row>
    <row r="494" spans="1:9" ht="26.25">
      <c r="A494" s="1"/>
      <c r="B494" s="14"/>
      <c r="C494" s="14"/>
      <c r="D494" s="14"/>
      <c r="E494" s="16" t="s">
        <v>3</v>
      </c>
      <c r="F494" s="87" t="s">
        <v>88</v>
      </c>
      <c r="G494" s="638">
        <f>ROUNDUP((('UK-R-Dining Tables'!G481)/1.59)/10,0)*10</f>
        <v>5650</v>
      </c>
      <c r="H494" s="638">
        <f>ROUNDUP((('UK-R-Dining Tables'!H481)/1.59)/10,0)*10</f>
        <v>8180</v>
      </c>
      <c r="I494" s="638">
        <f>ROUNDUP((('UK-R-Dining Tables'!I481)/1.59)/10,0)*10</f>
        <v>10720</v>
      </c>
    </row>
    <row r="495" spans="1:9" ht="26.25">
      <c r="A495" s="1"/>
      <c r="B495" s="14"/>
      <c r="C495" s="14"/>
      <c r="D495" s="14"/>
      <c r="E495" s="16" t="s">
        <v>4</v>
      </c>
      <c r="F495" s="87" t="s">
        <v>89</v>
      </c>
      <c r="G495" s="638">
        <f>ROUNDUP((('UK-R-Dining Tables'!G482)/1.59)/10,0)*10</f>
        <v>6490</v>
      </c>
      <c r="H495" s="638">
        <f>ROUNDUP((('UK-R-Dining Tables'!H482)/1.59)/10,0)*10</f>
        <v>9320</v>
      </c>
      <c r="I495" s="638">
        <f>ROUNDUP((('UK-R-Dining Tables'!I482)/1.59)/10,0)*10</f>
        <v>12320</v>
      </c>
    </row>
    <row r="496" spans="1:9" ht="26.25">
      <c r="B496" s="14"/>
      <c r="C496" s="14"/>
      <c r="D496" s="14"/>
      <c r="E496" s="16" t="s">
        <v>5</v>
      </c>
      <c r="F496" s="87" t="s">
        <v>90</v>
      </c>
      <c r="G496" s="638">
        <f>ROUNDUP((('UK-R-Dining Tables'!G483)/1.59)/10,0)*10</f>
        <v>8110</v>
      </c>
      <c r="H496" s="638">
        <f>ROUNDUP((('UK-R-Dining Tables'!H483)/1.59)/10,0)*10</f>
        <v>11750</v>
      </c>
      <c r="I496" s="638">
        <f>ROUNDUP((('UK-R-Dining Tables'!I483)/1.59)/10,0)*10</f>
        <v>15400</v>
      </c>
    </row>
    <row r="497" spans="1:9" ht="26.25">
      <c r="B497" s="14"/>
      <c r="C497" s="14"/>
      <c r="D497" s="14"/>
      <c r="E497" s="14"/>
      <c r="F497" s="87"/>
      <c r="G497" s="87"/>
      <c r="I497" s="91"/>
    </row>
    <row r="498" spans="1:9" ht="26.25">
      <c r="B498" s="14"/>
      <c r="C498" s="14"/>
      <c r="D498" s="14"/>
      <c r="E498" s="176" t="s">
        <v>22</v>
      </c>
      <c r="F498" s="67"/>
      <c r="G498" s="67"/>
      <c r="I498" s="67"/>
    </row>
    <row r="499" spans="1:9" ht="26.25">
      <c r="B499" s="14"/>
      <c r="C499" s="14"/>
      <c r="D499" s="14"/>
      <c r="E499" s="169"/>
      <c r="F499" s="67"/>
      <c r="G499" s="67"/>
      <c r="I499" s="67"/>
    </row>
    <row r="500" spans="1:9" ht="26.25">
      <c r="B500" s="14"/>
      <c r="C500" s="14"/>
      <c r="D500" s="14"/>
      <c r="E500" s="81" t="s">
        <v>14</v>
      </c>
      <c r="F500" s="160"/>
      <c r="G500" s="160"/>
      <c r="H500" s="370">
        <f>ROUNDUP(((('UK-R-Dining Tables'!H487)/1.59)+1)/10,0)*10</f>
        <v>1110</v>
      </c>
      <c r="I500" s="67"/>
    </row>
    <row r="501" spans="1:9" ht="26.25">
      <c r="B501" s="14"/>
      <c r="C501" s="14"/>
      <c r="D501" s="14"/>
      <c r="E501" s="24"/>
      <c r="F501" s="67"/>
      <c r="G501" s="67"/>
      <c r="H501" s="143"/>
      <c r="I501" s="67"/>
    </row>
    <row r="502" spans="1:9" ht="26.25">
      <c r="B502" s="14"/>
      <c r="C502" s="14"/>
      <c r="D502" s="14"/>
      <c r="E502" s="24" t="s">
        <v>542</v>
      </c>
      <c r="F502" s="67"/>
      <c r="G502" s="67"/>
      <c r="H502" s="545"/>
      <c r="I502" s="67"/>
    </row>
    <row r="503" spans="1:9" ht="26.25">
      <c r="B503" s="14"/>
      <c r="C503" s="14"/>
      <c r="D503" s="14"/>
      <c r="E503" s="548" t="s">
        <v>543</v>
      </c>
      <c r="F503" s="160"/>
      <c r="G503" s="160"/>
      <c r="H503" s="370">
        <f>ROUNDUP(((('UK-R-Dining Tables'!H490)/1.59)+1)/10,0)*10</f>
        <v>3650</v>
      </c>
      <c r="I503" s="67"/>
    </row>
    <row r="504" spans="1:9" ht="26.25">
      <c r="B504" s="14"/>
      <c r="C504" s="14"/>
      <c r="D504" s="14"/>
      <c r="E504" s="557"/>
      <c r="F504" s="67"/>
      <c r="G504" s="67"/>
      <c r="H504" s="545"/>
      <c r="I504" s="67"/>
    </row>
    <row r="505" spans="1:9" ht="26.25">
      <c r="B505" s="14"/>
      <c r="C505" s="14"/>
      <c r="D505" s="14"/>
      <c r="E505" s="24"/>
      <c r="F505" s="67"/>
      <c r="G505" s="67"/>
      <c r="H505" s="143"/>
      <c r="I505" s="67"/>
    </row>
    <row r="506" spans="1:9" ht="48.75">
      <c r="A506" s="2" t="s">
        <v>23</v>
      </c>
      <c r="B506" s="25" t="s">
        <v>26</v>
      </c>
      <c r="C506" s="3"/>
      <c r="D506" s="3"/>
      <c r="E506" s="3"/>
      <c r="F506" s="117"/>
      <c r="G506" s="71"/>
      <c r="H506" s="71"/>
      <c r="I506" s="71"/>
    </row>
    <row r="507" spans="1:9" ht="26.25">
      <c r="A507" s="85"/>
      <c r="B507" s="26" t="s">
        <v>15</v>
      </c>
      <c r="C507" s="26"/>
      <c r="D507" s="26"/>
      <c r="E507" s="28" t="s">
        <v>0</v>
      </c>
      <c r="F507" s="123" t="s">
        <v>79</v>
      </c>
      <c r="G507" s="33" t="s">
        <v>323</v>
      </c>
      <c r="H507" s="36" t="s">
        <v>264</v>
      </c>
      <c r="I507" s="36" t="s">
        <v>114</v>
      </c>
    </row>
    <row r="508" spans="1:9" ht="31.5">
      <c r="A508" s="1"/>
      <c r="B508" s="14"/>
      <c r="C508" s="14"/>
      <c r="D508" s="14"/>
      <c r="E508" s="16"/>
      <c r="F508" s="118" t="s">
        <v>113</v>
      </c>
      <c r="G508" s="87"/>
      <c r="I508" s="639" t="s">
        <v>697</v>
      </c>
    </row>
    <row r="509" spans="1:9" ht="26.25">
      <c r="A509" s="1"/>
      <c r="B509" s="14"/>
      <c r="C509" s="14"/>
      <c r="D509" s="14"/>
      <c r="E509" s="16" t="s">
        <v>2</v>
      </c>
      <c r="F509" s="87" t="s">
        <v>16</v>
      </c>
      <c r="G509" s="213">
        <f>ROUNDUP((('UK-R-Dining Tables'!G495)/1.59)/10,0)*10</f>
        <v>3110</v>
      </c>
      <c r="H509" s="213">
        <f>ROUNDUP((('UK-R-Dining Tables'!H495)/1.59)/10,0)*10</f>
        <v>4500</v>
      </c>
      <c r="I509" s="213">
        <f>ROUNDUP((('UK-R-Dining Tables'!I495)/1.59)/10,0)*10</f>
        <v>5900</v>
      </c>
    </row>
    <row r="510" spans="1:9" ht="26.25">
      <c r="B510" s="14"/>
      <c r="C510" s="14"/>
      <c r="D510" s="14"/>
      <c r="E510" s="16" t="s">
        <v>3</v>
      </c>
      <c r="F510" s="87" t="s">
        <v>17</v>
      </c>
      <c r="G510" s="213">
        <f>ROUNDUP((('UK-R-Dining Tables'!G496)/1.59)/10,0)*10</f>
        <v>3570</v>
      </c>
      <c r="H510" s="213">
        <f>ROUNDUP((('UK-R-Dining Tables'!H496)/1.59)/10,0)*10</f>
        <v>5180</v>
      </c>
      <c r="I510" s="213">
        <f>ROUNDUP((('UK-R-Dining Tables'!I496)/1.59)/10,0)*10</f>
        <v>6780</v>
      </c>
    </row>
    <row r="511" spans="1:9" ht="26.25">
      <c r="B511" s="14"/>
      <c r="C511" s="14"/>
      <c r="D511" s="14"/>
      <c r="E511" s="16" t="s">
        <v>4</v>
      </c>
      <c r="F511" s="87" t="s">
        <v>18</v>
      </c>
      <c r="G511" s="213">
        <f>ROUNDUP((('UK-R-Dining Tables'!G497)/1.59)/10,0)*10</f>
        <v>4460</v>
      </c>
      <c r="H511" s="213">
        <f>ROUNDUP((('UK-R-Dining Tables'!H497)/1.59)/10,0)*10</f>
        <v>6470</v>
      </c>
      <c r="I511" s="213">
        <f>ROUNDUP((('UK-R-Dining Tables'!I497)/1.59)/10,0)*10</f>
        <v>8480</v>
      </c>
    </row>
    <row r="512" spans="1:9" ht="26.25">
      <c r="B512" s="14"/>
      <c r="C512" s="14"/>
      <c r="D512" s="14"/>
      <c r="E512" s="16" t="s">
        <v>5</v>
      </c>
      <c r="F512" s="67" t="s">
        <v>680</v>
      </c>
      <c r="G512" s="213">
        <f>ROUNDUP((('UK-R-Dining Tables'!G498)/1.59)/10,0)*10</f>
        <v>5130</v>
      </c>
      <c r="H512" s="213">
        <f>ROUNDUP((('UK-R-Dining Tables'!H498)/1.59)/10,0)*10</f>
        <v>7100</v>
      </c>
      <c r="I512" s="213">
        <f>ROUNDUP((('UK-R-Dining Tables'!I498)/1.59)/10,0)*10</f>
        <v>9750</v>
      </c>
    </row>
    <row r="513" spans="1:9" ht="26.25">
      <c r="B513" s="14"/>
      <c r="C513" s="14"/>
      <c r="D513" s="14"/>
      <c r="E513" s="14"/>
      <c r="F513" s="87"/>
      <c r="G513" s="87"/>
      <c r="I513" s="91"/>
    </row>
    <row r="514" spans="1:9" ht="26.25">
      <c r="B514" s="14"/>
      <c r="C514" s="14"/>
      <c r="D514" s="14"/>
      <c r="E514" s="176" t="s">
        <v>22</v>
      </c>
      <c r="F514" s="67"/>
      <c r="G514" s="67"/>
      <c r="I514" s="67"/>
    </row>
    <row r="515" spans="1:9" ht="26.25">
      <c r="B515" s="14"/>
      <c r="C515" s="14"/>
      <c r="D515" s="14"/>
      <c r="E515" s="169"/>
      <c r="F515" s="67"/>
      <c r="G515" s="67"/>
      <c r="I515" s="67"/>
    </row>
    <row r="516" spans="1:9" ht="26.25">
      <c r="B516" s="14"/>
      <c r="C516" s="14"/>
      <c r="D516" s="14"/>
      <c r="E516" s="81" t="s">
        <v>14</v>
      </c>
      <c r="F516" s="160"/>
      <c r="G516" s="160"/>
      <c r="H516" s="645">
        <f>ROUNDUP((('UK-R-Dining Tables'!H502)/1.59)/10,0)*10</f>
        <v>760</v>
      </c>
      <c r="I516" s="67"/>
    </row>
    <row r="517" spans="1:9" ht="26.25">
      <c r="B517" s="14"/>
      <c r="C517" s="14"/>
      <c r="D517" s="14"/>
      <c r="I517" s="67"/>
    </row>
    <row r="518" spans="1:9" ht="26.25">
      <c r="B518" s="14"/>
      <c r="C518" s="14"/>
      <c r="D518" s="14"/>
      <c r="E518" s="81" t="s">
        <v>233</v>
      </c>
      <c r="F518" s="160"/>
      <c r="G518" s="160"/>
      <c r="H518" s="370">
        <f>ROUNDUP(((('UK-R-Dining Tables'!H504)/1.59)+1)/10,0)*10</f>
        <v>2090</v>
      </c>
      <c r="I518" s="67"/>
    </row>
    <row r="519" spans="1:9" ht="26.25">
      <c r="B519" s="14"/>
      <c r="C519" s="14"/>
      <c r="D519" s="14"/>
      <c r="E519" s="24"/>
      <c r="F519" s="67"/>
      <c r="G519" s="67"/>
      <c r="H519" s="143"/>
      <c r="I519" s="67"/>
    </row>
    <row r="520" spans="1:9" ht="48.75">
      <c r="A520" s="2" t="s">
        <v>23</v>
      </c>
      <c r="B520" s="25" t="s">
        <v>26</v>
      </c>
      <c r="C520" s="3"/>
      <c r="D520" s="3"/>
      <c r="E520" s="3"/>
      <c r="F520" s="117"/>
      <c r="G520" s="71"/>
      <c r="H520" s="71"/>
      <c r="I520" s="71"/>
    </row>
    <row r="521" spans="1:9" ht="26.25">
      <c r="A521" s="85"/>
      <c r="B521" s="26" t="s">
        <v>43</v>
      </c>
      <c r="C521" s="26"/>
      <c r="D521" s="26"/>
      <c r="E521" s="28" t="s">
        <v>0</v>
      </c>
      <c r="F521" s="123" t="s">
        <v>79</v>
      </c>
      <c r="G521" s="33" t="s">
        <v>1</v>
      </c>
      <c r="H521" s="36" t="s">
        <v>439</v>
      </c>
      <c r="I521" s="125"/>
    </row>
    <row r="522" spans="1:9" ht="26.25">
      <c r="A522" s="1"/>
      <c r="B522" s="14"/>
      <c r="C522" s="14"/>
      <c r="D522" s="14"/>
      <c r="E522" s="16"/>
      <c r="F522" s="118" t="s">
        <v>113</v>
      </c>
      <c r="G522" s="93" t="s">
        <v>698</v>
      </c>
    </row>
    <row r="523" spans="1:9" ht="26.25">
      <c r="B523" s="14"/>
      <c r="C523" s="14"/>
      <c r="D523" s="14"/>
      <c r="E523" s="16" t="s">
        <v>3</v>
      </c>
      <c r="F523" s="87" t="s">
        <v>327</v>
      </c>
      <c r="G523" s="213">
        <f>ROUNDUP((('UK-R-Dining Tables'!G509)/1.59)/10,0)*10</f>
        <v>8510</v>
      </c>
      <c r="H523" s="213">
        <f>ROUNDUP((('UK-R-Dining Tables'!H509)/1.59)/10,0)*10</f>
        <v>10210</v>
      </c>
    </row>
    <row r="524" spans="1:9" ht="26.25">
      <c r="B524" s="14"/>
      <c r="C524" s="14"/>
      <c r="D524" s="14"/>
      <c r="E524" s="16" t="s">
        <v>4</v>
      </c>
      <c r="F524" s="87" t="s">
        <v>268</v>
      </c>
      <c r="G524" s="213">
        <f>ROUNDUP((('UK-R-Dining Tables'!G510)/1.59)/10,0)*10</f>
        <v>10640</v>
      </c>
      <c r="H524" s="213">
        <f>ROUNDUP((('UK-R-Dining Tables'!H510)/1.59)/10,0)*10</f>
        <v>12770</v>
      </c>
    </row>
    <row r="525" spans="1:9" ht="26.25">
      <c r="B525" s="14"/>
      <c r="C525" s="14"/>
      <c r="D525" s="14"/>
      <c r="E525" s="16" t="s">
        <v>5</v>
      </c>
      <c r="F525" s="87" t="s">
        <v>328</v>
      </c>
      <c r="G525" s="213">
        <f>ROUNDUP((('UK-R-Dining Tables'!G511)/1.59)/10,0)*10</f>
        <v>12230</v>
      </c>
      <c r="H525" s="213">
        <f>ROUNDUP((('UK-R-Dining Tables'!H511)/1.59)/10,0)*10</f>
        <v>14680</v>
      </c>
      <c r="I525" s="67"/>
    </row>
    <row r="526" spans="1:9" ht="26.25">
      <c r="B526" s="14"/>
      <c r="C526" s="14"/>
      <c r="D526" s="14"/>
      <c r="E526" s="14"/>
      <c r="F526" s="87"/>
      <c r="G526" s="87"/>
      <c r="I526" s="91"/>
    </row>
    <row r="527" spans="1:9" ht="26.25">
      <c r="B527" s="14"/>
      <c r="C527" s="14"/>
      <c r="D527" s="14"/>
      <c r="E527" s="176" t="s">
        <v>22</v>
      </c>
      <c r="F527" s="67"/>
      <c r="G527" s="67"/>
      <c r="I527" s="67"/>
    </row>
    <row r="528" spans="1:9" ht="26.25">
      <c r="B528" s="14"/>
      <c r="C528" s="14"/>
      <c r="D528" s="14"/>
      <c r="E528" s="169"/>
      <c r="F528" s="67"/>
      <c r="G528" s="67"/>
      <c r="I528" s="67"/>
    </row>
    <row r="529" spans="1:9" ht="26.25">
      <c r="B529" s="14"/>
      <c r="C529" s="14"/>
      <c r="D529" s="14"/>
      <c r="E529" s="81" t="s">
        <v>14</v>
      </c>
      <c r="F529" s="160"/>
      <c r="G529" s="160"/>
      <c r="H529" s="645">
        <f>ROUNDUP((('UK-R-Dining Tables'!H515)/1.59)/10,0)*10</f>
        <v>1210</v>
      </c>
      <c r="I529" s="67"/>
    </row>
    <row r="530" spans="1:9" ht="26.25">
      <c r="B530" s="14"/>
      <c r="C530" s="14"/>
      <c r="D530" s="14"/>
      <c r="I530" s="67"/>
    </row>
    <row r="531" spans="1:9" ht="26.25">
      <c r="B531" s="14"/>
      <c r="C531" s="14"/>
      <c r="D531" s="14"/>
      <c r="E531" s="81" t="s">
        <v>233</v>
      </c>
      <c r="F531" s="160"/>
      <c r="G531" s="160"/>
      <c r="H531" s="370">
        <f>ROUNDUP(((('UK-R-Dining Tables'!H517)/1.59)+1)/10,0)*10</f>
        <v>3150</v>
      </c>
      <c r="I531" s="67"/>
    </row>
    <row r="532" spans="1:9" ht="48.75">
      <c r="A532" s="2"/>
      <c r="B532" s="25" t="s">
        <v>27</v>
      </c>
      <c r="C532" s="3"/>
      <c r="D532" s="3"/>
      <c r="E532" s="3"/>
      <c r="F532" s="117"/>
      <c r="G532" s="71"/>
      <c r="H532" s="71"/>
      <c r="I532" s="71"/>
    </row>
    <row r="533" spans="1:9" ht="26.25">
      <c r="A533" s="85"/>
      <c r="B533" s="26" t="s">
        <v>8</v>
      </c>
      <c r="C533" s="26"/>
      <c r="D533" s="26"/>
      <c r="E533" s="28" t="s">
        <v>0</v>
      </c>
      <c r="F533" s="123" t="s">
        <v>79</v>
      </c>
      <c r="G533" s="33" t="s">
        <v>1</v>
      </c>
      <c r="H533" s="125"/>
      <c r="I533" s="125"/>
    </row>
    <row r="534" spans="1:9" ht="26.25">
      <c r="A534" s="1"/>
      <c r="B534" s="14"/>
      <c r="C534" s="14"/>
      <c r="D534" s="14"/>
      <c r="E534" s="16"/>
      <c r="F534" s="118" t="s">
        <v>113</v>
      </c>
      <c r="G534" s="375" t="s">
        <v>699</v>
      </c>
    </row>
    <row r="535" spans="1:9" ht="26.25">
      <c r="A535" s="1"/>
      <c r="B535" s="14"/>
      <c r="C535" s="14"/>
      <c r="D535" s="14"/>
      <c r="E535" s="16" t="s">
        <v>2</v>
      </c>
      <c r="F535" s="87" t="s">
        <v>9</v>
      </c>
      <c r="G535" s="213">
        <f>ROUNDUP((('UK-R-Dining Tables'!G522)/1.59)/10,0)*10</f>
        <v>7030</v>
      </c>
    </row>
    <row r="536" spans="1:9" ht="26.25">
      <c r="A536" s="1"/>
      <c r="B536" s="14"/>
      <c r="C536" s="14"/>
      <c r="D536" s="14"/>
      <c r="E536" s="16" t="s">
        <v>3</v>
      </c>
      <c r="F536" s="87" t="s">
        <v>327</v>
      </c>
      <c r="G536" s="213">
        <f>ROUNDUP((('UK-R-Dining Tables'!G523)/1.59)/10,0)*10</f>
        <v>7920</v>
      </c>
    </row>
    <row r="537" spans="1:9" ht="26.25">
      <c r="A537" s="1"/>
      <c r="B537" s="14"/>
      <c r="C537" s="14"/>
      <c r="D537" s="14"/>
      <c r="E537" s="16" t="s">
        <v>4</v>
      </c>
      <c r="F537" s="87" t="s">
        <v>268</v>
      </c>
      <c r="G537" s="213">
        <f>ROUNDUP((('UK-R-Dining Tables'!G524)/1.59)/10,0)*10</f>
        <v>9290</v>
      </c>
    </row>
    <row r="538" spans="1:9" ht="26.25">
      <c r="A538" s="1"/>
      <c r="B538" s="14"/>
      <c r="C538" s="14"/>
      <c r="D538" s="14"/>
      <c r="E538" s="16" t="s">
        <v>5</v>
      </c>
      <c r="F538" s="87" t="s">
        <v>328</v>
      </c>
      <c r="G538" s="213">
        <f>ROUNDUP((('UK-R-Dining Tables'!G525)/1.59)/10,0)*10</f>
        <v>11620</v>
      </c>
    </row>
    <row r="539" spans="1:9" ht="26.25">
      <c r="B539" s="14"/>
      <c r="C539" s="14"/>
      <c r="D539" s="14"/>
      <c r="E539" s="16"/>
      <c r="F539" s="67"/>
      <c r="G539" s="67"/>
    </row>
    <row r="540" spans="1:9" ht="26.25">
      <c r="B540" s="14"/>
      <c r="C540" s="14"/>
      <c r="D540" s="14"/>
      <c r="E540" s="14"/>
      <c r="F540" s="87"/>
      <c r="G540" s="87"/>
    </row>
    <row r="541" spans="1:9" ht="26.25">
      <c r="B541" s="14"/>
      <c r="C541" s="14"/>
      <c r="D541" s="14"/>
      <c r="E541" s="193" t="s">
        <v>22</v>
      </c>
      <c r="F541" s="67"/>
      <c r="G541" s="67"/>
    </row>
    <row r="542" spans="1:9" ht="26.25">
      <c r="B542" s="14"/>
      <c r="C542" s="14"/>
      <c r="D542" s="14"/>
      <c r="E542" s="169"/>
      <c r="F542" s="67"/>
      <c r="G542" s="67"/>
    </row>
    <row r="543" spans="1:9" ht="26.25">
      <c r="B543" s="14"/>
      <c r="C543" s="14"/>
      <c r="D543" s="14"/>
      <c r="E543" s="81" t="s">
        <v>14</v>
      </c>
      <c r="F543" s="160"/>
      <c r="G543" s="160"/>
      <c r="H543" s="645">
        <f>ROUNDUP((('UK-R-Dining Tables'!H530)/1.59)/10,0)*10</f>
        <v>1210</v>
      </c>
      <c r="I543" s="159"/>
    </row>
    <row r="544" spans="1:9" ht="26.25">
      <c r="B544" s="14"/>
      <c r="C544" s="14"/>
      <c r="D544" s="14"/>
      <c r="E544" s="14"/>
      <c r="F544" s="67"/>
      <c r="G544" s="67"/>
      <c r="H544" s="67"/>
      <c r="I544" s="67"/>
    </row>
    <row r="545" spans="1:9" ht="26.25">
      <c r="B545" s="14"/>
      <c r="C545" s="14"/>
      <c r="D545" s="14"/>
      <c r="E545" s="14"/>
      <c r="F545" s="67"/>
      <c r="G545" s="67"/>
      <c r="H545" s="67"/>
      <c r="I545" s="67"/>
    </row>
    <row r="546" spans="1:9" ht="26.25">
      <c r="B546" s="14"/>
      <c r="C546" s="14"/>
      <c r="D546" s="14"/>
      <c r="E546" s="14"/>
      <c r="F546" s="67"/>
      <c r="G546" s="67"/>
      <c r="H546" s="67"/>
      <c r="I546" s="67"/>
    </row>
    <row r="547" spans="1:9" ht="26.25">
      <c r="A547" s="14"/>
      <c r="B547" s="14"/>
      <c r="C547" s="14"/>
      <c r="D547" s="14"/>
      <c r="E547" s="14"/>
      <c r="F547" s="14"/>
      <c r="G547" s="14"/>
      <c r="H547" s="14"/>
      <c r="I547" s="14"/>
    </row>
    <row r="548" spans="1:9" ht="26.25">
      <c r="B548" s="14"/>
      <c r="C548" s="14"/>
      <c r="D548" s="14"/>
      <c r="E548" s="14"/>
      <c r="F548" s="67"/>
      <c r="G548" s="67"/>
      <c r="H548" s="67"/>
      <c r="I548" s="67"/>
    </row>
    <row r="549" spans="1:9" ht="26.25">
      <c r="B549" s="14"/>
      <c r="C549" s="14"/>
      <c r="D549" s="14"/>
      <c r="E549" s="14"/>
      <c r="F549" s="67"/>
      <c r="G549" s="67"/>
      <c r="H549" s="67"/>
      <c r="I549" s="67"/>
    </row>
    <row r="550" spans="1:9" ht="26.25">
      <c r="B550" s="14"/>
      <c r="C550" s="14"/>
      <c r="D550" s="14"/>
      <c r="E550" s="14"/>
      <c r="F550" s="67"/>
      <c r="G550" s="67"/>
      <c r="H550" s="67"/>
      <c r="I550" s="67"/>
    </row>
    <row r="551" spans="1:9" ht="26.25">
      <c r="B551" s="14"/>
      <c r="C551" s="14"/>
      <c r="D551" s="14"/>
      <c r="E551" s="14"/>
      <c r="F551" s="67"/>
      <c r="G551" s="67"/>
      <c r="H551" s="67"/>
      <c r="I551" s="67"/>
    </row>
    <row r="552" spans="1:9" ht="26.25">
      <c r="B552" s="14"/>
      <c r="C552" s="14"/>
      <c r="D552" s="14"/>
      <c r="E552" s="14"/>
      <c r="F552" s="67"/>
      <c r="G552" s="67"/>
      <c r="H552" s="67"/>
      <c r="I552" s="67"/>
    </row>
    <row r="553" spans="1:9" ht="26.25">
      <c r="B553" s="14"/>
      <c r="C553" s="14"/>
      <c r="D553" s="14"/>
      <c r="E553" s="14"/>
      <c r="F553" s="67"/>
      <c r="G553" s="67"/>
      <c r="H553" s="67"/>
      <c r="I553" s="67"/>
    </row>
    <row r="554" spans="1:9" ht="26.25">
      <c r="B554" s="14"/>
      <c r="C554" s="14"/>
      <c r="D554" s="14"/>
      <c r="E554" s="14"/>
      <c r="F554" s="67"/>
      <c r="G554" s="67"/>
      <c r="H554" s="67"/>
      <c r="I554" s="67"/>
    </row>
    <row r="555" spans="1:9" ht="26.25">
      <c r="B555" s="14"/>
      <c r="C555" s="14"/>
      <c r="D555" s="14"/>
      <c r="E555" s="14"/>
      <c r="F555" s="67"/>
      <c r="G555" s="67"/>
      <c r="H555" s="67"/>
      <c r="I555" s="67"/>
    </row>
    <row r="556" spans="1:9" ht="26.25">
      <c r="B556" s="14"/>
      <c r="C556" s="14"/>
      <c r="D556" s="14"/>
      <c r="E556" s="14"/>
      <c r="F556" s="67"/>
      <c r="G556" s="67"/>
      <c r="H556" s="67"/>
      <c r="I556" s="67"/>
    </row>
    <row r="557" spans="1:9" ht="26.25">
      <c r="B557" s="14"/>
      <c r="C557" s="14"/>
      <c r="D557" s="14"/>
      <c r="E557" s="14"/>
      <c r="F557" s="67"/>
      <c r="G557" s="67"/>
      <c r="H557" s="67"/>
      <c r="I557" s="67"/>
    </row>
    <row r="558" spans="1:9" ht="26.25">
      <c r="B558" s="14"/>
      <c r="C558" s="14"/>
      <c r="D558" s="14"/>
      <c r="E558" s="14"/>
      <c r="F558" s="67"/>
      <c r="G558" s="67"/>
      <c r="H558" s="67"/>
      <c r="I558" s="67"/>
    </row>
    <row r="559" spans="1:9" ht="26.25">
      <c r="B559" s="14"/>
      <c r="C559" s="14"/>
      <c r="D559" s="14"/>
      <c r="E559" s="14"/>
      <c r="F559" s="67"/>
      <c r="G559" s="67"/>
      <c r="H559" s="67"/>
      <c r="I559" s="67"/>
    </row>
    <row r="560" spans="1:9" ht="26.25">
      <c r="B560" s="14"/>
      <c r="C560" s="14"/>
      <c r="D560" s="14"/>
      <c r="E560" s="14"/>
      <c r="F560" s="67"/>
      <c r="G560" s="67"/>
      <c r="H560" s="67"/>
      <c r="I560" s="67"/>
    </row>
    <row r="561" spans="2:9" ht="26.25">
      <c r="B561" s="14"/>
      <c r="C561" s="14"/>
      <c r="D561" s="14"/>
      <c r="E561" s="14"/>
      <c r="F561" s="67"/>
      <c r="G561" s="67"/>
      <c r="H561" s="67"/>
      <c r="I561" s="67"/>
    </row>
    <row r="562" spans="2:9" ht="26.25">
      <c r="B562" s="14"/>
      <c r="C562" s="14"/>
      <c r="D562" s="14"/>
      <c r="E562" s="14"/>
      <c r="F562" s="67"/>
      <c r="G562" s="67"/>
      <c r="H562" s="67"/>
      <c r="I562" s="67"/>
    </row>
    <row r="563" spans="2:9" ht="26.25">
      <c r="B563" s="14"/>
      <c r="C563" s="14"/>
      <c r="D563" s="14"/>
      <c r="E563" s="14"/>
      <c r="F563" s="67"/>
      <c r="G563" s="67"/>
      <c r="H563" s="67"/>
      <c r="I563" s="67"/>
    </row>
    <row r="564" spans="2:9" ht="26.25">
      <c r="B564" s="14"/>
      <c r="C564" s="14"/>
      <c r="D564" s="14"/>
      <c r="E564" s="14"/>
      <c r="F564" s="67"/>
      <c r="G564" s="67"/>
      <c r="H564" s="67"/>
      <c r="I564" s="67"/>
    </row>
    <row r="565" spans="2:9" ht="26.25">
      <c r="B565" s="14"/>
      <c r="C565" s="14"/>
      <c r="D565" s="14"/>
      <c r="E565" s="14"/>
      <c r="F565" s="67"/>
      <c r="G565" s="67"/>
      <c r="H565" s="67"/>
      <c r="I565" s="67"/>
    </row>
    <row r="566" spans="2:9" ht="26.25">
      <c r="B566" s="14"/>
      <c r="C566" s="14"/>
      <c r="D566" s="14"/>
      <c r="E566" s="14"/>
      <c r="F566" s="67"/>
      <c r="G566" s="67"/>
      <c r="H566" s="67"/>
      <c r="I566" s="67"/>
    </row>
  </sheetData>
  <mergeCells count="1">
    <mergeCell ref="A1:I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>&amp;L&amp;"Calibri (Body),Regular"&amp;16Tom Faulkner UK Trade Price List - 2022
&amp;R&amp;16Dining Tables</oddHeader>
    <oddFooter>&amp;L&amp;"Calibri (Body),Regular"&amp;16Prices do not include delivery and installation.&amp;R&amp;16&amp;P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014FF-2C05-1148-8D55-605D8231FE14}">
  <sheetPr codeName="Sheet46"/>
  <dimension ref="A1:K288"/>
  <sheetViews>
    <sheetView showGridLines="0" view="pageLayout" topLeftCell="A234" zoomScale="55" zoomScaleNormal="50" zoomScaleSheetLayoutView="50" zoomScalePageLayoutView="55" workbookViewId="0">
      <selection activeCell="E242" sqref="E242"/>
    </sheetView>
  </sheetViews>
  <sheetFormatPr defaultColWidth="11" defaultRowHeight="15.75"/>
  <cols>
    <col min="1" max="1" width="3.125" customWidth="1"/>
    <col min="2" max="2" width="18.625" style="264" customWidth="1"/>
    <col min="3" max="3" width="20.5" customWidth="1"/>
    <col min="4" max="4" width="24.625" style="98" bestFit="1" customWidth="1"/>
    <col min="5" max="5" width="26.5" style="98" customWidth="1"/>
    <col min="6" max="6" width="26.125" customWidth="1"/>
    <col min="7" max="7" width="24.125" style="9" customWidth="1"/>
    <col min="8" max="8" width="23.625" style="98" customWidth="1"/>
    <col min="9" max="9" width="23.5" style="98" customWidth="1"/>
    <col min="10" max="10" width="21" customWidth="1"/>
    <col min="11" max="11" width="11" customWidth="1"/>
  </cols>
  <sheetData>
    <row r="1" spans="1:10" ht="36">
      <c r="A1" s="696" t="s">
        <v>121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B2" s="11"/>
      <c r="C2" s="11"/>
      <c r="D2" s="11"/>
      <c r="E2" s="11"/>
      <c r="F2" s="11"/>
      <c r="G2" s="11"/>
      <c r="H2" s="11"/>
      <c r="I2" s="11"/>
    </row>
    <row r="3" spans="1:10" ht="37.5">
      <c r="A3" s="2"/>
      <c r="B3" s="25" t="s">
        <v>42</v>
      </c>
      <c r="C3" s="4"/>
      <c r="D3" s="262"/>
      <c r="E3" s="262"/>
      <c r="F3" s="262"/>
      <c r="G3" s="71"/>
      <c r="H3" s="262"/>
      <c r="I3" s="262"/>
      <c r="J3" s="262"/>
    </row>
    <row r="4" spans="1:10" s="67" customFormat="1" ht="26.25">
      <c r="A4" s="125"/>
      <c r="B4" s="265"/>
      <c r="C4" s="36"/>
      <c r="D4" s="33" t="s">
        <v>361</v>
      </c>
      <c r="E4" s="33" t="s">
        <v>362</v>
      </c>
      <c r="F4" s="33" t="s">
        <v>363</v>
      </c>
      <c r="G4" s="33" t="s">
        <v>371</v>
      </c>
      <c r="H4" s="33" t="s">
        <v>103</v>
      </c>
      <c r="I4" s="123" t="s">
        <v>270</v>
      </c>
      <c r="J4" s="123" t="s">
        <v>311</v>
      </c>
    </row>
    <row r="5" spans="1:10" ht="28.35" customHeight="1">
      <c r="A5" s="14"/>
      <c r="B5" s="15"/>
      <c r="C5" s="14"/>
      <c r="D5" s="19" t="s">
        <v>369</v>
      </c>
      <c r="E5" s="16" t="s">
        <v>365</v>
      </c>
      <c r="F5" s="16" t="s">
        <v>368</v>
      </c>
      <c r="G5" s="67" t="s">
        <v>368</v>
      </c>
      <c r="H5" s="157">
        <v>1950</v>
      </c>
      <c r="I5" s="157">
        <v>2610</v>
      </c>
      <c r="J5" s="157">
        <v>2900</v>
      </c>
    </row>
    <row r="6" spans="1:10" s="5" customFormat="1" ht="28.35" customHeight="1">
      <c r="A6" s="22"/>
      <c r="B6" s="194"/>
      <c r="C6" s="22"/>
      <c r="D6" s="22"/>
      <c r="E6" s="24"/>
      <c r="F6" s="24"/>
      <c r="G6" s="92"/>
      <c r="H6" s="195"/>
      <c r="I6" s="195"/>
    </row>
    <row r="7" spans="1:10" s="5" customFormat="1" ht="28.35" customHeight="1">
      <c r="A7" s="22"/>
      <c r="B7" s="194"/>
      <c r="C7" s="22"/>
      <c r="D7" s="22"/>
      <c r="E7" s="356" t="s">
        <v>308</v>
      </c>
      <c r="F7" s="24"/>
      <c r="G7" s="92"/>
      <c r="H7" s="195"/>
      <c r="I7" s="195"/>
    </row>
    <row r="8" spans="1:10" s="5" customFormat="1" ht="28.35" customHeight="1">
      <c r="A8" s="22"/>
      <c r="B8" s="194"/>
      <c r="C8" s="22"/>
      <c r="D8" s="22"/>
      <c r="E8" s="101" t="s">
        <v>360</v>
      </c>
      <c r="F8" s="24"/>
      <c r="G8" s="92"/>
      <c r="H8" s="195"/>
      <c r="I8" s="195"/>
    </row>
    <row r="9" spans="1:10" s="5" customFormat="1" ht="28.35" customHeight="1">
      <c r="A9" s="22"/>
      <c r="B9" s="194"/>
      <c r="C9" s="22"/>
      <c r="D9" s="22"/>
      <c r="E9" s="101"/>
      <c r="F9" s="24"/>
      <c r="G9" s="92"/>
      <c r="H9" s="195"/>
      <c r="I9" s="195"/>
    </row>
    <row r="10" spans="1:10" s="5" customFormat="1" ht="28.35" customHeight="1">
      <c r="A10" s="22"/>
      <c r="B10" s="194"/>
      <c r="C10" s="22"/>
      <c r="D10" s="22"/>
      <c r="E10" s="396" t="s">
        <v>359</v>
      </c>
      <c r="F10" s="24"/>
      <c r="G10" s="92"/>
      <c r="H10" s="195"/>
      <c r="I10" s="195"/>
    </row>
    <row r="11" spans="1:10" s="5" customFormat="1" ht="28.35" customHeight="1">
      <c r="A11" s="22"/>
      <c r="B11" s="194"/>
      <c r="C11" s="22"/>
      <c r="D11" s="22"/>
      <c r="E11" s="114"/>
      <c r="F11" s="24"/>
      <c r="G11" s="92"/>
      <c r="H11" s="195"/>
      <c r="I11" s="195"/>
    </row>
    <row r="12" spans="1:10" s="5" customFormat="1" ht="28.35" customHeight="1">
      <c r="A12" s="22"/>
      <c r="B12" s="194"/>
      <c r="C12" s="22"/>
      <c r="D12" s="22"/>
      <c r="E12" s="81" t="s">
        <v>194</v>
      </c>
      <c r="F12" s="83"/>
      <c r="G12" s="160"/>
      <c r="H12" s="165">
        <v>290</v>
      </c>
      <c r="I12" s="195"/>
    </row>
    <row r="13" spans="1:10" ht="21.75" customHeight="1">
      <c r="A13" s="14"/>
      <c r="B13" s="15"/>
      <c r="C13" s="14"/>
      <c r="D13" s="19"/>
      <c r="E13" s="24"/>
      <c r="F13" s="24"/>
      <c r="G13" s="92"/>
      <c r="H13" s="157"/>
      <c r="I13" s="19"/>
    </row>
    <row r="14" spans="1:10" ht="21.75" customHeight="1">
      <c r="A14" s="14"/>
      <c r="B14" s="15"/>
      <c r="C14" s="14"/>
      <c r="D14" s="19"/>
      <c r="E14" s="16"/>
      <c r="F14" s="16"/>
      <c r="G14" s="67"/>
      <c r="H14" s="19"/>
      <c r="I14" s="19"/>
    </row>
    <row r="15" spans="1:10" ht="21.75" customHeight="1">
      <c r="A15" s="14"/>
      <c r="B15" s="15"/>
      <c r="C15" s="14"/>
      <c r="D15" s="19"/>
      <c r="E15" s="16"/>
      <c r="F15" s="16"/>
      <c r="G15" s="67"/>
      <c r="H15" s="19"/>
      <c r="I15" s="19"/>
    </row>
    <row r="16" spans="1:10" ht="37.5">
      <c r="A16" s="2"/>
      <c r="B16" s="25" t="s">
        <v>299</v>
      </c>
      <c r="C16" s="4"/>
      <c r="D16" s="262"/>
      <c r="E16" s="262"/>
      <c r="F16" s="262"/>
      <c r="G16" s="71"/>
      <c r="H16" s="262"/>
      <c r="I16" s="262"/>
      <c r="J16" s="262"/>
    </row>
    <row r="17" spans="1:10" s="67" customFormat="1" ht="26.25">
      <c r="A17" s="125"/>
      <c r="B17" s="265"/>
      <c r="C17" s="36"/>
      <c r="D17" s="33" t="s">
        <v>361</v>
      </c>
      <c r="E17" s="33" t="s">
        <v>362</v>
      </c>
      <c r="F17" s="33" t="s">
        <v>363</v>
      </c>
      <c r="G17" s="33" t="s">
        <v>371</v>
      </c>
      <c r="H17" s="33" t="s">
        <v>103</v>
      </c>
      <c r="I17" s="123" t="s">
        <v>270</v>
      </c>
      <c r="J17" s="123" t="s">
        <v>311</v>
      </c>
    </row>
    <row r="18" spans="1:10" ht="28.35" customHeight="1">
      <c r="A18" s="14"/>
      <c r="B18" s="15"/>
      <c r="C18" s="14"/>
      <c r="D18" s="19" t="s">
        <v>364</v>
      </c>
      <c r="E18" s="16" t="s">
        <v>365</v>
      </c>
      <c r="F18" s="16" t="s">
        <v>366</v>
      </c>
      <c r="G18" s="67" t="s">
        <v>367</v>
      </c>
      <c r="H18" s="157">
        <v>1750</v>
      </c>
      <c r="I18" s="157">
        <v>2890</v>
      </c>
      <c r="J18" s="157">
        <v>3630</v>
      </c>
    </row>
    <row r="19" spans="1:10" ht="21.75" customHeight="1">
      <c r="A19" s="14"/>
      <c r="B19" s="15"/>
      <c r="C19" s="14"/>
      <c r="D19" s="19"/>
      <c r="E19" s="16"/>
      <c r="F19" s="16"/>
      <c r="G19" s="67"/>
      <c r="H19" s="19"/>
      <c r="I19" s="19"/>
    </row>
    <row r="20" spans="1:10" s="5" customFormat="1" ht="28.35" customHeight="1">
      <c r="A20" s="22"/>
      <c r="B20" s="194"/>
      <c r="C20" s="22"/>
      <c r="D20" s="22"/>
      <c r="E20" s="356" t="s">
        <v>308</v>
      </c>
      <c r="I20" s="195"/>
    </row>
    <row r="21" spans="1:10" s="5" customFormat="1" ht="28.35" customHeight="1">
      <c r="A21" s="22"/>
      <c r="B21" s="194"/>
      <c r="C21" s="22"/>
      <c r="D21" s="22"/>
      <c r="E21" s="101" t="s">
        <v>370</v>
      </c>
      <c r="F21" s="24"/>
      <c r="G21" s="92"/>
      <c r="H21" s="195"/>
      <c r="I21" s="195"/>
    </row>
    <row r="22" spans="1:10" s="5" customFormat="1" ht="28.35" customHeight="1">
      <c r="A22" s="22"/>
      <c r="B22" s="194"/>
      <c r="C22" s="22"/>
      <c r="D22" s="22"/>
      <c r="E22" s="162"/>
      <c r="F22" s="24"/>
      <c r="G22" s="92"/>
      <c r="H22" s="195"/>
      <c r="I22" s="195"/>
    </row>
    <row r="23" spans="1:10" s="5" customFormat="1" ht="28.35" customHeight="1">
      <c r="A23" s="22"/>
      <c r="B23" s="194"/>
      <c r="C23" s="22"/>
      <c r="D23" s="22"/>
      <c r="E23" s="396" t="s">
        <v>359</v>
      </c>
      <c r="F23" s="24"/>
      <c r="G23" s="92"/>
      <c r="H23" s="195"/>
      <c r="I23" s="195"/>
    </row>
    <row r="24" spans="1:10" s="5" customFormat="1" ht="28.35" customHeight="1">
      <c r="A24" s="22"/>
      <c r="B24" s="194"/>
      <c r="C24" s="22"/>
      <c r="D24" s="22"/>
      <c r="E24" s="114"/>
      <c r="F24" s="24"/>
      <c r="G24" s="92"/>
      <c r="H24" s="195"/>
      <c r="I24" s="195"/>
    </row>
    <row r="25" spans="1:10" ht="21.75" customHeight="1">
      <c r="A25" s="14"/>
      <c r="B25" s="15"/>
      <c r="C25" s="14"/>
      <c r="D25" s="19"/>
      <c r="E25" s="81" t="s">
        <v>194</v>
      </c>
      <c r="F25" s="83"/>
      <c r="G25" s="160"/>
      <c r="H25" s="165">
        <v>290</v>
      </c>
      <c r="I25" s="19"/>
    </row>
    <row r="26" spans="1:10" s="5" customFormat="1" ht="28.35" customHeight="1">
      <c r="A26" s="22"/>
      <c r="B26" s="194"/>
      <c r="C26" s="22"/>
      <c r="D26" s="22"/>
      <c r="E26" s="22"/>
      <c r="F26" s="22"/>
      <c r="G26" s="22"/>
      <c r="H26" s="157"/>
      <c r="I26" s="195"/>
    </row>
    <row r="27" spans="1:10" ht="21.75" customHeight="1">
      <c r="A27" s="14"/>
      <c r="B27" s="15"/>
      <c r="C27" s="14"/>
      <c r="D27" s="19"/>
      <c r="E27" s="16"/>
      <c r="F27" s="16"/>
      <c r="G27" s="67"/>
      <c r="H27" s="19"/>
      <c r="I27" s="19"/>
    </row>
    <row r="28" spans="1:10" ht="37.5">
      <c r="A28" s="2"/>
      <c r="B28" s="25" t="s">
        <v>566</v>
      </c>
      <c r="C28" s="4"/>
      <c r="D28" s="262"/>
      <c r="E28" s="262"/>
      <c r="F28" s="262"/>
      <c r="G28" s="71"/>
      <c r="H28" s="262"/>
      <c r="I28" s="262"/>
      <c r="J28" s="262"/>
    </row>
    <row r="29" spans="1:10" s="108" customFormat="1" ht="26.25">
      <c r="A29" s="107"/>
      <c r="B29" s="89"/>
      <c r="C29" s="38"/>
      <c r="D29" s="241" t="s">
        <v>361</v>
      </c>
      <c r="E29" s="240" t="s">
        <v>362</v>
      </c>
      <c r="F29" s="254" t="s">
        <v>363</v>
      </c>
      <c r="G29" s="254" t="s">
        <v>371</v>
      </c>
      <c r="H29" s="34" t="s">
        <v>103</v>
      </c>
      <c r="I29" s="123" t="s">
        <v>270</v>
      </c>
      <c r="J29" s="123" t="s">
        <v>572</v>
      </c>
    </row>
    <row r="30" spans="1:10" ht="26.25">
      <c r="A30" s="14"/>
      <c r="B30" s="15"/>
      <c r="C30" s="14"/>
      <c r="D30" s="19" t="s">
        <v>568</v>
      </c>
      <c r="E30" s="16" t="s">
        <v>365</v>
      </c>
      <c r="F30" s="16" t="s">
        <v>569</v>
      </c>
      <c r="G30" s="67" t="s">
        <v>570</v>
      </c>
      <c r="H30" s="157">
        <v>970</v>
      </c>
      <c r="I30" s="157">
        <v>1140</v>
      </c>
      <c r="J30" s="157">
        <v>1370</v>
      </c>
    </row>
    <row r="31" spans="1:10" ht="21.75" customHeight="1">
      <c r="A31" s="14"/>
      <c r="B31" s="15"/>
      <c r="C31" s="14"/>
      <c r="D31" s="19"/>
      <c r="E31" s="16"/>
      <c r="F31" s="16"/>
      <c r="G31" s="67"/>
      <c r="H31" s="19"/>
      <c r="I31" s="19"/>
    </row>
    <row r="32" spans="1:10" ht="21.75" customHeight="1">
      <c r="A32" s="14"/>
      <c r="B32" s="15"/>
      <c r="C32" s="14"/>
      <c r="D32" s="19"/>
      <c r="I32" s="19"/>
    </row>
    <row r="33" spans="1:10" ht="21.75" customHeight="1">
      <c r="A33" s="14"/>
      <c r="B33" s="15"/>
      <c r="C33" s="14"/>
      <c r="D33" s="19"/>
      <c r="E33" s="356" t="s">
        <v>308</v>
      </c>
      <c r="I33" s="19"/>
    </row>
    <row r="34" spans="1:10" ht="21.75" customHeight="1">
      <c r="A34" s="14"/>
      <c r="B34" s="15"/>
      <c r="C34" s="14"/>
      <c r="D34" s="19"/>
      <c r="E34" s="24" t="s">
        <v>382</v>
      </c>
      <c r="F34" s="16"/>
      <c r="G34" s="67"/>
      <c r="H34" s="19"/>
      <c r="I34" s="19"/>
    </row>
    <row r="35" spans="1:10" ht="21.75" customHeight="1">
      <c r="A35" s="14"/>
      <c r="B35" s="15"/>
      <c r="C35" s="14"/>
      <c r="D35" s="19"/>
      <c r="F35" s="16"/>
      <c r="G35" s="67"/>
      <c r="H35" s="19"/>
      <c r="I35" s="19"/>
    </row>
    <row r="36" spans="1:10" s="207" customFormat="1" ht="26.25">
      <c r="A36" s="204"/>
      <c r="B36" s="205"/>
      <c r="C36" s="204"/>
      <c r="D36" s="204"/>
      <c r="E36" s="396" t="s">
        <v>567</v>
      </c>
      <c r="F36" s="16"/>
      <c r="G36" s="67"/>
      <c r="H36" s="19"/>
      <c r="I36" s="204"/>
    </row>
    <row r="37" spans="1:10" ht="21.75" customHeight="1">
      <c r="A37" s="14"/>
      <c r="B37" s="15"/>
      <c r="C37" s="14"/>
      <c r="D37" s="19"/>
      <c r="E37" s="114"/>
      <c r="F37" s="182"/>
      <c r="G37" s="206"/>
      <c r="H37" s="204"/>
      <c r="I37" s="19"/>
    </row>
    <row r="38" spans="1:10" ht="21.75" customHeight="1">
      <c r="A38" s="14"/>
      <c r="B38" s="15"/>
      <c r="C38" s="14"/>
      <c r="D38" s="19"/>
      <c r="E38" s="16"/>
      <c r="F38" s="16"/>
      <c r="G38" s="67"/>
      <c r="H38" s="19"/>
      <c r="I38" s="19"/>
    </row>
    <row r="39" spans="1:10" ht="21.75" customHeight="1">
      <c r="A39" s="14"/>
      <c r="B39" s="15"/>
      <c r="C39" s="14"/>
      <c r="D39" s="19"/>
      <c r="E39" s="16"/>
      <c r="F39" s="16"/>
      <c r="G39" s="67"/>
      <c r="H39" s="19"/>
      <c r="I39" s="19"/>
    </row>
    <row r="40" spans="1:10" ht="21.75" customHeight="1">
      <c r="A40" s="14"/>
      <c r="B40" s="15"/>
      <c r="C40" s="14"/>
      <c r="D40" s="19"/>
      <c r="E40" s="81" t="s">
        <v>194</v>
      </c>
      <c r="F40" s="83"/>
      <c r="G40" s="160"/>
      <c r="H40" s="165">
        <v>290</v>
      </c>
      <c r="I40" s="19"/>
    </row>
    <row r="41" spans="1:10" ht="21.75" customHeight="1">
      <c r="A41" s="14"/>
      <c r="B41" s="15"/>
      <c r="C41" s="14"/>
      <c r="D41" s="19"/>
      <c r="E41" s="16"/>
      <c r="F41" s="16"/>
      <c r="G41" s="67"/>
      <c r="H41" s="19"/>
      <c r="I41" s="19"/>
    </row>
    <row r="42" spans="1:10" ht="21" customHeight="1">
      <c r="A42" s="14"/>
      <c r="B42" s="15"/>
      <c r="C42" s="14"/>
      <c r="D42" s="19"/>
      <c r="E42" s="16"/>
      <c r="F42" s="16"/>
      <c r="G42" s="67"/>
      <c r="H42" s="19"/>
      <c r="I42" s="19"/>
    </row>
    <row r="43" spans="1:10" ht="21.75" customHeight="1">
      <c r="B43" s="88"/>
      <c r="C43" s="7"/>
      <c r="D43" s="263"/>
      <c r="E43" s="6"/>
      <c r="F43" s="6"/>
    </row>
    <row r="44" spans="1:10" ht="31.5" customHeight="1">
      <c r="B44" s="88"/>
      <c r="C44" s="7"/>
      <c r="D44" s="263"/>
      <c r="E44" s="6"/>
      <c r="F44" s="6"/>
    </row>
    <row r="45" spans="1:10" ht="37.5">
      <c r="A45" s="2"/>
      <c r="B45" s="25" t="s">
        <v>389</v>
      </c>
      <c r="C45" s="4"/>
      <c r="D45" s="262"/>
      <c r="E45" s="262"/>
      <c r="F45" s="262"/>
      <c r="G45" s="71"/>
      <c r="H45" s="262"/>
      <c r="I45" s="262"/>
      <c r="J45" s="262"/>
    </row>
    <row r="46" spans="1:10" s="108" customFormat="1" ht="26.25">
      <c r="A46" s="107"/>
      <c r="B46" s="89"/>
      <c r="C46" s="38"/>
      <c r="D46" s="241" t="s">
        <v>361</v>
      </c>
      <c r="E46" s="240" t="s">
        <v>362</v>
      </c>
      <c r="F46" s="254" t="s">
        <v>363</v>
      </c>
      <c r="G46" s="254" t="s">
        <v>371</v>
      </c>
      <c r="H46" s="34" t="s">
        <v>103</v>
      </c>
      <c r="I46" s="123" t="s">
        <v>270</v>
      </c>
      <c r="J46" s="123"/>
    </row>
    <row r="47" spans="1:10" ht="26.25">
      <c r="A47" s="14"/>
      <c r="B47" s="15"/>
      <c r="C47" s="14"/>
      <c r="D47" s="19" t="s">
        <v>390</v>
      </c>
      <c r="E47" s="16" t="s">
        <v>365</v>
      </c>
      <c r="F47" s="16" t="s">
        <v>366</v>
      </c>
      <c r="G47" s="67" t="s">
        <v>366</v>
      </c>
      <c r="H47" s="157">
        <v>4750</v>
      </c>
      <c r="I47" s="157">
        <v>4900</v>
      </c>
      <c r="J47" s="157"/>
    </row>
    <row r="48" spans="1:10" ht="21.75" customHeight="1">
      <c r="A48" s="14"/>
      <c r="B48" s="15"/>
      <c r="C48" s="14"/>
      <c r="D48" s="19"/>
      <c r="E48" s="16"/>
      <c r="F48" s="16"/>
      <c r="G48" s="67"/>
      <c r="H48" s="19"/>
      <c r="I48" s="19"/>
    </row>
    <row r="49" spans="1:10" ht="21.75" customHeight="1">
      <c r="A49" s="14"/>
      <c r="B49" s="15"/>
      <c r="C49" s="14"/>
      <c r="D49" s="19"/>
      <c r="I49" s="19"/>
    </row>
    <row r="50" spans="1:10" ht="21.75" customHeight="1">
      <c r="A50" s="14"/>
      <c r="B50" s="15"/>
      <c r="C50" s="14"/>
      <c r="D50" s="19"/>
      <c r="E50" s="356" t="s">
        <v>308</v>
      </c>
      <c r="I50" s="19"/>
    </row>
    <row r="51" spans="1:10" ht="21.75" customHeight="1">
      <c r="A51" s="14"/>
      <c r="B51" s="15"/>
      <c r="C51" s="14"/>
      <c r="D51" s="19"/>
      <c r="E51" s="24" t="s">
        <v>391</v>
      </c>
      <c r="F51" s="16"/>
      <c r="G51" s="67"/>
      <c r="H51" s="19"/>
      <c r="I51" s="19"/>
    </row>
    <row r="52" spans="1:10" ht="21.75" customHeight="1">
      <c r="A52" s="14"/>
      <c r="B52" s="15"/>
      <c r="C52" s="14"/>
      <c r="D52" s="19"/>
      <c r="F52" s="16"/>
      <c r="G52" s="67"/>
      <c r="H52" s="19"/>
      <c r="I52" s="19"/>
    </row>
    <row r="53" spans="1:10" s="207" customFormat="1" ht="26.25">
      <c r="A53" s="204"/>
      <c r="B53" s="205"/>
      <c r="C53" s="204"/>
      <c r="D53" s="204"/>
      <c r="E53" s="396" t="s">
        <v>359</v>
      </c>
      <c r="F53" s="16"/>
      <c r="G53" s="67"/>
      <c r="H53" s="19"/>
      <c r="I53" s="204"/>
    </row>
    <row r="54" spans="1:10" ht="21.75" customHeight="1">
      <c r="A54" s="14"/>
      <c r="B54" s="15"/>
      <c r="C54" s="14"/>
      <c r="D54" s="19"/>
      <c r="E54" s="114"/>
      <c r="F54" s="182"/>
      <c r="G54" s="206"/>
      <c r="H54" s="204"/>
      <c r="I54" s="19"/>
    </row>
    <row r="55" spans="1:10" ht="21.75" customHeight="1">
      <c r="A55" s="14"/>
      <c r="B55" s="15"/>
      <c r="C55" s="14"/>
      <c r="D55" s="19"/>
      <c r="E55" s="81" t="s">
        <v>194</v>
      </c>
      <c r="F55" s="83"/>
      <c r="G55" s="160"/>
      <c r="H55" s="165">
        <v>290</v>
      </c>
      <c r="I55" s="19"/>
    </row>
    <row r="56" spans="1:10" ht="21.75" customHeight="1">
      <c r="A56" s="14"/>
      <c r="B56" s="15"/>
      <c r="C56" s="14"/>
      <c r="D56" s="19"/>
      <c r="E56" s="16"/>
      <c r="F56" s="16"/>
      <c r="G56" s="67"/>
      <c r="H56" s="19"/>
      <c r="I56" s="19"/>
    </row>
    <row r="57" spans="1:10" ht="21.75" customHeight="1">
      <c r="A57" s="14"/>
      <c r="B57" s="15"/>
      <c r="C57" s="14"/>
      <c r="D57" s="19"/>
      <c r="E57" s="16"/>
      <c r="F57" s="16"/>
      <c r="G57" s="67"/>
      <c r="H57" s="19"/>
      <c r="I57" s="19"/>
    </row>
    <row r="58" spans="1:10" ht="21.75" customHeight="1">
      <c r="A58" s="14"/>
      <c r="B58" s="15"/>
      <c r="C58" s="14"/>
      <c r="D58" s="19"/>
      <c r="E58" s="16"/>
      <c r="F58" s="16"/>
      <c r="G58" s="67"/>
      <c r="H58" s="19"/>
      <c r="I58" s="19"/>
    </row>
    <row r="59" spans="1:10" ht="21" customHeight="1">
      <c r="A59" s="14"/>
      <c r="B59" s="15"/>
      <c r="C59" s="14"/>
      <c r="D59" s="19"/>
      <c r="E59" s="16"/>
      <c r="F59" s="16"/>
      <c r="G59" s="67"/>
      <c r="H59" s="19"/>
      <c r="I59" s="19"/>
    </row>
    <row r="60" spans="1:10" ht="21.75" customHeight="1">
      <c r="B60" s="88"/>
      <c r="C60" s="7"/>
      <c r="D60" s="263"/>
      <c r="E60" s="6"/>
      <c r="F60" s="6"/>
    </row>
    <row r="61" spans="1:10" ht="37.5">
      <c r="A61" s="2"/>
      <c r="B61" s="25" t="s">
        <v>48</v>
      </c>
      <c r="C61" s="4"/>
      <c r="D61" s="262"/>
      <c r="E61" s="262"/>
      <c r="F61" s="262"/>
      <c r="G61" s="71"/>
      <c r="H61" s="262"/>
      <c r="I61" s="262"/>
      <c r="J61" s="262"/>
    </row>
    <row r="62" spans="1:10" s="108" customFormat="1" ht="26.25">
      <c r="A62" s="107"/>
      <c r="B62" s="89"/>
      <c r="C62" s="38"/>
      <c r="D62" s="33" t="s">
        <v>361</v>
      </c>
      <c r="E62" s="33" t="s">
        <v>362</v>
      </c>
      <c r="F62" s="33" t="s">
        <v>363</v>
      </c>
      <c r="G62" s="33" t="s">
        <v>371</v>
      </c>
      <c r="H62" s="33" t="s">
        <v>103</v>
      </c>
      <c r="I62" s="266" t="s">
        <v>270</v>
      </c>
      <c r="J62" s="123" t="s">
        <v>311</v>
      </c>
    </row>
    <row r="63" spans="1:10" ht="28.35" customHeight="1">
      <c r="A63" s="14"/>
      <c r="B63" s="15"/>
      <c r="C63" s="14"/>
      <c r="D63" s="19" t="s">
        <v>380</v>
      </c>
      <c r="E63" s="16" t="s">
        <v>365</v>
      </c>
      <c r="F63" s="16" t="s">
        <v>381</v>
      </c>
      <c r="G63" s="67" t="s">
        <v>373</v>
      </c>
      <c r="H63" s="157">
        <v>880</v>
      </c>
      <c r="I63" s="157">
        <v>1045</v>
      </c>
      <c r="J63" s="157">
        <v>1250</v>
      </c>
    </row>
    <row r="64" spans="1:10" ht="21.75" customHeight="1">
      <c r="A64" s="14"/>
      <c r="B64" s="15"/>
      <c r="C64" s="14"/>
      <c r="D64" s="19"/>
      <c r="E64" s="16"/>
      <c r="F64" s="16"/>
      <c r="G64" s="67"/>
      <c r="H64" s="19"/>
      <c r="I64" s="19"/>
    </row>
    <row r="65" spans="1:10" ht="21.75" customHeight="1">
      <c r="A65" s="14"/>
      <c r="B65" s="15"/>
      <c r="C65" s="14"/>
      <c r="D65" s="19"/>
      <c r="E65" s="356" t="s">
        <v>308</v>
      </c>
      <c r="I65" s="19"/>
    </row>
    <row r="66" spans="1:10" ht="21.75" customHeight="1">
      <c r="A66" s="14"/>
      <c r="B66" s="15"/>
      <c r="C66" s="14"/>
      <c r="D66" s="19"/>
      <c r="E66" s="24" t="s">
        <v>382</v>
      </c>
      <c r="F66" s="16"/>
      <c r="G66" s="67"/>
      <c r="H66" s="19"/>
      <c r="I66" s="19"/>
    </row>
    <row r="67" spans="1:10" ht="21.75" customHeight="1">
      <c r="A67" s="14"/>
      <c r="B67" s="15"/>
      <c r="C67" s="14"/>
      <c r="D67" s="19"/>
      <c r="I67" s="19"/>
    </row>
    <row r="68" spans="1:10" ht="26.25">
      <c r="A68" s="14"/>
      <c r="B68" s="15"/>
      <c r="C68" s="14"/>
      <c r="D68" s="19"/>
      <c r="E68" s="396" t="s">
        <v>359</v>
      </c>
      <c r="F68" s="16"/>
      <c r="G68" s="67"/>
      <c r="H68" s="19"/>
    </row>
    <row r="69" spans="1:10" ht="21.75" customHeight="1">
      <c r="A69" s="14"/>
      <c r="B69" s="15"/>
      <c r="C69" s="14"/>
      <c r="D69" s="19"/>
      <c r="E69" s="114"/>
      <c r="F69" s="16"/>
      <c r="G69" s="67"/>
      <c r="H69" s="19"/>
      <c r="I69" s="135"/>
    </row>
    <row r="70" spans="1:10" ht="21.75" customHeight="1">
      <c r="A70" s="14"/>
      <c r="B70" s="15"/>
      <c r="C70" s="14"/>
      <c r="D70" s="19"/>
      <c r="I70" s="19"/>
    </row>
    <row r="71" spans="1:10" ht="21.75" customHeight="1">
      <c r="A71" s="14"/>
      <c r="B71" s="15"/>
      <c r="C71" s="14"/>
      <c r="D71" s="19"/>
      <c r="E71" s="81" t="s">
        <v>194</v>
      </c>
      <c r="F71" s="83"/>
      <c r="G71" s="160"/>
      <c r="H71" s="165">
        <v>290</v>
      </c>
      <c r="I71" s="19"/>
    </row>
    <row r="72" spans="1:10" ht="21.75" customHeight="1">
      <c r="A72" s="14"/>
      <c r="B72" s="15"/>
      <c r="C72" s="14"/>
      <c r="D72" s="19"/>
      <c r="E72" s="129"/>
      <c r="F72" s="16"/>
      <c r="G72" s="67"/>
      <c r="H72" s="19"/>
      <c r="I72" s="19"/>
    </row>
    <row r="73" spans="1:10" ht="21.75" customHeight="1">
      <c r="A73" s="14"/>
      <c r="B73" s="15"/>
      <c r="C73" s="14"/>
      <c r="D73" s="19"/>
      <c r="E73" s="129"/>
      <c r="F73" s="16"/>
      <c r="G73" s="67"/>
      <c r="H73" s="19"/>
      <c r="I73" s="19"/>
    </row>
    <row r="74" spans="1:10" ht="21.75" customHeight="1">
      <c r="A74" s="14"/>
      <c r="B74" s="15"/>
      <c r="C74" s="14"/>
      <c r="D74" s="19"/>
      <c r="E74" s="129"/>
      <c r="F74" s="16"/>
      <c r="G74" s="67"/>
      <c r="H74" s="19"/>
      <c r="I74" s="19"/>
    </row>
    <row r="75" spans="1:10" ht="21.75" customHeight="1">
      <c r="A75" s="14"/>
      <c r="B75" s="15"/>
      <c r="C75" s="14"/>
      <c r="D75" s="19"/>
      <c r="E75" s="129"/>
      <c r="F75" s="16"/>
      <c r="G75" s="67"/>
      <c r="H75" s="19"/>
      <c r="I75" s="19"/>
    </row>
    <row r="76" spans="1:10" ht="21.75" customHeight="1">
      <c r="A76" s="14"/>
      <c r="B76" s="15"/>
      <c r="C76" s="14"/>
      <c r="D76" s="19"/>
      <c r="E76" s="129"/>
      <c r="F76" s="16"/>
      <c r="G76" s="67"/>
      <c r="H76" s="19"/>
      <c r="I76" s="19"/>
    </row>
    <row r="77" spans="1:10" ht="45.75" customHeight="1">
      <c r="B77" s="88"/>
      <c r="C77" s="7"/>
      <c r="D77" s="263"/>
      <c r="E77" s="6"/>
      <c r="F77" s="6"/>
    </row>
    <row r="78" spans="1:10" ht="37.5">
      <c r="A78" s="2"/>
      <c r="B78" s="25" t="s">
        <v>298</v>
      </c>
      <c r="C78" s="4"/>
      <c r="D78" s="262"/>
      <c r="E78" s="262"/>
      <c r="F78" s="262"/>
      <c r="G78" s="71"/>
      <c r="H78" s="262"/>
      <c r="I78" s="262"/>
      <c r="J78" s="262"/>
    </row>
    <row r="79" spans="1:10" ht="26.25">
      <c r="A79" s="107"/>
      <c r="B79" s="89"/>
      <c r="C79" s="33" t="s">
        <v>361</v>
      </c>
      <c r="D79" s="33" t="s">
        <v>383</v>
      </c>
      <c r="E79" s="33" t="s">
        <v>362</v>
      </c>
      <c r="F79" s="33" t="s">
        <v>363</v>
      </c>
      <c r="G79" s="33" t="s">
        <v>371</v>
      </c>
      <c r="H79" s="34" t="s">
        <v>103</v>
      </c>
      <c r="I79" s="123" t="s">
        <v>270</v>
      </c>
      <c r="J79" s="123" t="s">
        <v>311</v>
      </c>
    </row>
    <row r="80" spans="1:10" s="108" customFormat="1" ht="32.1" customHeight="1">
      <c r="A80" s="14"/>
      <c r="B80" s="15"/>
      <c r="C80" s="22" t="s">
        <v>480</v>
      </c>
      <c r="D80" s="19" t="s">
        <v>387</v>
      </c>
      <c r="E80" s="16" t="s">
        <v>483</v>
      </c>
      <c r="F80" s="16" t="s">
        <v>484</v>
      </c>
      <c r="G80" s="67" t="s">
        <v>485</v>
      </c>
      <c r="H80" s="697">
        <v>1990</v>
      </c>
      <c r="I80" s="697">
        <v>2310</v>
      </c>
      <c r="J80" s="697">
        <v>2710</v>
      </c>
    </row>
    <row r="81" spans="1:10" ht="28.35" customHeight="1">
      <c r="A81" s="14"/>
      <c r="B81" s="15"/>
      <c r="C81" s="22" t="s">
        <v>481</v>
      </c>
      <c r="D81" s="19" t="s">
        <v>482</v>
      </c>
      <c r="E81" s="16" t="s">
        <v>483</v>
      </c>
      <c r="F81" s="16" t="s">
        <v>484</v>
      </c>
      <c r="G81" s="67" t="s">
        <v>385</v>
      </c>
      <c r="H81" s="697"/>
      <c r="I81" s="697"/>
      <c r="J81" s="697"/>
    </row>
    <row r="82" spans="1:10" ht="28.35" customHeight="1">
      <c r="A82" s="14"/>
      <c r="B82" s="15"/>
      <c r="C82" s="14"/>
      <c r="D82" s="22"/>
      <c r="E82" s="16"/>
      <c r="F82" s="16"/>
      <c r="G82" s="67"/>
      <c r="H82" s="405"/>
      <c r="I82" s="405"/>
    </row>
    <row r="83" spans="1:10" ht="21.75" customHeight="1">
      <c r="A83" s="14"/>
      <c r="B83" s="15"/>
      <c r="C83" s="14"/>
      <c r="D83" s="19"/>
      <c r="E83" s="356" t="s">
        <v>308</v>
      </c>
      <c r="F83" s="16"/>
      <c r="G83" s="67"/>
      <c r="H83" s="19"/>
      <c r="I83" s="19"/>
    </row>
    <row r="84" spans="1:10" ht="21.75" customHeight="1">
      <c r="A84" s="14"/>
      <c r="B84" s="15"/>
      <c r="C84" s="14"/>
      <c r="D84" s="19"/>
      <c r="E84" s="24" t="s">
        <v>386</v>
      </c>
      <c r="F84" s="16"/>
      <c r="G84" s="67"/>
      <c r="H84" s="19"/>
      <c r="I84" s="19"/>
    </row>
    <row r="85" spans="1:10" ht="21.75" customHeight="1">
      <c r="A85" s="14"/>
      <c r="B85" s="15"/>
      <c r="C85" s="14"/>
      <c r="D85" s="19"/>
      <c r="F85" s="16"/>
      <c r="G85" s="67"/>
      <c r="H85" s="19"/>
      <c r="I85" s="19"/>
    </row>
    <row r="86" spans="1:10" ht="26.25">
      <c r="A86" s="14"/>
      <c r="B86" s="15"/>
      <c r="C86" s="14"/>
      <c r="D86" s="19"/>
      <c r="E86" s="396" t="s">
        <v>359</v>
      </c>
      <c r="F86" s="16"/>
      <c r="G86" s="67"/>
      <c r="H86" s="19"/>
      <c r="I86" s="19"/>
    </row>
    <row r="87" spans="1:10" ht="21.75" customHeight="1">
      <c r="A87" s="14"/>
      <c r="B87" s="15"/>
      <c r="C87" s="14"/>
      <c r="D87" s="19"/>
      <c r="E87" s="114"/>
      <c r="F87" s="16"/>
      <c r="G87" s="67"/>
      <c r="H87" s="19"/>
      <c r="I87" s="19"/>
    </row>
    <row r="88" spans="1:10" ht="21.75" customHeight="1">
      <c r="A88" s="14"/>
      <c r="B88" s="15"/>
      <c r="C88" s="14"/>
      <c r="D88" s="19"/>
      <c r="E88" s="81" t="s">
        <v>194</v>
      </c>
      <c r="F88" s="83"/>
      <c r="G88" s="160"/>
      <c r="H88" s="165">
        <v>290</v>
      </c>
      <c r="I88" s="19"/>
    </row>
    <row r="89" spans="1:10" ht="21.75" customHeight="1">
      <c r="A89" s="14"/>
      <c r="B89" s="15"/>
      <c r="C89" s="14"/>
      <c r="D89" s="19"/>
      <c r="E89" s="16"/>
      <c r="F89" s="16"/>
      <c r="G89" s="67"/>
      <c r="H89" s="19"/>
      <c r="I89" s="19"/>
    </row>
    <row r="90" spans="1:10" ht="21.75" customHeight="1">
      <c r="A90" s="14"/>
      <c r="B90" s="15"/>
      <c r="C90" s="14"/>
      <c r="D90" s="19"/>
      <c r="E90" s="16"/>
      <c r="F90" s="16"/>
      <c r="G90" s="67"/>
      <c r="H90" s="19"/>
      <c r="I90" s="19"/>
    </row>
    <row r="91" spans="1:10" ht="21.75" customHeight="1">
      <c r="A91" s="14"/>
      <c r="B91" s="15"/>
      <c r="C91" s="14"/>
      <c r="D91" s="19"/>
      <c r="E91" s="16"/>
      <c r="F91" s="16"/>
      <c r="G91" s="67"/>
      <c r="H91" s="19"/>
      <c r="I91" s="19"/>
    </row>
    <row r="92" spans="1:10" ht="54" customHeight="1">
      <c r="A92" s="14"/>
      <c r="B92" s="15"/>
      <c r="C92" s="14"/>
      <c r="D92" s="19"/>
      <c r="E92" s="16"/>
      <c r="F92" s="16"/>
      <c r="G92" s="67"/>
      <c r="H92" s="19"/>
      <c r="I92" s="19"/>
    </row>
    <row r="93" spans="1:10" ht="21.75" customHeight="1">
      <c r="A93" s="14"/>
      <c r="B93" s="15"/>
      <c r="C93" s="14"/>
      <c r="D93" s="19"/>
      <c r="E93" s="16"/>
      <c r="F93" s="16"/>
      <c r="G93" s="67"/>
      <c r="H93" s="19"/>
      <c r="I93" s="19"/>
    </row>
    <row r="94" spans="1:10" ht="37.5">
      <c r="A94" s="2"/>
      <c r="B94" s="25" t="s">
        <v>27</v>
      </c>
      <c r="C94" s="4"/>
      <c r="D94" s="262"/>
      <c r="E94" s="262"/>
      <c r="F94" s="262"/>
      <c r="G94" s="71"/>
      <c r="H94" s="262"/>
      <c r="I94" s="262"/>
      <c r="J94" s="262"/>
    </row>
    <row r="95" spans="1:10" ht="26.25">
      <c r="A95" s="125"/>
      <c r="B95" s="265"/>
      <c r="C95" s="36"/>
      <c r="D95" s="33" t="s">
        <v>361</v>
      </c>
      <c r="E95" s="33" t="s">
        <v>362</v>
      </c>
      <c r="F95" s="33" t="s">
        <v>363</v>
      </c>
      <c r="G95" s="33" t="s">
        <v>371</v>
      </c>
      <c r="H95" s="33" t="s">
        <v>103</v>
      </c>
      <c r="I95" s="123" t="s">
        <v>270</v>
      </c>
      <c r="J95" s="123" t="s">
        <v>311</v>
      </c>
    </row>
    <row r="96" spans="1:10" ht="26.25">
      <c r="A96" s="14"/>
      <c r="B96" s="15"/>
      <c r="C96" s="14"/>
      <c r="D96" s="19" t="s">
        <v>369</v>
      </c>
      <c r="E96" s="16" t="s">
        <v>483</v>
      </c>
      <c r="F96" s="16" t="s">
        <v>484</v>
      </c>
      <c r="G96" s="67" t="s">
        <v>485</v>
      </c>
      <c r="H96" s="157">
        <v>1780</v>
      </c>
      <c r="I96" s="157">
        <v>2120</v>
      </c>
      <c r="J96" s="157">
        <v>2560</v>
      </c>
    </row>
    <row r="97" spans="1:11" ht="26.25">
      <c r="A97" s="14"/>
      <c r="B97" s="15"/>
      <c r="C97" s="14"/>
      <c r="D97" s="19"/>
      <c r="E97" s="16"/>
      <c r="F97" s="16"/>
      <c r="G97" s="67"/>
      <c r="H97" s="19"/>
      <c r="I97" s="19"/>
      <c r="K97" s="14"/>
    </row>
    <row r="98" spans="1:11" ht="26.25">
      <c r="A98" s="14"/>
      <c r="B98" s="15"/>
      <c r="C98" s="14"/>
      <c r="D98" s="19"/>
      <c r="E98" s="356" t="s">
        <v>308</v>
      </c>
      <c r="F98" s="16"/>
      <c r="G98" s="67"/>
      <c r="H98" s="19"/>
      <c r="I98" s="19"/>
      <c r="K98" s="14"/>
    </row>
    <row r="99" spans="1:11" ht="26.25">
      <c r="A99" s="14"/>
      <c r="B99" s="15"/>
      <c r="C99" s="14"/>
      <c r="D99" s="19"/>
      <c r="E99" s="24" t="s">
        <v>388</v>
      </c>
      <c r="F99" s="16"/>
      <c r="G99" s="67"/>
      <c r="H99" s="19"/>
      <c r="I99" s="19"/>
    </row>
    <row r="100" spans="1:11" ht="26.25">
      <c r="A100" s="14"/>
      <c r="B100" s="15"/>
      <c r="C100" s="14"/>
      <c r="D100" s="19"/>
      <c r="F100" s="16"/>
      <c r="G100" s="67"/>
      <c r="H100" s="19"/>
      <c r="I100" s="19"/>
    </row>
    <row r="101" spans="1:11" ht="26.25">
      <c r="A101" s="14"/>
      <c r="B101" s="15"/>
      <c r="C101" s="14"/>
      <c r="D101" s="19"/>
      <c r="E101" s="396" t="s">
        <v>359</v>
      </c>
      <c r="F101" s="16"/>
      <c r="G101" s="67"/>
      <c r="H101" s="19"/>
      <c r="I101" s="19"/>
    </row>
    <row r="102" spans="1:11" ht="26.25">
      <c r="A102" s="14"/>
      <c r="B102" s="15"/>
      <c r="C102" s="14"/>
      <c r="D102" s="19"/>
      <c r="E102" s="114"/>
      <c r="F102" s="16"/>
      <c r="G102" s="67"/>
      <c r="H102" s="19"/>
      <c r="I102" s="19"/>
    </row>
    <row r="103" spans="1:11" ht="26.25">
      <c r="A103" s="14"/>
      <c r="B103" s="15"/>
      <c r="C103" s="14"/>
      <c r="D103" s="19"/>
      <c r="E103" s="81" t="s">
        <v>194</v>
      </c>
      <c r="F103" s="83"/>
      <c r="G103" s="160"/>
      <c r="H103" s="165">
        <v>290</v>
      </c>
      <c r="I103" s="19"/>
    </row>
    <row r="104" spans="1:11" ht="26.25">
      <c r="A104" s="14"/>
      <c r="B104" s="15"/>
      <c r="C104" s="14"/>
      <c r="D104" s="19"/>
      <c r="E104" s="16"/>
      <c r="F104" s="16"/>
      <c r="G104" s="67"/>
      <c r="H104" s="19"/>
      <c r="I104" s="19"/>
    </row>
    <row r="105" spans="1:11" ht="18.75">
      <c r="B105" s="88"/>
      <c r="C105" s="7"/>
      <c r="D105" s="263"/>
      <c r="E105" s="6"/>
      <c r="F105" s="6"/>
    </row>
    <row r="106" spans="1:11" ht="50.1" customHeight="1">
      <c r="A106" s="2"/>
      <c r="B106" s="25" t="s">
        <v>564</v>
      </c>
      <c r="C106" s="4"/>
      <c r="D106" s="262"/>
      <c r="E106" s="262"/>
      <c r="F106" s="262"/>
      <c r="G106" s="71"/>
      <c r="H106" s="262"/>
      <c r="I106" s="262"/>
      <c r="J106" s="262"/>
    </row>
    <row r="107" spans="1:11" s="67" customFormat="1" ht="26.25">
      <c r="A107" s="125"/>
      <c r="B107" s="265"/>
      <c r="C107" s="36"/>
      <c r="D107" s="211"/>
      <c r="E107" s="33" t="s">
        <v>362</v>
      </c>
      <c r="F107" s="33" t="s">
        <v>363</v>
      </c>
      <c r="G107" s="33" t="s">
        <v>371</v>
      </c>
      <c r="H107" s="33" t="s">
        <v>112</v>
      </c>
      <c r="I107" s="123"/>
      <c r="J107" s="36"/>
    </row>
    <row r="108" spans="1:11" ht="26.25">
      <c r="A108" s="14"/>
      <c r="B108" s="15"/>
      <c r="C108" s="14"/>
      <c r="D108" s="19"/>
      <c r="E108" s="16" t="s">
        <v>368</v>
      </c>
      <c r="F108" s="16" t="s">
        <v>393</v>
      </c>
      <c r="G108" s="67">
        <v>150</v>
      </c>
      <c r="H108" s="157">
        <v>2600</v>
      </c>
      <c r="I108" s="157"/>
    </row>
    <row r="109" spans="1:11" ht="26.25">
      <c r="A109" s="14"/>
      <c r="B109" s="15"/>
      <c r="C109" s="14"/>
      <c r="D109" s="19"/>
      <c r="E109" s="16" t="s">
        <v>368</v>
      </c>
      <c r="F109" s="16" t="s">
        <v>393</v>
      </c>
      <c r="G109" s="67">
        <v>180</v>
      </c>
      <c r="H109" s="157">
        <v>2900</v>
      </c>
      <c r="I109" s="19"/>
    </row>
    <row r="110" spans="1:11" s="5" customFormat="1" ht="26.25">
      <c r="A110" s="22"/>
      <c r="B110" s="194"/>
      <c r="C110" s="22"/>
      <c r="D110" s="22"/>
      <c r="E110" s="16"/>
      <c r="F110" s="16"/>
      <c r="G110" s="67"/>
      <c r="H110" s="157"/>
      <c r="I110" s="195"/>
    </row>
    <row r="111" spans="1:11" s="5" customFormat="1" ht="26.25">
      <c r="A111" s="22"/>
      <c r="B111" s="194"/>
      <c r="C111" s="22"/>
      <c r="D111" s="22"/>
      <c r="E111" s="16"/>
      <c r="F111" s="16"/>
      <c r="G111" s="67"/>
      <c r="H111" s="157"/>
      <c r="I111" s="195"/>
    </row>
    <row r="112" spans="1:11" s="5" customFormat="1" ht="26.25">
      <c r="A112" s="22"/>
      <c r="B112" s="194"/>
      <c r="C112" s="22"/>
      <c r="D112" s="22"/>
      <c r="F112" s="24"/>
      <c r="G112" s="92"/>
      <c r="H112" s="195"/>
      <c r="I112" s="195"/>
    </row>
    <row r="113" spans="1:10" s="5" customFormat="1" ht="28.35" customHeight="1">
      <c r="A113" s="22"/>
      <c r="B113" s="194"/>
      <c r="C113" s="22"/>
      <c r="D113" s="22"/>
      <c r="E113" s="114"/>
      <c r="F113" s="24"/>
      <c r="G113" s="92"/>
      <c r="H113" s="195"/>
      <c r="I113" s="195"/>
    </row>
    <row r="114" spans="1:10" ht="27.75" customHeight="1">
      <c r="A114" s="14"/>
      <c r="B114" s="15"/>
      <c r="C114" s="14"/>
      <c r="D114" s="19"/>
      <c r="E114" s="397" t="s">
        <v>565</v>
      </c>
      <c r="F114" s="5"/>
      <c r="G114" s="5"/>
      <c r="H114" s="5"/>
      <c r="I114" s="19"/>
    </row>
    <row r="115" spans="1:10" ht="28.5" customHeight="1">
      <c r="A115" s="14"/>
      <c r="B115" s="15"/>
      <c r="C115" s="14"/>
      <c r="D115" s="19"/>
      <c r="E115" s="24"/>
      <c r="F115" s="24"/>
      <c r="G115" s="92"/>
      <c r="H115" s="157"/>
      <c r="I115" s="19"/>
    </row>
    <row r="116" spans="1:10" ht="33" customHeight="1">
      <c r="A116" s="14"/>
      <c r="B116" s="15"/>
      <c r="C116" s="14"/>
      <c r="D116" s="19"/>
      <c r="E116" s="24" t="s">
        <v>587</v>
      </c>
      <c r="F116" s="16"/>
      <c r="G116" s="67"/>
      <c r="H116" s="19"/>
      <c r="I116" s="19"/>
    </row>
    <row r="117" spans="1:10" ht="48" customHeight="1">
      <c r="A117" s="14"/>
      <c r="B117" s="15"/>
      <c r="C117" s="14"/>
      <c r="D117" s="19"/>
      <c r="E117" s="16"/>
      <c r="F117" s="16"/>
      <c r="G117" s="67"/>
      <c r="H117" s="19"/>
      <c r="I117" s="19"/>
    </row>
    <row r="118" spans="1:10" ht="17.25" customHeight="1">
      <c r="B118" s="88"/>
      <c r="C118" s="7"/>
      <c r="D118" s="263"/>
      <c r="E118" s="6"/>
      <c r="F118" s="6"/>
    </row>
    <row r="119" spans="1:10" ht="50.1" customHeight="1">
      <c r="A119" s="2"/>
      <c r="B119" s="25" t="s">
        <v>392</v>
      </c>
      <c r="C119" s="4"/>
      <c r="D119" s="262"/>
      <c r="E119" s="262"/>
      <c r="F119" s="262"/>
      <c r="G119" s="71"/>
      <c r="H119" s="262"/>
      <c r="I119" s="262"/>
      <c r="J119" s="262"/>
    </row>
    <row r="120" spans="1:10" s="67" customFormat="1" ht="26.25">
      <c r="A120" s="125"/>
      <c r="B120" s="265"/>
      <c r="C120" s="36"/>
      <c r="D120" s="211"/>
      <c r="E120" s="33" t="s">
        <v>362</v>
      </c>
      <c r="F120" s="33" t="s">
        <v>363</v>
      </c>
      <c r="G120" s="33" t="s">
        <v>371</v>
      </c>
      <c r="H120" s="33" t="s">
        <v>112</v>
      </c>
      <c r="I120" s="123"/>
      <c r="J120" s="36"/>
    </row>
    <row r="121" spans="1:10" ht="26.25">
      <c r="A121" s="14"/>
      <c r="B121" s="15"/>
      <c r="C121" s="14"/>
      <c r="D121" s="19"/>
      <c r="E121" s="16" t="s">
        <v>368</v>
      </c>
      <c r="F121" s="16" t="s">
        <v>393</v>
      </c>
      <c r="G121" s="67">
        <v>150</v>
      </c>
      <c r="H121" s="680">
        <v>3200</v>
      </c>
      <c r="I121" s="157"/>
    </row>
    <row r="122" spans="1:10" ht="26.25">
      <c r="A122" s="14"/>
      <c r="B122" s="15"/>
      <c r="C122" s="14"/>
      <c r="D122" s="19"/>
      <c r="E122" s="16" t="s">
        <v>368</v>
      </c>
      <c r="F122" s="16" t="s">
        <v>393</v>
      </c>
      <c r="G122" s="67">
        <v>180</v>
      </c>
      <c r="H122" s="680">
        <v>3600</v>
      </c>
      <c r="I122" s="19"/>
    </row>
    <row r="123" spans="1:10" s="5" customFormat="1" ht="26.25">
      <c r="A123" s="22"/>
      <c r="B123" s="194"/>
      <c r="C123" s="22"/>
      <c r="D123" s="22"/>
      <c r="E123" s="16" t="s">
        <v>368</v>
      </c>
      <c r="F123" s="16" t="s">
        <v>393</v>
      </c>
      <c r="G123" s="67">
        <v>210</v>
      </c>
      <c r="H123" s="680">
        <v>4000</v>
      </c>
      <c r="I123" s="195"/>
    </row>
    <row r="124" spans="1:10" s="5" customFormat="1" ht="26.25">
      <c r="A124" s="22"/>
      <c r="B124" s="194"/>
      <c r="C124" s="22"/>
      <c r="D124" s="22"/>
      <c r="E124" s="16" t="s">
        <v>368</v>
      </c>
      <c r="F124" s="16" t="s">
        <v>393</v>
      </c>
      <c r="G124" s="67">
        <v>260</v>
      </c>
      <c r="H124" s="680">
        <v>4460</v>
      </c>
      <c r="I124" s="195"/>
    </row>
    <row r="125" spans="1:10" s="5" customFormat="1" ht="26.25">
      <c r="A125" s="22"/>
      <c r="B125" s="194"/>
      <c r="C125" s="22"/>
      <c r="D125" s="22"/>
      <c r="F125" s="24"/>
      <c r="G125" s="92"/>
      <c r="H125" s="195"/>
      <c r="I125" s="195"/>
    </row>
    <row r="126" spans="1:10" s="5" customFormat="1" ht="28.35" customHeight="1">
      <c r="A126" s="22"/>
      <c r="B126" s="194"/>
      <c r="C126" s="22"/>
      <c r="D126" s="22"/>
      <c r="E126" s="114"/>
      <c r="F126" s="24"/>
      <c r="G126" s="92"/>
      <c r="H126" s="195"/>
      <c r="I126" s="195"/>
    </row>
    <row r="127" spans="1:10" ht="26.25">
      <c r="A127" s="14"/>
      <c r="B127" s="15"/>
      <c r="C127" s="14"/>
      <c r="D127" s="19"/>
      <c r="E127" s="397" t="s">
        <v>479</v>
      </c>
      <c r="F127" s="5"/>
      <c r="G127" s="5"/>
      <c r="H127" s="5"/>
      <c r="I127" s="19"/>
    </row>
    <row r="128" spans="1:10" ht="21.75" customHeight="1">
      <c r="A128" s="14"/>
      <c r="B128" s="15"/>
      <c r="C128" s="14"/>
      <c r="D128" s="19"/>
      <c r="E128" s="24"/>
      <c r="F128" s="24"/>
      <c r="G128" s="92"/>
      <c r="H128" s="157"/>
      <c r="I128" s="19"/>
    </row>
    <row r="129" spans="1:10" ht="33" customHeight="1">
      <c r="A129" s="14"/>
      <c r="B129" s="15"/>
      <c r="C129" s="14"/>
      <c r="D129" s="19"/>
      <c r="E129" s="16"/>
      <c r="F129" s="16"/>
      <c r="G129" s="67"/>
      <c r="H129" s="19"/>
      <c r="I129" s="19"/>
    </row>
    <row r="130" spans="1:10" ht="48" customHeight="1">
      <c r="A130" s="14"/>
      <c r="B130" s="15"/>
      <c r="C130" s="14"/>
      <c r="D130" s="19"/>
      <c r="E130" s="16"/>
      <c r="F130" s="16"/>
      <c r="G130" s="67"/>
      <c r="H130" s="19"/>
      <c r="I130" s="19"/>
    </row>
    <row r="131" spans="1:10" ht="50.1" customHeight="1">
      <c r="A131" s="2"/>
      <c r="B131" s="25" t="s">
        <v>300</v>
      </c>
      <c r="C131" s="4"/>
      <c r="D131" s="262"/>
      <c r="E131" s="262"/>
      <c r="F131" s="262"/>
      <c r="G131" s="71"/>
      <c r="H131" s="262"/>
      <c r="I131" s="262"/>
      <c r="J131" s="262"/>
    </row>
    <row r="132" spans="1:10" s="67" customFormat="1" ht="26.25">
      <c r="A132" s="125"/>
      <c r="B132" s="265"/>
      <c r="C132" s="36"/>
      <c r="D132" s="33" t="s">
        <v>361</v>
      </c>
      <c r="E132" s="33" t="s">
        <v>362</v>
      </c>
      <c r="F132" s="33" t="s">
        <v>363</v>
      </c>
      <c r="G132" s="33" t="s">
        <v>371</v>
      </c>
      <c r="H132" s="33" t="s">
        <v>477</v>
      </c>
      <c r="I132" s="33" t="s">
        <v>478</v>
      </c>
      <c r="J132" s="36"/>
    </row>
    <row r="133" spans="1:10" ht="28.35" customHeight="1">
      <c r="A133" s="14"/>
      <c r="B133" s="15"/>
      <c r="C133" s="14"/>
      <c r="D133" s="19" t="s">
        <v>372</v>
      </c>
      <c r="E133" s="16" t="s">
        <v>373</v>
      </c>
      <c r="F133" s="16" t="s">
        <v>374</v>
      </c>
      <c r="G133" s="67" t="s">
        <v>375</v>
      </c>
      <c r="H133" s="157">
        <v>4350</v>
      </c>
      <c r="I133" s="157">
        <v>5700</v>
      </c>
    </row>
    <row r="134" spans="1:10" ht="21" customHeight="1">
      <c r="A134" s="14"/>
      <c r="B134" s="15"/>
      <c r="C134" s="14"/>
      <c r="D134" s="19"/>
      <c r="E134" s="16"/>
      <c r="F134" s="16"/>
      <c r="G134" s="67"/>
      <c r="H134" s="19"/>
      <c r="I134" s="19"/>
    </row>
    <row r="135" spans="1:10" s="5" customFormat="1" ht="28.35" customHeight="1">
      <c r="A135" s="22"/>
      <c r="B135" s="194"/>
      <c r="C135" s="22"/>
      <c r="D135" s="22"/>
      <c r="I135" s="195"/>
    </row>
    <row r="136" spans="1:10" s="5" customFormat="1" ht="28.35" customHeight="1">
      <c r="A136" s="22"/>
      <c r="B136" s="194"/>
      <c r="C136" s="22"/>
      <c r="D136" s="22"/>
      <c r="E136" s="101"/>
      <c r="F136" s="24"/>
      <c r="G136" s="92"/>
      <c r="H136" s="195"/>
      <c r="I136" s="195"/>
    </row>
    <row r="137" spans="1:10" s="5" customFormat="1" ht="28.35" customHeight="1">
      <c r="A137" s="22"/>
      <c r="B137" s="194"/>
      <c r="C137" s="22"/>
      <c r="D137" s="22"/>
      <c r="E137" s="396" t="s">
        <v>359</v>
      </c>
      <c r="F137" s="24"/>
      <c r="G137" s="92"/>
      <c r="H137" s="195"/>
      <c r="I137" s="195"/>
    </row>
    <row r="138" spans="1:10" s="5" customFormat="1" ht="28.35" customHeight="1">
      <c r="A138" s="22"/>
      <c r="B138" s="194"/>
      <c r="C138" s="22"/>
      <c r="D138" s="22"/>
      <c r="E138" s="114"/>
      <c r="F138" s="24"/>
      <c r="G138" s="92"/>
      <c r="H138" s="195"/>
      <c r="I138" s="195"/>
    </row>
    <row r="139" spans="1:10" ht="21" customHeight="1">
      <c r="A139" s="14"/>
      <c r="B139" s="15"/>
      <c r="C139" s="14"/>
      <c r="D139" s="19"/>
      <c r="E139" s="81" t="s">
        <v>194</v>
      </c>
      <c r="F139" s="83"/>
      <c r="G139" s="160"/>
      <c r="H139" s="165">
        <v>290</v>
      </c>
      <c r="I139" s="19"/>
    </row>
    <row r="140" spans="1:10" ht="21.75" customHeight="1">
      <c r="A140" s="14"/>
      <c r="B140" s="15"/>
      <c r="C140" s="14"/>
      <c r="D140" s="19"/>
      <c r="E140" s="24"/>
      <c r="F140" s="24"/>
      <c r="G140" s="92"/>
      <c r="H140" s="157"/>
      <c r="I140" s="19"/>
    </row>
    <row r="141" spans="1:10" ht="33" customHeight="1">
      <c r="A141" s="14"/>
      <c r="B141" s="15"/>
      <c r="C141" s="14"/>
      <c r="D141" s="19"/>
      <c r="E141" s="16"/>
      <c r="F141" s="16"/>
      <c r="G141" s="67"/>
      <c r="H141" s="19"/>
      <c r="I141" s="19"/>
    </row>
    <row r="142" spans="1:10" ht="33" customHeight="1">
      <c r="A142" s="14"/>
      <c r="B142" s="15"/>
      <c r="C142" s="14"/>
      <c r="D142" s="19"/>
      <c r="E142" s="16"/>
      <c r="F142" s="16"/>
      <c r="G142" s="67"/>
      <c r="H142" s="19"/>
      <c r="I142" s="19"/>
    </row>
    <row r="143" spans="1:10" ht="33" customHeight="1">
      <c r="A143" s="14"/>
      <c r="B143" s="15"/>
      <c r="C143" s="14"/>
      <c r="D143" s="19"/>
      <c r="E143" s="16"/>
      <c r="F143" s="16"/>
      <c r="G143" s="67"/>
      <c r="H143" s="19"/>
      <c r="I143" s="19"/>
    </row>
    <row r="144" spans="1:10" ht="33" customHeight="1">
      <c r="A144" s="14"/>
      <c r="B144" s="15"/>
      <c r="C144" s="14"/>
      <c r="D144" s="19"/>
      <c r="E144" s="16"/>
      <c r="F144" s="16"/>
      <c r="G144" s="67"/>
      <c r="H144" s="19"/>
      <c r="I144" s="19"/>
    </row>
    <row r="145" spans="1:10" ht="33" customHeight="1">
      <c r="A145" s="14"/>
      <c r="B145" s="15"/>
      <c r="C145" s="14"/>
      <c r="D145" s="19"/>
      <c r="E145" s="16"/>
      <c r="F145" s="16"/>
      <c r="G145" s="67"/>
      <c r="H145" s="19"/>
      <c r="I145" s="19"/>
    </row>
    <row r="146" spans="1:10" ht="45.95" customHeight="1">
      <c r="A146" s="14"/>
      <c r="B146" s="15"/>
      <c r="C146" s="14"/>
      <c r="D146" s="19"/>
      <c r="E146" s="16"/>
      <c r="F146" s="16"/>
      <c r="G146" s="67"/>
      <c r="H146" s="19"/>
      <c r="I146" s="19"/>
    </row>
    <row r="147" spans="1:10" ht="33" customHeight="1">
      <c r="A147" s="14"/>
      <c r="B147" s="15"/>
      <c r="C147" s="14"/>
      <c r="D147" s="19"/>
      <c r="E147" s="16"/>
      <c r="F147" s="16"/>
      <c r="G147" s="67"/>
      <c r="H147" s="19"/>
      <c r="I147" s="19"/>
    </row>
    <row r="148" spans="1:10" ht="33" customHeight="1">
      <c r="A148" s="14"/>
      <c r="B148" s="15"/>
      <c r="C148" s="14"/>
      <c r="D148" s="19"/>
      <c r="E148" s="16"/>
      <c r="F148" s="16"/>
      <c r="G148" s="67"/>
      <c r="H148" s="19"/>
      <c r="I148" s="19"/>
    </row>
    <row r="149" spans="1:10" ht="33" customHeight="1">
      <c r="A149" s="14"/>
      <c r="B149" s="15"/>
      <c r="C149" s="14"/>
      <c r="D149" s="19"/>
      <c r="E149" s="16"/>
      <c r="F149" s="16"/>
      <c r="G149" s="67"/>
      <c r="H149" s="19"/>
      <c r="I149" s="19"/>
    </row>
    <row r="150" spans="1:10" ht="33" customHeight="1">
      <c r="A150" s="14"/>
      <c r="B150" s="15"/>
      <c r="C150" s="14"/>
      <c r="D150" s="19"/>
      <c r="E150" s="16"/>
      <c r="F150" s="16"/>
      <c r="G150" s="67"/>
      <c r="H150" s="19"/>
      <c r="I150" s="19"/>
    </row>
    <row r="151" spans="1:10" ht="33" customHeight="1">
      <c r="A151" s="14"/>
      <c r="B151" s="15"/>
      <c r="C151" s="14"/>
      <c r="D151" s="19"/>
      <c r="E151" s="16"/>
      <c r="F151" s="16"/>
      <c r="G151" s="67"/>
      <c r="H151" s="19"/>
      <c r="I151" s="19"/>
    </row>
    <row r="152" spans="1:10" ht="33" customHeight="1">
      <c r="A152" s="14"/>
      <c r="B152" s="15"/>
      <c r="C152" s="14"/>
      <c r="D152" s="19"/>
      <c r="E152" s="16"/>
      <c r="F152" s="16"/>
      <c r="G152" s="67"/>
      <c r="H152" s="19"/>
      <c r="I152" s="19"/>
    </row>
    <row r="153" spans="1:10" ht="50.1" customHeight="1">
      <c r="A153" s="2"/>
      <c r="B153" s="25" t="s">
        <v>394</v>
      </c>
      <c r="C153" s="4"/>
      <c r="D153" s="262"/>
      <c r="E153" s="262"/>
      <c r="F153" s="262"/>
      <c r="G153" s="71"/>
      <c r="H153" s="262"/>
      <c r="I153" s="262"/>
      <c r="J153" s="262"/>
    </row>
    <row r="154" spans="1:10" s="108" customFormat="1" ht="26.25">
      <c r="A154" s="107"/>
      <c r="B154" s="89"/>
      <c r="C154" s="38"/>
      <c r="D154" s="241"/>
      <c r="E154" s="240" t="s">
        <v>362</v>
      </c>
      <c r="F154" s="254" t="s">
        <v>363</v>
      </c>
      <c r="G154" s="254" t="s">
        <v>371</v>
      </c>
      <c r="H154" s="34" t="s">
        <v>103</v>
      </c>
      <c r="I154" s="123" t="s">
        <v>270</v>
      </c>
      <c r="J154" s="123" t="s">
        <v>395</v>
      </c>
    </row>
    <row r="155" spans="1:10" ht="26.25">
      <c r="A155" s="14"/>
      <c r="B155" s="15"/>
      <c r="C155" s="14"/>
      <c r="D155" s="19"/>
      <c r="E155" s="16" t="s">
        <v>396</v>
      </c>
      <c r="F155" s="16" t="s">
        <v>393</v>
      </c>
      <c r="G155" s="67" t="s">
        <v>393</v>
      </c>
      <c r="H155" s="157">
        <v>1700</v>
      </c>
      <c r="I155" s="157">
        <v>1650</v>
      </c>
      <c r="J155" s="157">
        <v>1650</v>
      </c>
    </row>
    <row r="156" spans="1:10" ht="21.75" customHeight="1">
      <c r="A156" s="14"/>
      <c r="B156" s="15"/>
      <c r="C156" s="14"/>
      <c r="D156" s="19"/>
      <c r="E156" s="16"/>
      <c r="F156" s="16"/>
      <c r="G156" s="67"/>
      <c r="H156" s="19"/>
      <c r="I156" s="19"/>
    </row>
    <row r="157" spans="1:10" ht="21.75" customHeight="1">
      <c r="A157" s="14"/>
      <c r="B157" s="15"/>
      <c r="C157" s="14"/>
      <c r="D157" s="19"/>
      <c r="I157" s="19"/>
    </row>
    <row r="158" spans="1:10" ht="21.75" customHeight="1">
      <c r="A158" s="14"/>
      <c r="B158" s="15"/>
      <c r="C158" s="14"/>
      <c r="D158" s="19"/>
      <c r="E158" s="356"/>
      <c r="I158" s="19"/>
    </row>
    <row r="159" spans="1:10" ht="21.75" customHeight="1">
      <c r="A159" s="14"/>
      <c r="B159" s="15"/>
      <c r="C159" s="14"/>
      <c r="D159" s="19"/>
      <c r="E159" s="24" t="s">
        <v>398</v>
      </c>
      <c r="F159" s="16"/>
      <c r="G159" s="67"/>
      <c r="H159" s="19"/>
      <c r="I159" s="19"/>
    </row>
    <row r="160" spans="1:10" ht="21.75" customHeight="1">
      <c r="A160" s="14"/>
      <c r="B160" s="15"/>
      <c r="C160" s="14"/>
      <c r="D160" s="19"/>
      <c r="E160" s="22" t="s">
        <v>399</v>
      </c>
      <c r="F160" s="16"/>
      <c r="G160" s="67"/>
      <c r="H160" s="19"/>
      <c r="I160" s="19"/>
    </row>
    <row r="161" spans="1:10" s="207" customFormat="1" ht="21.75" customHeight="1">
      <c r="A161" s="204"/>
      <c r="B161" s="205"/>
      <c r="C161" s="204"/>
      <c r="D161" s="204"/>
      <c r="F161" s="16"/>
      <c r="G161" s="67"/>
      <c r="H161" s="19"/>
      <c r="I161" s="204"/>
    </row>
    <row r="162" spans="1:10" ht="26.25">
      <c r="A162" s="14"/>
      <c r="B162" s="15"/>
      <c r="C162" s="14"/>
      <c r="D162" s="19"/>
      <c r="E162" s="396" t="s">
        <v>359</v>
      </c>
      <c r="F162" s="182"/>
      <c r="G162" s="206"/>
      <c r="H162" s="204"/>
      <c r="I162" s="19"/>
    </row>
    <row r="163" spans="1:10" ht="21" customHeight="1">
      <c r="A163" s="14"/>
      <c r="B163" s="15"/>
      <c r="C163" s="14"/>
      <c r="D163" s="19"/>
      <c r="E163" s="16"/>
      <c r="F163" s="16"/>
      <c r="G163" s="67"/>
      <c r="H163" s="19"/>
      <c r="I163" s="19"/>
    </row>
    <row r="164" spans="1:10" ht="21.75" customHeight="1">
      <c r="A164" s="14"/>
      <c r="B164" s="15"/>
      <c r="C164" s="14"/>
      <c r="D164" s="19"/>
      <c r="E164" s="16"/>
      <c r="F164" s="16"/>
      <c r="G164" s="67"/>
      <c r="H164" s="19"/>
      <c r="I164" s="19"/>
    </row>
    <row r="165" spans="1:10" ht="21.75" customHeight="1">
      <c r="A165" s="14"/>
      <c r="B165" s="15"/>
      <c r="C165" s="14"/>
      <c r="D165" s="19"/>
      <c r="E165" s="82" t="s">
        <v>14</v>
      </c>
      <c r="F165" s="164"/>
      <c r="G165" s="79"/>
      <c r="H165" s="190">
        <v>490</v>
      </c>
      <c r="I165" s="19"/>
    </row>
    <row r="166" spans="1:10" ht="21.75" customHeight="1">
      <c r="A166" s="14"/>
      <c r="B166" s="15"/>
      <c r="C166" s="14"/>
      <c r="D166" s="19"/>
      <c r="E166" s="16"/>
      <c r="F166" s="16"/>
      <c r="G166" s="67"/>
      <c r="H166" s="19"/>
      <c r="I166" s="19"/>
    </row>
    <row r="167" spans="1:10" ht="21.75" customHeight="1">
      <c r="A167" s="14"/>
      <c r="B167" s="15"/>
      <c r="C167" s="14"/>
      <c r="D167" s="19"/>
      <c r="E167" s="16"/>
      <c r="F167" s="16"/>
      <c r="G167" s="67"/>
      <c r="H167" s="19"/>
      <c r="I167" s="19"/>
    </row>
    <row r="168" spans="1:10" ht="30" customHeight="1">
      <c r="A168" s="14"/>
      <c r="B168" s="15"/>
      <c r="C168" s="14"/>
      <c r="D168" s="19"/>
      <c r="E168" s="16"/>
      <c r="F168" s="16"/>
      <c r="G168" s="67"/>
      <c r="H168" s="19"/>
      <c r="I168" s="19"/>
    </row>
    <row r="169" spans="1:10" ht="50.1" customHeight="1">
      <c r="A169" s="2"/>
      <c r="B169" s="25" t="s">
        <v>575</v>
      </c>
      <c r="C169" s="4"/>
      <c r="D169" s="262"/>
      <c r="E169" s="262"/>
      <c r="F169" s="262"/>
      <c r="G169" s="71"/>
      <c r="H169" s="262"/>
      <c r="I169" s="262"/>
      <c r="J169" s="262"/>
    </row>
    <row r="170" spans="1:10" s="67" customFormat="1" ht="26.25">
      <c r="A170" s="125"/>
      <c r="B170" s="265"/>
      <c r="C170" s="36"/>
      <c r="D170" s="211"/>
      <c r="E170" s="33" t="s">
        <v>362</v>
      </c>
      <c r="F170" s="33" t="s">
        <v>363</v>
      </c>
      <c r="G170" s="33" t="s">
        <v>371</v>
      </c>
      <c r="H170" s="33" t="s">
        <v>112</v>
      </c>
      <c r="I170" s="123"/>
      <c r="J170" s="36"/>
    </row>
    <row r="171" spans="1:10" ht="26.25">
      <c r="A171" s="14"/>
      <c r="B171" s="15"/>
      <c r="C171" s="14"/>
      <c r="D171" s="19"/>
      <c r="E171" s="16" t="s">
        <v>368</v>
      </c>
      <c r="F171" s="16" t="s">
        <v>393</v>
      </c>
      <c r="G171" s="67" t="s">
        <v>576</v>
      </c>
      <c r="H171" s="157">
        <v>860</v>
      </c>
      <c r="I171" s="157"/>
    </row>
    <row r="172" spans="1:10" ht="26.25">
      <c r="A172" s="14"/>
      <c r="B172" s="15"/>
      <c r="C172" s="14"/>
      <c r="D172" s="19"/>
      <c r="E172" s="16"/>
      <c r="F172" s="16"/>
      <c r="G172" s="67"/>
      <c r="H172" s="157"/>
      <c r="I172" s="19"/>
    </row>
    <row r="173" spans="1:10" s="5" customFormat="1" ht="26.25">
      <c r="A173" s="22"/>
      <c r="B173" s="194"/>
      <c r="C173" s="22"/>
      <c r="D173" s="22"/>
      <c r="E173" s="16"/>
      <c r="F173" s="16"/>
      <c r="G173" s="67"/>
      <c r="H173" s="157"/>
      <c r="I173" s="195"/>
    </row>
    <row r="174" spans="1:10" s="5" customFormat="1" ht="26.25">
      <c r="A174" s="22"/>
      <c r="B174" s="194"/>
      <c r="C174" s="22"/>
      <c r="D174" s="22"/>
      <c r="E174" s="16"/>
      <c r="F174" s="16"/>
      <c r="G174" s="67"/>
      <c r="H174" s="157"/>
      <c r="I174" s="195"/>
    </row>
    <row r="175" spans="1:10" s="5" customFormat="1" ht="26.25">
      <c r="A175" s="22"/>
      <c r="B175" s="194"/>
      <c r="C175" s="22"/>
      <c r="D175" s="22"/>
      <c r="F175" s="24"/>
      <c r="G175" s="92"/>
      <c r="H175" s="195"/>
      <c r="I175" s="195"/>
    </row>
    <row r="176" spans="1:10" s="5" customFormat="1" ht="28.35" customHeight="1">
      <c r="A176" s="22"/>
      <c r="B176" s="194"/>
      <c r="C176" s="22"/>
      <c r="D176" s="22"/>
      <c r="E176" s="114"/>
      <c r="F176" s="24"/>
      <c r="G176" s="92"/>
      <c r="H176" s="195"/>
      <c r="I176" s="195"/>
    </row>
    <row r="177" spans="1:10" ht="27.75" customHeight="1">
      <c r="A177" s="14"/>
      <c r="B177" s="15"/>
      <c r="C177" s="14"/>
      <c r="D177" s="19"/>
      <c r="E177" s="396" t="s">
        <v>565</v>
      </c>
      <c r="F177" s="5"/>
      <c r="G177" s="5"/>
      <c r="H177" s="5"/>
      <c r="I177" s="19"/>
    </row>
    <row r="178" spans="1:10" ht="28.5" customHeight="1">
      <c r="A178" s="14"/>
      <c r="B178" s="15"/>
      <c r="C178" s="14"/>
      <c r="D178" s="19"/>
      <c r="E178" s="24"/>
      <c r="F178" s="24"/>
      <c r="G178" s="92"/>
      <c r="H178" s="157"/>
      <c r="I178" s="19"/>
    </row>
    <row r="179" spans="1:10" ht="33" customHeight="1">
      <c r="A179" s="14"/>
      <c r="B179" s="15"/>
      <c r="C179" s="14"/>
      <c r="D179" s="19"/>
      <c r="E179" s="24" t="s">
        <v>587</v>
      </c>
      <c r="F179" s="16"/>
      <c r="G179" s="67"/>
      <c r="H179" s="19"/>
      <c r="I179" s="19"/>
    </row>
    <row r="180" spans="1:10" ht="33" customHeight="1">
      <c r="A180" s="14"/>
      <c r="B180" s="15"/>
      <c r="C180" s="14"/>
      <c r="D180" s="19"/>
      <c r="E180" s="16"/>
      <c r="F180" s="16"/>
      <c r="G180" s="67"/>
      <c r="H180" s="19"/>
      <c r="I180" s="19"/>
    </row>
    <row r="181" spans="1:10" ht="48" customHeight="1">
      <c r="A181" s="14"/>
      <c r="B181" s="15"/>
      <c r="C181" s="14"/>
      <c r="D181" s="19"/>
      <c r="E181" s="16"/>
      <c r="F181" s="16"/>
      <c r="G181" s="67"/>
      <c r="H181" s="19"/>
      <c r="I181" s="19"/>
    </row>
    <row r="182" spans="1:10" ht="17.25" customHeight="1">
      <c r="B182" s="88"/>
      <c r="C182" s="7"/>
      <c r="D182" s="263"/>
      <c r="E182" s="6"/>
      <c r="F182" s="6"/>
    </row>
    <row r="183" spans="1:10" ht="50.1" customHeight="1">
      <c r="A183" s="2"/>
      <c r="B183" s="25" t="s">
        <v>397</v>
      </c>
      <c r="C183" s="4"/>
      <c r="D183" s="262"/>
      <c r="E183" s="262"/>
      <c r="F183" s="262"/>
      <c r="G183" s="71"/>
      <c r="H183" s="262"/>
      <c r="I183" s="262"/>
      <c r="J183" s="262"/>
    </row>
    <row r="184" spans="1:10" s="108" customFormat="1" ht="26.25">
      <c r="A184" s="107"/>
      <c r="B184" s="89"/>
      <c r="C184" s="38"/>
      <c r="D184" s="241"/>
      <c r="E184" s="240" t="s">
        <v>362</v>
      </c>
      <c r="F184" s="254" t="s">
        <v>363</v>
      </c>
      <c r="G184" s="254" t="s">
        <v>371</v>
      </c>
      <c r="H184" s="34" t="s">
        <v>103</v>
      </c>
      <c r="I184" s="123" t="s">
        <v>270</v>
      </c>
      <c r="J184" s="123" t="s">
        <v>395</v>
      </c>
    </row>
    <row r="185" spans="1:10" ht="26.25">
      <c r="A185" s="14"/>
      <c r="B185" s="15"/>
      <c r="C185" s="14"/>
      <c r="D185" s="19"/>
      <c r="E185" s="16" t="s">
        <v>396</v>
      </c>
      <c r="F185" s="16" t="s">
        <v>393</v>
      </c>
      <c r="G185" s="67" t="s">
        <v>393</v>
      </c>
      <c r="H185" s="157">
        <v>2730</v>
      </c>
      <c r="I185" s="157">
        <v>2730</v>
      </c>
      <c r="J185" s="157">
        <v>2730</v>
      </c>
    </row>
    <row r="186" spans="1:10" ht="21.75" customHeight="1">
      <c r="A186" s="14"/>
      <c r="B186" s="15"/>
      <c r="C186" s="14"/>
      <c r="D186" s="19"/>
      <c r="E186" s="16"/>
      <c r="F186" s="16"/>
      <c r="G186" s="67"/>
      <c r="H186" s="19"/>
      <c r="I186" s="19"/>
    </row>
    <row r="187" spans="1:10" ht="21.75" customHeight="1">
      <c r="A187" s="14"/>
      <c r="B187" s="15"/>
      <c r="C187" s="14"/>
      <c r="D187" s="19"/>
      <c r="I187" s="19"/>
    </row>
    <row r="188" spans="1:10" ht="21.75" customHeight="1">
      <c r="A188" s="14"/>
      <c r="B188" s="15"/>
      <c r="C188" s="14"/>
      <c r="D188" s="19"/>
      <c r="E188" s="24" t="s">
        <v>398</v>
      </c>
      <c r="I188" s="19"/>
    </row>
    <row r="189" spans="1:10" ht="21.75" customHeight="1">
      <c r="A189" s="14"/>
      <c r="B189" s="15"/>
      <c r="C189" s="14"/>
      <c r="D189" s="19"/>
      <c r="E189" s="22" t="s">
        <v>399</v>
      </c>
      <c r="F189" s="16"/>
      <c r="G189" s="67"/>
      <c r="H189" s="19"/>
      <c r="I189" s="19"/>
    </row>
    <row r="190" spans="1:10" ht="21.75" customHeight="1">
      <c r="A190" s="14"/>
      <c r="B190" s="15"/>
      <c r="C190" s="14"/>
      <c r="D190" s="19"/>
      <c r="F190" s="16"/>
      <c r="G190" s="67"/>
      <c r="H190" s="19"/>
      <c r="I190" s="19"/>
    </row>
    <row r="191" spans="1:10" s="207" customFormat="1" ht="26.25">
      <c r="A191" s="204"/>
      <c r="B191" s="205"/>
      <c r="C191" s="204"/>
      <c r="D191" s="204"/>
      <c r="E191" s="396" t="s">
        <v>359</v>
      </c>
      <c r="F191" s="16"/>
      <c r="G191" s="67"/>
      <c r="H191" s="19"/>
      <c r="I191" s="204"/>
    </row>
    <row r="192" spans="1:10" ht="21.75" customHeight="1">
      <c r="A192" s="14"/>
      <c r="B192" s="15"/>
      <c r="C192" s="14"/>
      <c r="D192" s="19"/>
      <c r="E192" s="114"/>
      <c r="F192" s="182"/>
      <c r="G192" s="206"/>
      <c r="H192" s="204"/>
      <c r="I192" s="19"/>
    </row>
    <row r="193" spans="1:10" ht="21.75" customHeight="1">
      <c r="A193" s="14"/>
      <c r="B193" s="15"/>
      <c r="C193" s="14"/>
      <c r="D193" s="19"/>
      <c r="E193" s="82" t="s">
        <v>14</v>
      </c>
      <c r="F193" s="164"/>
      <c r="G193" s="79"/>
      <c r="H193" s="190">
        <v>490</v>
      </c>
      <c r="I193" s="19"/>
    </row>
    <row r="194" spans="1:10" ht="21.75" customHeight="1">
      <c r="A194" s="14"/>
      <c r="B194" s="15"/>
      <c r="C194" s="14"/>
      <c r="D194" s="19"/>
      <c r="E194" s="16"/>
      <c r="F194" s="16"/>
      <c r="G194" s="67"/>
      <c r="H194" s="19"/>
      <c r="I194" s="19"/>
    </row>
    <row r="195" spans="1:10" ht="156.75" customHeight="1">
      <c r="A195" s="14"/>
      <c r="B195" s="15"/>
      <c r="C195" s="14"/>
      <c r="D195" s="19"/>
      <c r="E195" s="16"/>
      <c r="F195" s="16"/>
      <c r="G195" s="67"/>
      <c r="H195" s="19"/>
      <c r="I195" s="19"/>
    </row>
    <row r="196" spans="1:10" ht="36" customHeight="1">
      <c r="A196" s="2"/>
      <c r="B196" s="25" t="s">
        <v>518</v>
      </c>
      <c r="C196" s="4"/>
      <c r="D196" s="262"/>
      <c r="E196" s="262"/>
      <c r="F196" s="262"/>
      <c r="G196" s="71"/>
      <c r="H196" s="262"/>
      <c r="I196" s="262"/>
      <c r="J196" s="262"/>
    </row>
    <row r="197" spans="1:10" ht="26.25">
      <c r="A197" s="107"/>
      <c r="B197" s="89"/>
      <c r="C197" s="38"/>
      <c r="D197" s="241"/>
      <c r="E197" s="240" t="s">
        <v>362</v>
      </c>
      <c r="F197" s="254" t="s">
        <v>363</v>
      </c>
      <c r="G197" s="254" t="s">
        <v>371</v>
      </c>
      <c r="H197" s="34" t="s">
        <v>103</v>
      </c>
      <c r="I197" s="123"/>
      <c r="J197" s="123"/>
    </row>
    <row r="198" spans="1:10" s="108" customFormat="1" ht="26.25">
      <c r="A198" s="14"/>
      <c r="B198" s="15"/>
      <c r="C198" s="14"/>
      <c r="D198" s="19"/>
      <c r="E198" s="16" t="s">
        <v>396</v>
      </c>
      <c r="F198" s="16" t="s">
        <v>393</v>
      </c>
      <c r="G198" s="67" t="s">
        <v>393</v>
      </c>
      <c r="H198" s="157">
        <v>1700</v>
      </c>
      <c r="I198" s="157"/>
      <c r="J198" s="157"/>
    </row>
    <row r="199" spans="1:10" ht="26.25">
      <c r="A199" s="14"/>
      <c r="B199" s="15"/>
      <c r="C199" s="14"/>
      <c r="D199" s="19"/>
      <c r="E199" s="16"/>
      <c r="F199" s="16"/>
      <c r="G199" s="67"/>
      <c r="H199" s="19"/>
      <c r="I199" s="19"/>
    </row>
    <row r="200" spans="1:10" ht="21.75" customHeight="1">
      <c r="A200" s="14"/>
      <c r="B200" s="15"/>
      <c r="C200" s="14"/>
      <c r="D200" s="19"/>
      <c r="I200" s="19"/>
    </row>
    <row r="201" spans="1:10" ht="21.75" customHeight="1">
      <c r="A201" s="14"/>
      <c r="B201" s="15"/>
      <c r="C201" s="14"/>
      <c r="D201" s="19"/>
      <c r="E201" s="356"/>
      <c r="I201" s="19"/>
    </row>
    <row r="202" spans="1:10" ht="21.75" customHeight="1">
      <c r="A202" s="14"/>
      <c r="B202" s="15"/>
      <c r="C202" s="14"/>
      <c r="D202" s="19"/>
      <c r="E202" s="24" t="s">
        <v>398</v>
      </c>
      <c r="F202" s="16"/>
      <c r="G202" s="67"/>
      <c r="H202" s="19"/>
      <c r="I202" s="19"/>
    </row>
    <row r="203" spans="1:10" ht="21.75" customHeight="1">
      <c r="A203" s="14"/>
      <c r="B203" s="15"/>
      <c r="C203" s="14"/>
      <c r="D203" s="19"/>
      <c r="E203" s="22" t="s">
        <v>399</v>
      </c>
      <c r="F203" s="16"/>
      <c r="G203" s="67"/>
      <c r="H203" s="19"/>
      <c r="I203" s="19"/>
    </row>
    <row r="204" spans="1:10" ht="21.75" customHeight="1">
      <c r="A204" s="204"/>
      <c r="B204" s="205"/>
      <c r="C204" s="204"/>
      <c r="D204" s="204"/>
      <c r="E204" s="207"/>
      <c r="F204" s="16"/>
      <c r="G204" s="67"/>
      <c r="H204" s="19"/>
      <c r="I204" s="204"/>
      <c r="J204" s="207"/>
    </row>
    <row r="205" spans="1:10" s="207" customFormat="1" ht="26.25">
      <c r="A205" s="14"/>
      <c r="B205" s="15"/>
      <c r="C205" s="14"/>
      <c r="D205" s="19"/>
      <c r="E205" s="176" t="s">
        <v>22</v>
      </c>
      <c r="F205" s="67"/>
      <c r="G205" s="67"/>
      <c r="H205" s="9"/>
      <c r="I205" s="19"/>
      <c r="J205"/>
    </row>
    <row r="206" spans="1:10" ht="48" customHeight="1">
      <c r="A206" s="14"/>
      <c r="B206" s="15"/>
      <c r="C206" s="14"/>
      <c r="D206" s="19"/>
      <c r="E206" s="169"/>
      <c r="F206" s="67"/>
      <c r="G206" s="67"/>
      <c r="H206" s="9"/>
      <c r="I206" s="19"/>
    </row>
    <row r="207" spans="1:10" ht="21.75" customHeight="1">
      <c r="A207" s="14"/>
      <c r="B207" s="15"/>
      <c r="C207" s="14"/>
      <c r="D207" s="19"/>
      <c r="E207" s="81" t="s">
        <v>14</v>
      </c>
      <c r="F207" s="160"/>
      <c r="G207" s="160"/>
      <c r="H207" s="161">
        <v>490</v>
      </c>
      <c r="I207" s="19"/>
    </row>
    <row r="208" spans="1:10" ht="21.75" customHeight="1">
      <c r="A208" s="14"/>
      <c r="B208" s="15"/>
      <c r="C208" s="14"/>
      <c r="D208" s="19"/>
      <c r="E208" s="24"/>
      <c r="F208" s="67"/>
      <c r="G208" s="67"/>
      <c r="H208" s="143"/>
      <c r="I208" s="19"/>
    </row>
    <row r="209" spans="1:9" ht="21.75" customHeight="1">
      <c r="A209" s="14"/>
      <c r="B209" s="15"/>
      <c r="C209" s="14"/>
      <c r="D209" s="19"/>
      <c r="E209" s="24" t="s">
        <v>541</v>
      </c>
      <c r="F209" s="67"/>
      <c r="G209" s="67"/>
      <c r="H209" s="143"/>
      <c r="I209" s="19"/>
    </row>
    <row r="210" spans="1:9" ht="21.75" customHeight="1">
      <c r="A210" s="14"/>
      <c r="B210" s="15"/>
      <c r="C210" s="14"/>
      <c r="D210" s="19"/>
      <c r="E210" s="81" t="s">
        <v>543</v>
      </c>
      <c r="F210" s="83"/>
      <c r="G210" s="160"/>
      <c r="H210" s="161">
        <v>840</v>
      </c>
      <c r="I210" s="19"/>
    </row>
    <row r="211" spans="1:9" ht="21.75" customHeight="1">
      <c r="A211" s="14"/>
      <c r="B211" s="15"/>
      <c r="C211" s="14"/>
      <c r="D211" s="19"/>
      <c r="E211" s="24"/>
      <c r="F211" s="16"/>
      <c r="G211" s="67"/>
      <c r="H211" s="143"/>
      <c r="I211" s="19"/>
    </row>
    <row r="212" spans="1:9" ht="21.75" customHeight="1">
      <c r="A212" s="14"/>
      <c r="B212" s="15"/>
      <c r="C212" s="14"/>
      <c r="D212" s="19"/>
      <c r="E212" s="24"/>
      <c r="F212" s="16"/>
      <c r="G212" s="67"/>
      <c r="H212" s="143"/>
      <c r="I212" s="19"/>
    </row>
    <row r="213" spans="1:9" ht="21.75" customHeight="1">
      <c r="A213" s="14"/>
      <c r="B213" s="15"/>
      <c r="C213" s="14"/>
      <c r="D213" s="19"/>
      <c r="E213" s="24"/>
      <c r="F213" s="16"/>
      <c r="G213" s="67"/>
      <c r="H213" s="143"/>
      <c r="I213" s="19"/>
    </row>
    <row r="214" spans="1:9" ht="21.75" customHeight="1">
      <c r="A214" s="14"/>
      <c r="B214" s="15"/>
      <c r="C214" s="14"/>
      <c r="D214" s="19"/>
      <c r="E214" s="24"/>
      <c r="F214" s="16"/>
      <c r="G214" s="67"/>
      <c r="H214" s="143"/>
      <c r="I214" s="19"/>
    </row>
    <row r="215" spans="1:9" ht="21.75" customHeight="1">
      <c r="A215" s="14"/>
      <c r="B215" s="15"/>
      <c r="C215" s="14"/>
      <c r="D215" s="19"/>
      <c r="E215" s="24"/>
      <c r="F215" s="16"/>
      <c r="G215" s="67"/>
      <c r="H215" s="143"/>
      <c r="I215" s="19"/>
    </row>
    <row r="216" spans="1:9" ht="21.75" customHeight="1">
      <c r="A216" s="14"/>
      <c r="B216" s="15"/>
      <c r="C216" s="14"/>
      <c r="D216" s="19"/>
      <c r="E216" s="24"/>
      <c r="F216" s="16"/>
      <c r="G216" s="67"/>
      <c r="H216" s="143"/>
      <c r="I216" s="19"/>
    </row>
    <row r="217" spans="1:9" ht="21.75" customHeight="1">
      <c r="A217" s="14"/>
      <c r="B217" s="15"/>
      <c r="C217" s="14"/>
      <c r="D217" s="19"/>
      <c r="E217" s="24"/>
      <c r="F217" s="16"/>
      <c r="G217" s="67"/>
      <c r="H217" s="143"/>
      <c r="I217" s="19"/>
    </row>
    <row r="218" spans="1:9" ht="21.75" customHeight="1">
      <c r="A218" s="14"/>
      <c r="B218" s="15"/>
      <c r="C218" s="14"/>
      <c r="D218" s="19"/>
      <c r="E218" s="24"/>
      <c r="F218" s="16"/>
      <c r="G218" s="67"/>
      <c r="H218" s="143"/>
      <c r="I218" s="19"/>
    </row>
    <row r="219" spans="1:9" ht="21.75" customHeight="1">
      <c r="A219" s="14"/>
      <c r="B219" s="15"/>
      <c r="C219" s="14"/>
      <c r="D219" s="19"/>
      <c r="E219" s="24"/>
      <c r="F219" s="16"/>
      <c r="G219" s="67"/>
      <c r="H219" s="143"/>
      <c r="I219" s="19"/>
    </row>
    <row r="220" spans="1:9" ht="21.75" customHeight="1">
      <c r="A220" s="14"/>
      <c r="B220" s="15"/>
      <c r="C220" s="14"/>
      <c r="D220" s="19"/>
      <c r="E220" s="24"/>
      <c r="F220" s="16"/>
      <c r="G220" s="67"/>
      <c r="H220" s="143"/>
      <c r="I220" s="19"/>
    </row>
    <row r="221" spans="1:9" ht="21.75" customHeight="1">
      <c r="A221" s="14"/>
      <c r="B221" s="15"/>
      <c r="C221" s="14"/>
      <c r="D221" s="19"/>
      <c r="E221" s="24"/>
      <c r="F221" s="16"/>
      <c r="G221" s="67"/>
      <c r="H221" s="143"/>
      <c r="I221" s="19"/>
    </row>
    <row r="222" spans="1:9" ht="21.75" customHeight="1">
      <c r="A222" s="14"/>
      <c r="B222" s="15"/>
      <c r="C222" s="14"/>
      <c r="D222" s="19"/>
      <c r="E222" s="24"/>
      <c r="F222" s="16"/>
      <c r="G222" s="67"/>
      <c r="H222" s="143"/>
      <c r="I222" s="19"/>
    </row>
    <row r="223" spans="1:9" ht="21.75" customHeight="1">
      <c r="A223" s="14"/>
      <c r="B223" s="15"/>
      <c r="C223" s="14"/>
      <c r="D223" s="19"/>
      <c r="E223" s="24"/>
      <c r="F223" s="16"/>
      <c r="G223" s="67"/>
      <c r="H223" s="143"/>
      <c r="I223" s="19"/>
    </row>
    <row r="224" spans="1:9" ht="21.75" customHeight="1">
      <c r="A224" s="14"/>
      <c r="B224" s="15"/>
      <c r="C224" s="14"/>
      <c r="D224" s="19"/>
      <c r="E224" s="24"/>
      <c r="F224" s="16"/>
      <c r="G224" s="67"/>
      <c r="H224" s="143"/>
      <c r="I224" s="19"/>
    </row>
    <row r="225" spans="1:10" ht="21.75" customHeight="1">
      <c r="A225" s="14"/>
      <c r="B225" s="15"/>
      <c r="C225" s="14"/>
      <c r="D225" s="19"/>
      <c r="E225" s="24"/>
      <c r="F225" s="16"/>
      <c r="G225" s="67"/>
      <c r="H225" s="143"/>
      <c r="I225" s="19"/>
    </row>
    <row r="226" spans="1:10" ht="21.75" customHeight="1">
      <c r="A226" s="14"/>
      <c r="B226" s="15"/>
      <c r="C226" s="14"/>
      <c r="D226" s="19"/>
      <c r="E226" s="24"/>
      <c r="F226" s="16"/>
      <c r="G226" s="67"/>
      <c r="H226" s="143"/>
      <c r="I226" s="19"/>
    </row>
    <row r="227" spans="1:10" ht="21.75" customHeight="1">
      <c r="A227" s="14"/>
      <c r="B227" s="15"/>
      <c r="C227" s="14"/>
      <c r="D227" s="19"/>
      <c r="E227" s="24"/>
      <c r="F227" s="16"/>
      <c r="G227" s="67"/>
      <c r="H227" s="143"/>
      <c r="I227" s="19"/>
    </row>
    <row r="228" spans="1:10" ht="21.75" customHeight="1">
      <c r="A228" s="14"/>
      <c r="B228" s="15"/>
      <c r="C228" s="14"/>
      <c r="D228" s="19"/>
      <c r="E228" s="24"/>
      <c r="F228" s="16"/>
      <c r="G228" s="67"/>
      <c r="H228" s="143"/>
      <c r="I228" s="19"/>
    </row>
    <row r="229" spans="1:10" ht="37.5">
      <c r="A229" s="2"/>
      <c r="B229" s="25" t="s">
        <v>376</v>
      </c>
      <c r="C229" s="4"/>
      <c r="D229" s="262"/>
      <c r="E229" s="262"/>
      <c r="F229" s="262"/>
      <c r="G229" s="71"/>
      <c r="H229" s="262"/>
      <c r="I229" s="262"/>
      <c r="J229" s="262"/>
    </row>
    <row r="230" spans="1:10" ht="26.25">
      <c r="A230" s="107"/>
      <c r="B230" s="89"/>
      <c r="C230" s="38"/>
      <c r="D230" s="241"/>
      <c r="E230" s="240" t="s">
        <v>362</v>
      </c>
      <c r="F230" s="254" t="s">
        <v>363</v>
      </c>
      <c r="G230" s="254" t="s">
        <v>371</v>
      </c>
      <c r="H230" s="34" t="s">
        <v>103</v>
      </c>
      <c r="I230" s="123" t="s">
        <v>270</v>
      </c>
      <c r="J230" s="123" t="s">
        <v>311</v>
      </c>
    </row>
    <row r="231" spans="1:10" ht="26.25">
      <c r="A231" s="14"/>
      <c r="B231" s="15"/>
      <c r="C231" s="14"/>
      <c r="D231" s="19"/>
      <c r="E231" s="16" t="s">
        <v>377</v>
      </c>
      <c r="F231" s="16" t="s">
        <v>378</v>
      </c>
      <c r="G231" s="67" t="s">
        <v>379</v>
      </c>
      <c r="H231" s="157">
        <v>2800</v>
      </c>
      <c r="I231" s="157">
        <v>2970</v>
      </c>
      <c r="J231" s="157">
        <v>3440</v>
      </c>
    </row>
    <row r="232" spans="1:10" s="108" customFormat="1" ht="32.1" customHeight="1">
      <c r="A232" s="14"/>
      <c r="B232" s="15"/>
      <c r="C232" s="14"/>
      <c r="D232" s="19"/>
      <c r="E232" s="16"/>
      <c r="F232" s="16"/>
      <c r="G232" s="67"/>
      <c r="H232" s="19"/>
      <c r="I232" s="19"/>
      <c r="J232"/>
    </row>
    <row r="233" spans="1:10" s="108" customFormat="1" ht="32.1" customHeight="1">
      <c r="A233" s="14"/>
      <c r="B233" s="15"/>
      <c r="C233" s="14"/>
      <c r="D233" s="19"/>
      <c r="E233" s="98"/>
      <c r="F233"/>
      <c r="G233" s="9"/>
      <c r="H233" s="98"/>
      <c r="I233" s="19"/>
      <c r="J233"/>
    </row>
    <row r="234" spans="1:10" ht="28.35" customHeight="1">
      <c r="A234" s="14"/>
      <c r="B234" s="15"/>
      <c r="C234" s="14"/>
      <c r="D234" s="19"/>
      <c r="E234" s="356" t="s">
        <v>308</v>
      </c>
      <c r="I234" s="19"/>
    </row>
    <row r="235" spans="1:10" ht="21.75" customHeight="1">
      <c r="A235" s="14"/>
      <c r="B235" s="15"/>
      <c r="C235" s="14"/>
      <c r="D235" s="19"/>
      <c r="E235" s="24" t="s">
        <v>400</v>
      </c>
      <c r="F235" s="16"/>
      <c r="G235" s="67"/>
      <c r="H235" s="19"/>
      <c r="I235" s="19"/>
    </row>
    <row r="236" spans="1:10" ht="21.75" customHeight="1">
      <c r="A236" s="14"/>
      <c r="B236" s="15"/>
      <c r="C236" s="14"/>
      <c r="D236" s="19"/>
      <c r="F236" s="16"/>
      <c r="G236" s="67"/>
      <c r="H236" s="19"/>
      <c r="I236" s="19"/>
    </row>
    <row r="237" spans="1:10" ht="21.75" customHeight="1">
      <c r="A237" s="204"/>
      <c r="B237" s="205"/>
      <c r="C237" s="204"/>
      <c r="D237" s="204"/>
      <c r="E237" s="396" t="s">
        <v>359</v>
      </c>
      <c r="F237" s="16"/>
      <c r="G237" s="67"/>
      <c r="H237" s="19"/>
      <c r="I237" s="204"/>
      <c r="J237" s="207"/>
    </row>
    <row r="238" spans="1:10" ht="26.25">
      <c r="A238" s="14"/>
      <c r="B238" s="15"/>
      <c r="C238" s="14"/>
      <c r="D238" s="19"/>
      <c r="E238" s="114"/>
      <c r="F238" s="182"/>
      <c r="G238" s="206"/>
      <c r="H238" s="204"/>
      <c r="I238" s="19"/>
    </row>
    <row r="239" spans="1:10" ht="21.75" customHeight="1">
      <c r="A239" s="14"/>
      <c r="B239" s="15"/>
      <c r="C239" s="14"/>
      <c r="D239" s="19"/>
      <c r="E239" s="16"/>
      <c r="F239" s="16"/>
      <c r="G239" s="67"/>
      <c r="H239" s="19"/>
      <c r="I239" s="19"/>
    </row>
    <row r="240" spans="1:10" ht="21.75" customHeight="1">
      <c r="A240" s="14"/>
      <c r="B240" s="15"/>
      <c r="C240" s="14"/>
      <c r="D240" s="19"/>
      <c r="E240" s="16"/>
      <c r="F240" s="16"/>
      <c r="G240" s="67"/>
      <c r="H240" s="19"/>
      <c r="I240" s="19"/>
    </row>
    <row r="241" spans="1:10" ht="21.75" customHeight="1">
      <c r="A241" s="14"/>
      <c r="B241" s="15"/>
      <c r="C241" s="14"/>
      <c r="D241" s="19"/>
      <c r="E241" s="16"/>
      <c r="F241" s="16"/>
      <c r="G241" s="67"/>
      <c r="H241" s="19"/>
      <c r="I241" s="19"/>
    </row>
    <row r="242" spans="1:10" ht="21.75" customHeight="1">
      <c r="A242" s="14"/>
      <c r="B242" s="15"/>
      <c r="C242" s="14"/>
      <c r="D242" s="19"/>
      <c r="E242" s="16"/>
      <c r="F242" s="16"/>
      <c r="G242" s="67"/>
      <c r="H242" s="19"/>
      <c r="I242" s="19"/>
    </row>
    <row r="243" spans="1:10" ht="21.75" customHeight="1">
      <c r="A243" s="14"/>
      <c r="B243" s="15"/>
      <c r="C243" s="14"/>
      <c r="D243" s="19"/>
      <c r="E243" s="16"/>
      <c r="F243" s="16"/>
      <c r="G243" s="67"/>
      <c r="H243" s="19"/>
      <c r="I243" s="19"/>
    </row>
    <row r="244" spans="1:10" ht="21.75" customHeight="1">
      <c r="B244" s="88"/>
      <c r="C244" s="7"/>
      <c r="D244" s="263"/>
      <c r="E244" s="6"/>
      <c r="F244" s="6"/>
    </row>
    <row r="245" spans="1:10" ht="48.75">
      <c r="A245" s="2" t="s">
        <v>23</v>
      </c>
      <c r="B245" s="25" t="s">
        <v>271</v>
      </c>
      <c r="C245" s="3"/>
      <c r="D245" s="3"/>
      <c r="E245" s="3"/>
      <c r="F245" s="117"/>
      <c r="G245" s="71"/>
      <c r="H245" s="71"/>
      <c r="I245" s="262"/>
      <c r="J245" s="262"/>
    </row>
    <row r="246" spans="1:10" ht="21.75" customHeight="1">
      <c r="A246" s="32"/>
      <c r="B246" s="36"/>
      <c r="C246" s="33" t="s">
        <v>361</v>
      </c>
      <c r="D246" s="33" t="s">
        <v>383</v>
      </c>
      <c r="E246" s="33" t="s">
        <v>362</v>
      </c>
      <c r="F246" s="33" t="s">
        <v>363</v>
      </c>
      <c r="G246" s="33" t="s">
        <v>371</v>
      </c>
      <c r="H246" s="34" t="s">
        <v>103</v>
      </c>
      <c r="I246" s="123" t="s">
        <v>270</v>
      </c>
      <c r="J246" s="123" t="s">
        <v>311</v>
      </c>
    </row>
    <row r="247" spans="1:10" ht="36" customHeight="1">
      <c r="A247" s="1"/>
      <c r="B247" s="14"/>
      <c r="C247" s="22" t="s">
        <v>425</v>
      </c>
      <c r="D247" s="108" t="s">
        <v>384</v>
      </c>
      <c r="E247" s="150" t="s">
        <v>427</v>
      </c>
      <c r="F247" s="48" t="s">
        <v>484</v>
      </c>
      <c r="G247" s="150" t="s">
        <v>485</v>
      </c>
      <c r="H247" s="698">
        <v>2660</v>
      </c>
      <c r="I247" s="698">
        <v>2970</v>
      </c>
      <c r="J247" s="698">
        <v>3370</v>
      </c>
    </row>
    <row r="248" spans="1:10" ht="26.25">
      <c r="A248" s="1"/>
      <c r="B248" s="14"/>
      <c r="C248" s="22" t="s">
        <v>426</v>
      </c>
      <c r="D248" s="108" t="s">
        <v>486</v>
      </c>
      <c r="E248" s="150" t="s">
        <v>401</v>
      </c>
      <c r="F248" s="48" t="s">
        <v>484</v>
      </c>
      <c r="G248" s="150" t="s">
        <v>385</v>
      </c>
      <c r="H248" s="698"/>
      <c r="I248" s="698"/>
      <c r="J248" s="698"/>
    </row>
    <row r="249" spans="1:10" ht="26.25">
      <c r="A249" s="1"/>
      <c r="B249" s="14"/>
      <c r="C249" s="14"/>
      <c r="D249" s="14"/>
      <c r="E249" s="14"/>
      <c r="F249" s="14"/>
      <c r="G249" s="14"/>
      <c r="H249" s="14"/>
      <c r="I249" s="14"/>
    </row>
    <row r="250" spans="1:10" ht="26.25">
      <c r="A250" s="1"/>
      <c r="B250" s="14"/>
      <c r="C250" s="14"/>
      <c r="D250" s="14"/>
      <c r="E250" s="356" t="s">
        <v>308</v>
      </c>
      <c r="F250" s="14"/>
      <c r="G250" s="14"/>
      <c r="H250" s="14"/>
      <c r="I250" s="14"/>
    </row>
    <row r="251" spans="1:10" ht="26.25">
      <c r="B251" s="14"/>
      <c r="C251" s="14"/>
      <c r="D251" s="14"/>
      <c r="E251" s="24" t="s">
        <v>386</v>
      </c>
      <c r="F251" s="150"/>
      <c r="G251" s="150"/>
      <c r="H251" s="150"/>
    </row>
    <row r="252" spans="1:10" ht="26.25">
      <c r="B252" s="14"/>
      <c r="C252" s="14"/>
      <c r="D252" s="14"/>
      <c r="E252" s="24"/>
      <c r="F252" s="150"/>
      <c r="G252" s="150"/>
      <c r="H252" s="150"/>
    </row>
    <row r="253" spans="1:10" ht="26.25">
      <c r="B253" s="14"/>
      <c r="C253" s="14"/>
      <c r="D253" s="14"/>
      <c r="E253" s="396" t="s">
        <v>359</v>
      </c>
      <c r="F253" s="150"/>
      <c r="G253" s="150"/>
      <c r="H253" s="150"/>
    </row>
    <row r="254" spans="1:10" ht="26.25">
      <c r="B254" s="14"/>
      <c r="C254" s="14"/>
      <c r="D254" s="14"/>
      <c r="E254" s="114"/>
      <c r="F254" s="170"/>
      <c r="G254" s="170"/>
      <c r="H254" s="150"/>
    </row>
    <row r="255" spans="1:10" ht="26.25">
      <c r="B255" s="14"/>
      <c r="C255" s="14"/>
      <c r="D255" s="14"/>
      <c r="E255" s="8"/>
      <c r="F255" s="170"/>
      <c r="G255" s="170"/>
      <c r="H255" s="170"/>
    </row>
    <row r="256" spans="1:10" ht="26.25">
      <c r="B256" s="14"/>
      <c r="C256" s="14"/>
      <c r="D256" s="14"/>
      <c r="E256" s="8"/>
      <c r="F256" s="170"/>
      <c r="G256" s="170"/>
      <c r="H256" s="170"/>
    </row>
    <row r="257" spans="2:10" ht="26.25">
      <c r="B257" s="14"/>
      <c r="C257" s="14"/>
      <c r="D257" s="14"/>
      <c r="E257" s="8"/>
      <c r="F257" s="170"/>
      <c r="G257" s="170"/>
      <c r="H257" s="170"/>
    </row>
    <row r="258" spans="2:10" ht="26.25">
      <c r="B258" s="14"/>
      <c r="C258" s="14"/>
      <c r="D258" s="14"/>
      <c r="E258" s="8"/>
      <c r="F258" s="170"/>
      <c r="G258" s="170"/>
      <c r="H258" s="170"/>
    </row>
    <row r="259" spans="2:10" ht="26.25">
      <c r="B259" s="14"/>
      <c r="C259" s="14"/>
      <c r="D259" s="14"/>
      <c r="E259" s="8"/>
      <c r="F259" s="170"/>
      <c r="G259" s="170"/>
      <c r="H259" s="170"/>
    </row>
    <row r="260" spans="2:10">
      <c r="E260" s="98" t="s">
        <v>319</v>
      </c>
    </row>
    <row r="262" spans="2:10" ht="18.75">
      <c r="B262" s="88"/>
      <c r="C262" s="7"/>
      <c r="D262" s="263"/>
      <c r="E262" s="6"/>
      <c r="F262" s="6"/>
    </row>
    <row r="263" spans="2:10">
      <c r="B263"/>
      <c r="D263"/>
      <c r="E263"/>
      <c r="G263"/>
      <c r="H263"/>
      <c r="I263"/>
    </row>
    <row r="264" spans="2:10">
      <c r="J264" s="98"/>
    </row>
    <row r="288" customFormat="1"/>
  </sheetData>
  <mergeCells count="7">
    <mergeCell ref="A1:J1"/>
    <mergeCell ref="H80:H81"/>
    <mergeCell ref="I80:I81"/>
    <mergeCell ref="J80:J81"/>
    <mergeCell ref="H247:H248"/>
    <mergeCell ref="I247:I248"/>
    <mergeCell ref="J247:J248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 xml:space="preserve">&amp;L&amp;"Calibri (Body),Regular"&amp;16Tom Faulkner UK Retail Price List - 2022&amp;R&amp;"Calibri (Body),Regular"&amp;16Seating
</oddHeader>
    <oddFooter>&amp;L&amp;"Calibri (Body),Regular"&amp;16Prices do not include delivery and installation.&amp;R&amp;"Calibri (Body),Regular"&amp;14&amp;P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7E8FD-FA09-4607-845F-62A6CB19B4BE}">
  <sheetPr codeName="Sheet4">
    <tabColor rgb="FF7030A0"/>
  </sheetPr>
  <dimension ref="A1:K274"/>
  <sheetViews>
    <sheetView showGridLines="0" view="pageLayout" topLeftCell="A76" zoomScale="55" zoomScaleNormal="50" zoomScaleSheetLayoutView="50" zoomScalePageLayoutView="55" workbookViewId="0">
      <selection activeCell="H87" sqref="H87"/>
    </sheetView>
  </sheetViews>
  <sheetFormatPr defaultColWidth="11" defaultRowHeight="15.75"/>
  <cols>
    <col min="1" max="1" width="3.125" customWidth="1"/>
    <col min="2" max="2" width="18.625" style="264" customWidth="1"/>
    <col min="3" max="3" width="20.5" customWidth="1"/>
    <col min="4" max="4" width="24.625" style="98" bestFit="1" customWidth="1"/>
    <col min="5" max="5" width="26.5" style="98" customWidth="1"/>
    <col min="6" max="6" width="26.125" customWidth="1"/>
    <col min="7" max="7" width="24.125" style="9" customWidth="1"/>
    <col min="8" max="8" width="23.625" style="98" customWidth="1"/>
    <col min="9" max="9" width="24.125" style="98" bestFit="1" customWidth="1"/>
    <col min="10" max="10" width="21" customWidth="1"/>
    <col min="11" max="11" width="11" customWidth="1"/>
  </cols>
  <sheetData>
    <row r="1" spans="1:10" ht="36">
      <c r="A1" s="696" t="s">
        <v>121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B2" s="11"/>
      <c r="C2" s="11"/>
      <c r="D2" s="11"/>
      <c r="E2" s="11"/>
      <c r="F2" s="11"/>
      <c r="G2" s="11"/>
      <c r="H2" s="11"/>
      <c r="I2" s="11"/>
    </row>
    <row r="3" spans="1:10" ht="37.5">
      <c r="A3" s="2"/>
      <c r="B3" s="25" t="s">
        <v>42</v>
      </c>
      <c r="C3" s="4"/>
      <c r="D3" s="262"/>
      <c r="E3" s="262"/>
      <c r="F3" s="262"/>
      <c r="G3" s="71"/>
      <c r="H3" s="262"/>
      <c r="I3" s="262"/>
      <c r="J3" s="262"/>
    </row>
    <row r="4" spans="1:10" s="67" customFormat="1" ht="26.25">
      <c r="A4" s="125"/>
      <c r="B4" s="265"/>
      <c r="C4" s="36"/>
      <c r="D4" s="33" t="s">
        <v>361</v>
      </c>
      <c r="E4" s="33" t="s">
        <v>362</v>
      </c>
      <c r="F4" s="33" t="s">
        <v>363</v>
      </c>
      <c r="G4" s="33" t="s">
        <v>371</v>
      </c>
      <c r="H4" s="33" t="s">
        <v>103</v>
      </c>
      <c r="I4" s="123" t="s">
        <v>270</v>
      </c>
      <c r="J4" s="123" t="s">
        <v>311</v>
      </c>
    </row>
    <row r="5" spans="1:10" ht="28.35" customHeight="1">
      <c r="A5" s="14"/>
      <c r="B5" s="15"/>
      <c r="C5" s="14"/>
      <c r="D5" s="19" t="s">
        <v>369</v>
      </c>
      <c r="E5" s="16" t="s">
        <v>365</v>
      </c>
      <c r="F5" s="16" t="s">
        <v>368</v>
      </c>
      <c r="G5" s="67" t="s">
        <v>368</v>
      </c>
      <c r="H5" s="157">
        <f>ROUNDUP((('UK-R-Seating'!H5)/1.59)/10,0)*10</f>
        <v>1230</v>
      </c>
      <c r="I5" s="157">
        <f>ROUNDUP((('UK-R-Seating'!I5)/1.59)/10,0)*10</f>
        <v>1650</v>
      </c>
      <c r="J5" s="157">
        <f>ROUNDUP((('UK-R-Seating'!J5)/1.59)/10,0)*10</f>
        <v>1830</v>
      </c>
    </row>
    <row r="6" spans="1:10" s="5" customFormat="1" ht="28.35" customHeight="1">
      <c r="A6" s="22"/>
      <c r="B6" s="194"/>
      <c r="C6" s="22"/>
      <c r="D6" s="22"/>
      <c r="E6" s="24"/>
      <c r="F6" s="24"/>
      <c r="G6" s="92"/>
      <c r="H6" s="157"/>
      <c r="I6" s="195"/>
    </row>
    <row r="7" spans="1:10" s="5" customFormat="1" ht="28.35" customHeight="1">
      <c r="A7" s="22"/>
      <c r="B7" s="194"/>
      <c r="C7" s="22"/>
      <c r="D7" s="22"/>
      <c r="E7" s="356" t="s">
        <v>308</v>
      </c>
      <c r="F7" s="24"/>
      <c r="G7" s="92"/>
      <c r="H7" s="157"/>
      <c r="I7" s="195"/>
    </row>
    <row r="8" spans="1:10" s="5" customFormat="1" ht="28.35" customHeight="1">
      <c r="A8" s="22"/>
      <c r="B8" s="194"/>
      <c r="C8" s="22"/>
      <c r="D8" s="22"/>
      <c r="E8" s="101" t="s">
        <v>360</v>
      </c>
      <c r="F8" s="24"/>
      <c r="G8" s="92"/>
      <c r="H8" s="157"/>
      <c r="I8" s="195"/>
    </row>
    <row r="9" spans="1:10" s="5" customFormat="1" ht="28.35" customHeight="1">
      <c r="A9" s="22"/>
      <c r="B9" s="194"/>
      <c r="C9" s="22"/>
      <c r="D9" s="22"/>
      <c r="E9" s="101"/>
      <c r="F9" s="24"/>
      <c r="G9" s="92"/>
      <c r="H9" s="157"/>
      <c r="I9" s="195"/>
    </row>
    <row r="10" spans="1:10" s="5" customFormat="1" ht="28.35" customHeight="1">
      <c r="A10" s="22"/>
      <c r="B10" s="194"/>
      <c r="C10" s="22"/>
      <c r="D10" s="22"/>
      <c r="E10" s="396" t="s">
        <v>359</v>
      </c>
      <c r="F10" s="24"/>
      <c r="G10" s="92"/>
      <c r="H10" s="157"/>
      <c r="I10" s="195"/>
    </row>
    <row r="11" spans="1:10" s="5" customFormat="1" ht="28.35" customHeight="1">
      <c r="A11" s="22"/>
      <c r="B11" s="194"/>
      <c r="C11" s="22"/>
      <c r="D11" s="22"/>
      <c r="E11" s="114"/>
      <c r="F11" s="24"/>
      <c r="G11" s="92"/>
      <c r="H11" s="157"/>
      <c r="I11" s="195"/>
    </row>
    <row r="12" spans="1:10" s="5" customFormat="1" ht="28.35" customHeight="1">
      <c r="A12" s="22"/>
      <c r="B12" s="194"/>
      <c r="C12" s="22"/>
      <c r="D12" s="22"/>
      <c r="E12" s="81" t="s">
        <v>194</v>
      </c>
      <c r="F12" s="678"/>
      <c r="G12" s="678"/>
      <c r="H12" s="197">
        <f>ROUNDUP((('UK-R-Seating'!H12)/1.59)/10,0)*10</f>
        <v>190</v>
      </c>
      <c r="I12" s="195"/>
    </row>
    <row r="13" spans="1:10" ht="21.75" customHeight="1">
      <c r="A13" s="14"/>
      <c r="B13" s="15"/>
      <c r="C13" s="14"/>
      <c r="D13" s="19"/>
      <c r="E13" s="24"/>
      <c r="F13" s="24"/>
      <c r="G13" s="92"/>
      <c r="H13" s="157"/>
      <c r="I13" s="19"/>
    </row>
    <row r="14" spans="1:10" ht="21.75" customHeight="1">
      <c r="A14" s="14"/>
      <c r="B14" s="15"/>
      <c r="C14" s="14"/>
      <c r="D14" s="19"/>
      <c r="E14" s="16"/>
      <c r="F14" s="16"/>
      <c r="G14" s="67"/>
      <c r="H14" s="19"/>
      <c r="I14" s="19"/>
    </row>
    <row r="15" spans="1:10" ht="21.75" customHeight="1">
      <c r="A15" s="14"/>
      <c r="B15" s="15"/>
      <c r="C15" s="14"/>
      <c r="D15" s="19"/>
      <c r="E15" s="16"/>
      <c r="F15" s="16"/>
      <c r="G15" s="67"/>
      <c r="H15" s="19"/>
      <c r="I15" s="19"/>
    </row>
    <row r="16" spans="1:10" ht="37.5">
      <c r="A16" s="2"/>
      <c r="B16" s="25" t="s">
        <v>299</v>
      </c>
      <c r="C16" s="4"/>
      <c r="D16" s="262"/>
      <c r="E16" s="262"/>
      <c r="F16" s="262"/>
      <c r="G16" s="71"/>
      <c r="H16" s="262"/>
      <c r="I16" s="262"/>
      <c r="J16" s="262"/>
    </row>
    <row r="17" spans="1:10" s="67" customFormat="1" ht="26.25">
      <c r="A17" s="125"/>
      <c r="B17" s="265"/>
      <c r="C17" s="36"/>
      <c r="D17" s="33" t="s">
        <v>361</v>
      </c>
      <c r="E17" s="33" t="s">
        <v>362</v>
      </c>
      <c r="F17" s="33" t="s">
        <v>363</v>
      </c>
      <c r="G17" s="33" t="s">
        <v>371</v>
      </c>
      <c r="H17" s="33" t="s">
        <v>103</v>
      </c>
      <c r="I17" s="123" t="s">
        <v>270</v>
      </c>
      <c r="J17" s="123" t="s">
        <v>311</v>
      </c>
    </row>
    <row r="18" spans="1:10" ht="28.35" customHeight="1">
      <c r="A18" s="14"/>
      <c r="B18" s="15"/>
      <c r="C18" s="14"/>
      <c r="D18" s="19" t="s">
        <v>364</v>
      </c>
      <c r="E18" s="16" t="s">
        <v>365</v>
      </c>
      <c r="F18" s="16" t="s">
        <v>366</v>
      </c>
      <c r="G18" s="67" t="s">
        <v>367</v>
      </c>
      <c r="H18" s="157">
        <f>ROUNDUP((('UK-R-Seating'!H18)/1.59)/10,0)*10</f>
        <v>1110</v>
      </c>
      <c r="I18" s="157">
        <f>ROUNDUP((('UK-R-Seating'!I18)/1.59)/10,0)*10</f>
        <v>1820</v>
      </c>
      <c r="J18" s="157">
        <f>ROUNDUP((('UK-R-Seating'!J18)/1.59)/10,0)*10</f>
        <v>2290</v>
      </c>
    </row>
    <row r="19" spans="1:10" ht="21.75" customHeight="1">
      <c r="A19" s="14"/>
      <c r="B19" s="15"/>
      <c r="C19" s="14"/>
      <c r="D19" s="19"/>
      <c r="E19" s="16"/>
      <c r="F19" s="16"/>
      <c r="G19" s="67"/>
      <c r="H19" s="157"/>
      <c r="I19" s="19"/>
    </row>
    <row r="20" spans="1:10" s="5" customFormat="1" ht="28.35" customHeight="1">
      <c r="A20" s="22"/>
      <c r="B20" s="194"/>
      <c r="C20" s="22"/>
      <c r="D20" s="22"/>
      <c r="E20" s="356" t="s">
        <v>308</v>
      </c>
      <c r="H20" s="157"/>
      <c r="I20" s="195"/>
    </row>
    <row r="21" spans="1:10" s="5" customFormat="1" ht="28.35" customHeight="1">
      <c r="A21" s="22"/>
      <c r="B21" s="194"/>
      <c r="C21" s="22"/>
      <c r="D21" s="22"/>
      <c r="E21" s="101" t="s">
        <v>370</v>
      </c>
      <c r="F21" s="24"/>
      <c r="G21" s="92"/>
      <c r="H21" s="157"/>
      <c r="I21" s="195"/>
    </row>
    <row r="22" spans="1:10" s="5" customFormat="1" ht="28.35" customHeight="1">
      <c r="A22" s="22"/>
      <c r="B22" s="194"/>
      <c r="C22" s="22"/>
      <c r="D22" s="22"/>
      <c r="E22" s="162"/>
      <c r="F22" s="24"/>
      <c r="G22" s="92"/>
      <c r="H22" s="157"/>
      <c r="I22" s="195"/>
    </row>
    <row r="23" spans="1:10" s="5" customFormat="1" ht="28.35" customHeight="1">
      <c r="A23" s="22"/>
      <c r="B23" s="194"/>
      <c r="C23" s="22"/>
      <c r="D23" s="22"/>
      <c r="E23" s="396" t="s">
        <v>359</v>
      </c>
      <c r="F23" s="24"/>
      <c r="G23" s="92"/>
      <c r="H23" s="157"/>
      <c r="I23" s="195"/>
    </row>
    <row r="24" spans="1:10" s="5" customFormat="1" ht="28.35" customHeight="1">
      <c r="A24" s="22"/>
      <c r="B24" s="194"/>
      <c r="C24" s="22"/>
      <c r="D24" s="22"/>
      <c r="E24" s="114"/>
      <c r="F24" s="24"/>
      <c r="G24" s="92"/>
      <c r="H24" s="157"/>
      <c r="I24" s="195"/>
    </row>
    <row r="25" spans="1:10" ht="21.75" customHeight="1">
      <c r="A25" s="14"/>
      <c r="B25" s="15"/>
      <c r="C25" s="14"/>
      <c r="D25" s="19"/>
      <c r="E25" s="81" t="s">
        <v>194</v>
      </c>
      <c r="F25" s="678"/>
      <c r="G25" s="678"/>
      <c r="H25" s="197">
        <f>ROUNDUP((('UK-R-Seating'!H25)/1.59)/10,0)*10</f>
        <v>190</v>
      </c>
      <c r="I25" s="19"/>
    </row>
    <row r="26" spans="1:10" s="5" customFormat="1" ht="28.35" customHeight="1">
      <c r="A26" s="22"/>
      <c r="B26" s="194"/>
      <c r="C26" s="22"/>
      <c r="D26" s="22"/>
      <c r="E26" s="22"/>
      <c r="F26" s="22"/>
      <c r="G26" s="22"/>
      <c r="H26" s="157"/>
      <c r="I26" s="195"/>
    </row>
    <row r="27" spans="1:10" ht="21.75" customHeight="1">
      <c r="A27" s="14"/>
      <c r="B27" s="15"/>
      <c r="C27" s="14"/>
      <c r="D27" s="19"/>
      <c r="E27" s="16"/>
      <c r="F27" s="16"/>
      <c r="G27" s="67"/>
      <c r="H27" s="19"/>
      <c r="I27" s="19"/>
    </row>
    <row r="28" spans="1:10" ht="37.5">
      <c r="A28" s="2"/>
      <c r="B28" s="25" t="s">
        <v>566</v>
      </c>
      <c r="C28" s="4"/>
      <c r="D28" s="262"/>
      <c r="E28" s="262"/>
      <c r="F28" s="262"/>
      <c r="G28" s="71"/>
      <c r="H28" s="262"/>
      <c r="I28" s="262"/>
      <c r="J28" s="262"/>
    </row>
    <row r="29" spans="1:10" s="108" customFormat="1" ht="26.25">
      <c r="A29" s="107"/>
      <c r="B29" s="89"/>
      <c r="C29" s="38"/>
      <c r="D29" s="241" t="s">
        <v>361</v>
      </c>
      <c r="E29" s="240" t="s">
        <v>362</v>
      </c>
      <c r="F29" s="254" t="s">
        <v>363</v>
      </c>
      <c r="G29" s="254" t="s">
        <v>371</v>
      </c>
      <c r="H29" s="34" t="s">
        <v>103</v>
      </c>
      <c r="I29" s="123" t="s">
        <v>270</v>
      </c>
      <c r="J29" s="123" t="s">
        <v>572</v>
      </c>
    </row>
    <row r="30" spans="1:10" ht="26.25">
      <c r="A30" s="14"/>
      <c r="B30" s="15"/>
      <c r="C30" s="14"/>
      <c r="D30" s="19" t="s">
        <v>568</v>
      </c>
      <c r="E30" s="16" t="s">
        <v>365</v>
      </c>
      <c r="F30" s="16" t="s">
        <v>569</v>
      </c>
      <c r="G30" s="67" t="s">
        <v>570</v>
      </c>
      <c r="H30" s="157">
        <f>ROUNDUP((('UK-R-Seating'!H30)/1.59)/10,0)*10</f>
        <v>620</v>
      </c>
      <c r="I30" s="157">
        <f>ROUNDUP((('UK-R-Seating'!I30)/1.59)/10,0)*10</f>
        <v>720</v>
      </c>
      <c r="J30" s="157">
        <f>ROUNDUP((('UK-R-Seating'!J30)/1.59)/10,0)*10</f>
        <v>870</v>
      </c>
    </row>
    <row r="31" spans="1:10" ht="21.75" customHeight="1">
      <c r="A31" s="14"/>
      <c r="B31" s="15"/>
      <c r="C31" s="14"/>
      <c r="D31" s="19"/>
      <c r="E31" s="16"/>
      <c r="F31" s="16"/>
      <c r="G31" s="67"/>
      <c r="H31" s="19"/>
      <c r="I31" s="19"/>
    </row>
    <row r="32" spans="1:10" ht="21.75" customHeight="1">
      <c r="A32" s="14"/>
      <c r="B32" s="15"/>
      <c r="C32" s="14"/>
      <c r="D32" s="19"/>
      <c r="I32" s="19"/>
    </row>
    <row r="33" spans="1:10" ht="21.75" customHeight="1">
      <c r="A33" s="14"/>
      <c r="B33" s="15"/>
      <c r="C33" s="14"/>
      <c r="D33" s="19"/>
      <c r="E33" s="356" t="s">
        <v>308</v>
      </c>
      <c r="I33" s="19"/>
    </row>
    <row r="34" spans="1:10" ht="21.75" customHeight="1">
      <c r="A34" s="14"/>
      <c r="B34" s="15"/>
      <c r="C34" s="14"/>
      <c r="D34" s="19"/>
      <c r="E34" s="24" t="s">
        <v>382</v>
      </c>
      <c r="F34" s="16"/>
      <c r="G34" s="67"/>
      <c r="H34" s="19"/>
      <c r="I34" s="19"/>
    </row>
    <row r="35" spans="1:10" ht="21.75" customHeight="1">
      <c r="A35" s="14"/>
      <c r="B35" s="15"/>
      <c r="C35" s="14"/>
      <c r="D35" s="19"/>
      <c r="F35" s="16"/>
      <c r="G35" s="67"/>
      <c r="H35" s="19"/>
      <c r="I35" s="19"/>
    </row>
    <row r="36" spans="1:10" s="207" customFormat="1" ht="26.25">
      <c r="A36" s="204"/>
      <c r="B36" s="205"/>
      <c r="C36" s="204"/>
      <c r="D36" s="204"/>
      <c r="E36" s="396" t="s">
        <v>567</v>
      </c>
      <c r="F36" s="16"/>
      <c r="G36" s="67"/>
      <c r="H36" s="19"/>
      <c r="I36" s="204"/>
    </row>
    <row r="37" spans="1:10" ht="21.75" customHeight="1">
      <c r="A37" s="14"/>
      <c r="B37" s="15"/>
      <c r="C37" s="14"/>
      <c r="D37" s="19"/>
      <c r="E37" s="114"/>
      <c r="F37" s="182"/>
      <c r="G37" s="206"/>
      <c r="H37" s="204"/>
      <c r="I37" s="19"/>
    </row>
    <row r="38" spans="1:10" ht="21.75" customHeight="1">
      <c r="A38" s="14"/>
      <c r="B38" s="15"/>
      <c r="C38" s="14"/>
      <c r="D38" s="19"/>
      <c r="E38" s="16"/>
      <c r="F38" s="16"/>
      <c r="G38" s="67"/>
      <c r="H38" s="19"/>
      <c r="I38" s="19"/>
    </row>
    <row r="39" spans="1:10" ht="21.75" customHeight="1">
      <c r="A39" s="14"/>
      <c r="B39" s="15"/>
      <c r="C39" s="14"/>
      <c r="D39" s="19"/>
      <c r="E39" s="16"/>
      <c r="F39" s="16"/>
      <c r="G39" s="67"/>
      <c r="H39" s="19"/>
      <c r="I39" s="19"/>
    </row>
    <row r="40" spans="1:10" ht="21.75" customHeight="1">
      <c r="A40" s="14"/>
      <c r="B40" s="15"/>
      <c r="C40" s="14"/>
      <c r="D40" s="19"/>
      <c r="E40" s="81" t="s">
        <v>194</v>
      </c>
      <c r="F40" s="83"/>
      <c r="G40" s="160"/>
      <c r="H40" s="165">
        <f>ROUNDUP((('UK-R-Seating'!H40)/1.59)/10,0)*10</f>
        <v>190</v>
      </c>
      <c r="I40" s="19"/>
    </row>
    <row r="41" spans="1:10" ht="21.75" customHeight="1">
      <c r="A41" s="14"/>
      <c r="B41" s="15"/>
      <c r="C41" s="14"/>
      <c r="D41" s="19"/>
      <c r="E41" s="16"/>
      <c r="F41" s="16"/>
      <c r="G41" s="67"/>
      <c r="H41" s="19"/>
      <c r="I41" s="19"/>
    </row>
    <row r="42" spans="1:10" ht="21" customHeight="1">
      <c r="A42" s="14"/>
      <c r="B42" s="15"/>
      <c r="C42" s="14"/>
      <c r="D42" s="19"/>
      <c r="E42" s="16"/>
      <c r="F42" s="16"/>
      <c r="G42" s="67"/>
      <c r="H42" s="19"/>
      <c r="I42" s="19"/>
    </row>
    <row r="43" spans="1:10" ht="21.75" customHeight="1">
      <c r="B43" s="88"/>
      <c r="C43" s="7"/>
      <c r="D43" s="263"/>
      <c r="E43" s="6"/>
      <c r="F43" s="6"/>
    </row>
    <row r="44" spans="1:10" ht="31.5" customHeight="1">
      <c r="B44" s="88"/>
      <c r="C44" s="7"/>
      <c r="D44" s="263"/>
      <c r="E44" s="6"/>
      <c r="F44" s="6"/>
    </row>
    <row r="45" spans="1:10" ht="31.5" customHeight="1">
      <c r="B45" s="88"/>
      <c r="C45" s="7"/>
      <c r="D45" s="263"/>
      <c r="E45" s="6"/>
      <c r="F45" s="6"/>
    </row>
    <row r="46" spans="1:10" ht="37.5">
      <c r="A46" s="2"/>
      <c r="B46" s="25" t="s">
        <v>389</v>
      </c>
      <c r="C46" s="4"/>
      <c r="D46" s="262"/>
      <c r="E46" s="262"/>
      <c r="F46" s="262"/>
      <c r="G46" s="71"/>
      <c r="H46" s="262"/>
      <c r="I46" s="262"/>
      <c r="J46" s="262"/>
    </row>
    <row r="47" spans="1:10" s="108" customFormat="1" ht="26.25">
      <c r="A47" s="107"/>
      <c r="B47" s="89"/>
      <c r="C47" s="38"/>
      <c r="D47" s="241" t="s">
        <v>361</v>
      </c>
      <c r="E47" s="240" t="s">
        <v>362</v>
      </c>
      <c r="F47" s="254" t="s">
        <v>363</v>
      </c>
      <c r="G47" s="254" t="s">
        <v>371</v>
      </c>
      <c r="H47" s="34" t="s">
        <v>103</v>
      </c>
      <c r="I47" s="123" t="s">
        <v>270</v>
      </c>
      <c r="J47" s="123"/>
    </row>
    <row r="48" spans="1:10" ht="26.25">
      <c r="A48" s="14"/>
      <c r="B48" s="15"/>
      <c r="C48" s="14"/>
      <c r="D48" s="19" t="s">
        <v>390</v>
      </c>
      <c r="E48" s="16" t="s">
        <v>365</v>
      </c>
      <c r="F48" s="16" t="s">
        <v>366</v>
      </c>
      <c r="G48" s="67" t="s">
        <v>366</v>
      </c>
      <c r="H48" s="157">
        <f>ROUNDUP((('UK-R-Seating'!H47)/1.59)/10,0)*10</f>
        <v>2990</v>
      </c>
      <c r="I48" s="157">
        <f>ROUNDUP((('UK-R-Seating'!I47)/1.59)/10,0)*10</f>
        <v>3090</v>
      </c>
      <c r="J48" s="157"/>
    </row>
    <row r="49" spans="1:10" ht="21.75" customHeight="1">
      <c r="A49" s="14"/>
      <c r="B49" s="15"/>
      <c r="C49" s="14"/>
      <c r="D49" s="19"/>
      <c r="E49" s="16"/>
      <c r="F49" s="16"/>
      <c r="G49" s="67"/>
      <c r="H49" s="157"/>
      <c r="I49" s="19"/>
    </row>
    <row r="50" spans="1:10" ht="21.75" customHeight="1">
      <c r="A50" s="14"/>
      <c r="B50" s="15"/>
      <c r="C50" s="14"/>
      <c r="D50" s="19"/>
      <c r="H50" s="157"/>
      <c r="I50" s="19"/>
    </row>
    <row r="51" spans="1:10" ht="21.75" customHeight="1">
      <c r="A51" s="14"/>
      <c r="B51" s="15"/>
      <c r="C51" s="14"/>
      <c r="D51" s="19"/>
      <c r="E51" s="356" t="s">
        <v>308</v>
      </c>
      <c r="H51" s="157"/>
      <c r="I51" s="19"/>
    </row>
    <row r="52" spans="1:10" ht="21.75" customHeight="1">
      <c r="A52" s="14"/>
      <c r="B52" s="15"/>
      <c r="C52" s="14"/>
      <c r="D52" s="19"/>
      <c r="E52" s="24" t="s">
        <v>391</v>
      </c>
      <c r="F52" s="16"/>
      <c r="G52" s="67"/>
      <c r="H52" s="157"/>
      <c r="I52" s="19"/>
    </row>
    <row r="53" spans="1:10" ht="21.75" customHeight="1">
      <c r="A53" s="14"/>
      <c r="B53" s="15"/>
      <c r="C53" s="14"/>
      <c r="D53" s="19"/>
      <c r="F53" s="16"/>
      <c r="G53" s="67"/>
      <c r="H53" s="157"/>
      <c r="I53" s="19"/>
    </row>
    <row r="54" spans="1:10" s="207" customFormat="1" ht="26.25">
      <c r="A54" s="204"/>
      <c r="B54" s="205"/>
      <c r="C54" s="204"/>
      <c r="D54" s="204"/>
      <c r="E54" s="396" t="s">
        <v>359</v>
      </c>
      <c r="F54" s="16"/>
      <c r="G54" s="67"/>
      <c r="H54" s="157"/>
      <c r="I54" s="204"/>
    </row>
    <row r="55" spans="1:10" ht="21.75" customHeight="1">
      <c r="A55" s="14"/>
      <c r="B55" s="15"/>
      <c r="C55" s="14"/>
      <c r="D55" s="19"/>
      <c r="E55" s="114"/>
      <c r="F55" s="182"/>
      <c r="G55" s="206"/>
      <c r="H55" s="157"/>
      <c r="I55" s="19"/>
    </row>
    <row r="56" spans="1:10" ht="21.75" customHeight="1">
      <c r="A56" s="14"/>
      <c r="B56" s="15"/>
      <c r="C56" s="14"/>
      <c r="D56" s="19"/>
      <c r="E56" s="81" t="s">
        <v>194</v>
      </c>
      <c r="F56" s="678"/>
      <c r="G56" s="678"/>
      <c r="H56" s="197">
        <f>ROUNDUP((('UK-R-Seating'!H55)/1.59)/10,0)*10</f>
        <v>190</v>
      </c>
      <c r="I56" s="19"/>
    </row>
    <row r="57" spans="1:10" ht="21.75" customHeight="1">
      <c r="A57" s="14"/>
      <c r="B57" s="15"/>
      <c r="C57" s="14"/>
      <c r="D57" s="19"/>
      <c r="E57" s="16"/>
      <c r="F57" s="16"/>
      <c r="G57" s="67"/>
      <c r="H57" s="19"/>
      <c r="I57" s="19"/>
    </row>
    <row r="58" spans="1:10" ht="21.75" customHeight="1">
      <c r="A58" s="14"/>
      <c r="B58" s="15"/>
      <c r="C58" s="14"/>
      <c r="D58" s="19"/>
      <c r="E58" s="16"/>
      <c r="F58" s="16"/>
      <c r="G58" s="67"/>
      <c r="H58" s="19"/>
      <c r="I58" s="19"/>
    </row>
    <row r="59" spans="1:10" ht="21.75" customHeight="1">
      <c r="A59" s="14"/>
      <c r="B59" s="15"/>
      <c r="C59" s="14"/>
      <c r="D59" s="19"/>
      <c r="E59" s="16"/>
      <c r="F59" s="16"/>
      <c r="G59" s="67"/>
      <c r="H59" s="19"/>
      <c r="I59" s="19"/>
    </row>
    <row r="60" spans="1:10" ht="21" customHeight="1">
      <c r="A60" s="14"/>
      <c r="B60" s="15"/>
      <c r="C60" s="14"/>
      <c r="D60" s="19"/>
      <c r="E60" s="16"/>
      <c r="F60" s="16"/>
      <c r="G60" s="67"/>
      <c r="H60" s="19"/>
      <c r="I60" s="19"/>
    </row>
    <row r="61" spans="1:10" ht="21.75" customHeight="1">
      <c r="B61" s="88"/>
      <c r="C61" s="7"/>
      <c r="D61" s="263"/>
      <c r="E61" s="6"/>
      <c r="F61" s="6"/>
    </row>
    <row r="62" spans="1:10" ht="37.5">
      <c r="A62" s="2"/>
      <c r="B62" s="25" t="s">
        <v>48</v>
      </c>
      <c r="C62" s="4"/>
      <c r="D62" s="262"/>
      <c r="E62" s="262"/>
      <c r="F62" s="262"/>
      <c r="G62" s="71"/>
      <c r="H62" s="262"/>
      <c r="I62" s="262"/>
      <c r="J62" s="262"/>
    </row>
    <row r="63" spans="1:10" s="108" customFormat="1" ht="26.25">
      <c r="A63" s="107"/>
      <c r="B63" s="89"/>
      <c r="C63" s="38"/>
      <c r="D63" s="33" t="s">
        <v>361</v>
      </c>
      <c r="E63" s="33" t="s">
        <v>362</v>
      </c>
      <c r="F63" s="33" t="s">
        <v>363</v>
      </c>
      <c r="G63" s="33" t="s">
        <v>371</v>
      </c>
      <c r="H63" s="33" t="s">
        <v>103</v>
      </c>
      <c r="I63" s="266" t="s">
        <v>270</v>
      </c>
      <c r="J63" s="123" t="s">
        <v>311</v>
      </c>
    </row>
    <row r="64" spans="1:10" ht="28.35" customHeight="1">
      <c r="A64" s="14"/>
      <c r="B64" s="15"/>
      <c r="C64" s="14"/>
      <c r="D64" s="19" t="s">
        <v>380</v>
      </c>
      <c r="E64" s="16" t="s">
        <v>365</v>
      </c>
      <c r="F64" s="16" t="s">
        <v>381</v>
      </c>
      <c r="G64" s="67" t="s">
        <v>373</v>
      </c>
      <c r="H64" s="157">
        <f>ROUNDUP((('UK-R-Seating'!H63)/1.59)/10,0)*10</f>
        <v>560</v>
      </c>
      <c r="I64" s="157">
        <f>ROUNDUP((('UK-R-Seating'!I63)/1.59)/10,0)*10</f>
        <v>660</v>
      </c>
      <c r="J64" s="157">
        <f>ROUNDUP((('UK-R-Seating'!J63)/1.59)/10,0)*10</f>
        <v>790</v>
      </c>
    </row>
    <row r="65" spans="1:10" ht="21.75" customHeight="1">
      <c r="A65" s="14"/>
      <c r="B65" s="15"/>
      <c r="C65" s="14"/>
      <c r="D65" s="19"/>
      <c r="E65" s="16"/>
      <c r="F65" s="16"/>
      <c r="G65" s="67"/>
      <c r="H65" s="19"/>
      <c r="I65" s="19"/>
    </row>
    <row r="66" spans="1:10" ht="21.75" customHeight="1">
      <c r="A66" s="14"/>
      <c r="B66" s="15"/>
      <c r="C66" s="14"/>
      <c r="D66" s="19"/>
      <c r="E66" s="356" t="s">
        <v>308</v>
      </c>
      <c r="I66" s="19"/>
    </row>
    <row r="67" spans="1:10" ht="21.75" customHeight="1">
      <c r="A67" s="14"/>
      <c r="B67" s="15"/>
      <c r="C67" s="14"/>
      <c r="D67" s="19"/>
      <c r="E67" s="24" t="s">
        <v>382</v>
      </c>
      <c r="F67" s="16"/>
      <c r="G67" s="67"/>
      <c r="H67" s="19"/>
      <c r="I67" s="19"/>
    </row>
    <row r="68" spans="1:10" ht="21.75" customHeight="1">
      <c r="A68" s="14"/>
      <c r="B68" s="15"/>
      <c r="C68" s="14"/>
      <c r="D68" s="19"/>
      <c r="I68" s="19"/>
    </row>
    <row r="69" spans="1:10" ht="26.25">
      <c r="A69" s="14"/>
      <c r="B69" s="15"/>
      <c r="C69" s="14"/>
      <c r="D69" s="19"/>
      <c r="E69" s="396" t="s">
        <v>359</v>
      </c>
      <c r="F69" s="16"/>
      <c r="G69" s="67"/>
      <c r="H69" s="19"/>
    </row>
    <row r="70" spans="1:10" ht="21.75" customHeight="1">
      <c r="A70" s="14"/>
      <c r="B70" s="15"/>
      <c r="C70" s="14"/>
      <c r="D70" s="19"/>
      <c r="E70" s="114"/>
      <c r="F70" s="16"/>
      <c r="G70" s="67"/>
      <c r="H70" s="19"/>
      <c r="I70" s="135"/>
    </row>
    <row r="71" spans="1:10" ht="21.75" customHeight="1">
      <c r="A71" s="14"/>
      <c r="B71" s="15"/>
      <c r="C71" s="14"/>
      <c r="D71" s="19"/>
      <c r="I71" s="19"/>
    </row>
    <row r="72" spans="1:10" ht="21.75" customHeight="1">
      <c r="A72" s="14"/>
      <c r="B72" s="15"/>
      <c r="C72" s="14"/>
      <c r="D72" s="19"/>
      <c r="E72" s="81" t="s">
        <v>194</v>
      </c>
      <c r="F72" s="83"/>
      <c r="G72" s="160"/>
      <c r="H72" s="197">
        <f>ROUNDUP((('UK-R-Seating'!H71)/1.59)/10,0)*10</f>
        <v>190</v>
      </c>
      <c r="I72" s="19"/>
    </row>
    <row r="73" spans="1:10" ht="21.75" customHeight="1">
      <c r="A73" s="14"/>
      <c r="B73" s="15"/>
      <c r="C73" s="14"/>
      <c r="D73" s="19"/>
      <c r="E73" s="129"/>
      <c r="F73" s="16"/>
      <c r="G73" s="67"/>
      <c r="H73" s="19"/>
      <c r="I73" s="19"/>
    </row>
    <row r="74" spans="1:10" ht="21.75" customHeight="1">
      <c r="A74" s="14"/>
      <c r="B74" s="15"/>
      <c r="C74" s="14"/>
      <c r="D74" s="19"/>
      <c r="E74" s="129"/>
      <c r="F74" s="16"/>
      <c r="G74" s="67"/>
      <c r="H74" s="19"/>
      <c r="I74" s="19"/>
    </row>
    <row r="75" spans="1:10" ht="21.75" customHeight="1">
      <c r="A75" s="14"/>
      <c r="B75" s="15"/>
      <c r="C75" s="14"/>
      <c r="D75" s="19"/>
      <c r="E75" s="129"/>
      <c r="F75" s="16"/>
      <c r="G75" s="67"/>
      <c r="H75" s="19"/>
      <c r="I75" s="19"/>
    </row>
    <row r="76" spans="1:10" ht="45.75" customHeight="1">
      <c r="B76" s="88"/>
      <c r="C76" s="7"/>
      <c r="D76" s="263"/>
      <c r="E76" s="6"/>
      <c r="F76" s="6"/>
    </row>
    <row r="77" spans="1:10" ht="37.5">
      <c r="A77" s="2"/>
      <c r="B77" s="25" t="s">
        <v>298</v>
      </c>
      <c r="C77" s="4"/>
      <c r="D77" s="262"/>
      <c r="E77" s="262"/>
      <c r="F77" s="262"/>
      <c r="G77" s="71"/>
      <c r="H77" s="262"/>
      <c r="I77" s="262"/>
      <c r="J77" s="262"/>
    </row>
    <row r="78" spans="1:10" ht="26.25">
      <c r="A78" s="107"/>
      <c r="B78" s="89"/>
      <c r="C78" s="33" t="s">
        <v>361</v>
      </c>
      <c r="D78" s="33" t="s">
        <v>383</v>
      </c>
      <c r="E78" s="33" t="s">
        <v>362</v>
      </c>
      <c r="F78" s="33" t="s">
        <v>363</v>
      </c>
      <c r="G78" s="33" t="s">
        <v>371</v>
      </c>
      <c r="H78" s="34" t="s">
        <v>103</v>
      </c>
      <c r="I78" s="123" t="s">
        <v>270</v>
      </c>
      <c r="J78" s="123" t="s">
        <v>311</v>
      </c>
    </row>
    <row r="79" spans="1:10" s="108" customFormat="1" ht="32.1" customHeight="1">
      <c r="A79" s="14"/>
      <c r="B79" s="15"/>
      <c r="C79" s="22" t="s">
        <v>480</v>
      </c>
      <c r="D79" s="19" t="s">
        <v>387</v>
      </c>
      <c r="E79" s="16" t="s">
        <v>483</v>
      </c>
      <c r="F79" s="16" t="s">
        <v>484</v>
      </c>
      <c r="G79" s="67" t="s">
        <v>485</v>
      </c>
      <c r="H79" s="157">
        <f>ROUNDUP((('UK-R-Seating'!H80)/1.59)/10,0)*10</f>
        <v>1260</v>
      </c>
      <c r="I79" s="157">
        <f>ROUNDUP((('UK-R-Seating'!I80)/1.59)/10,0)*10</f>
        <v>1460</v>
      </c>
      <c r="J79" s="157">
        <f>ROUNDUP((('UK-R-Seating'!J80)/1.59)/10,0)*10</f>
        <v>1710</v>
      </c>
    </row>
    <row r="80" spans="1:10" ht="28.35" customHeight="1">
      <c r="A80" s="14"/>
      <c r="B80" s="15"/>
      <c r="C80" s="22" t="s">
        <v>481</v>
      </c>
      <c r="D80" s="19" t="s">
        <v>482</v>
      </c>
      <c r="E80" s="16" t="s">
        <v>483</v>
      </c>
      <c r="F80" s="16" t="s">
        <v>484</v>
      </c>
      <c r="G80" s="67" t="s">
        <v>385</v>
      </c>
      <c r="H80" s="157"/>
      <c r="I80" s="437"/>
      <c r="J80" s="437"/>
    </row>
    <row r="81" spans="1:11" ht="28.35" customHeight="1">
      <c r="A81" s="14"/>
      <c r="B81" s="15"/>
      <c r="C81" s="14"/>
      <c r="D81" s="22"/>
      <c r="E81" s="16"/>
      <c r="F81" s="16"/>
      <c r="G81" s="67"/>
      <c r="H81" s="157"/>
      <c r="I81" s="405"/>
    </row>
    <row r="82" spans="1:11" ht="21.75" customHeight="1">
      <c r="A82" s="14"/>
      <c r="B82" s="15"/>
      <c r="C82" s="14"/>
      <c r="D82" s="19"/>
      <c r="E82" s="356" t="s">
        <v>308</v>
      </c>
      <c r="F82" s="16"/>
      <c r="G82" s="67"/>
      <c r="H82" s="157"/>
      <c r="I82" s="19"/>
    </row>
    <row r="83" spans="1:11" ht="21.75" customHeight="1">
      <c r="A83" s="14"/>
      <c r="B83" s="15"/>
      <c r="C83" s="14"/>
      <c r="D83" s="19"/>
      <c r="E83" s="24" t="s">
        <v>386</v>
      </c>
      <c r="F83" s="16"/>
      <c r="G83" s="67"/>
      <c r="H83" s="157"/>
      <c r="I83" s="19"/>
    </row>
    <row r="84" spans="1:11" ht="21.75" customHeight="1">
      <c r="A84" s="14"/>
      <c r="B84" s="15"/>
      <c r="C84" s="14"/>
      <c r="D84" s="19"/>
      <c r="F84" s="16"/>
      <c r="G84" s="67"/>
      <c r="H84" s="157"/>
      <c r="I84" s="19"/>
    </row>
    <row r="85" spans="1:11" ht="26.25">
      <c r="A85" s="14"/>
      <c r="B85" s="15"/>
      <c r="C85" s="14"/>
      <c r="D85" s="19"/>
      <c r="E85" s="396" t="s">
        <v>359</v>
      </c>
      <c r="F85" s="16"/>
      <c r="G85" s="67"/>
      <c r="H85" s="157"/>
      <c r="I85" s="19"/>
    </row>
    <row r="86" spans="1:11" ht="21.75" customHeight="1">
      <c r="A86" s="14"/>
      <c r="B86" s="15"/>
      <c r="C86" s="14"/>
      <c r="D86" s="19"/>
      <c r="E86" s="114"/>
      <c r="F86" s="16"/>
      <c r="G86" s="67"/>
      <c r="H86" s="157"/>
      <c r="I86" s="19"/>
    </row>
    <row r="87" spans="1:11" ht="21.75" customHeight="1">
      <c r="A87" s="14"/>
      <c r="B87" s="15"/>
      <c r="C87" s="14"/>
      <c r="D87" s="19"/>
      <c r="E87" s="81" t="s">
        <v>194</v>
      </c>
      <c r="F87" s="678"/>
      <c r="G87" s="678"/>
      <c r="H87" s="197">
        <f>ROUNDUP((('UK-R-Seating'!H88)/1.59)/10,0)*10</f>
        <v>190</v>
      </c>
      <c r="I87" s="19"/>
    </row>
    <row r="88" spans="1:11" ht="21.75" customHeight="1">
      <c r="A88" s="14"/>
      <c r="B88" s="15"/>
      <c r="C88" s="14"/>
      <c r="D88" s="19"/>
      <c r="E88" s="16"/>
      <c r="F88" s="16"/>
      <c r="G88" s="67"/>
      <c r="H88" s="19"/>
      <c r="I88" s="19"/>
    </row>
    <row r="89" spans="1:11" ht="21.75" customHeight="1">
      <c r="A89" s="14"/>
      <c r="B89" s="15"/>
      <c r="C89" s="14"/>
      <c r="D89" s="19"/>
      <c r="E89" s="16"/>
      <c r="F89" s="16"/>
      <c r="G89" s="67"/>
      <c r="H89" s="19"/>
      <c r="I89" s="19"/>
    </row>
    <row r="90" spans="1:11" ht="21.75" customHeight="1">
      <c r="A90" s="14"/>
      <c r="B90" s="15"/>
      <c r="C90" s="14"/>
      <c r="D90" s="19"/>
      <c r="E90" s="16"/>
      <c r="F90" s="16"/>
      <c r="G90" s="67"/>
      <c r="H90" s="19"/>
      <c r="I90" s="19"/>
    </row>
    <row r="91" spans="1:11" ht="54" customHeight="1">
      <c r="A91" s="14"/>
      <c r="B91" s="15"/>
      <c r="C91" s="14"/>
      <c r="D91" s="19"/>
      <c r="E91" s="16"/>
      <c r="F91" s="16"/>
      <c r="G91" s="67"/>
      <c r="H91" s="19"/>
      <c r="I91" s="19"/>
    </row>
    <row r="92" spans="1:11" ht="21.75" customHeight="1">
      <c r="A92" s="14"/>
      <c r="B92" s="15"/>
      <c r="C92" s="14"/>
      <c r="D92" s="19"/>
      <c r="E92" s="16"/>
      <c r="F92" s="16"/>
      <c r="G92" s="67"/>
      <c r="H92" s="19"/>
      <c r="I92" s="19"/>
    </row>
    <row r="93" spans="1:11" ht="37.5">
      <c r="A93" s="2"/>
      <c r="B93" s="25" t="s">
        <v>27</v>
      </c>
      <c r="C93" s="4"/>
      <c r="D93" s="262"/>
      <c r="E93" s="262"/>
      <c r="F93" s="262"/>
      <c r="G93" s="71"/>
      <c r="H93" s="262"/>
      <c r="I93" s="262"/>
      <c r="J93" s="262"/>
    </row>
    <row r="94" spans="1:11" ht="26.25">
      <c r="A94" s="125"/>
      <c r="B94" s="265"/>
      <c r="C94" s="36"/>
      <c r="D94" s="33" t="s">
        <v>361</v>
      </c>
      <c r="E94" s="33" t="s">
        <v>362</v>
      </c>
      <c r="F94" s="33" t="s">
        <v>363</v>
      </c>
      <c r="G94" s="33" t="s">
        <v>371</v>
      </c>
      <c r="H94" s="33" t="s">
        <v>103</v>
      </c>
      <c r="I94" s="123" t="s">
        <v>270</v>
      </c>
      <c r="J94" s="123" t="s">
        <v>311</v>
      </c>
    </row>
    <row r="95" spans="1:11" ht="26.25">
      <c r="A95" s="14"/>
      <c r="B95" s="15"/>
      <c r="C95" s="14"/>
      <c r="D95" s="19" t="s">
        <v>369</v>
      </c>
      <c r="E95" s="16" t="s">
        <v>483</v>
      </c>
      <c r="F95" s="16" t="s">
        <v>484</v>
      </c>
      <c r="G95" s="67" t="s">
        <v>485</v>
      </c>
      <c r="H95" s="157">
        <f>ROUNDUP((('UK-R-Seating'!H96)/1.59)/10,0)*10</f>
        <v>1120</v>
      </c>
      <c r="I95" s="157">
        <f>ROUNDUP((('UK-R-Seating'!I96)/1.59)/10,0)*10</f>
        <v>1340</v>
      </c>
      <c r="J95" s="157">
        <f>ROUNDUP((('UK-R-Seating'!J96)/1.59)/10,0)*10</f>
        <v>1620</v>
      </c>
    </row>
    <row r="96" spans="1:11" ht="26.25">
      <c r="A96" s="14"/>
      <c r="B96" s="15"/>
      <c r="C96" s="14"/>
      <c r="D96" s="19"/>
      <c r="E96" s="16"/>
      <c r="F96" s="16"/>
      <c r="G96" s="67"/>
      <c r="H96" s="157"/>
      <c r="I96" s="19"/>
      <c r="K96" s="14"/>
    </row>
    <row r="97" spans="1:11" ht="26.25">
      <c r="A97" s="14"/>
      <c r="B97" s="15"/>
      <c r="C97" s="14"/>
      <c r="D97" s="19"/>
      <c r="E97" s="356" t="s">
        <v>308</v>
      </c>
      <c r="F97" s="16"/>
      <c r="G97" s="67"/>
      <c r="H97" s="157"/>
      <c r="I97" s="19"/>
      <c r="K97" s="14"/>
    </row>
    <row r="98" spans="1:11" ht="26.25">
      <c r="A98" s="14"/>
      <c r="B98" s="15"/>
      <c r="C98" s="14"/>
      <c r="D98" s="19"/>
      <c r="E98" s="24" t="s">
        <v>388</v>
      </c>
      <c r="F98" s="16"/>
      <c r="G98" s="67"/>
      <c r="H98" s="157"/>
      <c r="I98" s="19"/>
    </row>
    <row r="99" spans="1:11" ht="26.25">
      <c r="A99" s="14"/>
      <c r="B99" s="15"/>
      <c r="C99" s="14"/>
      <c r="D99" s="19"/>
      <c r="F99" s="16"/>
      <c r="G99" s="67"/>
      <c r="H99" s="157"/>
      <c r="I99" s="19"/>
    </row>
    <row r="100" spans="1:11" ht="26.25">
      <c r="A100" s="14"/>
      <c r="B100" s="15"/>
      <c r="C100" s="14"/>
      <c r="D100" s="19"/>
      <c r="E100" s="396" t="s">
        <v>359</v>
      </c>
      <c r="F100" s="16"/>
      <c r="G100" s="67"/>
      <c r="H100" s="157"/>
      <c r="I100" s="19"/>
    </row>
    <row r="101" spans="1:11" ht="26.25">
      <c r="A101" s="14"/>
      <c r="B101" s="15"/>
      <c r="C101" s="14"/>
      <c r="D101" s="19"/>
      <c r="E101" s="114"/>
      <c r="F101" s="16"/>
      <c r="G101" s="67"/>
      <c r="H101" s="157"/>
      <c r="I101" s="19"/>
    </row>
    <row r="102" spans="1:11" ht="26.25">
      <c r="A102" s="14"/>
      <c r="B102" s="15"/>
      <c r="C102" s="14"/>
      <c r="D102" s="19"/>
      <c r="E102" s="81" t="s">
        <v>194</v>
      </c>
      <c r="F102" s="678"/>
      <c r="G102" s="678"/>
      <c r="H102" s="197">
        <f>ROUNDUP((('UK-R-Seating'!H103)/1.59)/10,0)*10</f>
        <v>190</v>
      </c>
      <c r="I102" s="19"/>
    </row>
    <row r="103" spans="1:11" ht="26.25">
      <c r="A103" s="14"/>
      <c r="B103" s="15"/>
      <c r="C103" s="14"/>
      <c r="D103" s="19"/>
      <c r="E103" s="16"/>
      <c r="F103" s="16"/>
      <c r="G103" s="67"/>
      <c r="H103" s="19"/>
      <c r="I103" s="19"/>
    </row>
    <row r="104" spans="1:11" ht="50.1" customHeight="1">
      <c r="A104" s="2"/>
      <c r="B104" s="25" t="s">
        <v>564</v>
      </c>
      <c r="C104" s="4"/>
      <c r="D104" s="262"/>
      <c r="E104" s="262"/>
      <c r="F104" s="262"/>
      <c r="G104" s="71"/>
      <c r="H104" s="262"/>
      <c r="I104" s="262"/>
      <c r="J104" s="262"/>
    </row>
    <row r="105" spans="1:11" s="67" customFormat="1" ht="26.25">
      <c r="A105" s="125"/>
      <c r="B105" s="265"/>
      <c r="C105" s="36"/>
      <c r="D105" s="211"/>
      <c r="E105" s="33" t="s">
        <v>362</v>
      </c>
      <c r="F105" s="33" t="s">
        <v>363</v>
      </c>
      <c r="G105" s="33" t="s">
        <v>371</v>
      </c>
      <c r="H105" s="33" t="s">
        <v>112</v>
      </c>
      <c r="I105" s="123"/>
      <c r="J105" s="36"/>
    </row>
    <row r="106" spans="1:11" ht="26.25">
      <c r="A106" s="14"/>
      <c r="B106" s="15"/>
      <c r="C106" s="14"/>
      <c r="D106" s="19"/>
      <c r="E106" s="16" t="s">
        <v>368</v>
      </c>
      <c r="F106" s="16" t="s">
        <v>393</v>
      </c>
      <c r="G106" s="67" t="s">
        <v>578</v>
      </c>
      <c r="H106" s="157">
        <f>ROUNDUP((('UK-R-Seating'!H108)/1.59)/10,0)*10</f>
        <v>1640</v>
      </c>
      <c r="I106" s="157"/>
    </row>
    <row r="107" spans="1:11" ht="26.25">
      <c r="A107" s="14"/>
      <c r="B107" s="15"/>
      <c r="C107" s="14"/>
      <c r="D107" s="19"/>
      <c r="E107" s="16" t="s">
        <v>368</v>
      </c>
      <c r="F107" s="16" t="s">
        <v>393</v>
      </c>
      <c r="G107" s="67" t="s">
        <v>579</v>
      </c>
      <c r="H107" s="157">
        <f>ROUNDUP((('UK-R-Seating'!H109)/1.59)/10,0)*10</f>
        <v>1830</v>
      </c>
      <c r="I107" s="19"/>
    </row>
    <row r="108" spans="1:11" s="5" customFormat="1" ht="26.25">
      <c r="A108" s="22"/>
      <c r="B108" s="194"/>
      <c r="C108" s="22"/>
      <c r="D108" s="22"/>
      <c r="E108" s="16"/>
      <c r="F108" s="16"/>
      <c r="G108" s="67"/>
      <c r="H108" s="157"/>
      <c r="I108" s="195"/>
    </row>
    <row r="109" spans="1:11" s="5" customFormat="1" ht="26.25">
      <c r="A109" s="22"/>
      <c r="B109" s="194"/>
      <c r="C109" s="22"/>
      <c r="D109" s="22"/>
      <c r="E109" s="16"/>
      <c r="F109" s="16"/>
      <c r="G109" s="67"/>
      <c r="H109" s="157"/>
      <c r="I109" s="195"/>
    </row>
    <row r="110" spans="1:11" s="5" customFormat="1" ht="26.25">
      <c r="A110" s="22"/>
      <c r="B110" s="194"/>
      <c r="C110" s="22"/>
      <c r="D110" s="22"/>
      <c r="F110" s="24"/>
      <c r="G110" s="92"/>
      <c r="H110" s="195"/>
      <c r="I110" s="195"/>
    </row>
    <row r="111" spans="1:11" s="5" customFormat="1" ht="28.35" customHeight="1">
      <c r="A111" s="22"/>
      <c r="B111" s="194"/>
      <c r="C111" s="22"/>
      <c r="D111" s="22"/>
      <c r="E111" s="114"/>
      <c r="F111" s="24"/>
      <c r="G111" s="92"/>
      <c r="H111" s="195"/>
      <c r="I111" s="195"/>
    </row>
    <row r="112" spans="1:11" ht="26.25">
      <c r="A112" s="14"/>
      <c r="B112" s="15"/>
      <c r="C112" s="14"/>
      <c r="D112" s="19"/>
      <c r="E112" s="397" t="s">
        <v>565</v>
      </c>
      <c r="F112" s="5"/>
      <c r="G112" s="5"/>
      <c r="H112" s="5"/>
      <c r="I112" s="19"/>
    </row>
    <row r="113" spans="1:10" ht="21.75" customHeight="1">
      <c r="A113" s="14"/>
      <c r="B113" s="15"/>
      <c r="C113" s="14"/>
      <c r="D113" s="19"/>
      <c r="E113" s="24"/>
      <c r="F113" s="24"/>
      <c r="G113" s="92"/>
      <c r="H113" s="157"/>
      <c r="I113" s="19"/>
    </row>
    <row r="114" spans="1:10" ht="33" customHeight="1">
      <c r="A114" s="14"/>
      <c r="B114" s="15"/>
      <c r="C114" s="14"/>
      <c r="D114" s="19"/>
      <c r="E114" s="24" t="s">
        <v>587</v>
      </c>
      <c r="F114" s="16"/>
      <c r="G114" s="67"/>
      <c r="H114" s="19"/>
      <c r="I114" s="19"/>
    </row>
    <row r="115" spans="1:10" ht="48" customHeight="1">
      <c r="A115" s="14"/>
      <c r="B115" s="15"/>
      <c r="C115" s="14"/>
      <c r="D115" s="19"/>
      <c r="E115" s="16"/>
      <c r="F115" s="16"/>
      <c r="G115" s="67"/>
      <c r="H115" s="19"/>
      <c r="I115" s="19"/>
    </row>
    <row r="116" spans="1:10" ht="18.75">
      <c r="B116" s="88"/>
      <c r="C116" s="7"/>
      <c r="D116" s="263"/>
      <c r="E116" s="6"/>
      <c r="F116" s="6"/>
    </row>
    <row r="117" spans="1:10" ht="17.25" customHeight="1">
      <c r="B117" s="88"/>
      <c r="C117" s="7"/>
      <c r="D117" s="263"/>
      <c r="E117" s="6"/>
      <c r="F117" s="6"/>
    </row>
    <row r="118" spans="1:10" ht="50.1" customHeight="1">
      <c r="A118" s="2"/>
      <c r="B118" s="25" t="s">
        <v>392</v>
      </c>
      <c r="C118" s="4"/>
      <c r="D118" s="262"/>
      <c r="E118" s="262"/>
      <c r="F118" s="262"/>
      <c r="G118" s="71"/>
      <c r="H118" s="262"/>
      <c r="I118" s="262"/>
      <c r="J118" s="262"/>
    </row>
    <row r="119" spans="1:10" s="67" customFormat="1" ht="26.25">
      <c r="A119" s="125"/>
      <c r="B119" s="265"/>
      <c r="C119" s="36"/>
      <c r="D119" s="211"/>
      <c r="E119" s="33" t="s">
        <v>362</v>
      </c>
      <c r="F119" s="33" t="s">
        <v>363</v>
      </c>
      <c r="G119" s="33" t="s">
        <v>371</v>
      </c>
      <c r="H119" s="33" t="s">
        <v>112</v>
      </c>
      <c r="I119" s="123"/>
      <c r="J119" s="36"/>
    </row>
    <row r="120" spans="1:10" ht="26.25">
      <c r="A120" s="14"/>
      <c r="B120" s="15"/>
      <c r="C120" s="14"/>
      <c r="D120" s="19"/>
      <c r="E120" s="16" t="s">
        <v>368</v>
      </c>
      <c r="F120" s="16" t="s">
        <v>393</v>
      </c>
      <c r="G120" s="67" t="s">
        <v>578</v>
      </c>
      <c r="H120" s="157">
        <f>ROUNDUP((('UK-R-Seating'!H121)/1.59)/10,0)*10</f>
        <v>2020</v>
      </c>
      <c r="I120" s="157"/>
    </row>
    <row r="121" spans="1:10" ht="26.25">
      <c r="A121" s="14"/>
      <c r="B121" s="15"/>
      <c r="C121" s="14"/>
      <c r="D121" s="19"/>
      <c r="E121" s="16" t="s">
        <v>368</v>
      </c>
      <c r="F121" s="16" t="s">
        <v>393</v>
      </c>
      <c r="G121" s="67" t="s">
        <v>579</v>
      </c>
      <c r="H121" s="157">
        <f>ROUNDUP((('UK-R-Seating'!H122)/1.59)/10,0)*10</f>
        <v>2270</v>
      </c>
      <c r="I121" s="19"/>
    </row>
    <row r="122" spans="1:10" s="5" customFormat="1" ht="26.25">
      <c r="A122" s="22"/>
      <c r="B122" s="194"/>
      <c r="C122" s="22"/>
      <c r="D122" s="22"/>
      <c r="E122" s="16" t="s">
        <v>368</v>
      </c>
      <c r="F122" s="16" t="s">
        <v>393</v>
      </c>
      <c r="G122" s="67" t="s">
        <v>580</v>
      </c>
      <c r="H122" s="157">
        <f>ROUNDUP((('UK-R-Seating'!H123)/1.59)/10,0)*10</f>
        <v>2520</v>
      </c>
      <c r="I122" s="195"/>
    </row>
    <row r="123" spans="1:10" s="5" customFormat="1" ht="26.25">
      <c r="A123" s="22"/>
      <c r="B123" s="194"/>
      <c r="C123" s="22"/>
      <c r="D123" s="22"/>
      <c r="E123" s="16" t="s">
        <v>368</v>
      </c>
      <c r="F123" s="16" t="s">
        <v>393</v>
      </c>
      <c r="G123" s="67" t="s">
        <v>581</v>
      </c>
      <c r="H123" s="157">
        <f>ROUNDUP((('UK-R-Seating'!H124)/1.59)/10,0)*10</f>
        <v>2810</v>
      </c>
      <c r="I123" s="195"/>
    </row>
    <row r="124" spans="1:10" s="5" customFormat="1" ht="26.25">
      <c r="A124" s="22"/>
      <c r="B124" s="194"/>
      <c r="C124" s="22"/>
      <c r="D124" s="22"/>
      <c r="F124" s="24"/>
      <c r="G124" s="92"/>
      <c r="H124" s="195"/>
      <c r="I124" s="195"/>
    </row>
    <row r="125" spans="1:10" s="5" customFormat="1" ht="28.35" customHeight="1">
      <c r="A125" s="22"/>
      <c r="B125" s="194"/>
      <c r="C125" s="22"/>
      <c r="D125" s="22"/>
      <c r="E125" s="114"/>
      <c r="F125" s="24"/>
      <c r="G125" s="92"/>
      <c r="H125" s="195"/>
      <c r="I125" s="195"/>
    </row>
    <row r="126" spans="1:10" ht="26.25">
      <c r="A126" s="14"/>
      <c r="B126" s="15"/>
      <c r="C126" s="14"/>
      <c r="D126" s="19"/>
      <c r="E126" s="397" t="s">
        <v>479</v>
      </c>
      <c r="F126" s="5"/>
      <c r="G126" s="5"/>
      <c r="H126" s="5"/>
      <c r="I126" s="19"/>
    </row>
    <row r="127" spans="1:10" ht="21.75" customHeight="1">
      <c r="A127" s="14"/>
      <c r="B127" s="15"/>
      <c r="C127" s="14"/>
      <c r="D127" s="19"/>
      <c r="E127" s="24"/>
      <c r="F127" s="24"/>
      <c r="G127" s="92"/>
      <c r="H127" s="157"/>
      <c r="I127" s="19"/>
    </row>
    <row r="128" spans="1:10" ht="33" customHeight="1">
      <c r="A128" s="14"/>
      <c r="B128" s="15"/>
      <c r="C128" s="14"/>
      <c r="D128" s="19"/>
      <c r="E128" s="16"/>
      <c r="F128" s="16"/>
      <c r="G128" s="67"/>
      <c r="H128" s="19"/>
      <c r="I128" s="19"/>
    </row>
    <row r="129" spans="1:10" ht="48" customHeight="1">
      <c r="A129" s="14"/>
      <c r="B129" s="15"/>
      <c r="C129" s="14"/>
      <c r="D129" s="19"/>
      <c r="E129" s="16"/>
      <c r="F129" s="16"/>
      <c r="G129" s="67"/>
      <c r="H129" s="19"/>
      <c r="I129" s="19"/>
    </row>
    <row r="130" spans="1:10" ht="50.1" customHeight="1">
      <c r="A130" s="2"/>
      <c r="B130" s="25" t="s">
        <v>300</v>
      </c>
      <c r="C130" s="4"/>
      <c r="D130" s="262"/>
      <c r="E130" s="262"/>
      <c r="F130" s="262"/>
      <c r="G130" s="71"/>
      <c r="H130" s="262"/>
      <c r="I130" s="262"/>
      <c r="J130" s="262"/>
    </row>
    <row r="131" spans="1:10" s="67" customFormat="1" ht="26.25">
      <c r="A131" s="125"/>
      <c r="B131" s="265"/>
      <c r="C131" s="36"/>
      <c r="D131" s="33" t="s">
        <v>361</v>
      </c>
      <c r="E131" s="33" t="s">
        <v>362</v>
      </c>
      <c r="F131" s="33" t="s">
        <v>363</v>
      </c>
      <c r="G131" s="33" t="s">
        <v>371</v>
      </c>
      <c r="H131" s="33" t="s">
        <v>477</v>
      </c>
      <c r="I131" s="33" t="s">
        <v>531</v>
      </c>
      <c r="J131" s="36"/>
    </row>
    <row r="132" spans="1:10" ht="28.35" customHeight="1">
      <c r="A132" s="14"/>
      <c r="B132" s="15"/>
      <c r="C132" s="14"/>
      <c r="D132" s="19" t="s">
        <v>372</v>
      </c>
      <c r="E132" s="16" t="s">
        <v>373</v>
      </c>
      <c r="F132" s="16" t="s">
        <v>374</v>
      </c>
      <c r="G132" s="67" t="s">
        <v>375</v>
      </c>
      <c r="H132" s="157">
        <f>ROUNDUP((('UK-R-Seating'!H133)/1.59)/10,0)*10</f>
        <v>2740</v>
      </c>
      <c r="I132" s="157">
        <f>ROUNDUP((('UK-R-Seating'!I133)/1.59)/10,0)*10</f>
        <v>3590</v>
      </c>
    </row>
    <row r="133" spans="1:10" ht="21" customHeight="1">
      <c r="A133" s="14"/>
      <c r="B133" s="15"/>
      <c r="C133" s="14"/>
      <c r="D133" s="19"/>
      <c r="E133" s="16"/>
      <c r="F133" s="16"/>
      <c r="G133" s="67"/>
      <c r="H133" s="157"/>
      <c r="I133" s="19"/>
    </row>
    <row r="134" spans="1:10" s="5" customFormat="1" ht="28.35" customHeight="1">
      <c r="A134" s="22"/>
      <c r="B134" s="194"/>
      <c r="C134" s="22"/>
      <c r="D134" s="22"/>
      <c r="H134" s="157"/>
      <c r="I134" s="195"/>
    </row>
    <row r="135" spans="1:10" s="5" customFormat="1" ht="28.35" customHeight="1">
      <c r="A135" s="22"/>
      <c r="B135" s="194"/>
      <c r="C135" s="22"/>
      <c r="D135" s="22"/>
      <c r="E135" s="101"/>
      <c r="F135" s="24"/>
      <c r="G135" s="92"/>
      <c r="H135" s="157"/>
      <c r="I135" s="195"/>
    </row>
    <row r="136" spans="1:10" s="5" customFormat="1" ht="28.35" customHeight="1">
      <c r="A136" s="22"/>
      <c r="B136" s="194"/>
      <c r="C136" s="22"/>
      <c r="D136" s="22"/>
      <c r="E136" s="396" t="s">
        <v>359</v>
      </c>
      <c r="F136" s="24"/>
      <c r="G136" s="92"/>
      <c r="H136" s="157"/>
      <c r="I136" s="195"/>
    </row>
    <row r="137" spans="1:10" s="5" customFormat="1" ht="28.35" customHeight="1">
      <c r="A137" s="22"/>
      <c r="B137" s="194"/>
      <c r="C137" s="22"/>
      <c r="D137" s="22"/>
      <c r="E137" s="114"/>
      <c r="F137" s="24"/>
      <c r="G137" s="92"/>
      <c r="H137" s="157"/>
      <c r="I137" s="195"/>
    </row>
    <row r="138" spans="1:10" ht="21" customHeight="1">
      <c r="A138" s="14"/>
      <c r="B138" s="15"/>
      <c r="C138" s="14"/>
      <c r="D138" s="19"/>
      <c r="E138" s="81" t="s">
        <v>194</v>
      </c>
      <c r="F138" s="678"/>
      <c r="G138" s="678"/>
      <c r="H138" s="197">
        <f>ROUNDUP((('UK-R-Seating'!H139)/1.59)/10,0)*10</f>
        <v>190</v>
      </c>
      <c r="I138" s="19"/>
    </row>
    <row r="139" spans="1:10" ht="21.75" customHeight="1">
      <c r="A139" s="14"/>
      <c r="B139" s="15"/>
      <c r="C139" s="14"/>
      <c r="D139" s="19"/>
      <c r="E139" s="24"/>
      <c r="F139" s="24"/>
      <c r="G139" s="92"/>
      <c r="H139" s="157"/>
      <c r="I139" s="19"/>
    </row>
    <row r="140" spans="1:10" ht="33" customHeight="1">
      <c r="A140" s="14"/>
      <c r="B140" s="15"/>
      <c r="C140" s="14"/>
      <c r="D140" s="19"/>
      <c r="E140" s="16"/>
      <c r="F140" s="16"/>
      <c r="G140" s="67"/>
      <c r="H140" s="19"/>
      <c r="I140" s="19"/>
    </row>
    <row r="141" spans="1:10" ht="33" customHeight="1">
      <c r="A141" s="14"/>
      <c r="B141" s="15"/>
      <c r="C141" s="14"/>
      <c r="D141" s="19"/>
      <c r="E141" s="16"/>
      <c r="F141" s="16"/>
      <c r="G141" s="67"/>
      <c r="H141" s="19"/>
      <c r="I141" s="19"/>
    </row>
    <row r="142" spans="1:10" ht="33" customHeight="1">
      <c r="A142" s="14"/>
      <c r="B142" s="15"/>
      <c r="C142" s="14"/>
      <c r="D142" s="19"/>
      <c r="E142" s="16"/>
      <c r="F142" s="16"/>
      <c r="G142" s="67"/>
      <c r="H142" s="19"/>
      <c r="I142" s="19"/>
    </row>
    <row r="143" spans="1:10" ht="33" customHeight="1">
      <c r="A143" s="14"/>
      <c r="B143" s="15"/>
      <c r="C143" s="14"/>
      <c r="D143" s="19"/>
      <c r="E143" s="16"/>
      <c r="F143" s="16"/>
      <c r="G143" s="67"/>
      <c r="H143" s="19"/>
      <c r="I143" s="19"/>
    </row>
    <row r="144" spans="1:10" ht="21.75" customHeight="1">
      <c r="B144" s="88"/>
      <c r="C144" s="7"/>
      <c r="D144" s="263"/>
      <c r="E144" s="6"/>
      <c r="F144" s="6"/>
    </row>
    <row r="145" spans="1:10" ht="50.1" customHeight="1">
      <c r="A145" s="2"/>
      <c r="B145" s="25" t="s">
        <v>394</v>
      </c>
      <c r="C145" s="4"/>
      <c r="D145" s="262"/>
      <c r="E145" s="262"/>
      <c r="F145" s="262"/>
      <c r="G145" s="71"/>
      <c r="H145" s="262"/>
      <c r="I145" s="262"/>
      <c r="J145" s="262"/>
    </row>
    <row r="146" spans="1:10" s="108" customFormat="1" ht="26.25">
      <c r="A146" s="107"/>
      <c r="B146" s="89"/>
      <c r="C146" s="38"/>
      <c r="D146" s="241"/>
      <c r="E146" s="240" t="s">
        <v>362</v>
      </c>
      <c r="F146" s="254" t="s">
        <v>363</v>
      </c>
      <c r="G146" s="254" t="s">
        <v>371</v>
      </c>
      <c r="H146" s="34" t="s">
        <v>103</v>
      </c>
      <c r="I146" s="123" t="s">
        <v>270</v>
      </c>
      <c r="J146" s="123" t="s">
        <v>395</v>
      </c>
    </row>
    <row r="147" spans="1:10" ht="26.25">
      <c r="A147" s="14"/>
      <c r="B147" s="15"/>
      <c r="C147" s="14"/>
      <c r="D147" s="19"/>
      <c r="E147" s="16" t="s">
        <v>396</v>
      </c>
      <c r="F147" s="16" t="s">
        <v>393</v>
      </c>
      <c r="G147" s="67" t="s">
        <v>393</v>
      </c>
      <c r="H147" s="157">
        <f>ROUNDUP((('UK-R-Seating'!H155)/1.59)/10,0)*10</f>
        <v>1070</v>
      </c>
      <c r="I147" s="157">
        <f>ROUNDUP((('UK-R-Seating'!I155)/1.59)/10,0)*10</f>
        <v>1040</v>
      </c>
      <c r="J147" s="157">
        <f>ROUNDUP((('UK-R-Seating'!J155)/1.59)/10,0)*10</f>
        <v>1040</v>
      </c>
    </row>
    <row r="148" spans="1:10" ht="21.75" customHeight="1">
      <c r="A148" s="14"/>
      <c r="B148" s="15"/>
      <c r="C148" s="14"/>
      <c r="D148" s="19"/>
      <c r="E148" s="16"/>
      <c r="F148" s="16"/>
      <c r="G148" s="67"/>
      <c r="H148" s="19"/>
      <c r="I148" s="19"/>
    </row>
    <row r="149" spans="1:10" ht="21.75" customHeight="1">
      <c r="A149" s="14"/>
      <c r="B149" s="15"/>
      <c r="C149" s="14"/>
      <c r="D149" s="19"/>
      <c r="I149" s="19"/>
    </row>
    <row r="150" spans="1:10" ht="21.75" customHeight="1">
      <c r="A150" s="14"/>
      <c r="B150" s="15"/>
      <c r="C150" s="14"/>
      <c r="D150" s="19"/>
      <c r="E150" s="356"/>
      <c r="I150" s="19"/>
    </row>
    <row r="151" spans="1:10" ht="21.75" customHeight="1">
      <c r="A151" s="14"/>
      <c r="B151" s="15"/>
      <c r="C151" s="14"/>
      <c r="D151" s="19"/>
      <c r="E151" s="24" t="s">
        <v>398</v>
      </c>
      <c r="F151" s="16"/>
      <c r="G151" s="67"/>
      <c r="H151" s="19"/>
      <c r="I151" s="19"/>
    </row>
    <row r="152" spans="1:10" ht="21.75" customHeight="1">
      <c r="A152" s="14"/>
      <c r="B152" s="15"/>
      <c r="C152" s="14"/>
      <c r="D152" s="19"/>
      <c r="E152" s="22" t="s">
        <v>399</v>
      </c>
      <c r="F152" s="16"/>
      <c r="G152" s="67"/>
      <c r="H152" s="19"/>
      <c r="I152" s="19"/>
    </row>
    <row r="153" spans="1:10" s="207" customFormat="1" ht="21.75" customHeight="1">
      <c r="A153" s="204"/>
      <c r="B153" s="205"/>
      <c r="C153" s="204"/>
      <c r="D153" s="204"/>
      <c r="F153" s="16"/>
      <c r="G153" s="67"/>
      <c r="H153" s="19"/>
      <c r="I153" s="204"/>
    </row>
    <row r="154" spans="1:10" ht="26.25">
      <c r="A154" s="14"/>
      <c r="B154" s="15"/>
      <c r="C154" s="14"/>
      <c r="D154" s="19"/>
      <c r="E154" s="396" t="s">
        <v>359</v>
      </c>
      <c r="F154" s="182"/>
      <c r="G154" s="206"/>
      <c r="H154" s="204"/>
      <c r="I154" s="19"/>
    </row>
    <row r="155" spans="1:10" ht="21" customHeight="1">
      <c r="A155" s="14"/>
      <c r="B155" s="15"/>
      <c r="C155" s="14"/>
      <c r="D155" s="19"/>
      <c r="E155" s="16"/>
      <c r="F155" s="16"/>
      <c r="G155" s="67"/>
      <c r="H155" s="19"/>
      <c r="I155" s="19"/>
    </row>
    <row r="156" spans="1:10" ht="21.75" customHeight="1">
      <c r="A156" s="14"/>
      <c r="B156" s="15"/>
      <c r="C156" s="14"/>
      <c r="D156" s="19"/>
      <c r="E156" s="16"/>
      <c r="F156" s="16"/>
      <c r="G156" s="67"/>
      <c r="H156" s="19"/>
      <c r="I156" s="19"/>
    </row>
    <row r="157" spans="1:10" ht="21.75" customHeight="1">
      <c r="A157" s="14"/>
      <c r="B157" s="15"/>
      <c r="C157" s="14"/>
      <c r="D157" s="19"/>
      <c r="E157" s="82" t="s">
        <v>14</v>
      </c>
      <c r="F157" s="164"/>
      <c r="G157" s="79"/>
      <c r="H157" s="197">
        <f>ROUNDUP((('UK-R-Seating'!H165)/1.59)/10,0)*10</f>
        <v>310</v>
      </c>
      <c r="I157" s="19"/>
    </row>
    <row r="158" spans="1:10" ht="21.75" customHeight="1">
      <c r="A158" s="14"/>
      <c r="B158" s="15"/>
      <c r="C158" s="14"/>
      <c r="D158" s="19"/>
      <c r="E158" s="16"/>
      <c r="F158" s="16"/>
      <c r="G158" s="67"/>
      <c r="H158" s="19"/>
      <c r="I158" s="19"/>
    </row>
    <row r="159" spans="1:10" ht="21.75" customHeight="1">
      <c r="A159" s="14"/>
      <c r="B159" s="15"/>
      <c r="C159" s="14"/>
      <c r="D159" s="19"/>
      <c r="E159" s="16"/>
      <c r="F159" s="16"/>
      <c r="G159" s="67"/>
      <c r="H159" s="19"/>
      <c r="I159" s="19"/>
    </row>
    <row r="160" spans="1:10" ht="30" customHeight="1">
      <c r="A160" s="14"/>
      <c r="B160" s="15"/>
      <c r="C160" s="14"/>
      <c r="D160" s="19"/>
      <c r="E160" s="16"/>
      <c r="F160" s="16"/>
      <c r="G160" s="67"/>
      <c r="H160" s="19"/>
      <c r="I160" s="19"/>
    </row>
    <row r="161" spans="1:10" ht="50.1" customHeight="1">
      <c r="A161" s="2"/>
      <c r="B161" s="25" t="s">
        <v>575</v>
      </c>
      <c r="C161" s="4"/>
      <c r="D161" s="262"/>
      <c r="E161" s="262"/>
      <c r="F161" s="262"/>
      <c r="G161" s="71"/>
      <c r="H161" s="262"/>
      <c r="I161" s="262"/>
      <c r="J161" s="262"/>
    </row>
    <row r="162" spans="1:10" s="67" customFormat="1" ht="26.25">
      <c r="A162" s="125"/>
      <c r="B162" s="265"/>
      <c r="C162" s="36"/>
      <c r="D162" s="211"/>
      <c r="E162" s="33" t="s">
        <v>362</v>
      </c>
      <c r="F162" s="33" t="s">
        <v>363</v>
      </c>
      <c r="G162" s="33" t="s">
        <v>371</v>
      </c>
      <c r="H162" s="33" t="s">
        <v>112</v>
      </c>
      <c r="I162" s="123"/>
      <c r="J162" s="36"/>
    </row>
    <row r="163" spans="1:10" ht="26.25">
      <c r="A163" s="14"/>
      <c r="B163" s="15"/>
      <c r="C163" s="14"/>
      <c r="D163" s="19"/>
      <c r="E163" s="16" t="s">
        <v>368</v>
      </c>
      <c r="F163" s="16" t="s">
        <v>393</v>
      </c>
      <c r="G163" s="67" t="s">
        <v>576</v>
      </c>
      <c r="H163" s="157">
        <f>ROUNDUP((('UK-R-Seating'!H171)/1.59)/10,0)*10</f>
        <v>550</v>
      </c>
      <c r="I163" s="157"/>
    </row>
    <row r="164" spans="1:10" ht="26.25">
      <c r="A164" s="14"/>
      <c r="B164" s="15"/>
      <c r="C164" s="14"/>
      <c r="D164" s="19"/>
      <c r="E164" s="16"/>
      <c r="F164" s="16"/>
      <c r="G164" s="67"/>
      <c r="H164" s="157"/>
      <c r="I164" s="19"/>
    </row>
    <row r="165" spans="1:10" s="5" customFormat="1" ht="26.25">
      <c r="A165" s="22"/>
      <c r="B165" s="194"/>
      <c r="C165" s="22"/>
      <c r="D165" s="22"/>
      <c r="E165" s="16"/>
      <c r="F165" s="16"/>
      <c r="G165" s="67"/>
      <c r="H165" s="157"/>
      <c r="I165" s="195"/>
    </row>
    <row r="166" spans="1:10" s="5" customFormat="1" ht="26.25">
      <c r="A166" s="22"/>
      <c r="B166" s="194"/>
      <c r="C166" s="22"/>
      <c r="D166" s="22"/>
      <c r="E166" s="16"/>
      <c r="F166" s="16"/>
      <c r="G166" s="67"/>
      <c r="H166" s="157"/>
      <c r="I166" s="195"/>
    </row>
    <row r="167" spans="1:10" s="5" customFormat="1" ht="26.25">
      <c r="A167" s="22"/>
      <c r="B167" s="194"/>
      <c r="C167" s="22"/>
      <c r="D167" s="22"/>
      <c r="F167" s="24"/>
      <c r="G167" s="92"/>
      <c r="H167" s="195"/>
      <c r="I167" s="195"/>
    </row>
    <row r="168" spans="1:10" s="5" customFormat="1" ht="28.35" customHeight="1">
      <c r="A168" s="22"/>
      <c r="B168" s="194"/>
      <c r="C168" s="22"/>
      <c r="D168" s="22"/>
      <c r="E168" s="114"/>
      <c r="F168" s="24"/>
      <c r="G168" s="92"/>
      <c r="H168" s="195"/>
      <c r="I168" s="195"/>
    </row>
    <row r="169" spans="1:10" ht="27.75" customHeight="1">
      <c r="A169" s="14"/>
      <c r="B169" s="15"/>
      <c r="C169" s="14"/>
      <c r="D169" s="19"/>
      <c r="E169" s="396" t="s">
        <v>565</v>
      </c>
      <c r="F169" s="5"/>
      <c r="G169" s="5"/>
      <c r="H169" s="5"/>
      <c r="I169" s="19"/>
    </row>
    <row r="170" spans="1:10" ht="28.5" customHeight="1">
      <c r="A170" s="14"/>
      <c r="B170" s="15"/>
      <c r="C170" s="14"/>
      <c r="D170" s="19"/>
      <c r="E170" s="24"/>
      <c r="F170" s="24"/>
      <c r="G170" s="92"/>
      <c r="H170" s="157"/>
      <c r="I170" s="19"/>
    </row>
    <row r="171" spans="1:10" ht="33" customHeight="1">
      <c r="A171" s="14"/>
      <c r="B171" s="15"/>
      <c r="C171" s="14"/>
      <c r="D171" s="19"/>
      <c r="E171" s="182" t="s">
        <v>587</v>
      </c>
      <c r="F171" s="16"/>
      <c r="G171" s="67"/>
      <c r="H171" s="19"/>
      <c r="I171" s="19"/>
    </row>
    <row r="172" spans="1:10" ht="48" customHeight="1">
      <c r="A172" s="14"/>
      <c r="B172" s="15"/>
      <c r="C172" s="14"/>
      <c r="D172" s="19"/>
      <c r="E172" s="16"/>
      <c r="F172" s="16"/>
      <c r="G172" s="67"/>
      <c r="H172" s="19"/>
      <c r="I172" s="19"/>
    </row>
    <row r="173" spans="1:10" ht="17.25" customHeight="1">
      <c r="B173" s="88"/>
      <c r="C173" s="7"/>
      <c r="D173" s="263"/>
      <c r="E173" s="6"/>
      <c r="F173" s="6"/>
    </row>
    <row r="174" spans="1:10" ht="50.1" customHeight="1">
      <c r="A174" s="2"/>
      <c r="B174" s="25" t="s">
        <v>397</v>
      </c>
      <c r="C174" s="4"/>
      <c r="D174" s="262"/>
      <c r="E174" s="262"/>
      <c r="F174" s="262"/>
      <c r="G174" s="71"/>
      <c r="H174" s="262"/>
      <c r="I174" s="262"/>
      <c r="J174" s="262"/>
    </row>
    <row r="175" spans="1:10" s="108" customFormat="1" ht="26.25">
      <c r="A175" s="107"/>
      <c r="B175" s="89"/>
      <c r="C175" s="38"/>
      <c r="D175" s="241"/>
      <c r="E175" s="240" t="s">
        <v>362</v>
      </c>
      <c r="F175" s="254" t="s">
        <v>363</v>
      </c>
      <c r="G175" s="254" t="s">
        <v>371</v>
      </c>
      <c r="H175" s="34" t="s">
        <v>103</v>
      </c>
      <c r="I175" s="123" t="s">
        <v>270</v>
      </c>
      <c r="J175" s="123" t="s">
        <v>395</v>
      </c>
    </row>
    <row r="176" spans="1:10" ht="26.25">
      <c r="A176" s="14"/>
      <c r="B176" s="15"/>
      <c r="C176" s="14"/>
      <c r="D176" s="19"/>
      <c r="E176" s="16" t="s">
        <v>396</v>
      </c>
      <c r="F176" s="16" t="s">
        <v>393</v>
      </c>
      <c r="G176" s="67" t="s">
        <v>393</v>
      </c>
      <c r="H176" s="157">
        <f>ROUNDUP((('UK-R-Seating'!H185)/1.59)/10,0)*10</f>
        <v>1720</v>
      </c>
      <c r="I176" s="157">
        <f>ROUNDUP((('UK-R-Seating'!I185)/1.59)/10,0)*10</f>
        <v>1720</v>
      </c>
      <c r="J176" s="157">
        <f>ROUNDUP((('UK-R-Seating'!J185)/1.59)/10,0)*10</f>
        <v>1720</v>
      </c>
    </row>
    <row r="177" spans="1:10" ht="21.75" customHeight="1">
      <c r="A177" s="14"/>
      <c r="B177" s="15"/>
      <c r="C177" s="14"/>
      <c r="D177" s="19"/>
      <c r="E177" s="16"/>
      <c r="F177" s="16"/>
      <c r="G177" s="67"/>
      <c r="H177" s="19"/>
      <c r="I177" s="19"/>
    </row>
    <row r="178" spans="1:10" ht="21.75" customHeight="1">
      <c r="A178" s="14"/>
      <c r="B178" s="15"/>
      <c r="C178" s="14"/>
      <c r="D178" s="19"/>
      <c r="I178" s="19"/>
    </row>
    <row r="179" spans="1:10" ht="21.75" customHeight="1">
      <c r="A179" s="14"/>
      <c r="B179" s="15"/>
      <c r="C179" s="14"/>
      <c r="D179" s="19"/>
      <c r="E179" s="24" t="s">
        <v>398</v>
      </c>
      <c r="I179" s="19"/>
    </row>
    <row r="180" spans="1:10" ht="21.75" customHeight="1">
      <c r="A180" s="14"/>
      <c r="B180" s="15"/>
      <c r="C180" s="14"/>
      <c r="D180" s="19"/>
      <c r="E180" s="22" t="s">
        <v>399</v>
      </c>
      <c r="F180" s="16"/>
      <c r="G180" s="67"/>
      <c r="H180" s="19"/>
      <c r="I180" s="19"/>
    </row>
    <row r="181" spans="1:10" ht="21.75" customHeight="1">
      <c r="A181" s="14"/>
      <c r="B181" s="15"/>
      <c r="C181" s="14"/>
      <c r="D181" s="19"/>
      <c r="F181" s="16"/>
      <c r="G181" s="67"/>
      <c r="H181" s="19"/>
      <c r="I181" s="19"/>
    </row>
    <row r="182" spans="1:10" s="207" customFormat="1" ht="26.25">
      <c r="A182" s="204"/>
      <c r="B182" s="205"/>
      <c r="C182" s="204"/>
      <c r="D182" s="204"/>
      <c r="E182" s="396" t="s">
        <v>359</v>
      </c>
      <c r="F182" s="16"/>
      <c r="G182" s="67"/>
      <c r="H182" s="19"/>
      <c r="I182" s="204"/>
    </row>
    <row r="183" spans="1:10" ht="21.75" customHeight="1">
      <c r="A183" s="14"/>
      <c r="B183" s="15"/>
      <c r="C183" s="14"/>
      <c r="D183" s="19"/>
      <c r="E183" s="114"/>
      <c r="F183" s="182"/>
      <c r="G183" s="206"/>
      <c r="H183" s="204"/>
      <c r="I183" s="19"/>
    </row>
    <row r="184" spans="1:10" ht="21.75" customHeight="1">
      <c r="A184" s="14"/>
      <c r="B184" s="15"/>
      <c r="C184" s="14"/>
      <c r="D184" s="19"/>
      <c r="E184" s="16"/>
      <c r="F184" s="16"/>
      <c r="G184" s="67"/>
      <c r="H184" s="19"/>
      <c r="I184" s="19"/>
    </row>
    <row r="185" spans="1:10" ht="21.75" customHeight="1">
      <c r="A185" s="14"/>
      <c r="B185" s="15"/>
      <c r="C185" s="14"/>
      <c r="D185" s="19"/>
      <c r="E185" s="82" t="s">
        <v>14</v>
      </c>
      <c r="F185" s="164"/>
      <c r="G185" s="79"/>
      <c r="H185" s="197">
        <f>ROUNDUP((('UK-R-Seating'!H193)/1.59)/10,0)*10</f>
        <v>310</v>
      </c>
      <c r="I185" s="19"/>
    </row>
    <row r="186" spans="1:10" ht="156.75" customHeight="1">
      <c r="A186" s="14"/>
      <c r="B186" s="15"/>
      <c r="C186" s="14"/>
      <c r="D186" s="19"/>
      <c r="E186" s="16"/>
      <c r="F186" s="16"/>
      <c r="G186" s="67"/>
      <c r="H186" s="19"/>
      <c r="I186" s="19"/>
    </row>
    <row r="187" spans="1:10" ht="21.75" customHeight="1">
      <c r="A187" s="14"/>
      <c r="B187" s="15"/>
      <c r="C187" s="14"/>
      <c r="D187" s="19"/>
      <c r="E187" s="16"/>
      <c r="F187" s="16"/>
      <c r="G187" s="67"/>
      <c r="H187" s="19"/>
      <c r="I187" s="19"/>
    </row>
    <row r="188" spans="1:10" ht="36" customHeight="1">
      <c r="A188" s="2"/>
      <c r="B188" s="25" t="s">
        <v>518</v>
      </c>
      <c r="C188" s="4"/>
      <c r="D188" s="262"/>
      <c r="E188" s="262"/>
      <c r="F188" s="262"/>
      <c r="G188" s="71"/>
      <c r="H188" s="262"/>
      <c r="I188" s="262"/>
      <c r="J188" s="262"/>
    </row>
    <row r="189" spans="1:10" ht="26.25">
      <c r="A189" s="107"/>
      <c r="B189" s="89"/>
      <c r="C189" s="38"/>
      <c r="D189" s="241"/>
      <c r="E189" s="240" t="s">
        <v>362</v>
      </c>
      <c r="F189" s="254" t="s">
        <v>363</v>
      </c>
      <c r="G189" s="254" t="s">
        <v>371</v>
      </c>
      <c r="H189" s="34" t="s">
        <v>103</v>
      </c>
      <c r="I189" s="123"/>
      <c r="J189" s="123"/>
    </row>
    <row r="190" spans="1:10" s="108" customFormat="1" ht="26.25">
      <c r="A190" s="14"/>
      <c r="B190" s="15"/>
      <c r="C190" s="14"/>
      <c r="D190" s="19"/>
      <c r="E190" s="16" t="s">
        <v>396</v>
      </c>
      <c r="F190" s="16" t="s">
        <v>393</v>
      </c>
      <c r="G190" s="67" t="s">
        <v>393</v>
      </c>
      <c r="H190" s="157">
        <f>ROUNDUP((('UK-R-Seating'!H198)/1.59)/10,0)*10</f>
        <v>1070</v>
      </c>
      <c r="I190" s="157"/>
      <c r="J190" s="157"/>
    </row>
    <row r="191" spans="1:10" ht="26.25">
      <c r="A191" s="14"/>
      <c r="B191" s="15"/>
      <c r="C191" s="14"/>
      <c r="D191" s="19"/>
      <c r="E191" s="16"/>
      <c r="F191" s="16"/>
      <c r="G191" s="67"/>
      <c r="H191" s="19"/>
      <c r="I191" s="19"/>
    </row>
    <row r="192" spans="1:10" ht="21.75" customHeight="1">
      <c r="A192" s="14"/>
      <c r="B192" s="15"/>
      <c r="C192" s="14"/>
      <c r="D192" s="19"/>
      <c r="I192" s="19"/>
    </row>
    <row r="193" spans="1:10" ht="21.75" customHeight="1">
      <c r="A193" s="14"/>
      <c r="B193" s="15"/>
      <c r="C193" s="14"/>
      <c r="D193" s="19"/>
      <c r="E193" s="356"/>
      <c r="I193" s="19"/>
    </row>
    <row r="194" spans="1:10" ht="21.75" customHeight="1">
      <c r="A194" s="14"/>
      <c r="B194" s="15"/>
      <c r="C194" s="14"/>
      <c r="D194" s="19"/>
      <c r="E194" s="24" t="s">
        <v>398</v>
      </c>
      <c r="F194" s="16"/>
      <c r="G194" s="67"/>
      <c r="H194" s="19"/>
      <c r="I194" s="19"/>
    </row>
    <row r="195" spans="1:10" ht="21.75" customHeight="1">
      <c r="A195" s="14"/>
      <c r="B195" s="15"/>
      <c r="C195" s="14"/>
      <c r="D195" s="19"/>
      <c r="E195" s="22" t="s">
        <v>399</v>
      </c>
      <c r="F195" s="16"/>
      <c r="G195" s="67"/>
      <c r="H195" s="19"/>
      <c r="I195" s="19"/>
    </row>
    <row r="196" spans="1:10" ht="21.75" customHeight="1">
      <c r="A196" s="204"/>
      <c r="B196" s="205"/>
      <c r="C196" s="204"/>
      <c r="D196" s="204"/>
      <c r="E196" s="207"/>
      <c r="F196" s="16"/>
      <c r="G196" s="67"/>
      <c r="H196" s="19"/>
      <c r="I196" s="204"/>
      <c r="J196" s="207"/>
    </row>
    <row r="197" spans="1:10" s="207" customFormat="1" ht="26.25">
      <c r="A197" s="14"/>
      <c r="B197" s="15"/>
      <c r="C197" s="14"/>
      <c r="D197" s="19"/>
      <c r="E197" s="176" t="s">
        <v>22</v>
      </c>
      <c r="F197" s="67"/>
      <c r="G197" s="67"/>
      <c r="H197" s="9"/>
      <c r="I197" s="19"/>
      <c r="J197"/>
    </row>
    <row r="198" spans="1:10" ht="48" customHeight="1">
      <c r="A198" s="14"/>
      <c r="B198" s="15"/>
      <c r="C198" s="14"/>
      <c r="D198" s="19"/>
      <c r="E198" s="169"/>
      <c r="F198" s="67"/>
      <c r="G198" s="67"/>
      <c r="H198" s="9"/>
      <c r="I198" s="19"/>
    </row>
    <row r="199" spans="1:10" ht="21.75" customHeight="1">
      <c r="A199" s="14"/>
      <c r="B199" s="15"/>
      <c r="C199" s="14"/>
      <c r="D199" s="19"/>
      <c r="E199" s="81" t="s">
        <v>14</v>
      </c>
      <c r="F199" s="160"/>
      <c r="G199" s="160"/>
      <c r="H199" s="197">
        <f>ROUNDUP((('UK-R-Seating'!H207)/1.59)/10,0)*10</f>
        <v>310</v>
      </c>
      <c r="I199" s="19"/>
    </row>
    <row r="200" spans="1:10" ht="21.75" customHeight="1">
      <c r="A200" s="14"/>
      <c r="B200" s="15"/>
      <c r="C200" s="14"/>
      <c r="D200" s="19"/>
      <c r="E200" s="24"/>
      <c r="F200" s="67"/>
      <c r="G200" s="67"/>
      <c r="H200" s="143"/>
      <c r="I200" s="19"/>
    </row>
    <row r="201" spans="1:10" ht="21.75" customHeight="1">
      <c r="A201" s="14"/>
      <c r="B201" s="15"/>
      <c r="C201" s="14"/>
      <c r="D201" s="19"/>
      <c r="E201" s="24" t="s">
        <v>541</v>
      </c>
      <c r="F201" s="67"/>
      <c r="G201" s="67"/>
      <c r="H201" s="157"/>
      <c r="I201" s="19"/>
    </row>
    <row r="202" spans="1:10" ht="21.75" customHeight="1">
      <c r="A202" s="14"/>
      <c r="B202" s="15"/>
      <c r="C202" s="14"/>
      <c r="D202" s="19"/>
      <c r="E202" s="81" t="s">
        <v>543</v>
      </c>
      <c r="F202" s="83"/>
      <c r="G202" s="160"/>
      <c r="H202" s="197">
        <f>ROUNDUP((('UK-R-Seating'!H210)/1.59)/10,0)*10</f>
        <v>530</v>
      </c>
      <c r="I202" s="19"/>
    </row>
    <row r="203" spans="1:10" ht="21.75" customHeight="1">
      <c r="A203" s="14"/>
      <c r="B203" s="15"/>
      <c r="C203" s="14"/>
      <c r="D203" s="19"/>
      <c r="E203" s="24"/>
      <c r="F203" s="16"/>
      <c r="G203" s="67"/>
      <c r="H203" s="157"/>
      <c r="I203" s="19"/>
    </row>
    <row r="204" spans="1:10" ht="21.75" customHeight="1">
      <c r="A204" s="14"/>
      <c r="B204" s="15"/>
      <c r="C204" s="14"/>
      <c r="D204" s="19"/>
      <c r="E204" s="24"/>
      <c r="F204" s="16"/>
      <c r="G204" s="67"/>
      <c r="H204" s="157"/>
      <c r="I204" s="19"/>
    </row>
    <row r="205" spans="1:10" ht="21.75" customHeight="1">
      <c r="A205" s="14"/>
      <c r="B205" s="15"/>
      <c r="C205" s="14"/>
      <c r="D205" s="19"/>
      <c r="E205" s="24"/>
      <c r="F205" s="16"/>
      <c r="G205" s="67"/>
      <c r="H205" s="157"/>
      <c r="I205" s="19"/>
    </row>
    <row r="206" spans="1:10" ht="21.75" customHeight="1">
      <c r="A206" s="14"/>
      <c r="B206" s="15"/>
      <c r="C206" s="14"/>
      <c r="D206" s="19"/>
      <c r="E206" s="24"/>
      <c r="F206" s="16"/>
      <c r="G206" s="67"/>
      <c r="H206" s="157"/>
      <c r="I206" s="19"/>
    </row>
    <row r="207" spans="1:10" ht="21.75" customHeight="1">
      <c r="A207" s="14"/>
      <c r="B207" s="15"/>
      <c r="C207" s="14"/>
      <c r="D207" s="19"/>
      <c r="E207" s="24"/>
      <c r="F207" s="16"/>
      <c r="G207" s="67"/>
      <c r="H207" s="157"/>
      <c r="I207" s="19"/>
    </row>
    <row r="208" spans="1:10" ht="21.75" customHeight="1">
      <c r="A208" s="14"/>
      <c r="B208" s="15"/>
      <c r="C208" s="14"/>
      <c r="D208" s="19"/>
      <c r="E208" s="24"/>
      <c r="F208" s="16"/>
      <c r="G208" s="67"/>
      <c r="H208" s="157"/>
      <c r="I208" s="19"/>
    </row>
    <row r="209" spans="1:10" ht="21.75" customHeight="1">
      <c r="A209" s="14"/>
      <c r="B209" s="15"/>
      <c r="C209" s="14"/>
      <c r="D209" s="19"/>
      <c r="E209" s="24"/>
      <c r="F209" s="16"/>
      <c r="G209" s="67"/>
      <c r="H209" s="157"/>
      <c r="I209" s="19"/>
    </row>
    <row r="210" spans="1:10" ht="21.75" customHeight="1">
      <c r="A210" s="14"/>
      <c r="B210" s="15"/>
      <c r="C210" s="14"/>
      <c r="D210" s="19"/>
      <c r="E210" s="24"/>
      <c r="F210" s="16"/>
      <c r="G210" s="67"/>
      <c r="H210" s="157"/>
      <c r="I210" s="19"/>
    </row>
    <row r="211" spans="1:10" ht="21.75" customHeight="1">
      <c r="A211" s="14"/>
      <c r="B211" s="15"/>
      <c r="C211" s="14"/>
      <c r="D211" s="19"/>
      <c r="E211" s="24"/>
      <c r="F211" s="16"/>
      <c r="G211" s="67"/>
      <c r="H211" s="157"/>
      <c r="I211" s="19"/>
    </row>
    <row r="212" spans="1:10" ht="21.75" customHeight="1">
      <c r="A212" s="14"/>
      <c r="B212" s="15"/>
      <c r="C212" s="14"/>
      <c r="D212" s="19"/>
      <c r="E212" s="24"/>
      <c r="F212" s="16"/>
      <c r="G212" s="67"/>
      <c r="H212" s="157"/>
      <c r="I212" s="19"/>
    </row>
    <row r="213" spans="1:10" ht="21.75" customHeight="1">
      <c r="A213" s="14"/>
      <c r="B213" s="15"/>
      <c r="C213" s="14"/>
      <c r="D213" s="19"/>
      <c r="E213" s="24"/>
      <c r="F213" s="16"/>
      <c r="G213" s="67"/>
      <c r="H213" s="157"/>
      <c r="I213" s="19"/>
    </row>
    <row r="214" spans="1:10" ht="39" customHeight="1">
      <c r="A214" s="14"/>
      <c r="B214" s="15"/>
      <c r="C214" s="14"/>
      <c r="D214" s="19"/>
      <c r="E214" s="16"/>
      <c r="F214" s="16"/>
      <c r="G214" s="67"/>
      <c r="H214" s="19"/>
      <c r="I214" s="19"/>
    </row>
    <row r="215" spans="1:10" ht="37.5">
      <c r="A215" s="2"/>
      <c r="B215" s="25" t="s">
        <v>376</v>
      </c>
      <c r="C215" s="4"/>
      <c r="D215" s="262"/>
      <c r="E215" s="262"/>
      <c r="F215" s="262"/>
      <c r="G215" s="71"/>
      <c r="H215" s="262"/>
      <c r="I215" s="262"/>
      <c r="J215" s="262"/>
    </row>
    <row r="216" spans="1:10" ht="26.25">
      <c r="A216" s="107"/>
      <c r="B216" s="89"/>
      <c r="C216" s="38"/>
      <c r="D216" s="241"/>
      <c r="E216" s="240" t="s">
        <v>362</v>
      </c>
      <c r="F216" s="254" t="s">
        <v>363</v>
      </c>
      <c r="G216" s="254" t="s">
        <v>371</v>
      </c>
      <c r="H216" s="34" t="s">
        <v>103</v>
      </c>
      <c r="I216" s="123" t="s">
        <v>270</v>
      </c>
      <c r="J216" s="123" t="s">
        <v>311</v>
      </c>
    </row>
    <row r="217" spans="1:10" ht="26.25">
      <c r="A217" s="14"/>
      <c r="B217" s="15"/>
      <c r="C217" s="14"/>
      <c r="D217" s="19"/>
      <c r="E217" s="16" t="s">
        <v>377</v>
      </c>
      <c r="F217" s="16" t="s">
        <v>378</v>
      </c>
      <c r="G217" s="67" t="s">
        <v>379</v>
      </c>
      <c r="H217" s="157">
        <f>ROUNDUP((('UK-R-Seating'!H231)/1.59)/10,0)*10</f>
        <v>1770</v>
      </c>
      <c r="I217" s="157">
        <f>ROUNDUP((('UK-R-Seating'!I231)/1.59)/10,0)*10</f>
        <v>1870</v>
      </c>
      <c r="J217" s="157">
        <f>ROUNDUP((('UK-R-Seating'!J231)/1.59)/10,0)*10</f>
        <v>2170</v>
      </c>
    </row>
    <row r="218" spans="1:10" s="108" customFormat="1" ht="32.1" customHeight="1">
      <c r="A218" s="14"/>
      <c r="B218" s="15"/>
      <c r="C218" s="14"/>
      <c r="D218" s="19"/>
      <c r="E218" s="16"/>
      <c r="F218" s="16"/>
      <c r="G218" s="67"/>
      <c r="H218" s="19"/>
      <c r="I218" s="19"/>
      <c r="J218"/>
    </row>
    <row r="219" spans="1:10" s="108" customFormat="1" ht="32.1" customHeight="1">
      <c r="A219" s="14"/>
      <c r="B219" s="15"/>
      <c r="C219" s="14"/>
      <c r="D219" s="19"/>
      <c r="E219" s="98"/>
      <c r="F219"/>
      <c r="G219" s="9"/>
      <c r="H219" s="98"/>
      <c r="I219" s="19"/>
      <c r="J219"/>
    </row>
    <row r="220" spans="1:10" ht="28.35" customHeight="1">
      <c r="A220" s="14"/>
      <c r="B220" s="15"/>
      <c r="C220" s="14"/>
      <c r="D220" s="19"/>
      <c r="E220" s="356" t="s">
        <v>308</v>
      </c>
      <c r="I220" s="19"/>
    </row>
    <row r="221" spans="1:10" ht="21.75" customHeight="1">
      <c r="A221" s="14"/>
      <c r="B221" s="15"/>
      <c r="C221" s="14"/>
      <c r="D221" s="19"/>
      <c r="E221" s="24" t="s">
        <v>400</v>
      </c>
      <c r="F221" s="16"/>
      <c r="G221" s="67"/>
      <c r="H221" s="19"/>
      <c r="I221" s="19"/>
    </row>
    <row r="222" spans="1:10" ht="21.75" customHeight="1">
      <c r="A222" s="14"/>
      <c r="B222" s="15"/>
      <c r="C222" s="14"/>
      <c r="D222" s="19"/>
      <c r="F222" s="16"/>
      <c r="G222" s="67"/>
      <c r="H222" s="19"/>
      <c r="I222" s="19"/>
    </row>
    <row r="223" spans="1:10" ht="21.75" customHeight="1">
      <c r="A223" s="204"/>
      <c r="B223" s="205"/>
      <c r="C223" s="204"/>
      <c r="D223" s="204"/>
      <c r="E223" s="679" t="s">
        <v>359</v>
      </c>
      <c r="F223" s="83"/>
      <c r="G223" s="160"/>
      <c r="H223" s="19"/>
      <c r="I223" s="204"/>
      <c r="J223" s="207"/>
    </row>
    <row r="224" spans="1:10" ht="26.25">
      <c r="A224" s="14"/>
      <c r="B224" s="15"/>
      <c r="C224" s="14"/>
      <c r="D224" s="19"/>
      <c r="E224" s="114"/>
      <c r="F224" s="182"/>
      <c r="G224" s="206"/>
      <c r="H224" s="204"/>
      <c r="I224" s="19"/>
    </row>
    <row r="225" spans="1:10" ht="21.75" customHeight="1">
      <c r="A225" s="14"/>
      <c r="B225" s="15"/>
      <c r="C225" s="14"/>
      <c r="D225" s="19"/>
      <c r="E225" s="16"/>
      <c r="F225" s="16"/>
      <c r="G225" s="67"/>
      <c r="H225" s="19"/>
      <c r="I225" s="19"/>
    </row>
    <row r="226" spans="1:10" ht="21.75" customHeight="1">
      <c r="A226" s="14"/>
      <c r="B226" s="15"/>
      <c r="C226" s="14"/>
      <c r="D226" s="19"/>
      <c r="E226" s="16"/>
      <c r="F226" s="16"/>
      <c r="G226" s="67"/>
      <c r="H226" s="19"/>
      <c r="I226" s="19"/>
    </row>
    <row r="227" spans="1:10" ht="21.75" customHeight="1">
      <c r="A227" s="14"/>
      <c r="B227" s="15"/>
      <c r="C227" s="14"/>
      <c r="D227" s="19"/>
      <c r="E227" s="16"/>
      <c r="F227" s="16"/>
      <c r="G227" s="67"/>
      <c r="H227" s="19"/>
      <c r="I227" s="19"/>
    </row>
    <row r="228" spans="1:10" ht="21.75" customHeight="1">
      <c r="A228" s="14"/>
      <c r="B228" s="15"/>
      <c r="C228" s="14"/>
      <c r="D228" s="19"/>
      <c r="E228" s="16"/>
      <c r="F228" s="16"/>
      <c r="G228" s="67"/>
      <c r="H228" s="19"/>
      <c r="I228" s="19"/>
    </row>
    <row r="229" spans="1:10" ht="21.75" customHeight="1">
      <c r="A229" s="14"/>
      <c r="B229" s="15"/>
      <c r="C229" s="14"/>
      <c r="D229" s="19"/>
      <c r="E229" s="16"/>
      <c r="F229" s="16"/>
      <c r="G229" s="67"/>
      <c r="H229" s="19"/>
      <c r="I229" s="19"/>
    </row>
    <row r="230" spans="1:10" ht="21.75" customHeight="1">
      <c r="B230" s="88"/>
      <c r="C230" s="7"/>
      <c r="D230" s="263"/>
      <c r="E230" s="6"/>
      <c r="F230" s="6"/>
    </row>
    <row r="231" spans="1:10" ht="48.75">
      <c r="A231" s="2" t="s">
        <v>23</v>
      </c>
      <c r="B231" s="25" t="s">
        <v>271</v>
      </c>
      <c r="C231" s="3"/>
      <c r="D231" s="3"/>
      <c r="E231" s="3"/>
      <c r="F231" s="117"/>
      <c r="G231" s="71"/>
      <c r="H231" s="71"/>
      <c r="I231" s="262"/>
      <c r="J231" s="262"/>
    </row>
    <row r="232" spans="1:10" ht="21.75" customHeight="1">
      <c r="A232" s="32"/>
      <c r="B232" s="36"/>
      <c r="C232" s="33" t="s">
        <v>361</v>
      </c>
      <c r="D232" s="33" t="s">
        <v>383</v>
      </c>
      <c r="E232" s="33" t="s">
        <v>362</v>
      </c>
      <c r="F232" s="33" t="s">
        <v>363</v>
      </c>
      <c r="G232" s="33" t="s">
        <v>371</v>
      </c>
      <c r="H232" s="34" t="s">
        <v>103</v>
      </c>
      <c r="I232" s="123" t="s">
        <v>270</v>
      </c>
      <c r="J232" s="123" t="s">
        <v>311</v>
      </c>
    </row>
    <row r="233" spans="1:10" ht="36" customHeight="1">
      <c r="A233" s="1"/>
      <c r="B233" s="14"/>
      <c r="C233" s="22" t="s">
        <v>425</v>
      </c>
      <c r="D233" s="108" t="s">
        <v>384</v>
      </c>
      <c r="E233" s="150" t="s">
        <v>427</v>
      </c>
      <c r="F233" s="48" t="s">
        <v>484</v>
      </c>
      <c r="G233" s="150" t="s">
        <v>485</v>
      </c>
      <c r="H233" s="157">
        <f>ROUNDUP((('UK-R-Seating'!H247)/1.59)/10,0)*10</f>
        <v>1680</v>
      </c>
      <c r="I233" s="157">
        <f>ROUNDUP((('UK-R-Seating'!I247)/1.59)/10,0)*10</f>
        <v>1870</v>
      </c>
      <c r="J233" s="157">
        <f>ROUNDUP((('UK-R-Seating'!J247)/1.59)/10,0)*10</f>
        <v>2120</v>
      </c>
    </row>
    <row r="234" spans="1:10" ht="26.25">
      <c r="A234" s="1"/>
      <c r="B234" s="14"/>
      <c r="C234" s="22" t="s">
        <v>426</v>
      </c>
      <c r="D234" s="108" t="s">
        <v>486</v>
      </c>
      <c r="E234" s="150" t="s">
        <v>401</v>
      </c>
      <c r="F234" s="48" t="s">
        <v>484</v>
      </c>
      <c r="G234" s="150" t="s">
        <v>385</v>
      </c>
      <c r="H234" s="438"/>
      <c r="I234" s="438"/>
      <c r="J234" s="438"/>
    </row>
    <row r="235" spans="1:10" ht="26.25">
      <c r="A235" s="1"/>
      <c r="B235" s="14"/>
      <c r="C235" s="14"/>
      <c r="D235" s="14"/>
      <c r="E235" s="14"/>
      <c r="F235" s="14"/>
      <c r="G235" s="14"/>
      <c r="H235" s="14"/>
      <c r="I235" s="14"/>
    </row>
    <row r="236" spans="1:10" ht="26.25">
      <c r="A236" s="1"/>
      <c r="B236" s="14"/>
      <c r="C236" s="14"/>
      <c r="D236" s="14"/>
      <c r="E236" s="356" t="s">
        <v>308</v>
      </c>
      <c r="F236" s="14"/>
      <c r="G236" s="14"/>
      <c r="H236" s="14"/>
      <c r="I236" s="14"/>
    </row>
    <row r="237" spans="1:10" ht="26.25">
      <c r="B237" s="14"/>
      <c r="C237" s="14"/>
      <c r="D237" s="14"/>
      <c r="E237" s="24" t="s">
        <v>386</v>
      </c>
      <c r="F237" s="150"/>
      <c r="G237" s="150"/>
      <c r="H237" s="150"/>
    </row>
    <row r="238" spans="1:10" ht="26.25">
      <c r="B238" s="14"/>
      <c r="C238" s="14"/>
      <c r="D238" s="14"/>
      <c r="E238" s="24"/>
      <c r="F238" s="150"/>
      <c r="G238" s="150"/>
      <c r="H238" s="150"/>
    </row>
    <row r="239" spans="1:10" ht="26.25">
      <c r="B239" s="14"/>
      <c r="C239" s="14"/>
      <c r="D239" s="14"/>
      <c r="E239" s="396" t="s">
        <v>359</v>
      </c>
      <c r="F239" s="150"/>
      <c r="G239" s="150"/>
      <c r="H239" s="150"/>
    </row>
    <row r="240" spans="1:10" ht="26.25">
      <c r="B240" s="14"/>
      <c r="C240" s="14"/>
      <c r="D240" s="14"/>
      <c r="E240" s="114"/>
      <c r="F240" s="170"/>
      <c r="G240" s="170"/>
      <c r="H240" s="150"/>
    </row>
    <row r="241" spans="2:10" ht="26.25">
      <c r="B241" s="14"/>
      <c r="C241" s="14"/>
      <c r="D241" s="14"/>
      <c r="E241" s="8"/>
      <c r="F241" s="170"/>
      <c r="G241" s="170"/>
      <c r="H241" s="170"/>
    </row>
    <row r="242" spans="2:10" ht="26.25">
      <c r="B242" s="14"/>
      <c r="C242" s="14"/>
      <c r="D242" s="14"/>
      <c r="E242" s="8"/>
      <c r="F242" s="170"/>
      <c r="G242" s="170"/>
      <c r="H242" s="170"/>
    </row>
    <row r="243" spans="2:10" ht="26.25">
      <c r="B243" s="14"/>
      <c r="C243" s="14"/>
      <c r="D243" s="14"/>
      <c r="E243" s="8"/>
      <c r="F243" s="170"/>
      <c r="G243" s="170"/>
      <c r="H243" s="170"/>
    </row>
    <row r="244" spans="2:10" ht="26.25">
      <c r="B244" s="14"/>
      <c r="C244" s="14"/>
      <c r="D244" s="14"/>
      <c r="E244" s="8"/>
      <c r="F244" s="170"/>
      <c r="G244" s="170"/>
      <c r="H244" s="170"/>
    </row>
    <row r="245" spans="2:10" ht="26.25">
      <c r="B245" s="14"/>
      <c r="C245" s="14"/>
      <c r="D245" s="14"/>
      <c r="E245" s="8"/>
      <c r="F245" s="170"/>
      <c r="G245" s="170"/>
      <c r="H245" s="170"/>
    </row>
    <row r="246" spans="2:10">
      <c r="E246" s="98" t="s">
        <v>319</v>
      </c>
    </row>
    <row r="248" spans="2:10" ht="18.75">
      <c r="B248" s="88"/>
      <c r="C248" s="7"/>
      <c r="D248" s="263"/>
      <c r="E248" s="6"/>
      <c r="F248" s="6"/>
    </row>
    <row r="249" spans="2:10">
      <c r="B249"/>
      <c r="D249"/>
      <c r="E249"/>
      <c r="G249"/>
      <c r="H249"/>
      <c r="I249"/>
    </row>
    <row r="250" spans="2:10">
      <c r="J250" s="98"/>
    </row>
    <row r="274" customFormat="1"/>
  </sheetData>
  <mergeCells count="1">
    <mergeCell ref="A1:J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 xml:space="preserve">&amp;L&amp;"Calibri (Body),Regular"&amp;16Tom Faulkner UK Trade Price List - 2022
&amp;R&amp;"Calibri (Body),Regular"&amp;16Seating
</oddHeader>
    <oddFooter>&amp;L&amp;"Calibri (Body),Regular"&amp;16Prices do not include delivery and installation.&amp;R&amp;"Calibri (Body),Regular"&amp;14&amp;P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40C72-C83C-4F9A-A52E-9643AFC56671}">
  <sheetPr codeName="Sheet5">
    <tabColor rgb="FF00B0F0"/>
  </sheetPr>
  <dimension ref="A1:I568"/>
  <sheetViews>
    <sheetView showGridLines="0" view="pageLayout" topLeftCell="A171" zoomScale="55" zoomScaleNormal="120" zoomScalePageLayoutView="55" workbookViewId="0">
      <selection activeCell="G196" sqref="G196"/>
    </sheetView>
  </sheetViews>
  <sheetFormatPr defaultColWidth="11.125" defaultRowHeight="15.75"/>
  <cols>
    <col min="1" max="1" width="1.625" customWidth="1"/>
    <col min="2" max="2" width="14" bestFit="1" customWidth="1"/>
    <col min="3" max="3" width="31.125" customWidth="1"/>
    <col min="4" max="4" width="38.5" customWidth="1"/>
    <col min="5" max="5" width="10.625" customWidth="1"/>
    <col min="6" max="6" width="22.125" style="9" customWidth="1"/>
    <col min="7" max="7" width="30.5" style="9" customWidth="1"/>
    <col min="8" max="8" width="32.625" style="9" customWidth="1"/>
    <col min="9" max="9" width="25.625" style="9" customWidth="1"/>
    <col min="10" max="10" width="11.125" customWidth="1"/>
  </cols>
  <sheetData>
    <row r="1" spans="1:9" ht="36">
      <c r="A1" s="696" t="s">
        <v>19</v>
      </c>
      <c r="B1" s="696"/>
      <c r="C1" s="696"/>
      <c r="D1" s="696"/>
      <c r="E1" s="696"/>
      <c r="F1" s="696"/>
      <c r="G1" s="696"/>
      <c r="H1" s="696"/>
      <c r="I1" s="696"/>
    </row>
    <row r="2" spans="1:9" ht="28.5">
      <c r="A2" s="11"/>
      <c r="B2" s="11"/>
      <c r="C2" s="11"/>
      <c r="D2" s="11"/>
      <c r="E2" s="11"/>
      <c r="F2" s="116"/>
      <c r="G2" s="116"/>
      <c r="H2" s="116"/>
      <c r="I2" s="116"/>
    </row>
    <row r="3" spans="1:9" ht="48.75">
      <c r="A3" s="2" t="s">
        <v>23</v>
      </c>
      <c r="B3" s="25" t="s">
        <v>24</v>
      </c>
      <c r="C3" s="3"/>
      <c r="D3" s="3"/>
      <c r="E3" s="3"/>
      <c r="F3" s="117"/>
      <c r="G3" s="71"/>
      <c r="H3" s="71"/>
      <c r="I3" s="71"/>
    </row>
    <row r="4" spans="1:9" s="69" customFormat="1" ht="26.25">
      <c r="A4" s="26"/>
      <c r="B4" s="26" t="s">
        <v>83</v>
      </c>
      <c r="C4" s="26"/>
      <c r="D4" s="26"/>
      <c r="E4" s="28" t="s">
        <v>0</v>
      </c>
      <c r="F4" s="136" t="s">
        <v>79</v>
      </c>
      <c r="G4" s="177" t="s">
        <v>1</v>
      </c>
      <c r="H4" s="28" t="s">
        <v>598</v>
      </c>
      <c r="I4" s="26"/>
    </row>
    <row r="5" spans="1:9" ht="26.25">
      <c r="A5" s="1"/>
      <c r="B5" s="14"/>
      <c r="C5" s="14"/>
      <c r="D5" s="14"/>
      <c r="E5" s="48"/>
      <c r="F5" s="167" t="s">
        <v>113</v>
      </c>
      <c r="G5" s="167"/>
      <c r="H5" s="218" t="s">
        <v>663</v>
      </c>
    </row>
    <row r="6" spans="1:9" ht="26.25">
      <c r="A6" s="1"/>
      <c r="B6" s="14"/>
      <c r="C6" s="14"/>
      <c r="D6" s="14"/>
      <c r="E6" s="16" t="s">
        <v>2</v>
      </c>
      <c r="F6" s="87" t="s">
        <v>9</v>
      </c>
      <c r="G6" s="221">
        <f>ROUNDUP((('Exchange rate'!Eur_per_GBP*('UK-R-Dining Tables'!G6/(1+'Exchange rate'!UK_vat_rate))*1.25*0.9165)+1)/10,0)*10</f>
        <v>12800</v>
      </c>
      <c r="H6" s="221">
        <f>ROUNDUP((('Exchange rate'!Eur_per_GBP*('UK-R-Dining Tables'!H6/(1+'Exchange rate'!UK_vat_rate))*1.25*0.9165)+1)/10,0)*10</f>
        <v>16770</v>
      </c>
    </row>
    <row r="7" spans="1:9" ht="26.25">
      <c r="A7" s="1"/>
      <c r="B7" s="14"/>
      <c r="C7" s="14"/>
      <c r="D7" s="14"/>
      <c r="E7" s="16" t="s">
        <v>3</v>
      </c>
      <c r="F7" s="87" t="s">
        <v>327</v>
      </c>
      <c r="G7" s="221">
        <f>ROUNDUP((('Exchange rate'!Eur_per_GBP*('UK-R-Dining Tables'!G7/(1+'Exchange rate'!UK_vat_rate))*1.25*0.9165)+1)/10,0)*10</f>
        <v>14730</v>
      </c>
      <c r="H7" s="221">
        <f>ROUNDUP((('Exchange rate'!Eur_per_GBP*('UK-R-Dining Tables'!H7/(1+'Exchange rate'!UK_vat_rate))*1.25*0.9165)+1)/10,0)*10</f>
        <v>19290</v>
      </c>
      <c r="I7" s="159"/>
    </row>
    <row r="8" spans="1:9" ht="26.25">
      <c r="A8" s="1"/>
      <c r="B8" s="14"/>
      <c r="C8" s="14"/>
      <c r="D8" s="14"/>
      <c r="E8" s="16" t="s">
        <v>4</v>
      </c>
      <c r="F8" s="87" t="s">
        <v>268</v>
      </c>
      <c r="G8" s="221">
        <f>ROUNDUP((('Exchange rate'!Eur_per_GBP*('UK-R-Dining Tables'!G8/(1+'Exchange rate'!UK_vat_rate))*1.25*0.9165)+1)/10,0)*10</f>
        <v>16930</v>
      </c>
      <c r="H8" s="221">
        <f>ROUNDUP((('Exchange rate'!Eur_per_GBP*('UK-R-Dining Tables'!H8/(1+'Exchange rate'!UK_vat_rate))*1.25*0.9165)+1)/10,0)*10</f>
        <v>22170</v>
      </c>
      <c r="I8" s="159"/>
    </row>
    <row r="9" spans="1:9" ht="26.25">
      <c r="A9" s="1"/>
      <c r="B9" s="14"/>
      <c r="C9" s="14"/>
      <c r="D9" s="14"/>
      <c r="E9" s="144" t="s">
        <v>5</v>
      </c>
      <c r="F9" s="87" t="s">
        <v>328</v>
      </c>
      <c r="G9" s="221">
        <f>ROUNDUP((('Exchange rate'!Eur_per_GBP*('UK-R-Dining Tables'!G9/(1+'Exchange rate'!UK_vat_rate))*1.25*0.9165)+1)/10,0)*10</f>
        <v>21170</v>
      </c>
      <c r="H9" s="221">
        <f>ROUNDUP((('Exchange rate'!Eur_per_GBP*('UK-R-Dining Tables'!H9/(1+'Exchange rate'!UK_vat_rate))*1.25*0.9165)+1)/10,0)*10</f>
        <v>27720</v>
      </c>
      <c r="I9" s="159"/>
    </row>
    <row r="10" spans="1:9" ht="25.35" customHeight="1">
      <c r="B10" s="14"/>
      <c r="C10" s="14"/>
      <c r="D10" s="14"/>
      <c r="E10" s="48"/>
      <c r="F10" s="150"/>
      <c r="G10" s="150"/>
      <c r="H10" s="150"/>
    </row>
    <row r="11" spans="1:9" ht="25.35" customHeight="1">
      <c r="B11" s="14"/>
      <c r="C11" s="14"/>
      <c r="D11" s="14"/>
      <c r="E11" s="168" t="s">
        <v>127</v>
      </c>
      <c r="F11" s="150"/>
      <c r="G11" s="150"/>
      <c r="H11" s="150"/>
    </row>
    <row r="12" spans="1:9" ht="25.35" customHeight="1">
      <c r="B12" s="14"/>
      <c r="C12" s="14"/>
      <c r="D12" s="14"/>
      <c r="E12" s="169"/>
      <c r="F12" s="170"/>
      <c r="G12" s="170"/>
      <c r="H12" s="150"/>
    </row>
    <row r="13" spans="1:9" ht="24.75" customHeight="1">
      <c r="B13" s="14"/>
      <c r="C13" s="14"/>
      <c r="D13" s="14"/>
      <c r="E13" s="8"/>
      <c r="F13" s="170"/>
      <c r="G13" s="170"/>
      <c r="H13" s="170"/>
    </row>
    <row r="14" spans="1:9" ht="25.35" customHeight="1">
      <c r="B14" s="14"/>
      <c r="C14" s="14"/>
      <c r="D14" s="14"/>
      <c r="E14" s="171" t="s">
        <v>14</v>
      </c>
      <c r="F14" s="172"/>
      <c r="G14" s="172"/>
      <c r="H14" s="258">
        <f>ROUNDUP((('Exchange rate'!Eur_per_GBP*('UK-R-Dining Tables'!H14/(1+'Exchange rate'!UK_vat_rate))*1.25*0.9165)+1)/10,0)*10</f>
        <v>1530</v>
      </c>
    </row>
    <row r="15" spans="1:9" ht="25.35" customHeight="1">
      <c r="B15" s="14"/>
      <c r="C15" s="14"/>
      <c r="D15" s="14"/>
      <c r="E15" s="129"/>
      <c r="F15" s="150"/>
      <c r="G15" s="150"/>
      <c r="H15" s="150"/>
    </row>
    <row r="16" spans="1:9" ht="25.35" customHeight="1">
      <c r="E16" s="129"/>
      <c r="G16" s="119"/>
      <c r="H16" s="120"/>
      <c r="I16" s="120"/>
    </row>
    <row r="17" spans="1:9" ht="25.35" customHeight="1">
      <c r="E17" s="129"/>
      <c r="G17" s="119"/>
      <c r="H17" s="120"/>
      <c r="I17" s="120"/>
    </row>
    <row r="18" spans="1:9" ht="25.35" customHeight="1">
      <c r="E18" s="129"/>
      <c r="G18" s="119"/>
      <c r="H18" s="120"/>
      <c r="I18" s="120"/>
    </row>
    <row r="19" spans="1:9" ht="48.75">
      <c r="A19" s="2" t="s">
        <v>23</v>
      </c>
      <c r="B19" s="25" t="s">
        <v>24</v>
      </c>
      <c r="C19" s="3"/>
      <c r="D19" s="3"/>
      <c r="E19" s="3"/>
      <c r="F19" s="117"/>
      <c r="G19" s="71"/>
      <c r="H19" s="71"/>
      <c r="I19" s="71"/>
    </row>
    <row r="20" spans="1:9" s="69" customFormat="1" ht="26.25">
      <c r="A20" s="26"/>
      <c r="B20" s="26" t="s">
        <v>15</v>
      </c>
      <c r="C20" s="26"/>
      <c r="D20" s="26"/>
      <c r="E20" s="28" t="s">
        <v>0</v>
      </c>
      <c r="F20" s="136" t="s">
        <v>79</v>
      </c>
      <c r="G20" s="177" t="s">
        <v>635</v>
      </c>
      <c r="H20" s="28" t="s">
        <v>653</v>
      </c>
      <c r="I20" s="26" t="s">
        <v>598</v>
      </c>
    </row>
    <row r="21" spans="1:9" ht="42">
      <c r="A21" s="1"/>
      <c r="B21" s="14"/>
      <c r="C21" s="14"/>
      <c r="D21" s="14"/>
      <c r="E21" s="48"/>
      <c r="F21" s="167" t="s">
        <v>113</v>
      </c>
      <c r="G21" s="167"/>
      <c r="H21" s="218"/>
      <c r="I21" s="620" t="s">
        <v>663</v>
      </c>
    </row>
    <row r="22" spans="1:9" ht="26.25">
      <c r="A22" s="1"/>
      <c r="B22" s="14"/>
      <c r="C22" s="14"/>
      <c r="D22" s="14"/>
      <c r="E22" s="16" t="s">
        <v>2</v>
      </c>
      <c r="F22" s="87" t="s">
        <v>16</v>
      </c>
      <c r="G22" s="414">
        <f>ROUNDUP((('Exchange rate'!Eur_per_GBP*('UK-R-Dining Tables'!G21/(1+'Exchange rate'!UK_vat_rate))*1.25*0.9165)+1)/10,0)*10</f>
        <v>5650</v>
      </c>
      <c r="H22" s="599">
        <f>ROUNDUP((('Exchange rate'!Eur_per_GBP*('UK-R-Dining Tables'!H21/(1+'Exchange rate'!UK_vat_rate))*1.25*0.9165)+1)/10,0)*10</f>
        <v>8200</v>
      </c>
      <c r="I22" s="600">
        <f>ROUNDUP((('Exchange rate'!Eur_per_GBP*('UK-R-Dining Tables'!I21/(1+'Exchange rate'!UK_vat_rate))*1.25*0.9165)+1)/10,0)*10</f>
        <v>10740</v>
      </c>
    </row>
    <row r="23" spans="1:9" ht="26.25">
      <c r="A23" s="1"/>
      <c r="B23" s="14"/>
      <c r="C23" s="14"/>
      <c r="D23" s="14"/>
      <c r="E23" s="16" t="s">
        <v>3</v>
      </c>
      <c r="F23" s="87" t="s">
        <v>17</v>
      </c>
      <c r="G23" s="414">
        <f>ROUNDUP((('Exchange rate'!Eur_per_GBP*('UK-R-Dining Tables'!G22/(1+'Exchange rate'!UK_vat_rate))*1.25*0.9165)+1)/10,0)*10</f>
        <v>6500</v>
      </c>
      <c r="H23" s="599">
        <f>ROUNDUP((('Exchange rate'!Eur_per_GBP*('UK-R-Dining Tables'!H22/(1+'Exchange rate'!UK_vat_rate))*1.25*0.9165)+1)/10,0)*10</f>
        <v>9430</v>
      </c>
      <c r="I23" s="600">
        <f>ROUNDUP((('Exchange rate'!Eur_per_GBP*('UK-R-Dining Tables'!I22/(1+'Exchange rate'!UK_vat_rate))*1.25*0.9165)+1)/10,0)*10</f>
        <v>12360</v>
      </c>
    </row>
    <row r="24" spans="1:9" ht="26.25">
      <c r="A24" s="1"/>
      <c r="B24" s="14"/>
      <c r="C24" s="14"/>
      <c r="D24" s="14"/>
      <c r="E24" s="16" t="s">
        <v>4</v>
      </c>
      <c r="F24" s="87" t="s">
        <v>654</v>
      </c>
      <c r="G24" s="414">
        <f>ROUNDUP((('Exchange rate'!Eur_per_GBP*('UK-R-Dining Tables'!G23/(1+'Exchange rate'!UK_vat_rate))*1.25*0.9165)+1)/10,0)*10</f>
        <v>8130</v>
      </c>
      <c r="H24" s="599">
        <f>ROUNDUP((('Exchange rate'!Eur_per_GBP*('UK-R-Dining Tables'!H23/(1+'Exchange rate'!UK_vat_rate))*1.25*0.9165)+1)/10,0)*10</f>
        <v>12930</v>
      </c>
      <c r="I24" s="600">
        <f>ROUNDUP((('Exchange rate'!Eur_per_GBP*('UK-R-Dining Tables'!I23/(1+'Exchange rate'!UK_vat_rate))*1.25*0.9165)+1)/10,0)*10</f>
        <v>15440</v>
      </c>
    </row>
    <row r="25" spans="1:9" ht="26.25">
      <c r="A25" s="1"/>
      <c r="B25" s="14"/>
      <c r="C25" s="14"/>
      <c r="D25" s="14"/>
      <c r="E25" s="144" t="s">
        <v>5</v>
      </c>
      <c r="F25" s="87" t="s">
        <v>681</v>
      </c>
      <c r="G25" s="414">
        <f>ROUNDUP((('Exchange rate'!Eur_per_GBP*('UK-R-Dining Tables'!G24/(1+'Exchange rate'!UK_vat_rate))*1.25*0.9165)+1)/10,0)*10</f>
        <v>9340</v>
      </c>
      <c r="H25" s="599">
        <f>ROUNDUP((('Exchange rate'!Eur_per_GBP*('UK-R-Dining Tables'!H24/(1+'Exchange rate'!UK_vat_rate))*1.25*0.9165)+1)/10,0)*10</f>
        <v>13550</v>
      </c>
      <c r="I25" s="600">
        <f>ROUNDUP((('Exchange rate'!Eur_per_GBP*('UK-R-Dining Tables'!I24/(1+'Exchange rate'!UK_vat_rate))*1.25*0.9165)+1)/10,0)*10</f>
        <v>17750</v>
      </c>
    </row>
    <row r="26" spans="1:9" ht="25.35" customHeight="1">
      <c r="B26" s="14"/>
      <c r="C26" s="14"/>
      <c r="D26" s="14"/>
      <c r="E26" s="48"/>
      <c r="F26" s="150"/>
      <c r="G26" s="150"/>
      <c r="H26" s="150"/>
    </row>
    <row r="27" spans="1:9" ht="25.35" customHeight="1">
      <c r="B27" s="14"/>
      <c r="C27" s="14"/>
      <c r="D27" s="14"/>
      <c r="E27" s="168" t="s">
        <v>127</v>
      </c>
      <c r="F27" s="150"/>
      <c r="G27" s="150"/>
      <c r="H27" s="150"/>
    </row>
    <row r="28" spans="1:9" ht="25.35" customHeight="1">
      <c r="B28" s="14"/>
      <c r="C28" s="14"/>
      <c r="D28" s="14"/>
      <c r="E28" s="169"/>
      <c r="F28" s="170"/>
      <c r="G28" s="170"/>
      <c r="H28" s="150"/>
    </row>
    <row r="29" spans="1:9" ht="24.75" customHeight="1">
      <c r="B29" s="14"/>
      <c r="C29" s="14"/>
      <c r="D29" s="14"/>
      <c r="E29" s="8"/>
      <c r="F29" s="170"/>
      <c r="G29" s="170"/>
      <c r="H29" s="170"/>
    </row>
    <row r="30" spans="1:9" ht="25.35" customHeight="1">
      <c r="B30" s="14"/>
      <c r="C30" s="14"/>
      <c r="D30" s="14"/>
      <c r="E30" s="171" t="s">
        <v>14</v>
      </c>
      <c r="F30" s="172"/>
      <c r="G30" s="172"/>
      <c r="H30" s="173">
        <f>ROUNDUP((('Exchange rate'!Eur_per_GBP*('UK-R-Dining Tables'!H29/(1+'Exchange rate'!UK_vat_rate))*1.25*0.9165)+1)/10,0)*10</f>
        <v>1530</v>
      </c>
    </row>
    <row r="31" spans="1:9" ht="25.35" customHeight="1">
      <c r="B31" s="14"/>
      <c r="C31" s="14"/>
      <c r="D31" s="14"/>
      <c r="E31" s="64"/>
      <c r="F31" s="150"/>
      <c r="G31" s="150"/>
      <c r="H31" s="597"/>
    </row>
    <row r="32" spans="1:9" ht="25.35" customHeight="1">
      <c r="B32" s="14"/>
      <c r="C32" s="14"/>
      <c r="D32" s="14"/>
      <c r="E32" s="129"/>
      <c r="F32" s="150"/>
      <c r="G32" s="150"/>
      <c r="H32" s="150"/>
    </row>
    <row r="33" spans="1:9" ht="25.35" customHeight="1">
      <c r="E33" s="129"/>
      <c r="G33" s="119"/>
      <c r="H33" s="120"/>
      <c r="I33" s="120"/>
    </row>
    <row r="34" spans="1:9" ht="48.75">
      <c r="A34" s="2" t="s">
        <v>23</v>
      </c>
      <c r="B34" s="4" t="s">
        <v>333</v>
      </c>
      <c r="C34" s="3"/>
      <c r="D34" s="3"/>
      <c r="E34" s="3"/>
      <c r="F34" s="117"/>
      <c r="G34" s="71"/>
      <c r="H34" s="71"/>
      <c r="I34" s="71"/>
    </row>
    <row r="35" spans="1:9" s="69" customFormat="1" ht="26.25">
      <c r="A35" s="26"/>
      <c r="B35" s="26" t="s">
        <v>15</v>
      </c>
      <c r="C35" s="26"/>
      <c r="D35" s="26"/>
      <c r="E35" s="28" t="s">
        <v>0</v>
      </c>
      <c r="F35" s="215" t="s">
        <v>94</v>
      </c>
      <c r="G35" s="28" t="s">
        <v>326</v>
      </c>
      <c r="H35" s="86" t="s">
        <v>1</v>
      </c>
      <c r="I35" s="26" t="s">
        <v>439</v>
      </c>
    </row>
    <row r="36" spans="1:9" ht="26.25">
      <c r="A36" s="1"/>
      <c r="B36" s="14"/>
      <c r="C36" s="14"/>
      <c r="D36" s="14"/>
      <c r="E36" s="16"/>
      <c r="F36" s="118" t="s">
        <v>113</v>
      </c>
      <c r="G36" s="118"/>
    </row>
    <row r="37" spans="1:9" ht="26.25">
      <c r="A37" s="1"/>
      <c r="B37" s="14"/>
      <c r="C37" s="14"/>
      <c r="D37" s="14"/>
      <c r="E37" s="16" t="s">
        <v>2</v>
      </c>
      <c r="F37" s="621" t="s">
        <v>16</v>
      </c>
      <c r="G37" s="221">
        <f>ROUNDUP((('Exchange rate'!Eur_per_GBP*('UK-R-Dining Tables'!G36/(1+'Exchange rate'!UK_vat_rate))*1.25*0.9165)+1)/10,0)*10</f>
        <v>5650</v>
      </c>
      <c r="H37" s="221">
        <f>ROUNDUP((('Exchange rate'!Eur_per_GBP*('UK-R-Dining Tables'!H36/(1+'Exchange rate'!UK_vat_rate))*1.25*0.9165)+1)/10,0)*10</f>
        <v>8200</v>
      </c>
      <c r="I37" s="221">
        <f>ROUNDUP((('Exchange rate'!Eur_per_GBP*('UK-R-Dining Tables'!I36/(1+'Exchange rate'!UK_vat_rate))*1.25*0.9165)+1)/10,0)*10</f>
        <v>10740</v>
      </c>
    </row>
    <row r="38" spans="1:9" ht="26.25">
      <c r="A38" s="1"/>
      <c r="B38" s="14"/>
      <c r="C38" s="14"/>
      <c r="D38" s="14"/>
      <c r="E38" s="16" t="s">
        <v>3</v>
      </c>
      <c r="F38" s="87" t="s">
        <v>17</v>
      </c>
      <c r="G38" s="221">
        <f>ROUNDUP((('Exchange rate'!Eur_per_GBP*('UK-R-Dining Tables'!G37/(1+'Exchange rate'!UK_vat_rate))*1.25*0.9165)+1)/10,0)*10</f>
        <v>6500</v>
      </c>
      <c r="H38" s="221">
        <f>ROUNDUP((('Exchange rate'!Eur_per_GBP*('UK-R-Dining Tables'!H37/(1+'Exchange rate'!UK_vat_rate))*1.25*0.9165)+1)/10,0)*10</f>
        <v>9430</v>
      </c>
      <c r="I38" s="221">
        <f>ROUNDUP((('Exchange rate'!Eur_per_GBP*('UK-R-Dining Tables'!I37/(1+'Exchange rate'!UK_vat_rate))*1.25*0.9165)+1)/10,0)*10</f>
        <v>12360</v>
      </c>
    </row>
    <row r="39" spans="1:9" ht="26.25">
      <c r="A39" s="1"/>
      <c r="B39" s="14"/>
      <c r="C39" s="14"/>
      <c r="D39" s="14"/>
      <c r="E39" s="16" t="s">
        <v>4</v>
      </c>
      <c r="F39" s="87" t="s">
        <v>18</v>
      </c>
      <c r="G39" s="221">
        <f>ROUNDUP((('Exchange rate'!Eur_per_GBP*('UK-R-Dining Tables'!G38/(1+'Exchange rate'!UK_vat_rate))*1.25*0.9165)+1)/10,0)*10</f>
        <v>8130</v>
      </c>
      <c r="H39" s="221">
        <f>ROUNDUP((('Exchange rate'!Eur_per_GBP*('UK-R-Dining Tables'!H38/(1+'Exchange rate'!UK_vat_rate))*1.25*0.9165)+1)/10,0)*10</f>
        <v>11780</v>
      </c>
      <c r="I39" s="221">
        <f>ROUNDUP((('Exchange rate'!Eur_per_GBP*('UK-R-Dining Tables'!I38/(1+'Exchange rate'!UK_vat_rate))*1.25*0.9165)+1)/10,0)*10</f>
        <v>15440</v>
      </c>
    </row>
    <row r="40" spans="1:9" ht="26.25">
      <c r="A40" s="1"/>
      <c r="B40" s="14"/>
      <c r="C40" s="14"/>
      <c r="D40" s="14"/>
      <c r="E40" s="16" t="s">
        <v>5</v>
      </c>
      <c r="F40" s="67" t="s">
        <v>680</v>
      </c>
      <c r="G40" s="221">
        <f>ROUNDUP((('Exchange rate'!Eur_per_GBP*('UK-R-Dining Tables'!G39/(1+'Exchange rate'!UK_vat_rate))*1.25*0.9165)+1)/10,0)*10</f>
        <v>9340</v>
      </c>
      <c r="H40" s="221">
        <f>ROUNDUP((('Exchange rate'!Eur_per_GBP*('UK-R-Dining Tables'!H39/(1+'Exchange rate'!UK_vat_rate))*1.25*0.9165)+1)/10,0)*10</f>
        <v>13550</v>
      </c>
      <c r="I40" s="221">
        <f>ROUNDUP((('Exchange rate'!Eur_per_GBP*('UK-R-Dining Tables'!I39/(1+'Exchange rate'!UK_vat_rate))*1.25*0.9165)+1)/10,0)*10</f>
        <v>17750</v>
      </c>
    </row>
    <row r="41" spans="1:9" ht="25.35" customHeight="1">
      <c r="B41" s="14"/>
      <c r="C41" s="14"/>
      <c r="D41" s="14"/>
      <c r="E41" s="16"/>
      <c r="F41" s="87"/>
      <c r="G41" s="87"/>
    </row>
    <row r="42" spans="1:9" ht="25.35" customHeight="1">
      <c r="B42" s="14"/>
      <c r="C42" s="14"/>
      <c r="D42" s="14"/>
      <c r="E42" s="16"/>
      <c r="F42" s="87"/>
      <c r="G42" s="87"/>
    </row>
    <row r="43" spans="1:9" ht="25.35" customHeight="1">
      <c r="B43" s="14"/>
      <c r="C43" s="14"/>
      <c r="D43" s="14"/>
      <c r="E43" s="16"/>
      <c r="F43" s="67"/>
      <c r="G43" s="67"/>
    </row>
    <row r="44" spans="1:9" ht="25.35" customHeight="1">
      <c r="B44" s="14"/>
      <c r="C44" s="14"/>
      <c r="D44" s="14"/>
      <c r="E44" s="210" t="s">
        <v>284</v>
      </c>
      <c r="F44" s="67"/>
      <c r="G44" s="67"/>
    </row>
    <row r="45" spans="1:9" ht="25.35" customHeight="1">
      <c r="B45" s="14"/>
      <c r="C45" s="14"/>
      <c r="D45" s="14"/>
      <c r="E45" s="141"/>
      <c r="F45" s="67"/>
      <c r="G45" s="67"/>
    </row>
    <row r="46" spans="1:9" ht="25.35" customHeight="1">
      <c r="B46" s="14"/>
      <c r="C46" s="14"/>
      <c r="D46" s="14"/>
      <c r="E46" s="141"/>
    </row>
    <row r="47" spans="1:9" ht="25.35" customHeight="1">
      <c r="B47" s="14"/>
      <c r="C47" s="14"/>
      <c r="D47" s="14"/>
    </row>
    <row r="48" spans="1:9" ht="25.35" customHeight="1">
      <c r="B48" s="14"/>
      <c r="C48" s="14"/>
      <c r="D48" s="14"/>
      <c r="E48" s="81" t="s">
        <v>14</v>
      </c>
      <c r="F48" s="160"/>
      <c r="G48" s="160"/>
      <c r="H48" s="258">
        <f>ROUNDUP((('Exchange rate'!Eur_per_GBP*('UK-R-Dining Tables'!H47/(1+'Exchange rate'!UK_vat_rate))*1.25*0.9165)+1)/10,0)*10</f>
        <v>1530</v>
      </c>
    </row>
    <row r="49" spans="2:9" ht="25.35" customHeight="1">
      <c r="B49" s="14"/>
      <c r="C49" s="14"/>
      <c r="D49" s="14"/>
      <c r="E49" s="169"/>
      <c r="F49" s="67"/>
      <c r="G49" s="67"/>
    </row>
    <row r="50" spans="2:9" ht="25.35" customHeight="1">
      <c r="B50" s="14"/>
      <c r="C50" s="14"/>
      <c r="D50" s="14"/>
    </row>
    <row r="51" spans="2:9" ht="25.35" customHeight="1">
      <c r="B51" s="14"/>
      <c r="C51" s="14"/>
      <c r="D51" s="14"/>
      <c r="E51" s="24"/>
      <c r="F51" s="67"/>
      <c r="G51" s="67"/>
      <c r="H51" s="143"/>
      <c r="I51" s="67"/>
    </row>
    <row r="52" spans="2:9" ht="52.35" customHeight="1">
      <c r="B52" s="25" t="s">
        <v>557</v>
      </c>
      <c r="C52" s="3"/>
      <c r="D52" s="3"/>
      <c r="E52" s="3"/>
      <c r="F52" s="117"/>
      <c r="G52" s="71"/>
      <c r="H52" s="71"/>
      <c r="I52" s="71"/>
    </row>
    <row r="53" spans="2:9" ht="25.35" customHeight="1">
      <c r="B53" s="26" t="s">
        <v>43</v>
      </c>
      <c r="C53" s="26"/>
      <c r="D53" s="26"/>
      <c r="E53" s="28" t="s">
        <v>0</v>
      </c>
      <c r="F53" s="215" t="s">
        <v>94</v>
      </c>
      <c r="G53" s="28" t="s">
        <v>584</v>
      </c>
      <c r="H53" s="86"/>
      <c r="I53" s="26"/>
    </row>
    <row r="54" spans="2:9" ht="25.35" customHeight="1">
      <c r="B54" s="14"/>
      <c r="C54" s="14"/>
      <c r="D54" s="14"/>
      <c r="E54" s="16"/>
      <c r="F54" s="118" t="s">
        <v>113</v>
      </c>
      <c r="G54" s="118"/>
    </row>
    <row r="55" spans="2:9" ht="25.35" customHeight="1">
      <c r="B55" s="14"/>
      <c r="C55" s="14"/>
      <c r="D55" s="14"/>
      <c r="E55" s="16" t="s">
        <v>2</v>
      </c>
      <c r="F55" s="87" t="s">
        <v>9</v>
      </c>
      <c r="G55" s="411">
        <f>ROUNDUP((('Exchange rate'!Eur_per_GBP*('UK-R-Dining Tables'!G54/(1+'Exchange rate'!UK_vat_rate))*1.25*0.9165)+1)/10,0)*10</f>
        <v>5750</v>
      </c>
    </row>
    <row r="56" spans="2:9" ht="25.35" customHeight="1">
      <c r="B56" s="14"/>
      <c r="C56" s="14"/>
      <c r="D56" s="14"/>
      <c r="E56" s="16" t="s">
        <v>3</v>
      </c>
      <c r="F56" s="87" t="s">
        <v>562</v>
      </c>
      <c r="G56" s="411">
        <f>ROUNDUP((('Exchange rate'!Eur_per_GBP*('UK-R-Dining Tables'!G55/(1+'Exchange rate'!UK_vat_rate))*1.25*0.9165)+1)/10,0)*10</f>
        <v>6890</v>
      </c>
    </row>
    <row r="57" spans="2:9" ht="25.35" customHeight="1">
      <c r="B57" s="14"/>
      <c r="C57" s="14"/>
      <c r="D57" s="14"/>
      <c r="E57" s="16" t="s">
        <v>4</v>
      </c>
      <c r="F57" s="67" t="s">
        <v>89</v>
      </c>
      <c r="G57" s="411">
        <f>ROUNDUP((('Exchange rate'!Eur_per_GBP*('UK-R-Dining Tables'!G56/(1+'Exchange rate'!UK_vat_rate))*1.25*0.9165)+1)/10,0)*10</f>
        <v>8040</v>
      </c>
    </row>
    <row r="58" spans="2:9" ht="25.35" customHeight="1">
      <c r="B58" s="14"/>
      <c r="C58" s="14"/>
      <c r="D58" s="14"/>
      <c r="E58" s="16" t="s">
        <v>5</v>
      </c>
      <c r="F58" s="87" t="s">
        <v>12</v>
      </c>
      <c r="G58" s="411">
        <f>ROUNDUP((('Exchange rate'!Eur_per_GBP*('UK-R-Dining Tables'!G57/(1+'Exchange rate'!UK_vat_rate))*1.25*0.9165)+1)/10,0)*10</f>
        <v>9180</v>
      </c>
    </row>
    <row r="59" spans="2:9" ht="25.35" customHeight="1">
      <c r="B59" s="14"/>
      <c r="C59" s="14"/>
      <c r="D59" s="14"/>
      <c r="E59" s="16"/>
      <c r="F59" s="87"/>
      <c r="G59" s="87"/>
    </row>
    <row r="60" spans="2:9" ht="25.35" customHeight="1">
      <c r="B60" s="14"/>
      <c r="C60" s="14"/>
      <c r="D60" s="14"/>
      <c r="E60" s="16"/>
      <c r="F60" s="67"/>
      <c r="G60" s="67"/>
    </row>
    <row r="61" spans="2:9" ht="25.35" customHeight="1">
      <c r="B61" s="14"/>
      <c r="C61" s="14"/>
      <c r="D61" s="14"/>
      <c r="E61" s="210" t="s">
        <v>284</v>
      </c>
      <c r="F61" s="67"/>
      <c r="G61" s="67"/>
    </row>
    <row r="62" spans="2:9" ht="25.35" customHeight="1">
      <c r="B62" s="14"/>
      <c r="C62" s="14"/>
      <c r="D62" s="14"/>
      <c r="E62" s="141"/>
      <c r="F62" s="67"/>
      <c r="G62" s="67"/>
    </row>
    <row r="63" spans="2:9" ht="25.35" customHeight="1">
      <c r="B63" s="14"/>
      <c r="C63" s="14"/>
      <c r="D63" s="14"/>
      <c r="E63" s="141" t="s">
        <v>666</v>
      </c>
    </row>
    <row r="64" spans="2:9" ht="25.35" customHeight="1">
      <c r="B64" s="14"/>
      <c r="C64" s="14"/>
      <c r="D64" s="14"/>
      <c r="E64" s="169"/>
      <c r="F64" s="67"/>
      <c r="G64" s="67"/>
    </row>
    <row r="65" spans="2:9" ht="25.35" customHeight="1">
      <c r="B65" s="14"/>
      <c r="C65" s="14"/>
      <c r="D65" s="14"/>
      <c r="E65" s="169"/>
      <c r="F65" s="67"/>
      <c r="G65" s="67"/>
    </row>
    <row r="66" spans="2:9" ht="25.35" customHeight="1">
      <c r="B66" s="14"/>
      <c r="C66" s="14"/>
      <c r="D66" s="14"/>
      <c r="E66" s="169"/>
      <c r="F66" s="67"/>
      <c r="G66" s="67"/>
    </row>
    <row r="67" spans="2:9" ht="25.35" customHeight="1">
      <c r="B67" s="14"/>
      <c r="C67" s="14"/>
      <c r="D67" s="14"/>
      <c r="E67" s="169"/>
      <c r="F67" s="67"/>
      <c r="G67" s="67"/>
    </row>
    <row r="68" spans="2:9" ht="25.35" customHeight="1">
      <c r="B68" s="14"/>
      <c r="C68" s="14"/>
      <c r="D68" s="14"/>
      <c r="E68" s="169"/>
      <c r="F68" s="67"/>
      <c r="G68" s="67"/>
    </row>
    <row r="69" spans="2:9" ht="25.35" customHeight="1">
      <c r="B69" s="14"/>
      <c r="C69" s="14"/>
      <c r="D69" s="14"/>
      <c r="E69" s="169"/>
      <c r="F69" s="67"/>
      <c r="G69" s="67"/>
    </row>
    <row r="70" spans="2:9" ht="25.35" customHeight="1">
      <c r="B70" s="14"/>
      <c r="C70" s="14"/>
      <c r="D70" s="14"/>
      <c r="E70" s="169"/>
      <c r="F70" s="67"/>
      <c r="G70" s="67"/>
    </row>
    <row r="71" spans="2:9" ht="25.35" customHeight="1">
      <c r="B71" s="14"/>
      <c r="C71" s="14"/>
      <c r="D71" s="14"/>
      <c r="E71" s="169"/>
      <c r="F71" s="67"/>
      <c r="G71" s="67"/>
    </row>
    <row r="72" spans="2:9" ht="52.35" customHeight="1">
      <c r="B72" s="25" t="s">
        <v>557</v>
      </c>
      <c r="C72" s="3"/>
      <c r="D72" s="3"/>
      <c r="E72" s="3"/>
      <c r="F72" s="117"/>
      <c r="G72" s="71"/>
      <c r="H72" s="71"/>
      <c r="I72" s="71"/>
    </row>
    <row r="73" spans="2:9" ht="25.35" customHeight="1">
      <c r="B73" s="26" t="s">
        <v>15</v>
      </c>
      <c r="C73" s="26"/>
      <c r="D73" s="26"/>
      <c r="E73" s="28" t="s">
        <v>0</v>
      </c>
      <c r="F73" s="215" t="s">
        <v>94</v>
      </c>
      <c r="G73" s="28" t="s">
        <v>584</v>
      </c>
      <c r="H73" s="86"/>
      <c r="I73" s="26"/>
    </row>
    <row r="74" spans="2:9" ht="25.35" customHeight="1">
      <c r="B74" s="14"/>
      <c r="C74" s="14"/>
      <c r="D74" s="14"/>
      <c r="E74" s="16"/>
      <c r="F74" s="118" t="s">
        <v>113</v>
      </c>
      <c r="G74" s="118"/>
    </row>
    <row r="75" spans="2:9" ht="25.35" customHeight="1">
      <c r="B75" s="14"/>
      <c r="C75" s="14"/>
      <c r="D75" s="14"/>
      <c r="E75" s="16" t="s">
        <v>3</v>
      </c>
      <c r="F75" s="87" t="s">
        <v>17</v>
      </c>
      <c r="G75" s="411">
        <f>ROUNDUP((('Exchange rate'!Eur_per_GBP*('UK-R-Dining Tables'!G74/(1+'Exchange rate'!UK_vat_rate))*1.25*0.9165)+1)/10,0)*10</f>
        <v>4600</v>
      </c>
    </row>
    <row r="76" spans="2:9" ht="25.35" customHeight="1">
      <c r="B76" s="14"/>
      <c r="C76" s="14"/>
      <c r="D76" s="14"/>
      <c r="E76" s="16" t="s">
        <v>4</v>
      </c>
      <c r="F76" s="87" t="s">
        <v>18</v>
      </c>
      <c r="G76" s="411">
        <f>ROUNDUP((('Exchange rate'!Eur_per_GBP*('UK-R-Dining Tables'!G75/(1+'Exchange rate'!UK_vat_rate))*1.25*0.9165)+1)/10,0)*10</f>
        <v>5400</v>
      </c>
    </row>
    <row r="77" spans="2:9" ht="25.35" customHeight="1">
      <c r="B77" s="14"/>
      <c r="C77" s="14"/>
      <c r="D77" s="14"/>
      <c r="E77" s="16" t="s">
        <v>5</v>
      </c>
      <c r="F77" s="67" t="s">
        <v>680</v>
      </c>
      <c r="G77" s="411">
        <f>ROUNDUP((('Exchange rate'!Eur_per_GBP*('UK-R-Dining Tables'!G76/(1+'Exchange rate'!UK_vat_rate))*1.25*0.9165)+1)/10,0)*10</f>
        <v>6390</v>
      </c>
    </row>
    <row r="78" spans="2:9" ht="25.35" customHeight="1">
      <c r="B78" s="14"/>
      <c r="C78" s="14"/>
      <c r="D78" s="14"/>
      <c r="E78" s="16"/>
      <c r="F78" s="87"/>
      <c r="G78" s="87"/>
    </row>
    <row r="79" spans="2:9" ht="25.35" customHeight="1">
      <c r="B79" s="14"/>
      <c r="C79" s="14"/>
      <c r="D79" s="14"/>
      <c r="E79" s="16"/>
      <c r="F79" s="87"/>
      <c r="G79" s="87"/>
    </row>
    <row r="80" spans="2:9" ht="25.35" customHeight="1">
      <c r="B80" s="14"/>
      <c r="C80" s="14"/>
      <c r="D80" s="14"/>
      <c r="E80" s="16"/>
      <c r="F80" s="67"/>
      <c r="G80" s="67"/>
    </row>
    <row r="81" spans="1:9" ht="25.35" customHeight="1">
      <c r="B81" s="14"/>
      <c r="C81" s="14"/>
      <c r="D81" s="14"/>
      <c r="E81" s="210" t="s">
        <v>284</v>
      </c>
      <c r="F81" s="67"/>
      <c r="G81" s="67"/>
    </row>
    <row r="82" spans="1:9" ht="25.35" customHeight="1">
      <c r="B82" s="14"/>
      <c r="C82" s="14"/>
      <c r="D82" s="14"/>
      <c r="E82" s="141"/>
      <c r="F82" s="67"/>
      <c r="G82" s="67"/>
    </row>
    <row r="83" spans="1:9" ht="25.35" customHeight="1">
      <c r="B83" s="14"/>
      <c r="C83" s="14"/>
      <c r="D83" s="14"/>
      <c r="E83" s="141" t="s">
        <v>666</v>
      </c>
    </row>
    <row r="84" spans="1:9" ht="25.35" customHeight="1">
      <c r="B84" s="14"/>
      <c r="C84" s="14"/>
      <c r="D84" s="14"/>
      <c r="E84" s="169"/>
      <c r="F84" s="67"/>
      <c r="G84" s="67"/>
    </row>
    <row r="85" spans="1:9" ht="25.35" customHeight="1">
      <c r="B85" s="14"/>
      <c r="C85" s="14"/>
      <c r="D85" s="14"/>
      <c r="E85" s="24"/>
      <c r="F85" s="67"/>
      <c r="G85" s="67"/>
      <c r="H85" s="143"/>
      <c r="I85" s="67"/>
    </row>
    <row r="86" spans="1:9" ht="25.35" customHeight="1">
      <c r="B86" s="14"/>
      <c r="C86" s="14"/>
      <c r="D86" s="14"/>
      <c r="E86" s="24"/>
      <c r="F86" s="67"/>
      <c r="G86" s="67"/>
      <c r="H86" s="143"/>
      <c r="I86" s="67"/>
    </row>
    <row r="87" spans="1:9" ht="25.35" customHeight="1">
      <c r="B87" s="69"/>
      <c r="C87" s="69"/>
      <c r="D87" s="69"/>
      <c r="E87" s="141"/>
      <c r="F87" s="67"/>
      <c r="G87" s="67"/>
      <c r="H87" s="121"/>
      <c r="I87" s="122"/>
    </row>
    <row r="88" spans="1:9" ht="48.75">
      <c r="A88" s="2" t="s">
        <v>23</v>
      </c>
      <c r="B88" s="4" t="s">
        <v>330</v>
      </c>
      <c r="C88" s="3"/>
      <c r="D88" s="3"/>
      <c r="E88" s="3"/>
      <c r="F88" s="117"/>
      <c r="G88" s="71"/>
      <c r="H88" s="71"/>
      <c r="I88" s="71"/>
    </row>
    <row r="89" spans="1:9" ht="26.25">
      <c r="A89" s="26"/>
      <c r="B89" s="26" t="s">
        <v>15</v>
      </c>
      <c r="C89" s="26"/>
      <c r="D89" s="26"/>
      <c r="E89" s="28" t="s">
        <v>0</v>
      </c>
      <c r="F89" s="215" t="s">
        <v>94</v>
      </c>
      <c r="G89" s="28" t="s">
        <v>326</v>
      </c>
      <c r="H89" s="86"/>
      <c r="I89" s="26"/>
    </row>
    <row r="90" spans="1:9" ht="28.35" customHeight="1">
      <c r="A90" s="1"/>
      <c r="B90" s="14"/>
      <c r="C90" s="14"/>
      <c r="D90" s="14"/>
      <c r="E90" s="16"/>
      <c r="F90" s="118" t="s">
        <v>113</v>
      </c>
      <c r="G90" s="118"/>
    </row>
    <row r="91" spans="1:9" ht="26.25">
      <c r="A91" s="1"/>
      <c r="B91" s="14"/>
      <c r="C91" s="14"/>
      <c r="D91" s="14"/>
      <c r="E91" s="16" t="s">
        <v>2</v>
      </c>
      <c r="F91" s="87" t="s">
        <v>16</v>
      </c>
      <c r="G91" s="221">
        <f>ROUNDUP((('Exchange rate'!Eur_per_GBP*('UK-R-Dining Tables'!G93/(1+'Exchange rate'!UK_vat_rate))*1.25*0.9165)+1)/10,0)*10</f>
        <v>6020</v>
      </c>
    </row>
    <row r="92" spans="1:9" ht="26.25">
      <c r="A92" s="1"/>
      <c r="B92" s="14"/>
      <c r="C92" s="14"/>
      <c r="D92" s="14"/>
      <c r="E92" s="16" t="s">
        <v>3</v>
      </c>
      <c r="F92" s="87" t="s">
        <v>17</v>
      </c>
      <c r="G92" s="221">
        <f>ROUNDUP((('Exchange rate'!Eur_per_GBP*('UK-R-Dining Tables'!G94/(1+'Exchange rate'!UK_vat_rate))*1.25*0.9165)+1)/10,0)*10</f>
        <v>6930</v>
      </c>
    </row>
    <row r="93" spans="1:9" ht="26.25">
      <c r="A93" s="1"/>
      <c r="B93" s="14"/>
      <c r="C93" s="14"/>
      <c r="D93" s="14"/>
      <c r="E93" s="16" t="s">
        <v>4</v>
      </c>
      <c r="F93" s="87" t="s">
        <v>18</v>
      </c>
      <c r="G93" s="221">
        <f>ROUNDUP((('Exchange rate'!Eur_per_GBP*('UK-R-Dining Tables'!G95/(1+'Exchange rate'!UK_vat_rate))*1.25*0.9165)+1)/10,0)*10</f>
        <v>8660</v>
      </c>
    </row>
    <row r="94" spans="1:9" ht="26.25">
      <c r="B94" s="14"/>
      <c r="C94" s="14"/>
      <c r="D94" s="14"/>
      <c r="E94" s="16" t="s">
        <v>5</v>
      </c>
      <c r="F94" s="87" t="s">
        <v>681</v>
      </c>
      <c r="G94" s="221">
        <f>ROUNDUP((('Exchange rate'!Eur_per_GBP*('UK-R-Dining Tables'!G96/(1+'Exchange rate'!UK_vat_rate))*1.25*0.9165)+1)/10,0)*10</f>
        <v>9950</v>
      </c>
    </row>
    <row r="95" spans="1:9" ht="25.35" customHeight="1">
      <c r="B95" s="14"/>
      <c r="C95" s="14"/>
      <c r="D95" s="14"/>
      <c r="E95" s="16"/>
      <c r="F95" s="87"/>
      <c r="G95" s="87"/>
    </row>
    <row r="96" spans="1:9" ht="25.35" customHeight="1">
      <c r="B96" s="14"/>
      <c r="C96" s="14"/>
      <c r="D96" s="14"/>
      <c r="E96" s="16"/>
      <c r="F96" s="67"/>
      <c r="G96" s="67"/>
    </row>
    <row r="97" spans="1:9" ht="25.35" customHeight="1">
      <c r="B97" s="14"/>
      <c r="C97" s="14"/>
      <c r="D97" s="14"/>
      <c r="E97" s="210" t="s">
        <v>307</v>
      </c>
      <c r="F97" s="67"/>
      <c r="G97" s="67"/>
    </row>
    <row r="98" spans="1:9" ht="25.35" customHeight="1">
      <c r="B98" s="14"/>
      <c r="C98" s="14"/>
      <c r="D98" s="14"/>
      <c r="E98" s="141" t="s">
        <v>466</v>
      </c>
      <c r="F98" s="67"/>
      <c r="G98" s="67"/>
    </row>
    <row r="99" spans="1:9" ht="25.35" customHeight="1">
      <c r="B99" s="14"/>
      <c r="C99" s="14"/>
      <c r="D99" s="14"/>
      <c r="E99" s="141"/>
    </row>
    <row r="100" spans="1:9" ht="25.35" customHeight="1">
      <c r="B100" s="14"/>
      <c r="C100" s="14"/>
      <c r="D100" s="14"/>
    </row>
    <row r="101" spans="1:9" ht="25.35" customHeight="1">
      <c r="B101" s="14"/>
      <c r="C101" s="14"/>
      <c r="D101" s="14"/>
      <c r="E101" s="81" t="s">
        <v>14</v>
      </c>
      <c r="F101" s="160"/>
      <c r="G101" s="160"/>
      <c r="H101" s="258">
        <f>ROUNDUP((('Exchange rate'!Eur_per_GBP*('UK-R-Dining Tables'!H103/(1+'Exchange rate'!UK_vat_rate))*1.25*0.9165)+1)/10,0)*10</f>
        <v>1380</v>
      </c>
    </row>
    <row r="102" spans="1:9" ht="25.35" customHeight="1">
      <c r="B102" s="14"/>
      <c r="C102" s="14"/>
      <c r="D102" s="14"/>
      <c r="E102" s="169"/>
      <c r="F102" s="67"/>
      <c r="G102" s="67"/>
    </row>
    <row r="103" spans="1:9" ht="25.35" customHeight="1">
      <c r="B103" s="14"/>
      <c r="C103" s="14"/>
      <c r="D103" s="14"/>
    </row>
    <row r="104" spans="1:9" ht="25.35" customHeight="1">
      <c r="B104" s="14"/>
      <c r="C104" s="14"/>
      <c r="D104" s="14"/>
      <c r="E104" s="81" t="s">
        <v>201</v>
      </c>
      <c r="F104" s="160"/>
      <c r="G104" s="160"/>
      <c r="H104" s="258">
        <f>ROUNDUP((('Exchange rate'!Eur_per_GBP*('UK-R-Dining Tables'!H106/(1+'Exchange rate'!UK_vat_rate))*1.25*0.9165)+1)/10,0)*10</f>
        <v>5690</v>
      </c>
      <c r="I104" s="67"/>
    </row>
    <row r="105" spans="1:9" ht="30" customHeight="1">
      <c r="B105" s="69"/>
      <c r="C105" s="69"/>
      <c r="D105" s="69"/>
      <c r="E105" s="141" t="s">
        <v>467</v>
      </c>
      <c r="F105" s="67"/>
      <c r="G105" s="67"/>
      <c r="H105" s="121"/>
      <c r="I105" s="122"/>
    </row>
    <row r="106" spans="1:9" ht="37.35" customHeight="1">
      <c r="G106" s="119"/>
      <c r="H106" s="120"/>
      <c r="I106" s="120"/>
    </row>
    <row r="107" spans="1:9" s="69" customFormat="1" ht="48.75">
      <c r="A107" s="2" t="s">
        <v>23</v>
      </c>
      <c r="B107" s="4" t="s">
        <v>435</v>
      </c>
      <c r="C107" s="3"/>
      <c r="D107" s="3"/>
      <c r="E107" s="3"/>
      <c r="F107" s="117"/>
      <c r="G107" s="71"/>
      <c r="H107" s="71"/>
      <c r="I107" s="71"/>
    </row>
    <row r="108" spans="1:9" ht="26.25">
      <c r="A108" s="29"/>
      <c r="B108" s="26" t="s">
        <v>15</v>
      </c>
      <c r="C108" s="26"/>
      <c r="D108" s="26"/>
      <c r="E108" s="28" t="s">
        <v>0</v>
      </c>
      <c r="F108" s="123" t="s">
        <v>94</v>
      </c>
      <c r="G108" s="33" t="s">
        <v>114</v>
      </c>
      <c r="H108" s="124"/>
      <c r="I108" s="124"/>
    </row>
    <row r="109" spans="1:9" ht="26.25">
      <c r="A109" s="1"/>
      <c r="B109" s="14"/>
      <c r="C109" s="14"/>
      <c r="D109" s="14"/>
      <c r="E109" s="16"/>
      <c r="F109" s="118" t="s">
        <v>113</v>
      </c>
      <c r="G109" s="218" t="s">
        <v>663</v>
      </c>
    </row>
    <row r="110" spans="1:9" ht="26.25">
      <c r="A110" s="1"/>
      <c r="B110" s="14"/>
      <c r="C110" s="14"/>
      <c r="D110" s="14"/>
      <c r="E110" s="16" t="s">
        <v>2</v>
      </c>
      <c r="F110" s="87" t="s">
        <v>16</v>
      </c>
      <c r="G110" s="221">
        <f>ROUNDUP((('Exchange rate'!Eur_per_GBP*('UK-R-Dining Tables'!G111/(1+'Exchange rate'!UK_vat_rate))*1.25*0.9165)+1)/10,0)*10</f>
        <v>11440</v>
      </c>
      <c r="I110" s="214"/>
    </row>
    <row r="111" spans="1:9" ht="26.25">
      <c r="A111" s="1"/>
      <c r="B111" s="14"/>
      <c r="C111" s="14"/>
      <c r="D111" s="14"/>
      <c r="E111" s="16" t="s">
        <v>3</v>
      </c>
      <c r="F111" s="87" t="s">
        <v>17</v>
      </c>
      <c r="G111" s="221">
        <f>ROUNDUP((('Exchange rate'!Eur_per_GBP*('UK-R-Dining Tables'!G112/(1+'Exchange rate'!UK_vat_rate))*1.25*0.9165)+1)/10,0)*10</f>
        <v>13150</v>
      </c>
      <c r="I111" s="214"/>
    </row>
    <row r="112" spans="1:9" ht="25.35" customHeight="1">
      <c r="A112" s="1"/>
      <c r="B112" s="14"/>
      <c r="C112" s="14"/>
      <c r="D112" s="14"/>
      <c r="E112" s="16" t="s">
        <v>4</v>
      </c>
      <c r="F112" s="87" t="s">
        <v>18</v>
      </c>
      <c r="G112" s="221">
        <f>ROUNDUP((('Exchange rate'!Eur_per_GBP*('UK-R-Dining Tables'!G113/(1+'Exchange rate'!UK_vat_rate))*1.25*0.9165)+1)/10,0)*10</f>
        <v>16430</v>
      </c>
      <c r="I112" s="214"/>
    </row>
    <row r="113" spans="1:9" ht="25.35" customHeight="1">
      <c r="B113" s="14"/>
      <c r="C113" s="14"/>
      <c r="D113" s="14"/>
      <c r="E113" s="16" t="s">
        <v>5</v>
      </c>
      <c r="F113" s="87" t="s">
        <v>681</v>
      </c>
      <c r="G113" s="221">
        <f>ROUNDUP((('Exchange rate'!Eur_per_GBP*('UK-R-Dining Tables'!G114/(1+'Exchange rate'!UK_vat_rate))*1.25*0.9165)+1)/10,0)*10</f>
        <v>18900</v>
      </c>
      <c r="H113" s="67"/>
    </row>
    <row r="114" spans="1:9" ht="26.25" customHeight="1">
      <c r="B114" s="14"/>
      <c r="C114" s="14"/>
      <c r="D114" s="14"/>
      <c r="E114" s="24"/>
      <c r="F114" s="67"/>
      <c r="G114" s="67"/>
      <c r="H114" s="67"/>
    </row>
    <row r="115" spans="1:9" ht="26.25" customHeight="1">
      <c r="B115" s="14"/>
      <c r="C115" s="14"/>
      <c r="D115" s="14"/>
      <c r="E115" s="162" t="s">
        <v>22</v>
      </c>
      <c r="F115" s="67"/>
      <c r="G115" s="67"/>
      <c r="H115" s="67"/>
    </row>
    <row r="116" spans="1:9" ht="26.25" customHeight="1">
      <c r="B116" s="14"/>
      <c r="C116" s="14"/>
      <c r="D116" s="14"/>
      <c r="E116" s="169"/>
      <c r="F116" s="67"/>
      <c r="G116" s="67"/>
      <c r="H116" s="67"/>
    </row>
    <row r="117" spans="1:9" ht="26.25" customHeight="1">
      <c r="B117" s="14"/>
      <c r="C117" s="14"/>
      <c r="D117" s="14"/>
      <c r="E117" s="141"/>
      <c r="G117" s="67"/>
      <c r="H117" s="67"/>
    </row>
    <row r="118" spans="1:9" ht="26.25" customHeight="1">
      <c r="B118" s="14"/>
      <c r="C118" s="14"/>
      <c r="D118" s="14"/>
      <c r="E118" s="81" t="s">
        <v>200</v>
      </c>
      <c r="F118" s="160"/>
      <c r="G118" s="160"/>
      <c r="H118" s="258">
        <f>ROUNDUP((('Exchange rate'!Eur_per_GBP*('UK-R-Dining Tables'!H119/(1+'Exchange rate'!UK_vat_rate))*1.25*0.9165)+1)/10,0)*10</f>
        <v>1380</v>
      </c>
    </row>
    <row r="119" spans="1:9" ht="26.25" customHeight="1">
      <c r="B119" s="14"/>
      <c r="C119" s="14"/>
      <c r="D119" s="14"/>
      <c r="E119" s="131"/>
    </row>
    <row r="120" spans="1:9" ht="26.25" customHeight="1">
      <c r="B120" s="14"/>
      <c r="C120" s="14"/>
      <c r="D120" s="14"/>
    </row>
    <row r="121" spans="1:9" ht="25.35" customHeight="1">
      <c r="B121" s="14"/>
      <c r="C121" s="14"/>
      <c r="D121" s="14"/>
      <c r="E121" s="81" t="s">
        <v>201</v>
      </c>
      <c r="F121" s="160"/>
      <c r="G121" s="160"/>
      <c r="H121" s="258">
        <f>ROUNDUP((('Exchange rate'!Eur_per_GBP*('UK-R-Dining Tables'!H122/(1+'Exchange rate'!UK_vat_rate))*1.25*0.9165)+1)/10,0)*10</f>
        <v>5690</v>
      </c>
    </row>
    <row r="122" spans="1:9" ht="25.35" customHeight="1">
      <c r="B122" s="14"/>
      <c r="C122" s="14"/>
      <c r="D122" s="14"/>
      <c r="E122" s="24"/>
      <c r="F122" s="67"/>
      <c r="G122" s="67"/>
      <c r="H122" s="221"/>
    </row>
    <row r="123" spans="1:9" ht="48.75">
      <c r="A123" s="2" t="s">
        <v>23</v>
      </c>
      <c r="B123" s="4" t="s">
        <v>669</v>
      </c>
      <c r="C123" s="3"/>
      <c r="D123" s="3"/>
      <c r="E123" s="3"/>
      <c r="F123" s="117"/>
      <c r="G123" s="71"/>
      <c r="H123" s="71"/>
      <c r="I123" s="71"/>
    </row>
    <row r="124" spans="1:9" ht="25.35" customHeight="1">
      <c r="A124" s="29"/>
      <c r="B124" s="26" t="s">
        <v>15</v>
      </c>
      <c r="C124" s="26"/>
      <c r="D124" s="26"/>
      <c r="E124" s="28" t="s">
        <v>0</v>
      </c>
      <c r="F124" s="123" t="s">
        <v>94</v>
      </c>
      <c r="G124" s="33" t="s">
        <v>264</v>
      </c>
      <c r="H124" s="124"/>
      <c r="I124" s="124"/>
    </row>
    <row r="125" spans="1:9" ht="25.35" customHeight="1">
      <c r="A125" s="1"/>
      <c r="B125" s="14"/>
      <c r="C125" s="14"/>
      <c r="D125" s="14"/>
      <c r="E125" s="16"/>
      <c r="F125" s="118" t="s">
        <v>113</v>
      </c>
      <c r="G125" s="218"/>
    </row>
    <row r="126" spans="1:9" ht="25.35" customHeight="1">
      <c r="A126" s="1"/>
      <c r="B126" s="14"/>
      <c r="C126" s="14"/>
      <c r="D126" s="14"/>
      <c r="E126" s="16" t="s">
        <v>2</v>
      </c>
      <c r="F126" s="87" t="s">
        <v>16</v>
      </c>
      <c r="G126" s="221">
        <f>ROUNDUP((('Exchange rate'!Eur_per_GBP*('UK-R-Dining Tables'!G127/(1+'Exchange rate'!UK_vat_rate))*1.25*0.9165)+1)/10,0)*10</f>
        <v>8720</v>
      </c>
      <c r="I126" s="214"/>
    </row>
    <row r="127" spans="1:9" ht="25.35" customHeight="1">
      <c r="A127" s="1"/>
      <c r="B127" s="14"/>
      <c r="C127" s="14"/>
      <c r="D127" s="14"/>
      <c r="E127" s="16" t="s">
        <v>3</v>
      </c>
      <c r="F127" s="87" t="s">
        <v>17</v>
      </c>
      <c r="G127" s="221">
        <f>ROUNDUP((('Exchange rate'!Eur_per_GBP*('UK-R-Dining Tables'!G128/(1+'Exchange rate'!UK_vat_rate))*1.25*0.9165)+1)/10,0)*10</f>
        <v>10040</v>
      </c>
      <c r="I127" s="214"/>
    </row>
    <row r="128" spans="1:9" ht="25.35" customHeight="1">
      <c r="A128" s="1"/>
      <c r="B128" s="14"/>
      <c r="C128" s="14"/>
      <c r="D128" s="14"/>
      <c r="E128" s="16" t="s">
        <v>4</v>
      </c>
      <c r="F128" s="87" t="s">
        <v>18</v>
      </c>
      <c r="G128" s="221">
        <f>ROUNDUP((('Exchange rate'!Eur_per_GBP*('UK-R-Dining Tables'!G129/(1+'Exchange rate'!UK_vat_rate))*1.25*0.9165)+1)/10,0)*10</f>
        <v>12540</v>
      </c>
      <c r="I128" s="214"/>
    </row>
    <row r="129" spans="1:9" ht="25.35" customHeight="1">
      <c r="B129" s="14"/>
      <c r="C129" s="14"/>
      <c r="D129" s="14"/>
      <c r="E129" s="16" t="s">
        <v>5</v>
      </c>
      <c r="F129" s="87" t="s">
        <v>681</v>
      </c>
      <c r="G129" s="221">
        <f>ROUNDUP((('Exchange rate'!Eur_per_GBP*('UK-R-Dining Tables'!G130/(1+'Exchange rate'!UK_vat_rate))*1.25*0.9165)+1)/10,0)*10</f>
        <v>14420</v>
      </c>
      <c r="H129" s="67"/>
    </row>
    <row r="130" spans="1:9" ht="25.35" customHeight="1">
      <c r="B130" s="14"/>
      <c r="C130" s="14"/>
      <c r="D130" s="14"/>
      <c r="E130" s="24"/>
      <c r="F130" s="67"/>
      <c r="G130" s="67"/>
      <c r="H130" s="67"/>
    </row>
    <row r="131" spans="1:9" ht="25.35" customHeight="1">
      <c r="B131" s="14"/>
      <c r="C131" s="14"/>
      <c r="D131" s="14"/>
      <c r="E131" s="162" t="s">
        <v>22</v>
      </c>
      <c r="F131" s="67"/>
      <c r="G131" s="67"/>
      <c r="H131" s="67"/>
    </row>
    <row r="132" spans="1:9" ht="25.35" customHeight="1">
      <c r="B132" s="14"/>
      <c r="C132" s="14"/>
      <c r="D132" s="14"/>
      <c r="E132" s="169"/>
      <c r="F132" s="67"/>
      <c r="G132" s="67"/>
      <c r="H132" s="67"/>
    </row>
    <row r="133" spans="1:9" ht="25.35" customHeight="1">
      <c r="B133" s="14"/>
      <c r="C133" s="14"/>
      <c r="D133" s="14"/>
      <c r="E133" s="141"/>
      <c r="G133" s="67"/>
      <c r="H133" s="67"/>
    </row>
    <row r="134" spans="1:9" ht="25.35" customHeight="1">
      <c r="B134" s="14"/>
      <c r="C134" s="14"/>
      <c r="D134" s="14"/>
      <c r="E134" s="81" t="s">
        <v>200</v>
      </c>
      <c r="F134" s="160"/>
      <c r="G134" s="160"/>
      <c r="H134" s="258">
        <f>ROUNDUP((('Exchange rate'!Eur_per_GBP*('UK-R-Dining Tables'!H135/(1+'Exchange rate'!UK_vat_rate))*1.25*0.9165)+1)/10,0)*10</f>
        <v>1380</v>
      </c>
    </row>
    <row r="135" spans="1:9" ht="25.35" customHeight="1">
      <c r="B135" s="14"/>
      <c r="C135" s="14"/>
      <c r="D135" s="14"/>
      <c r="E135" s="131"/>
    </row>
    <row r="136" spans="1:9" ht="25.35" customHeight="1">
      <c r="B136" s="14"/>
      <c r="C136" s="14"/>
      <c r="D136" s="14"/>
    </row>
    <row r="137" spans="1:9" ht="25.35" customHeight="1">
      <c r="B137" s="14"/>
      <c r="C137" s="14"/>
      <c r="D137" s="14"/>
      <c r="E137" s="81" t="s">
        <v>201</v>
      </c>
      <c r="F137" s="160"/>
      <c r="G137" s="160"/>
      <c r="H137" s="258">
        <f>ROUNDUP((('Exchange rate'!Eur_per_GBP*('UK-R-Dining Tables'!H138/(1+'Exchange rate'!UK_vat_rate))*1.25*0.9165)+1)/10,0)*10</f>
        <v>5690</v>
      </c>
    </row>
    <row r="138" spans="1:9" ht="25.35" customHeight="1">
      <c r="B138" s="14"/>
      <c r="C138" s="14"/>
      <c r="D138" s="14"/>
      <c r="E138" s="24"/>
      <c r="F138" s="67"/>
      <c r="G138" s="67"/>
      <c r="H138" s="221"/>
    </row>
    <row r="139" spans="1:9" ht="25.35" customHeight="1">
      <c r="B139" s="14"/>
      <c r="C139" s="14"/>
      <c r="D139" s="14"/>
      <c r="E139" s="24"/>
      <c r="F139" s="67"/>
      <c r="G139" s="67"/>
      <c r="H139" s="221"/>
    </row>
    <row r="140" spans="1:9" ht="25.35" customHeight="1">
      <c r="B140" s="14"/>
      <c r="C140" s="14"/>
      <c r="D140" s="14"/>
      <c r="E140" s="24"/>
      <c r="F140" s="67"/>
      <c r="G140" s="67"/>
      <c r="H140" s="221"/>
    </row>
    <row r="141" spans="1:9" ht="25.35" customHeight="1">
      <c r="B141" s="14"/>
      <c r="C141" s="14"/>
      <c r="D141" s="14"/>
      <c r="E141" s="24"/>
      <c r="F141" s="67"/>
      <c r="G141" s="67"/>
      <c r="H141" s="221"/>
    </row>
    <row r="142" spans="1:9" ht="25.35" customHeight="1">
      <c r="B142" s="14"/>
      <c r="C142" s="14"/>
      <c r="D142" s="14"/>
      <c r="E142" s="24"/>
      <c r="F142" s="67"/>
      <c r="G142" s="67"/>
      <c r="H142" s="221"/>
    </row>
    <row r="143" spans="1:9" ht="48.75">
      <c r="A143" s="2" t="s">
        <v>23</v>
      </c>
      <c r="B143" s="368" t="s">
        <v>331</v>
      </c>
      <c r="C143" s="3"/>
      <c r="D143" s="3"/>
      <c r="E143" s="3"/>
      <c r="F143" s="117"/>
      <c r="G143" s="71"/>
      <c r="H143" s="71"/>
      <c r="I143" s="71"/>
    </row>
    <row r="144" spans="1:9" ht="25.35" customHeight="1">
      <c r="A144" s="26"/>
      <c r="B144" s="26" t="s">
        <v>8</v>
      </c>
      <c r="C144" s="26"/>
      <c r="D144" s="26"/>
      <c r="E144" s="28" t="s">
        <v>0</v>
      </c>
      <c r="F144" s="136" t="s">
        <v>94</v>
      </c>
      <c r="G144" s="177" t="s">
        <v>326</v>
      </c>
      <c r="H144" s="86"/>
      <c r="I144" s="26"/>
    </row>
    <row r="145" spans="1:9" ht="25.35" customHeight="1">
      <c r="A145" s="1"/>
      <c r="B145" s="14"/>
      <c r="C145" s="14"/>
      <c r="D145" s="14"/>
      <c r="E145" s="16"/>
      <c r="F145" s="118" t="s">
        <v>113</v>
      </c>
      <c r="G145" s="118"/>
      <c r="I145" s="87"/>
    </row>
    <row r="146" spans="1:9" ht="25.35" customHeight="1">
      <c r="A146" s="1"/>
      <c r="B146" s="14"/>
      <c r="C146" s="14"/>
      <c r="D146" s="14"/>
      <c r="E146" s="16" t="s">
        <v>2</v>
      </c>
      <c r="F146" s="621" t="s">
        <v>9</v>
      </c>
      <c r="G146" s="221">
        <f>ROUNDUP((('Exchange rate'!Eur_per_GBP*('UK-R-Dining Tables'!G145/(1+'Exchange rate'!UK_vat_rate))*1.25*0.9165)+1)/10,0)*10</f>
        <v>8210</v>
      </c>
      <c r="I146" s="87"/>
    </row>
    <row r="147" spans="1:9" ht="25.35" customHeight="1">
      <c r="A147" s="1"/>
      <c r="B147" s="14"/>
      <c r="C147" s="14"/>
      <c r="D147" s="14"/>
      <c r="E147" s="16" t="s">
        <v>3</v>
      </c>
      <c r="F147" s="87" t="s">
        <v>10</v>
      </c>
      <c r="G147" s="221">
        <f>ROUNDUP((('Exchange rate'!Eur_per_GBP*('UK-R-Dining Tables'!G146/(1+'Exchange rate'!UK_vat_rate))*1.25*0.9165)+1)/10,0)*10</f>
        <v>8850</v>
      </c>
      <c r="I147" s="91"/>
    </row>
    <row r="148" spans="1:9" ht="25.35" customHeight="1">
      <c r="A148" s="1"/>
      <c r="B148" s="14"/>
      <c r="C148" s="14"/>
      <c r="D148" s="14"/>
      <c r="E148" s="16" t="s">
        <v>4</v>
      </c>
      <c r="F148" s="87" t="s">
        <v>11</v>
      </c>
      <c r="G148" s="221">
        <f>ROUNDUP((('Exchange rate'!Eur_per_GBP*('UK-R-Dining Tables'!G147/(1+'Exchange rate'!UK_vat_rate))*1.25*0.9165)+1)/10,0)*10</f>
        <v>10590</v>
      </c>
      <c r="I148" s="91"/>
    </row>
    <row r="149" spans="1:9" ht="25.35" customHeight="1">
      <c r="A149" s="1"/>
      <c r="B149" s="14"/>
      <c r="C149" s="14"/>
      <c r="D149" s="14"/>
      <c r="E149" s="16" t="s">
        <v>5</v>
      </c>
      <c r="F149" s="87" t="s">
        <v>85</v>
      </c>
      <c r="G149" s="221">
        <f>ROUNDUP((('Exchange rate'!Eur_per_GBP*('UK-R-Dining Tables'!G148/(1+'Exchange rate'!UK_vat_rate))*1.25*0.9165)+1)/10,0)*10</f>
        <v>12610</v>
      </c>
      <c r="I149" s="91"/>
    </row>
    <row r="150" spans="1:9" ht="25.35" customHeight="1">
      <c r="B150" s="14"/>
      <c r="C150" s="14"/>
      <c r="D150" s="14"/>
      <c r="E150" s="24"/>
      <c r="F150" s="67"/>
      <c r="G150" s="67"/>
      <c r="I150" s="67"/>
    </row>
    <row r="151" spans="1:9" ht="25.35" customHeight="1">
      <c r="B151" s="14"/>
      <c r="C151" s="14"/>
      <c r="D151" s="14"/>
      <c r="E151" s="210" t="s">
        <v>307</v>
      </c>
      <c r="F151" s="67"/>
      <c r="G151" s="67"/>
      <c r="I151" s="67"/>
    </row>
    <row r="152" spans="1:9" ht="25.35" customHeight="1">
      <c r="B152" s="14"/>
      <c r="C152" s="14"/>
      <c r="D152" s="14"/>
      <c r="E152" s="141" t="s">
        <v>466</v>
      </c>
      <c r="F152" s="67"/>
      <c r="G152" s="67"/>
      <c r="I152" s="67"/>
    </row>
    <row r="153" spans="1:9" ht="25.35" customHeight="1">
      <c r="B153" s="14"/>
      <c r="C153" s="14"/>
      <c r="D153" s="14"/>
      <c r="E153" s="141"/>
      <c r="I153" s="67"/>
    </row>
    <row r="154" spans="1:9" ht="25.35" customHeight="1">
      <c r="B154" s="14"/>
      <c r="C154" s="14"/>
      <c r="D154" s="14"/>
      <c r="E154" s="141"/>
      <c r="I154" s="67"/>
    </row>
    <row r="155" spans="1:9" ht="25.35" customHeight="1">
      <c r="B155" s="14"/>
      <c r="C155" s="14"/>
      <c r="D155" s="14"/>
      <c r="E155" s="82" t="s">
        <v>14</v>
      </c>
      <c r="F155" s="160"/>
      <c r="G155" s="160"/>
      <c r="H155" s="258">
        <f>ROUNDUP((('Exchange rate'!Eur_per_GBP*('UK-R-Dining Tables'!H154/(1+'Exchange rate'!UK_vat_rate))*1.25*0.9165)+1)/10,0)*10</f>
        <v>2190</v>
      </c>
      <c r="I155" s="67"/>
    </row>
    <row r="156" spans="1:9" ht="25.35" customHeight="1">
      <c r="B156" s="14"/>
      <c r="C156" s="14"/>
      <c r="D156" s="14"/>
      <c r="E156" s="141"/>
      <c r="F156" s="67"/>
      <c r="G156" s="67"/>
      <c r="I156" s="67"/>
    </row>
    <row r="157" spans="1:9" ht="25.35" customHeight="1">
      <c r="B157" s="14"/>
      <c r="C157" s="14"/>
      <c r="D157" s="14"/>
      <c r="F157" s="67"/>
      <c r="G157" s="67"/>
      <c r="I157" s="67"/>
    </row>
    <row r="158" spans="1:9" ht="48" customHeight="1">
      <c r="B158" s="14"/>
      <c r="C158" s="14"/>
      <c r="D158" s="14"/>
      <c r="E158" s="82" t="s">
        <v>84</v>
      </c>
      <c r="F158" s="160"/>
      <c r="G158" s="160"/>
      <c r="H158" s="258">
        <f>ROUNDUP((('Exchange rate'!Eur_per_GBP*('UK-R-Dining Tables'!H156/(1+'Exchange rate'!UK_vat_rate))*1.25*0.9165)+1)/10,0)*10</f>
        <v>7590</v>
      </c>
      <c r="I158" s="67"/>
    </row>
    <row r="159" spans="1:9" ht="48" customHeight="1">
      <c r="B159" s="14"/>
      <c r="C159" s="14"/>
      <c r="D159" s="14"/>
      <c r="E159" s="23"/>
      <c r="F159" s="67"/>
      <c r="G159" s="67"/>
      <c r="H159" s="221"/>
      <c r="I159" s="67"/>
    </row>
    <row r="160" spans="1:9" ht="48.75">
      <c r="A160" s="2" t="s">
        <v>23</v>
      </c>
      <c r="B160" s="368" t="s">
        <v>676</v>
      </c>
      <c r="C160" s="3"/>
      <c r="D160" s="3"/>
      <c r="E160" s="3"/>
      <c r="F160" s="117"/>
      <c r="G160" s="71"/>
      <c r="H160" s="71"/>
      <c r="I160" s="71"/>
    </row>
    <row r="161" spans="1:9" ht="25.35" customHeight="1">
      <c r="A161" s="26"/>
      <c r="B161" s="26" t="s">
        <v>8</v>
      </c>
      <c r="C161" s="26"/>
      <c r="D161" s="26"/>
      <c r="E161" s="28" t="s">
        <v>0</v>
      </c>
      <c r="F161" s="136" t="s">
        <v>94</v>
      </c>
      <c r="G161" s="177" t="s">
        <v>264</v>
      </c>
      <c r="H161" s="86" t="s">
        <v>439</v>
      </c>
      <c r="I161" s="26"/>
    </row>
    <row r="162" spans="1:9" ht="25.35" customHeight="1">
      <c r="A162" s="1"/>
      <c r="B162" s="14"/>
      <c r="C162" s="14"/>
      <c r="D162" s="14"/>
      <c r="E162" s="16"/>
      <c r="F162" s="118" t="s">
        <v>113</v>
      </c>
      <c r="G162" s="118"/>
      <c r="H162" s="218" t="s">
        <v>663</v>
      </c>
      <c r="I162" s="87"/>
    </row>
    <row r="163" spans="1:9" ht="25.35" customHeight="1">
      <c r="A163" s="1"/>
      <c r="B163" s="14"/>
      <c r="C163" s="14"/>
      <c r="D163" s="14"/>
      <c r="E163" s="16" t="s">
        <v>2</v>
      </c>
      <c r="F163" s="118" t="s">
        <v>9</v>
      </c>
      <c r="G163" s="221">
        <f>ROUNDUP((('Exchange rate'!Eur_per_GBP*('UK-R-Dining Tables'!G161/(1+'Exchange rate'!UK_vat_rate))*1.25*0.9165)+1)/10,0)*10</f>
        <v>11900</v>
      </c>
      <c r="H163" s="221">
        <f>ROUNDUP((('Exchange rate'!Eur_per_GBP*('UK-R-Dining Tables'!H161/(1+'Exchange rate'!UK_vat_rate))*1.25*0.9165)+1)/10,0)*10</f>
        <v>15590</v>
      </c>
      <c r="I163" s="87"/>
    </row>
    <row r="164" spans="1:9" ht="25.35" customHeight="1">
      <c r="A164" s="1"/>
      <c r="B164" s="14"/>
      <c r="C164" s="14"/>
      <c r="D164" s="14"/>
      <c r="E164" s="16" t="s">
        <v>3</v>
      </c>
      <c r="F164" s="87" t="s">
        <v>10</v>
      </c>
      <c r="G164" s="221">
        <f>ROUNDUP((('Exchange rate'!Eur_per_GBP*('UK-R-Dining Tables'!G162/(1+'Exchange rate'!UK_vat_rate))*1.25*0.9165)+1)/10,0)*10</f>
        <v>13680</v>
      </c>
      <c r="H164" s="221">
        <f>ROUNDUP((('Exchange rate'!Eur_per_GBP*('UK-R-Dining Tables'!H162/(1+'Exchange rate'!UK_vat_rate))*1.25*0.9165)+1)/10,0)*10</f>
        <v>17920</v>
      </c>
      <c r="I164" s="91"/>
    </row>
    <row r="165" spans="1:9" ht="25.35" customHeight="1">
      <c r="A165" s="1"/>
      <c r="B165" s="14"/>
      <c r="C165" s="14"/>
      <c r="D165" s="14"/>
      <c r="E165" s="16" t="s">
        <v>4</v>
      </c>
      <c r="F165" s="87" t="s">
        <v>11</v>
      </c>
      <c r="G165" s="221">
        <f>ROUNDUP((('Exchange rate'!Eur_per_GBP*('UK-R-Dining Tables'!G163/(1+'Exchange rate'!UK_vat_rate))*1.25*0.9165)+1)/10,0)*10</f>
        <v>15320</v>
      </c>
      <c r="H165" s="221">
        <f>ROUNDUP((('Exchange rate'!Eur_per_GBP*('UK-R-Dining Tables'!H163/(1+'Exchange rate'!UK_vat_rate))*1.25*0.9165)+1)/10,0)*10</f>
        <v>20600</v>
      </c>
      <c r="I165" s="91"/>
    </row>
    <row r="166" spans="1:9" ht="25.35" customHeight="1">
      <c r="A166" s="1"/>
      <c r="B166" s="14"/>
      <c r="C166" s="14"/>
      <c r="D166" s="14"/>
      <c r="E166" s="16" t="s">
        <v>5</v>
      </c>
      <c r="F166" s="87" t="s">
        <v>85</v>
      </c>
      <c r="G166" s="221">
        <f>ROUNDUP((('Exchange rate'!Eur_per_GBP*('UK-R-Dining Tables'!G164/(1+'Exchange rate'!UK_vat_rate))*1.25*0.9165)+1)/10,0)*10</f>
        <v>19660</v>
      </c>
      <c r="H166" s="221">
        <f>ROUNDUP((('Exchange rate'!Eur_per_GBP*('UK-R-Dining Tables'!H164/(1+'Exchange rate'!UK_vat_rate))*1.25*0.9165)+1)/10,0)*10</f>
        <v>25760</v>
      </c>
      <c r="I166" s="91"/>
    </row>
    <row r="167" spans="1:9" ht="25.35" customHeight="1">
      <c r="B167" s="14"/>
      <c r="C167" s="14"/>
      <c r="D167" s="14"/>
      <c r="E167" s="24"/>
      <c r="F167" s="67"/>
      <c r="G167" s="67"/>
      <c r="I167" s="67"/>
    </row>
    <row r="168" spans="1:9" ht="25.35" customHeight="1">
      <c r="B168" s="14"/>
      <c r="C168" s="14"/>
      <c r="D168" s="14"/>
      <c r="E168" s="210" t="s">
        <v>674</v>
      </c>
      <c r="F168" s="67"/>
      <c r="G168" s="67"/>
      <c r="I168" s="67"/>
    </row>
    <row r="169" spans="1:9" ht="25.35" customHeight="1">
      <c r="B169" s="14"/>
      <c r="C169" s="14"/>
      <c r="D169" s="14"/>
      <c r="E169" s="141"/>
      <c r="F169" s="67"/>
      <c r="G169" s="67"/>
      <c r="I169" s="67"/>
    </row>
    <row r="170" spans="1:9" ht="25.35" customHeight="1">
      <c r="B170" s="14"/>
      <c r="C170" s="14"/>
      <c r="D170" s="14"/>
      <c r="E170" s="141"/>
      <c r="I170" s="67"/>
    </row>
    <row r="171" spans="1:9" ht="25.35" customHeight="1">
      <c r="B171" s="14"/>
      <c r="C171" s="14"/>
      <c r="D171" s="14"/>
      <c r="E171" s="82" t="s">
        <v>14</v>
      </c>
      <c r="F171" s="160"/>
      <c r="G171" s="160"/>
      <c r="H171" s="258">
        <f>ROUNDUP((('Exchange rate'!Eur_per_GBP*('UK-R-Dining Tables'!H169/(1+'Exchange rate'!UK_vat_rate))*1.25*0.9165)+1)/10,0)*10</f>
        <v>2190</v>
      </c>
      <c r="I171" s="67"/>
    </row>
    <row r="172" spans="1:9" ht="25.35" customHeight="1">
      <c r="B172" s="14"/>
      <c r="C172" s="14"/>
      <c r="D172" s="14"/>
      <c r="E172" s="141"/>
      <c r="F172" s="67"/>
      <c r="G172" s="67"/>
      <c r="I172" s="67"/>
    </row>
    <row r="173" spans="1:9" ht="48" customHeight="1">
      <c r="B173" s="14"/>
      <c r="C173" s="14"/>
      <c r="D173" s="14"/>
      <c r="E173" s="82" t="s">
        <v>84</v>
      </c>
      <c r="F173" s="160"/>
      <c r="G173" s="160"/>
      <c r="H173" s="258">
        <f>ROUNDUP((('Exchange rate'!Eur_per_GBP*('UK-R-Dining Tables'!H171/(1+'Exchange rate'!UK_vat_rate))*1.25*0.9165)+1)/10,0)*10</f>
        <v>7590</v>
      </c>
      <c r="I173" s="67"/>
    </row>
    <row r="174" spans="1:9" ht="26.25">
      <c r="B174" s="14"/>
      <c r="C174" s="14"/>
      <c r="D174" s="14"/>
      <c r="E174" s="141"/>
      <c r="F174" s="67"/>
      <c r="G174" s="67"/>
      <c r="I174" s="67"/>
    </row>
    <row r="175" spans="1:9" s="353" customFormat="1" ht="48.75">
      <c r="A175" s="2" t="s">
        <v>23</v>
      </c>
      <c r="B175" s="25" t="s">
        <v>266</v>
      </c>
      <c r="C175" s="3"/>
      <c r="D175" s="3"/>
      <c r="E175" s="3"/>
      <c r="F175" s="117"/>
      <c r="G175" s="71"/>
      <c r="H175" s="71"/>
      <c r="I175" s="71"/>
    </row>
    <row r="176" spans="1:9" ht="25.35" customHeight="1">
      <c r="A176" s="26"/>
      <c r="B176" s="26" t="s">
        <v>20</v>
      </c>
      <c r="C176" s="26"/>
      <c r="D176" s="26"/>
      <c r="E176" s="28" t="s">
        <v>0</v>
      </c>
      <c r="F176" s="136" t="s">
        <v>94</v>
      </c>
      <c r="G176" s="177" t="s">
        <v>1</v>
      </c>
      <c r="H176" s="86" t="s">
        <v>114</v>
      </c>
      <c r="I176" s="266"/>
    </row>
    <row r="177" spans="1:9" ht="25.35" customHeight="1">
      <c r="A177" s="1"/>
      <c r="B177" s="14"/>
      <c r="C177" s="14"/>
      <c r="D177" s="14"/>
      <c r="E177" s="16"/>
      <c r="F177" s="118" t="s">
        <v>113</v>
      </c>
      <c r="G177" s="118"/>
      <c r="H177" s="218" t="s">
        <v>663</v>
      </c>
      <c r="I177" s="87"/>
    </row>
    <row r="178" spans="1:9" ht="26.25">
      <c r="A178" s="1"/>
      <c r="B178" s="14"/>
      <c r="C178" s="14"/>
      <c r="D178" s="14"/>
      <c r="E178" s="16" t="s">
        <v>2</v>
      </c>
      <c r="F178" s="87" t="s">
        <v>267</v>
      </c>
      <c r="G178" s="221">
        <f>ROUNDUP((('Exchange rate'!Eur_per_GBP*('UK-R-Dining Tables'!G176/(1+'Exchange rate'!UK_vat_rate))*1.25*0.9165)+1)/10,0)*10</f>
        <v>13230</v>
      </c>
      <c r="H178" s="221">
        <f>ROUNDUP((('Exchange rate'!Eur_per_GBP*('UK-R-Dining Tables'!H176/(1+'Exchange rate'!UK_vat_rate))*1.25*0.9165)+1)/10,0)*10</f>
        <v>17320</v>
      </c>
      <c r="I178" s="91"/>
    </row>
    <row r="179" spans="1:9" ht="26.25">
      <c r="A179" s="1"/>
      <c r="B179" s="14"/>
      <c r="C179" s="14"/>
      <c r="D179" s="14"/>
      <c r="E179" s="16" t="s">
        <v>3</v>
      </c>
      <c r="F179" s="87" t="s">
        <v>88</v>
      </c>
      <c r="G179" s="221">
        <f>ROUNDUP((('Exchange rate'!Eur_per_GBP*('UK-R-Dining Tables'!G177/(1+'Exchange rate'!UK_vat_rate))*1.25*0.9165)+1)/10,0)*10</f>
        <v>15210</v>
      </c>
      <c r="H179" s="221">
        <f>ROUNDUP((('Exchange rate'!Eur_per_GBP*('UK-R-Dining Tables'!H177/(1+'Exchange rate'!UK_vat_rate))*1.25*0.9165)+1)/10,0)*10</f>
        <v>19920</v>
      </c>
      <c r="I179" s="91"/>
    </row>
    <row r="180" spans="1:9" ht="26.25">
      <c r="A180" s="1"/>
      <c r="B180" s="14"/>
      <c r="C180" s="14"/>
      <c r="D180" s="14"/>
      <c r="E180" s="16" t="s">
        <v>4</v>
      </c>
      <c r="F180" s="87" t="s">
        <v>268</v>
      </c>
      <c r="G180" s="221">
        <f>ROUNDUP((('Exchange rate'!Eur_per_GBP*('UK-R-Dining Tables'!G178/(1+'Exchange rate'!UK_vat_rate))*1.25*0.9165)+1)/10,0)*10</f>
        <v>17500</v>
      </c>
      <c r="H180" s="221">
        <f>ROUNDUP((('Exchange rate'!Eur_per_GBP*('UK-R-Dining Tables'!H178/(1+'Exchange rate'!UK_vat_rate))*1.25*0.9165)+1)/10,0)*10</f>
        <v>22900</v>
      </c>
      <c r="I180" s="91"/>
    </row>
    <row r="181" spans="1:9" ht="25.35" customHeight="1">
      <c r="B181" s="14"/>
      <c r="C181" s="14"/>
      <c r="D181" s="14"/>
      <c r="E181" s="144" t="s">
        <v>5</v>
      </c>
      <c r="F181" s="67" t="s">
        <v>90</v>
      </c>
      <c r="G181" s="221">
        <f>ROUNDUP((('Exchange rate'!Eur_per_GBP*('UK-R-Dining Tables'!G179/(1+'Exchange rate'!UK_vat_rate))*1.25*0.9165)+1)/10,0)*10</f>
        <v>21850</v>
      </c>
      <c r="H181" s="221">
        <f>ROUNDUP((('Exchange rate'!Eur_per_GBP*('UK-R-Dining Tables'!H179/(1+'Exchange rate'!UK_vat_rate))*1.25*0.9165)+1)/10,0)*10</f>
        <v>28620</v>
      </c>
      <c r="I181" s="67"/>
    </row>
    <row r="182" spans="1:9" ht="25.35" customHeight="1">
      <c r="B182" s="14"/>
      <c r="C182" s="14"/>
      <c r="D182" s="14"/>
      <c r="E182" s="24"/>
      <c r="F182" s="67"/>
      <c r="I182" s="67"/>
    </row>
    <row r="183" spans="1:9" ht="25.35" customHeight="1">
      <c r="B183" s="14"/>
      <c r="C183" s="14"/>
      <c r="D183" s="14"/>
      <c r="E183" s="174" t="s">
        <v>22</v>
      </c>
      <c r="F183" s="67"/>
      <c r="G183" s="67"/>
      <c r="I183" s="67"/>
    </row>
    <row r="184" spans="1:9" ht="25.35" customHeight="1">
      <c r="B184" s="14"/>
      <c r="C184" s="14"/>
      <c r="D184" s="14"/>
      <c r="E184" s="169"/>
      <c r="F184" s="67"/>
      <c r="G184" s="67"/>
      <c r="I184" s="67"/>
    </row>
    <row r="185" spans="1:9" ht="25.35" customHeight="1">
      <c r="B185" s="14"/>
      <c r="C185" s="14"/>
      <c r="D185" s="14"/>
      <c r="I185" s="67"/>
    </row>
    <row r="186" spans="1:9" ht="25.35" customHeight="1">
      <c r="B186" s="14"/>
      <c r="C186" s="14"/>
      <c r="D186" s="14"/>
      <c r="E186" s="82" t="s">
        <v>200</v>
      </c>
      <c r="F186" s="160"/>
      <c r="G186" s="160"/>
      <c r="H186" s="258">
        <f>ROUNDUP((('Exchange rate'!Eur_per_GBP*('UK-R-Dining Tables'!H184/(1+'Exchange rate'!UK_vat_rate))*1.25*0.9165)+1)/10,0)*10</f>
        <v>1380</v>
      </c>
      <c r="I186" s="67"/>
    </row>
    <row r="187" spans="1:9" ht="25.35" customHeight="1">
      <c r="B187" s="14"/>
      <c r="C187" s="14"/>
      <c r="D187" s="14"/>
      <c r="E187" s="141"/>
      <c r="F187" s="67"/>
      <c r="G187" s="67"/>
      <c r="I187" s="67"/>
    </row>
    <row r="188" spans="1:9" ht="25.35" customHeight="1">
      <c r="B188" s="14"/>
      <c r="C188" s="14"/>
      <c r="D188" s="14"/>
      <c r="I188" s="67"/>
    </row>
    <row r="189" spans="1:9" ht="25.35" customHeight="1">
      <c r="B189" s="14"/>
      <c r="C189" s="14"/>
      <c r="D189" s="14"/>
      <c r="E189" s="82" t="s">
        <v>84</v>
      </c>
      <c r="F189" s="160"/>
      <c r="G189" s="160"/>
      <c r="H189" s="161">
        <v>4950</v>
      </c>
      <c r="I189" s="67"/>
    </row>
    <row r="190" spans="1:9" ht="25.35" customHeight="1">
      <c r="B190" s="14"/>
      <c r="C190" s="14"/>
      <c r="D190" s="14"/>
      <c r="E190" s="131"/>
      <c r="F190" s="67"/>
      <c r="G190" s="67"/>
      <c r="I190" s="67"/>
    </row>
    <row r="191" spans="1:9" ht="25.35" customHeight="1">
      <c r="B191" s="14"/>
      <c r="C191" s="14"/>
      <c r="D191" s="14"/>
      <c r="E191" s="24"/>
      <c r="F191" s="67"/>
      <c r="G191" s="67"/>
      <c r="I191" s="67"/>
    </row>
    <row r="192" spans="1:9" ht="48.75">
      <c r="A192" s="349"/>
      <c r="B192" s="368" t="s">
        <v>329</v>
      </c>
      <c r="C192" s="350"/>
      <c r="D192" s="350"/>
      <c r="E192" s="350"/>
      <c r="F192" s="351"/>
      <c r="G192" s="352"/>
      <c r="H192" s="352"/>
      <c r="I192" s="352"/>
    </row>
    <row r="193" spans="1:9" s="353" customFormat="1" ht="26.25">
      <c r="A193" s="26"/>
      <c r="B193" s="26" t="s">
        <v>8</v>
      </c>
      <c r="C193" s="26"/>
      <c r="D193" s="26"/>
      <c r="E193" s="28" t="s">
        <v>0</v>
      </c>
      <c r="F193" s="136" t="s">
        <v>94</v>
      </c>
      <c r="G193" s="177" t="s">
        <v>324</v>
      </c>
      <c r="H193" s="266"/>
      <c r="I193" s="86"/>
    </row>
    <row r="194" spans="1:9" ht="25.35" customHeight="1">
      <c r="A194" s="1"/>
      <c r="B194" s="14"/>
      <c r="C194" s="14"/>
      <c r="D194" s="14"/>
      <c r="E194" s="16"/>
      <c r="F194" s="118" t="s">
        <v>113</v>
      </c>
      <c r="G194" s="87"/>
      <c r="H194" s="87"/>
      <c r="I194" s="67"/>
    </row>
    <row r="195" spans="1:9" ht="25.35" customHeight="1">
      <c r="A195" s="1"/>
      <c r="B195" s="14"/>
      <c r="C195" s="14"/>
      <c r="D195" s="14"/>
      <c r="E195" s="16" t="s">
        <v>2</v>
      </c>
      <c r="F195" s="87" t="s">
        <v>9</v>
      </c>
      <c r="G195" s="221">
        <f>ROUNDUP((('Exchange rate'!Eur_per_GBP*('UK-R-Dining Tables'!G192/(1+'Exchange rate'!UK_vat_rate))*1.25*0.9165)+1)/10,0)*10</f>
        <v>8210</v>
      </c>
      <c r="H195" s="213"/>
      <c r="I195" s="67"/>
    </row>
    <row r="196" spans="1:9" ht="26.25">
      <c r="A196" s="1"/>
      <c r="B196" s="14"/>
      <c r="C196" s="14"/>
      <c r="D196" s="14"/>
      <c r="E196" s="16" t="s">
        <v>3</v>
      </c>
      <c r="F196" s="87" t="s">
        <v>10</v>
      </c>
      <c r="G196" s="221">
        <f>ROUNDUP((('Exchange rate'!Eur_per_GBP*('UK-R-Dining Tables'!G193/(1+'Exchange rate'!UK_vat_rate))*1.25*0.9165)+1)/10,0)*10</f>
        <v>9430</v>
      </c>
      <c r="H196" s="213"/>
      <c r="I196" s="67"/>
    </row>
    <row r="197" spans="1:9" ht="26.25">
      <c r="A197" s="1"/>
      <c r="B197" s="14"/>
      <c r="C197" s="14"/>
      <c r="D197" s="14"/>
      <c r="E197" s="16" t="s">
        <v>4</v>
      </c>
      <c r="F197" s="87" t="s">
        <v>11</v>
      </c>
      <c r="G197" s="221">
        <f>ROUNDUP((('Exchange rate'!Eur_per_GBP*('UK-R-Dining Tables'!G194/(1+'Exchange rate'!UK_vat_rate))*1.25*0.9165)+1)/10,0)*10</f>
        <v>10860</v>
      </c>
      <c r="H197" s="213"/>
      <c r="I197" s="67"/>
    </row>
    <row r="198" spans="1:9" ht="26.25">
      <c r="B198" s="14"/>
      <c r="C198" s="14"/>
      <c r="D198" s="14"/>
      <c r="E198" s="144" t="s">
        <v>5</v>
      </c>
      <c r="F198" s="67" t="s">
        <v>12</v>
      </c>
      <c r="G198" s="221">
        <f>ROUNDUP((('Exchange rate'!Eur_per_GBP*('UK-R-Dining Tables'!G195/(1+'Exchange rate'!UK_vat_rate))*1.25*0.9165)+1)/10,0)*10</f>
        <v>13040</v>
      </c>
      <c r="H198" s="213"/>
      <c r="I198" s="67"/>
    </row>
    <row r="199" spans="1:9" ht="25.35" customHeight="1">
      <c r="B199" s="14"/>
      <c r="C199" s="14"/>
      <c r="D199" s="14"/>
      <c r="E199" s="110"/>
      <c r="F199" s="67"/>
      <c r="G199" s="67"/>
      <c r="H199" s="67"/>
      <c r="I199" s="67"/>
    </row>
    <row r="200" spans="1:9" ht="25.35" customHeight="1">
      <c r="B200" s="14"/>
      <c r="C200" s="14"/>
      <c r="D200" s="14"/>
      <c r="E200" s="174" t="s">
        <v>22</v>
      </c>
      <c r="F200" s="67"/>
      <c r="G200" s="67"/>
      <c r="H200" s="67"/>
      <c r="I200" s="67"/>
    </row>
    <row r="201" spans="1:9" ht="25.35" customHeight="1">
      <c r="B201" s="14"/>
      <c r="C201" s="14"/>
      <c r="D201" s="14"/>
      <c r="E201" s="169"/>
      <c r="F201" s="67"/>
      <c r="G201" s="67"/>
      <c r="H201" s="67"/>
      <c r="I201" s="67"/>
    </row>
    <row r="202" spans="1:9" ht="25.35" customHeight="1">
      <c r="B202" s="14"/>
      <c r="C202" s="14"/>
      <c r="D202" s="14"/>
      <c r="I202" s="67"/>
    </row>
    <row r="203" spans="1:9" ht="25.35" customHeight="1">
      <c r="B203" s="14"/>
      <c r="C203" s="14"/>
      <c r="D203" s="14"/>
      <c r="E203" s="175" t="s">
        <v>14</v>
      </c>
      <c r="F203" s="160"/>
      <c r="G203" s="160"/>
      <c r="H203" s="161"/>
      <c r="I203" s="258">
        <f>ROUNDUP((('Exchange rate'!Eur_per_GBP*('UK-R-Dining Tables'!I200/(1+'Exchange rate'!UK_vat_rate))*1.25*0.9165)+1)/10,0)*10</f>
        <v>1530</v>
      </c>
    </row>
    <row r="204" spans="1:9" ht="25.35" customHeight="1">
      <c r="B204" s="14"/>
      <c r="C204" s="14"/>
      <c r="D204" s="14"/>
      <c r="E204" s="129"/>
      <c r="F204" s="67"/>
      <c r="G204" s="67"/>
      <c r="H204" s="67"/>
      <c r="I204" s="67"/>
    </row>
    <row r="205" spans="1:9" ht="25.35" customHeight="1">
      <c r="B205" s="14"/>
      <c r="C205" s="14"/>
      <c r="D205" s="14"/>
      <c r="E205" s="129"/>
      <c r="I205" s="67"/>
    </row>
    <row r="206" spans="1:9" ht="25.35" customHeight="1">
      <c r="B206" s="14"/>
      <c r="C206" s="14"/>
      <c r="D206" s="14"/>
      <c r="E206" s="175" t="s">
        <v>130</v>
      </c>
      <c r="F206" s="160"/>
      <c r="G206" s="160"/>
      <c r="H206" s="163"/>
      <c r="I206" s="258">
        <f>ROUNDUP((('Exchange rate'!Eur_per_GBP*('UK-R-Dining Tables'!I203/(1+'Exchange rate'!UK_vat_rate))*1.25*0.9165)+1)/10,0)*10</f>
        <v>5360</v>
      </c>
    </row>
    <row r="207" spans="1:9" ht="25.35" customHeight="1">
      <c r="B207" s="14"/>
      <c r="C207" s="14"/>
      <c r="D207" s="14"/>
      <c r="E207" s="110"/>
      <c r="F207" s="67"/>
      <c r="G207" s="67"/>
      <c r="I207" s="143"/>
    </row>
    <row r="208" spans="1:9" ht="25.35" customHeight="1">
      <c r="B208" s="14"/>
      <c r="C208" s="14"/>
      <c r="D208" s="14"/>
      <c r="E208" s="110"/>
      <c r="F208" s="67"/>
      <c r="G208" s="67"/>
      <c r="I208" s="143"/>
    </row>
    <row r="209" spans="1:9" ht="25.35" customHeight="1">
      <c r="B209" s="14"/>
      <c r="C209" s="14"/>
      <c r="D209" s="14"/>
      <c r="E209" s="175" t="s">
        <v>577</v>
      </c>
      <c r="F209" s="160"/>
      <c r="G209" s="160"/>
      <c r="H209" s="163"/>
      <c r="I209" s="258">
        <f>ROUNDUP((('Exchange rate'!Eur_per_GBP*('UK-R-Dining Tables'!I206/(1+'Exchange rate'!UK_vat_rate))*1.25*0.9165)+1)/10,0)*10</f>
        <v>1280</v>
      </c>
    </row>
    <row r="210" spans="1:9" ht="25.35" customHeight="1">
      <c r="B210" s="14"/>
      <c r="C210" s="14"/>
      <c r="D210" s="14"/>
      <c r="E210" s="110"/>
      <c r="F210" s="67"/>
      <c r="G210" s="67"/>
      <c r="I210" s="221"/>
    </row>
    <row r="211" spans="1:9" ht="25.35" customHeight="1">
      <c r="B211" s="14"/>
      <c r="C211" s="14"/>
      <c r="D211" s="14"/>
      <c r="E211" s="110"/>
      <c r="F211" s="67"/>
      <c r="G211" s="67"/>
      <c r="I211" s="221"/>
    </row>
    <row r="212" spans="1:9" ht="25.35" customHeight="1">
      <c r="B212" s="14"/>
      <c r="C212" s="14"/>
      <c r="D212" s="14"/>
      <c r="E212" s="110"/>
      <c r="F212" s="67"/>
      <c r="G212" s="67"/>
      <c r="I212" s="221"/>
    </row>
    <row r="213" spans="1:9" ht="48.75">
      <c r="A213" s="349"/>
      <c r="B213" s="354" t="s">
        <v>306</v>
      </c>
      <c r="C213" s="350"/>
      <c r="D213" s="350"/>
      <c r="E213" s="350"/>
      <c r="F213" s="351"/>
      <c r="G213" s="352"/>
      <c r="H213" s="352"/>
      <c r="I213" s="352"/>
    </row>
    <row r="214" spans="1:9" ht="26.25">
      <c r="A214" s="26"/>
      <c r="B214" s="26" t="s">
        <v>8</v>
      </c>
      <c r="C214" s="26"/>
      <c r="D214" s="26"/>
      <c r="E214" s="28" t="s">
        <v>0</v>
      </c>
      <c r="F214" s="136" t="s">
        <v>94</v>
      </c>
      <c r="G214" s="28" t="s">
        <v>1</v>
      </c>
      <c r="H214" s="266" t="s">
        <v>114</v>
      </c>
      <c r="I214" s="266"/>
    </row>
    <row r="215" spans="1:9" ht="25.35" customHeight="1">
      <c r="A215" s="1"/>
      <c r="B215" s="14"/>
      <c r="C215" s="14"/>
      <c r="D215" s="14"/>
      <c r="E215" s="16"/>
      <c r="F215" s="118" t="s">
        <v>113</v>
      </c>
      <c r="G215"/>
      <c r="H215" s="218" t="s">
        <v>663</v>
      </c>
      <c r="I215" s="67"/>
    </row>
    <row r="216" spans="1:9" ht="25.35" customHeight="1">
      <c r="A216" s="1"/>
      <c r="B216" s="14"/>
      <c r="C216" s="14"/>
      <c r="D216" s="14"/>
      <c r="E216" s="16" t="s">
        <v>2</v>
      </c>
      <c r="F216" s="87" t="s">
        <v>9</v>
      </c>
      <c r="G216" s="221">
        <f>ROUNDUP((('Exchange rate'!Eur_per_GBP*('UK-R-Dining Tables'!G215/(1+'Exchange rate'!UK_vat_rate))*1.25*0.9165)+1)/10,0)*10</f>
        <v>11900</v>
      </c>
      <c r="H216" s="221">
        <f>ROUNDUP((('Exchange rate'!Eur_per_GBP*('UK-R-Dining Tables'!H215/(1+'Exchange rate'!UK_vat_rate))*1.25*0.9165)+1)/10,0)*10</f>
        <v>15590</v>
      </c>
      <c r="I216" s="67"/>
    </row>
    <row r="217" spans="1:9" ht="26.25">
      <c r="A217" s="1"/>
      <c r="B217" s="14"/>
      <c r="C217" s="14"/>
      <c r="D217" s="14"/>
      <c r="E217" s="16" t="s">
        <v>3</v>
      </c>
      <c r="F217" s="87" t="s">
        <v>10</v>
      </c>
      <c r="G217" s="221">
        <f>ROUNDUP((('Exchange rate'!Eur_per_GBP*('UK-R-Dining Tables'!G216/(1+'Exchange rate'!UK_vat_rate))*1.25*0.9165)+1)/10,0)*10</f>
        <v>13680</v>
      </c>
      <c r="H217" s="221">
        <f>ROUNDUP((('Exchange rate'!Eur_per_GBP*('UK-R-Dining Tables'!H216/(1+'Exchange rate'!UK_vat_rate))*1.25*0.9165)+1)/10,0)*10</f>
        <v>17920</v>
      </c>
      <c r="I217" s="67"/>
    </row>
    <row r="218" spans="1:9" s="14" customFormat="1" ht="28.35" customHeight="1">
      <c r="A218" s="1"/>
      <c r="E218" s="16" t="s">
        <v>4</v>
      </c>
      <c r="F218" s="87" t="s">
        <v>11</v>
      </c>
      <c r="G218" s="221">
        <f>ROUNDUP((('Exchange rate'!Eur_per_GBP*('UK-R-Dining Tables'!G217/(1+'Exchange rate'!UK_vat_rate))*1.25*0.9165)+1)/10,0)*10</f>
        <v>15740</v>
      </c>
      <c r="H218" s="221">
        <f>ROUNDUP((('Exchange rate'!Eur_per_GBP*('UK-R-Dining Tables'!H217/(1+'Exchange rate'!UK_vat_rate))*1.25*0.9165)+1)/10,0)*10</f>
        <v>20600</v>
      </c>
      <c r="I218" s="67"/>
    </row>
    <row r="219" spans="1:9" ht="26.25">
      <c r="B219" s="14"/>
      <c r="C219" s="14"/>
      <c r="D219" s="14"/>
      <c r="E219" s="144" t="s">
        <v>5</v>
      </c>
      <c r="F219" s="67" t="s">
        <v>12</v>
      </c>
      <c r="G219" s="221">
        <f>ROUNDUP((('Exchange rate'!Eur_per_GBP*('UK-R-Dining Tables'!G218/(1+'Exchange rate'!UK_vat_rate))*1.25*0.9165)+1)/10,0)*10</f>
        <v>19660</v>
      </c>
      <c r="H219" s="221">
        <f>ROUNDUP((('Exchange rate'!Eur_per_GBP*('UK-R-Dining Tables'!H218/(1+'Exchange rate'!UK_vat_rate))*1.25*0.9165)+1)/10,0)*10</f>
        <v>25760</v>
      </c>
      <c r="I219" s="67"/>
    </row>
    <row r="220" spans="1:9" ht="26.25">
      <c r="B220" s="14"/>
      <c r="C220" s="14"/>
      <c r="D220" s="14"/>
      <c r="E220" s="110"/>
      <c r="F220" s="67"/>
      <c r="G220" s="67"/>
      <c r="H220" s="67"/>
      <c r="I220" s="67"/>
    </row>
    <row r="221" spans="1:9" ht="26.25">
      <c r="B221" s="14"/>
      <c r="C221" s="14"/>
      <c r="D221" s="14"/>
      <c r="E221" s="174" t="s">
        <v>22</v>
      </c>
      <c r="F221" s="67"/>
      <c r="G221" s="67"/>
      <c r="H221" s="67"/>
      <c r="I221" s="67"/>
    </row>
    <row r="222" spans="1:9" ht="26.25">
      <c r="B222" s="14"/>
      <c r="C222" s="14"/>
      <c r="D222" s="14"/>
      <c r="E222" s="169"/>
      <c r="F222" s="67"/>
      <c r="G222" s="67"/>
      <c r="H222" s="67"/>
      <c r="I222" s="67"/>
    </row>
    <row r="223" spans="1:9" ht="26.25">
      <c r="B223" s="14"/>
      <c r="C223" s="14"/>
      <c r="D223" s="14"/>
      <c r="I223" s="67"/>
    </row>
    <row r="224" spans="1:9" ht="25.35" customHeight="1">
      <c r="B224" s="14"/>
      <c r="C224" s="14"/>
      <c r="D224" s="14"/>
      <c r="E224" s="175" t="s">
        <v>14</v>
      </c>
      <c r="F224" s="160"/>
      <c r="G224" s="160"/>
      <c r="H224" s="161"/>
      <c r="I224" s="258">
        <f>ROUNDUP((('Exchange rate'!Eur_per_GBP*('UK-R-Dining Tables'!I223/(1+'Exchange rate'!UK_vat_rate))*1.25*0.9165)+1)/10,0)*10</f>
        <v>1530</v>
      </c>
    </row>
    <row r="225" spans="1:9" ht="25.35" customHeight="1">
      <c r="B225" s="14"/>
      <c r="C225" s="14"/>
      <c r="D225" s="14"/>
      <c r="E225" s="129"/>
      <c r="F225" s="67"/>
      <c r="G225" s="67"/>
      <c r="H225" s="67"/>
      <c r="I225" s="67"/>
    </row>
    <row r="226" spans="1:9" ht="25.35" customHeight="1">
      <c r="B226" s="14"/>
      <c r="C226" s="14"/>
      <c r="D226" s="14"/>
      <c r="E226" s="129"/>
      <c r="I226" s="67"/>
    </row>
    <row r="227" spans="1:9" ht="25.35" customHeight="1">
      <c r="B227" s="14"/>
      <c r="C227" s="14"/>
      <c r="D227" s="14"/>
      <c r="E227" s="175" t="s">
        <v>130</v>
      </c>
      <c r="F227" s="160"/>
      <c r="G227" s="160"/>
      <c r="H227" s="163"/>
      <c r="I227" s="258">
        <f>ROUNDUP((('Exchange rate'!Eur_per_GBP*('UK-R-Dining Tables'!I226/(1+'Exchange rate'!UK_vat_rate))*1.25*0.9165)+1)/10,0)*10</f>
        <v>5360</v>
      </c>
    </row>
    <row r="228" spans="1:9" ht="25.35" customHeight="1">
      <c r="B228" s="14"/>
      <c r="C228" s="14"/>
      <c r="D228" s="14"/>
      <c r="E228" s="110"/>
      <c r="F228" s="67"/>
      <c r="G228" s="67"/>
      <c r="I228" s="143"/>
    </row>
    <row r="229" spans="1:9" ht="48.75">
      <c r="A229" s="349"/>
      <c r="B229" s="354" t="s">
        <v>332</v>
      </c>
      <c r="C229" s="350"/>
      <c r="D229" s="350"/>
      <c r="E229" s="350"/>
      <c r="F229" s="351"/>
      <c r="G229" s="352"/>
      <c r="H229" s="352"/>
      <c r="I229" s="352"/>
    </row>
    <row r="230" spans="1:9" s="353" customFormat="1" ht="26.25">
      <c r="A230" s="26"/>
      <c r="B230" s="26" t="s">
        <v>91</v>
      </c>
      <c r="C230" s="26"/>
      <c r="D230" s="26"/>
      <c r="E230" s="28" t="s">
        <v>0</v>
      </c>
      <c r="F230" s="136" t="s">
        <v>94</v>
      </c>
      <c r="G230" s="177" t="s">
        <v>324</v>
      </c>
      <c r="H230" s="266" t="s">
        <v>304</v>
      </c>
      <c r="I230" s="266"/>
    </row>
    <row r="231" spans="1:9" ht="26.25">
      <c r="A231" s="1"/>
      <c r="B231" s="14"/>
      <c r="C231" s="14"/>
      <c r="D231" s="14"/>
      <c r="E231" s="16"/>
      <c r="F231" s="118" t="s">
        <v>113</v>
      </c>
      <c r="G231" s="87"/>
      <c r="H231" s="87"/>
      <c r="I231" s="67"/>
    </row>
    <row r="232" spans="1:9" ht="26.25">
      <c r="A232" s="1"/>
      <c r="B232" s="14"/>
      <c r="C232" s="14"/>
      <c r="D232" s="14"/>
      <c r="E232" s="16" t="s">
        <v>2</v>
      </c>
      <c r="F232" s="87" t="s">
        <v>87</v>
      </c>
      <c r="G232" s="221">
        <f>ROUNDUP((('Exchange rate'!Eur_per_GBP*('UK-R-Dining Tables'!G231/(1+'Exchange rate'!UK_vat_rate))*1.25*0.9165)+1)/10,0)*10</f>
        <v>8940</v>
      </c>
      <c r="H232" s="213"/>
      <c r="I232" s="67"/>
    </row>
    <row r="233" spans="1:9" ht="25.35" customHeight="1">
      <c r="A233" s="1"/>
      <c r="B233" s="14"/>
      <c r="C233" s="14"/>
      <c r="D233" s="14"/>
      <c r="E233" s="16" t="s">
        <v>3</v>
      </c>
      <c r="F233" s="87" t="s">
        <v>88</v>
      </c>
      <c r="G233" s="221">
        <f>ROUNDUP((('Exchange rate'!Eur_per_GBP*('UK-R-Dining Tables'!G232/(1+'Exchange rate'!UK_vat_rate))*1.25*0.9165)+1)/10,0)*10</f>
        <v>10280</v>
      </c>
      <c r="H233" s="213"/>
      <c r="I233" s="67"/>
    </row>
    <row r="234" spans="1:9" ht="25.35" customHeight="1">
      <c r="A234" s="1"/>
      <c r="B234" s="14"/>
      <c r="C234" s="14"/>
      <c r="D234" s="14"/>
      <c r="E234" s="16" t="s">
        <v>4</v>
      </c>
      <c r="F234" s="87" t="s">
        <v>89</v>
      </c>
      <c r="G234" s="221">
        <f>ROUNDUP((('Exchange rate'!Eur_per_GBP*('UK-R-Dining Tables'!G233/(1+'Exchange rate'!UK_vat_rate))*1.25*0.9165)+1)/10,0)*10</f>
        <v>11820</v>
      </c>
      <c r="H234" s="213"/>
      <c r="I234" s="67"/>
    </row>
    <row r="235" spans="1:9" ht="26.25">
      <c r="A235" s="1"/>
      <c r="B235" s="14"/>
      <c r="C235" s="14"/>
      <c r="D235" s="14"/>
      <c r="E235" s="16" t="s">
        <v>5</v>
      </c>
      <c r="F235" s="87" t="s">
        <v>90</v>
      </c>
      <c r="G235" s="221">
        <f>ROUNDUP((('Exchange rate'!Eur_per_GBP*('UK-R-Dining Tables'!G234/(1+'Exchange rate'!UK_vat_rate))*1.25*0.9165)+1)/10,0)*10</f>
        <v>14770</v>
      </c>
      <c r="H235" s="213"/>
      <c r="I235" s="67"/>
    </row>
    <row r="236" spans="1:9" s="14" customFormat="1" ht="28.35" customHeight="1">
      <c r="A236"/>
      <c r="E236" s="110"/>
      <c r="F236" s="67"/>
      <c r="G236" s="67"/>
      <c r="H236" s="67"/>
      <c r="I236" s="67"/>
    </row>
    <row r="237" spans="1:9" ht="26.25">
      <c r="B237" s="14"/>
      <c r="C237" s="14"/>
      <c r="D237" s="14"/>
      <c r="E237" s="174" t="s">
        <v>13</v>
      </c>
      <c r="F237" s="67"/>
      <c r="G237" s="67"/>
      <c r="H237" s="67"/>
      <c r="I237" s="67"/>
    </row>
    <row r="238" spans="1:9" ht="26.25">
      <c r="B238" s="14"/>
      <c r="C238" s="14"/>
      <c r="D238" s="14"/>
      <c r="E238" s="169"/>
      <c r="G238" s="67"/>
      <c r="H238" s="67"/>
      <c r="I238" s="67"/>
    </row>
    <row r="239" spans="1:9" ht="26.25">
      <c r="B239" s="14"/>
      <c r="C239" s="14"/>
      <c r="D239" s="14"/>
      <c r="I239" s="67"/>
    </row>
    <row r="240" spans="1:9" ht="26.25">
      <c r="B240" s="14"/>
      <c r="C240" s="14"/>
      <c r="D240" s="14"/>
      <c r="E240" s="175" t="s">
        <v>14</v>
      </c>
      <c r="F240" s="160"/>
      <c r="G240" s="160"/>
      <c r="H240" s="161"/>
      <c r="I240" s="258">
        <f>ROUNDUP((('Exchange rate'!Eur_per_GBP*('UK-R-Dining Tables'!I239/(1+'Exchange rate'!UK_vat_rate))*1.25*0.9165)+1)/10,0)*10</f>
        <v>1530</v>
      </c>
    </row>
    <row r="241" spans="1:9" ht="26.25">
      <c r="B241" s="14"/>
      <c r="C241" s="14"/>
      <c r="D241" s="14"/>
      <c r="E241" s="129"/>
      <c r="F241" s="67"/>
      <c r="G241" s="67"/>
      <c r="H241" s="67"/>
      <c r="I241" s="67"/>
    </row>
    <row r="242" spans="1:9" ht="25.35" customHeight="1">
      <c r="B242" s="14"/>
      <c r="C242" s="14"/>
      <c r="D242" s="14"/>
      <c r="E242" s="129"/>
      <c r="I242" s="67"/>
    </row>
    <row r="243" spans="1:9" ht="25.35" customHeight="1">
      <c r="B243" s="14"/>
      <c r="C243" s="14"/>
      <c r="D243" s="14"/>
      <c r="E243" s="175" t="s">
        <v>130</v>
      </c>
      <c r="F243" s="160"/>
      <c r="G243" s="160"/>
      <c r="H243" s="163"/>
      <c r="I243" s="258">
        <f>ROUNDUP((('Exchange rate'!Eur_per_GBP*('UK-R-Dining Tables'!I242/(1+'Exchange rate'!UK_vat_rate))*1.25*0.9165)+1)/10,0)*10</f>
        <v>5360</v>
      </c>
    </row>
    <row r="244" spans="1:9" ht="25.35" customHeight="1">
      <c r="B244" s="14"/>
      <c r="C244" s="14"/>
      <c r="D244" s="14"/>
      <c r="E244" s="110"/>
      <c r="F244" s="67"/>
      <c r="G244" s="67"/>
      <c r="I244" s="143"/>
    </row>
    <row r="245" spans="1:9" ht="25.35" customHeight="1">
      <c r="B245" s="14"/>
      <c r="C245" s="14"/>
      <c r="D245" s="14"/>
      <c r="E245" s="175" t="s">
        <v>577</v>
      </c>
      <c r="F245" s="160"/>
      <c r="G245" s="160"/>
      <c r="H245" s="163"/>
      <c r="I245" s="258">
        <f>ROUNDUP((('Exchange rate'!Eur_per_GBP*('UK-R-Dining Tables'!I244/(1+'Exchange rate'!UK_vat_rate))*1.25*0.9165)+1)/10,0)*10</f>
        <v>1280</v>
      </c>
    </row>
    <row r="246" spans="1:9" ht="25.35" customHeight="1">
      <c r="G246" s="119"/>
      <c r="I246" s="120"/>
    </row>
    <row r="247" spans="1:9" ht="25.35" customHeight="1">
      <c r="G247" s="119"/>
      <c r="I247" s="120"/>
    </row>
    <row r="248" spans="1:9" s="353" customFormat="1" ht="42.75" customHeight="1">
      <c r="A248" s="349"/>
      <c r="B248" s="354" t="s">
        <v>306</v>
      </c>
      <c r="C248" s="350"/>
      <c r="D248" s="350"/>
      <c r="E248" s="350"/>
      <c r="F248" s="351"/>
      <c r="G248" s="352"/>
      <c r="H248" s="352"/>
      <c r="I248" s="352"/>
    </row>
    <row r="249" spans="1:9" ht="26.25">
      <c r="A249" s="26"/>
      <c r="B249" s="26" t="s">
        <v>91</v>
      </c>
      <c r="C249" s="26"/>
      <c r="D249" s="26"/>
      <c r="E249" s="28" t="s">
        <v>0</v>
      </c>
      <c r="F249" s="136" t="s">
        <v>94</v>
      </c>
      <c r="G249" s="28" t="s">
        <v>1</v>
      </c>
      <c r="H249" s="266" t="s">
        <v>114</v>
      </c>
      <c r="I249" s="266"/>
    </row>
    <row r="250" spans="1:9" ht="26.25">
      <c r="A250" s="1"/>
      <c r="B250" s="14"/>
      <c r="C250" s="14"/>
      <c r="D250" s="14"/>
      <c r="E250" s="16"/>
      <c r="F250" s="118" t="s">
        <v>113</v>
      </c>
      <c r="G250"/>
      <c r="H250" s="218" t="s">
        <v>663</v>
      </c>
      <c r="I250" s="67"/>
    </row>
    <row r="251" spans="1:9" ht="26.25">
      <c r="A251" s="1"/>
      <c r="B251" s="14"/>
      <c r="C251" s="14"/>
      <c r="D251" s="14"/>
      <c r="E251" s="16" t="s">
        <v>2</v>
      </c>
      <c r="F251" s="87" t="s">
        <v>87</v>
      </c>
      <c r="G251" s="221">
        <f>ROUNDUP((('Exchange rate'!Eur_per_GBP*('UK-R-Dining Tables'!G250/(1+'Exchange rate'!UK_vat_rate))*1.25*0.9165)+1)/10,0)*10</f>
        <v>12950</v>
      </c>
      <c r="H251" s="221">
        <f>ROUNDUP((('Exchange rate'!Eur_per_GBP*('UK-R-Dining Tables'!H250/(1+'Exchange rate'!UK_vat_rate))*1.25*0.9165)+1)/10,0)*10</f>
        <v>16970</v>
      </c>
      <c r="I251" s="67"/>
    </row>
    <row r="252" spans="1:9" s="14" customFormat="1" ht="28.35" customHeight="1">
      <c r="A252" s="1"/>
      <c r="E252" s="16" t="s">
        <v>3</v>
      </c>
      <c r="F252" s="87" t="s">
        <v>88</v>
      </c>
      <c r="G252" s="221">
        <f>ROUNDUP((('Exchange rate'!Eur_per_GBP*('UK-R-Dining Tables'!G251/(1+'Exchange rate'!UK_vat_rate))*1.25*0.9165)+1)/10,0)*10</f>
        <v>14900</v>
      </c>
      <c r="H252" s="221">
        <f>ROUNDUP((('Exchange rate'!Eur_per_GBP*('UK-R-Dining Tables'!H251/(1+'Exchange rate'!UK_vat_rate))*1.25*0.9165)+1)/10,0)*10</f>
        <v>19520</v>
      </c>
      <c r="I252" s="67"/>
    </row>
    <row r="253" spans="1:9" ht="26.25">
      <c r="A253" s="1"/>
      <c r="B253" s="14"/>
      <c r="C253" s="14"/>
      <c r="D253" s="14"/>
      <c r="E253" s="16" t="s">
        <v>4</v>
      </c>
      <c r="F253" s="87" t="s">
        <v>89</v>
      </c>
      <c r="G253" s="221">
        <f>ROUNDUP((('Exchange rate'!Eur_per_GBP*('UK-R-Dining Tables'!G252/(1+'Exchange rate'!UK_vat_rate))*1.25*0.9165)+1)/10,0)*10</f>
        <v>17130</v>
      </c>
      <c r="H253" s="221">
        <f>ROUNDUP((('Exchange rate'!Eur_per_GBP*('UK-R-Dining Tables'!H252/(1+'Exchange rate'!UK_vat_rate))*1.25*0.9165)+1)/10,0)*10</f>
        <v>22440</v>
      </c>
      <c r="I253" s="67"/>
    </row>
    <row r="254" spans="1:9" ht="26.25">
      <c r="A254" s="1"/>
      <c r="B254" s="14"/>
      <c r="C254" s="14"/>
      <c r="D254" s="14"/>
      <c r="E254" s="16" t="s">
        <v>5</v>
      </c>
      <c r="F254" s="87" t="s">
        <v>90</v>
      </c>
      <c r="G254" s="221">
        <f>ROUNDUP((('Exchange rate'!Eur_per_GBP*('UK-R-Dining Tables'!G253/(1+'Exchange rate'!UK_vat_rate))*1.25*0.9165)+1)/10,0)*10</f>
        <v>21410</v>
      </c>
      <c r="H254" s="221">
        <f>ROUNDUP((('Exchange rate'!Eur_per_GBP*('UK-R-Dining Tables'!H253/(1+'Exchange rate'!UK_vat_rate))*1.25*0.9165)+1)/10,0)*10</f>
        <v>28050</v>
      </c>
      <c r="I254" s="67"/>
    </row>
    <row r="255" spans="1:9" ht="26.25">
      <c r="B255" s="14"/>
      <c r="C255" s="14"/>
      <c r="D255" s="14"/>
      <c r="E255" s="110"/>
      <c r="F255" s="67"/>
      <c r="G255" s="67"/>
      <c r="H255" s="67"/>
      <c r="I255" s="67"/>
    </row>
    <row r="256" spans="1:9" ht="26.25">
      <c r="B256" s="14"/>
      <c r="C256" s="14"/>
      <c r="D256" s="14"/>
      <c r="E256" s="174" t="s">
        <v>13</v>
      </c>
      <c r="F256" s="67"/>
      <c r="G256" s="67"/>
      <c r="H256" s="67"/>
      <c r="I256" s="67"/>
    </row>
    <row r="257" spans="1:9" ht="25.35" customHeight="1">
      <c r="B257" s="14"/>
      <c r="C257" s="14"/>
      <c r="D257" s="14"/>
      <c r="E257" s="169"/>
      <c r="G257" s="67"/>
      <c r="H257" s="67"/>
      <c r="I257" s="67"/>
    </row>
    <row r="258" spans="1:9" ht="25.35" customHeight="1">
      <c r="B258" s="14"/>
      <c r="C258" s="14"/>
      <c r="D258" s="14"/>
      <c r="I258" s="67"/>
    </row>
    <row r="259" spans="1:9" ht="25.35" customHeight="1">
      <c r="B259" s="14"/>
      <c r="C259" s="14"/>
      <c r="D259" s="14"/>
      <c r="E259" s="175" t="s">
        <v>14</v>
      </c>
      <c r="F259" s="160"/>
      <c r="G259" s="160"/>
      <c r="H259" s="161"/>
      <c r="I259" s="258">
        <f>ROUNDUP((('Exchange rate'!Eur_per_GBP*('UK-R-Dining Tables'!I258/(1+'Exchange rate'!UK_vat_rate))*1.25*0.9165)+1)/10,0)*10</f>
        <v>1530</v>
      </c>
    </row>
    <row r="260" spans="1:9" ht="25.35" customHeight="1">
      <c r="B260" s="14"/>
      <c r="C260" s="14"/>
      <c r="D260" s="14"/>
      <c r="E260" s="129"/>
      <c r="F260" s="67"/>
      <c r="G260" s="67"/>
      <c r="H260" s="67"/>
      <c r="I260" s="67"/>
    </row>
    <row r="261" spans="1:9" ht="25.35" customHeight="1">
      <c r="B261" s="14"/>
      <c r="C261" s="14"/>
      <c r="D261" s="14"/>
      <c r="E261" s="175" t="s">
        <v>130</v>
      </c>
      <c r="F261" s="160"/>
      <c r="G261" s="160"/>
      <c r="H261" s="163"/>
      <c r="I261" s="258">
        <f>ROUNDUP((('Exchange rate'!Eur_per_GBP*('UK-R-Dining Tables'!I262/(1+'Exchange rate'!UK_vat_rate))*1.25*0.9165)+1)/10,0)*10</f>
        <v>5360</v>
      </c>
    </row>
    <row r="262" spans="1:9" ht="24.75" customHeight="1">
      <c r="B262" s="14"/>
      <c r="C262" s="14"/>
      <c r="D262" s="14"/>
      <c r="E262" s="129"/>
      <c r="I262" s="67"/>
    </row>
    <row r="263" spans="1:9" ht="24.75" customHeight="1">
      <c r="B263" s="14"/>
      <c r="C263" s="14"/>
      <c r="D263" s="14"/>
      <c r="E263" s="129"/>
      <c r="I263" s="67"/>
    </row>
    <row r="264" spans="1:9" ht="25.35" customHeight="1">
      <c r="B264" s="14"/>
      <c r="C264" s="14"/>
      <c r="D264" s="14"/>
      <c r="F264"/>
      <c r="G264"/>
      <c r="H264"/>
      <c r="I264"/>
    </row>
    <row r="265" spans="1:9" ht="48.75">
      <c r="A265" s="349"/>
      <c r="B265" s="354" t="s">
        <v>332</v>
      </c>
      <c r="C265" s="350"/>
      <c r="D265" s="350"/>
      <c r="E265" s="350"/>
      <c r="F265" s="351"/>
      <c r="G265" s="352"/>
      <c r="H265" s="352"/>
      <c r="I265" s="352"/>
    </row>
    <row r="266" spans="1:9" ht="26.25">
      <c r="A266" s="26"/>
      <c r="B266" s="26" t="s">
        <v>92</v>
      </c>
      <c r="C266" s="26"/>
      <c r="D266" s="26"/>
      <c r="E266" s="28" t="s">
        <v>0</v>
      </c>
      <c r="F266" s="136" t="s">
        <v>94</v>
      </c>
      <c r="G266" s="177" t="s">
        <v>324</v>
      </c>
      <c r="H266" s="266"/>
      <c r="I266" s="266"/>
    </row>
    <row r="267" spans="1:9" ht="26.25">
      <c r="A267" s="1"/>
      <c r="B267" s="14"/>
      <c r="C267" s="14"/>
      <c r="D267" s="14"/>
      <c r="E267" s="16"/>
      <c r="F267" s="118" t="s">
        <v>113</v>
      </c>
      <c r="G267" s="87"/>
      <c r="H267" s="87"/>
      <c r="I267" s="67"/>
    </row>
    <row r="268" spans="1:9" ht="26.25">
      <c r="A268" s="1"/>
      <c r="B268" s="14"/>
      <c r="C268" s="14"/>
      <c r="D268" s="14"/>
      <c r="E268" s="16" t="s">
        <v>2</v>
      </c>
      <c r="F268" s="621" t="s">
        <v>682</v>
      </c>
      <c r="G268" s="221">
        <f>ROUNDUP((('Exchange rate'!Eur_per_GBP*('UK-R-Dining Tables'!G267/(1+'Exchange rate'!UK_vat_rate))*1.25*0.9165)+1)/10,0)*10</f>
        <v>5650</v>
      </c>
      <c r="H268" s="87"/>
      <c r="I268" s="67"/>
    </row>
    <row r="269" spans="1:9" s="14" customFormat="1" ht="27.6" customHeight="1">
      <c r="A269" s="1"/>
      <c r="E269" s="16" t="s">
        <v>3</v>
      </c>
      <c r="F269" s="87" t="s">
        <v>17</v>
      </c>
      <c r="G269" s="221">
        <f>ROUNDUP((('Exchange rate'!Eur_per_GBP*('UK-R-Dining Tables'!G268/(1+'Exchange rate'!UK_vat_rate))*1.25*0.9165)+1)/10,0)*10</f>
        <v>6500</v>
      </c>
      <c r="H269" s="213"/>
      <c r="I269" s="67"/>
    </row>
    <row r="270" spans="1:9" ht="26.25">
      <c r="A270" s="1"/>
      <c r="B270" s="14"/>
      <c r="C270" s="14"/>
      <c r="D270" s="14"/>
      <c r="E270" s="16" t="s">
        <v>4</v>
      </c>
      <c r="F270" s="87" t="s">
        <v>18</v>
      </c>
      <c r="G270" s="221">
        <f>ROUNDUP((('Exchange rate'!Eur_per_GBP*('UK-R-Dining Tables'!G269/(1+'Exchange rate'!UK_vat_rate))*1.25*0.9165)+1)/10,0)*10</f>
        <v>8130</v>
      </c>
      <c r="H270" s="213"/>
      <c r="I270" s="67"/>
    </row>
    <row r="271" spans="1:9" ht="26.25">
      <c r="A271" s="1"/>
      <c r="B271" s="14"/>
      <c r="C271" s="14"/>
      <c r="D271" s="14"/>
      <c r="E271" s="16" t="s">
        <v>5</v>
      </c>
      <c r="F271" s="87" t="s">
        <v>681</v>
      </c>
      <c r="G271" s="221">
        <f>ROUNDUP((('Exchange rate'!Eur_per_GBP*('UK-R-Dining Tables'!G270/(1+'Exchange rate'!UK_vat_rate))*1.25*0.9165)+1)/10,0)*10</f>
        <v>9340</v>
      </c>
      <c r="H271" s="213"/>
      <c r="I271" s="67"/>
    </row>
    <row r="272" spans="1:9" ht="26.25">
      <c r="B272" s="14"/>
      <c r="C272" s="14"/>
      <c r="D272" s="14"/>
      <c r="E272" s="110"/>
      <c r="F272" s="67"/>
      <c r="G272" s="67"/>
      <c r="H272" s="67"/>
      <c r="I272" s="67"/>
    </row>
    <row r="273" spans="1:9" ht="26.25">
      <c r="B273" s="14"/>
      <c r="C273" s="14"/>
      <c r="D273" s="14"/>
      <c r="E273" s="174" t="s">
        <v>22</v>
      </c>
      <c r="F273" s="67"/>
      <c r="G273" s="67"/>
      <c r="H273" s="67"/>
      <c r="I273" s="67"/>
    </row>
    <row r="274" spans="1:9" ht="26.25">
      <c r="B274" s="14"/>
      <c r="C274" s="14"/>
      <c r="D274" s="14"/>
      <c r="E274" s="169"/>
      <c r="F274" s="67"/>
      <c r="G274" s="67"/>
      <c r="H274" s="67"/>
      <c r="I274" s="67"/>
    </row>
    <row r="275" spans="1:9" ht="25.35" customHeight="1">
      <c r="B275" s="14"/>
      <c r="C275" s="14"/>
      <c r="D275" s="14"/>
      <c r="I275" s="67"/>
    </row>
    <row r="276" spans="1:9" ht="25.35" customHeight="1">
      <c r="B276" s="14"/>
      <c r="C276" s="14"/>
      <c r="D276" s="14"/>
      <c r="E276" s="175" t="s">
        <v>14</v>
      </c>
      <c r="F276" s="160"/>
      <c r="G276" s="160"/>
      <c r="H276" s="161"/>
      <c r="I276" s="258">
        <f>ROUNDUP((('Exchange rate'!Eur_per_GBP*('UK-R-Dining Tables'!I275/(1+'Exchange rate'!UK_vat_rate))*1.25*0.9165)+1)/10,0)*10</f>
        <v>1530</v>
      </c>
    </row>
    <row r="277" spans="1:9" ht="25.35" customHeight="1">
      <c r="B277" s="14"/>
      <c r="C277" s="14"/>
      <c r="D277" s="14"/>
      <c r="E277" s="129"/>
      <c r="F277" s="67"/>
      <c r="G277" s="67"/>
      <c r="H277" s="67"/>
      <c r="I277" s="67"/>
    </row>
    <row r="278" spans="1:9" ht="25.35" customHeight="1">
      <c r="B278" s="14"/>
      <c r="C278" s="14"/>
      <c r="D278" s="14"/>
      <c r="E278" s="129"/>
      <c r="I278" s="67"/>
    </row>
    <row r="279" spans="1:9" ht="25.35" customHeight="1">
      <c r="B279" s="14"/>
      <c r="C279" s="14"/>
      <c r="D279" s="14"/>
      <c r="E279" s="175" t="s">
        <v>86</v>
      </c>
      <c r="F279" s="160"/>
      <c r="G279" s="160"/>
      <c r="H279" s="163"/>
      <c r="I279" s="258">
        <f>ROUNDUP((('Exchange rate'!Eur_per_GBP*('UK-R-Dining Tables'!I278/(1+'Exchange rate'!UK_vat_rate))*1.25*0.9165)+1)/10,0)*10</f>
        <v>5360</v>
      </c>
    </row>
    <row r="280" spans="1:9" ht="25.35" customHeight="1">
      <c r="B280" s="14"/>
      <c r="C280" s="14"/>
      <c r="D280" s="14"/>
      <c r="E280" s="14"/>
      <c r="F280" s="67"/>
      <c r="G280" s="87"/>
      <c r="H280" s="67"/>
      <c r="I280" s="67"/>
    </row>
    <row r="281" spans="1:9" ht="25.35" customHeight="1">
      <c r="B281" s="14"/>
      <c r="C281" s="14"/>
      <c r="D281" s="14"/>
      <c r="E281" s="175" t="s">
        <v>577</v>
      </c>
      <c r="F281" s="160"/>
      <c r="G281" s="160"/>
      <c r="H281" s="163"/>
      <c r="I281" s="258">
        <f>ROUNDUP((('Exchange rate'!Eur_per_GBP*('UK-R-Dining Tables'!I280/(1+'Exchange rate'!UK_vat_rate))*1.25*0.9165)+1)/10,0)*10</f>
        <v>1280</v>
      </c>
    </row>
    <row r="282" spans="1:9" ht="25.35" customHeight="1">
      <c r="B282" s="14"/>
      <c r="C282" s="14"/>
      <c r="D282" s="14"/>
      <c r="E282" s="110"/>
      <c r="F282" s="67"/>
      <c r="G282" s="67"/>
      <c r="I282" s="221"/>
    </row>
    <row r="283" spans="1:9" ht="25.35" customHeight="1">
      <c r="B283" s="14"/>
      <c r="C283" s="14"/>
      <c r="D283" s="14"/>
      <c r="E283" s="110"/>
      <c r="F283" s="67"/>
      <c r="G283" s="67"/>
      <c r="I283" s="221"/>
    </row>
    <row r="284" spans="1:9" ht="48.75">
      <c r="A284" s="349"/>
      <c r="B284" s="354" t="s">
        <v>306</v>
      </c>
      <c r="C284" s="350"/>
      <c r="D284" s="350"/>
      <c r="E284" s="350"/>
      <c r="F284" s="351"/>
      <c r="G284" s="352"/>
      <c r="H284" s="352"/>
      <c r="I284" s="352"/>
    </row>
    <row r="285" spans="1:9" ht="26.25">
      <c r="A285" s="26"/>
      <c r="B285" s="26" t="s">
        <v>92</v>
      </c>
      <c r="C285" s="26"/>
      <c r="D285" s="26"/>
      <c r="E285" s="28" t="s">
        <v>0</v>
      </c>
      <c r="F285" s="136" t="s">
        <v>94</v>
      </c>
      <c r="G285" s="28" t="s">
        <v>1</v>
      </c>
      <c r="H285" s="266" t="s">
        <v>114</v>
      </c>
      <c r="I285" s="266"/>
    </row>
    <row r="286" spans="1:9" ht="26.25">
      <c r="A286" s="1"/>
      <c r="B286" s="14"/>
      <c r="C286" s="14"/>
      <c r="D286" s="14"/>
      <c r="E286" s="16"/>
      <c r="F286" s="118" t="s">
        <v>113</v>
      </c>
      <c r="G286"/>
      <c r="H286" s="218" t="s">
        <v>663</v>
      </c>
      <c r="I286"/>
    </row>
    <row r="287" spans="1:9" ht="26.25">
      <c r="A287" s="1"/>
      <c r="B287" s="14"/>
      <c r="C287" s="14"/>
      <c r="D287" s="14"/>
      <c r="E287" s="16" t="s">
        <v>2</v>
      </c>
      <c r="F287" s="621" t="s">
        <v>16</v>
      </c>
      <c r="G287" s="221">
        <f>ROUNDUP((('Exchange rate'!Eur_per_GBP*('UK-R-Dining Tables'!G286/(1+'Exchange rate'!UK_vat_rate))*1.25*0.9165)+1)/10,0)*10</f>
        <v>8200</v>
      </c>
      <c r="H287" s="221">
        <f>ROUNDUP((('Exchange rate'!Eur_per_GBP*('UK-R-Dining Tables'!H286/(1+'Exchange rate'!UK_vat_rate))*1.25*0.9165)+1)/10,0)*10</f>
        <v>10740</v>
      </c>
      <c r="I287"/>
    </row>
    <row r="288" spans="1:9" ht="26.25">
      <c r="A288" s="1"/>
      <c r="B288" s="14"/>
      <c r="C288" s="14"/>
      <c r="D288" s="14"/>
      <c r="E288" s="16" t="s">
        <v>3</v>
      </c>
      <c r="F288" s="87" t="s">
        <v>17</v>
      </c>
      <c r="G288" s="221">
        <f>ROUNDUP((('Exchange rate'!Eur_per_GBP*('UK-R-Dining Tables'!G287/(1+'Exchange rate'!UK_vat_rate))*1.25*0.9165)+1)/10,0)*10</f>
        <v>9430</v>
      </c>
      <c r="H288" s="221">
        <f>ROUNDUP((('Exchange rate'!Eur_per_GBP*('UK-R-Dining Tables'!H287/(1+'Exchange rate'!UK_vat_rate))*1.25*0.9165)+1)/10,0)*10</f>
        <v>12360</v>
      </c>
      <c r="I288" s="142"/>
    </row>
    <row r="289" spans="1:9" ht="26.25">
      <c r="A289" s="1"/>
      <c r="B289" s="14"/>
      <c r="C289" s="14"/>
      <c r="D289" s="14"/>
      <c r="E289" s="16" t="s">
        <v>4</v>
      </c>
      <c r="F289" s="87" t="s">
        <v>18</v>
      </c>
      <c r="G289" s="221">
        <f>ROUNDUP((('Exchange rate'!Eur_per_GBP*('UK-R-Dining Tables'!G288/(1+'Exchange rate'!UK_vat_rate))*1.25*0.9165)+1)/10,0)*10</f>
        <v>11780</v>
      </c>
      <c r="H289" s="221">
        <f>ROUNDUP((('Exchange rate'!Eur_per_GBP*('UK-R-Dining Tables'!H288/(1+'Exchange rate'!UK_vat_rate))*1.25*0.9165)+1)/10,0)*10</f>
        <v>15440</v>
      </c>
      <c r="I289" s="142"/>
    </row>
    <row r="290" spans="1:9" ht="26.25">
      <c r="A290" s="1"/>
      <c r="B290" s="14"/>
      <c r="C290" s="14"/>
      <c r="D290" s="14"/>
      <c r="E290" s="16" t="s">
        <v>5</v>
      </c>
      <c r="F290" s="87" t="s">
        <v>681</v>
      </c>
      <c r="G290" s="221">
        <f>ROUNDUP((('Exchange rate'!Eur_per_GBP*('UK-R-Dining Tables'!G289/(1+'Exchange rate'!UK_vat_rate))*1.25*0.9165)+1)/10,0)*10</f>
        <v>13550</v>
      </c>
      <c r="H290" s="221">
        <f>ROUNDUP((('Exchange rate'!Eur_per_GBP*('UK-R-Dining Tables'!H289/(1+'Exchange rate'!UK_vat_rate))*1.25*0.9165)+1)/10,0)*10</f>
        <v>17750</v>
      </c>
      <c r="I290" s="142"/>
    </row>
    <row r="291" spans="1:9" ht="26.25">
      <c r="B291" s="14"/>
      <c r="C291" s="14"/>
      <c r="D291" s="14"/>
      <c r="E291" s="110"/>
      <c r="F291" s="67"/>
      <c r="G291" s="67"/>
      <c r="H291" s="67"/>
      <c r="I291" s="67"/>
    </row>
    <row r="292" spans="1:9" ht="26.25">
      <c r="B292" s="14"/>
      <c r="C292" s="14"/>
      <c r="D292" s="14"/>
      <c r="E292" s="174" t="s">
        <v>22</v>
      </c>
      <c r="F292" s="67"/>
      <c r="G292" s="67"/>
      <c r="H292" s="67"/>
      <c r="I292" s="67"/>
    </row>
    <row r="293" spans="1:9" ht="26.25">
      <c r="B293" s="14"/>
      <c r="C293" s="14"/>
      <c r="D293" s="14"/>
      <c r="E293" s="169"/>
      <c r="F293" s="67"/>
      <c r="G293" s="67"/>
      <c r="H293" s="67"/>
      <c r="I293" s="67"/>
    </row>
    <row r="294" spans="1:9" ht="26.25">
      <c r="B294" s="14"/>
      <c r="C294" s="14"/>
      <c r="D294" s="14"/>
      <c r="I294" s="67"/>
    </row>
    <row r="295" spans="1:9" ht="25.35" customHeight="1">
      <c r="B295" s="14"/>
      <c r="C295" s="14"/>
      <c r="D295" s="14"/>
      <c r="E295" s="175" t="s">
        <v>14</v>
      </c>
      <c r="F295" s="160"/>
      <c r="G295" s="160"/>
      <c r="H295" s="161"/>
      <c r="I295" s="258">
        <f>ROUNDUP((('Exchange rate'!Eur_per_GBP*('UK-R-Dining Tables'!I294/(1+'Exchange rate'!UK_vat_rate))*1.25*0.9165)+1)/10,0)*10</f>
        <v>1530</v>
      </c>
    </row>
    <row r="296" spans="1:9" ht="25.35" customHeight="1">
      <c r="B296" s="14"/>
      <c r="C296" s="14"/>
      <c r="D296" s="14"/>
      <c r="E296" s="129"/>
      <c r="F296" s="67"/>
      <c r="G296" s="67"/>
      <c r="H296" s="67"/>
      <c r="I296" s="67"/>
    </row>
    <row r="297" spans="1:9" ht="25.35" customHeight="1">
      <c r="B297" s="14"/>
      <c r="C297" s="14"/>
      <c r="D297" s="14"/>
      <c r="E297" s="129"/>
      <c r="I297" s="67"/>
    </row>
    <row r="298" spans="1:9" ht="25.35" customHeight="1">
      <c r="B298" s="14"/>
      <c r="C298" s="14"/>
      <c r="D298" s="14"/>
      <c r="E298" s="175" t="s">
        <v>86</v>
      </c>
      <c r="F298" s="160"/>
      <c r="G298" s="160"/>
      <c r="H298" s="163"/>
      <c r="I298" s="258">
        <f>ROUNDUP((('Exchange rate'!Eur_per_GBP*('UK-R-Dining Tables'!I297/(1+'Exchange rate'!UK_vat_rate))*1.25*0.9165)+1)/10,0)*10</f>
        <v>5360</v>
      </c>
    </row>
    <row r="299" spans="1:9" ht="25.35" customHeight="1">
      <c r="B299" s="14"/>
      <c r="C299" s="14"/>
      <c r="D299" s="14"/>
      <c r="E299" s="14"/>
      <c r="F299" s="67"/>
      <c r="G299" s="87"/>
      <c r="H299" s="67"/>
      <c r="I299" s="67"/>
    </row>
    <row r="300" spans="1:9" ht="25.35" customHeight="1">
      <c r="B300" s="14"/>
      <c r="C300" s="14"/>
      <c r="D300" s="14"/>
      <c r="E300" s="14"/>
      <c r="F300" s="67"/>
      <c r="G300" s="87"/>
      <c r="H300" s="67"/>
      <c r="I300" s="67"/>
    </row>
    <row r="301" spans="1:9" ht="25.35" customHeight="1">
      <c r="B301" s="14"/>
      <c r="C301" s="14"/>
      <c r="D301" s="14"/>
      <c r="E301" s="14"/>
      <c r="F301" s="67"/>
      <c r="G301" s="87"/>
      <c r="H301" s="67"/>
      <c r="I301" s="67"/>
    </row>
    <row r="302" spans="1:9" ht="25.35" customHeight="1">
      <c r="B302" s="14"/>
      <c r="C302" s="14"/>
      <c r="D302" s="14"/>
      <c r="E302" s="14"/>
      <c r="F302" s="67"/>
      <c r="G302" s="87"/>
      <c r="H302" s="67"/>
      <c r="I302" s="67"/>
    </row>
    <row r="303" spans="1:9" ht="25.35" customHeight="1">
      <c r="B303" s="14"/>
      <c r="C303" s="14"/>
      <c r="D303" s="14"/>
      <c r="E303" s="14"/>
      <c r="F303" s="67"/>
      <c r="G303" s="87"/>
      <c r="H303" s="67"/>
      <c r="I303" s="67"/>
    </row>
    <row r="304" spans="1:9" ht="48.75">
      <c r="A304" s="2"/>
      <c r="B304" s="25" t="s">
        <v>740</v>
      </c>
      <c r="C304" s="3"/>
      <c r="D304" s="3"/>
      <c r="E304" s="3"/>
      <c r="F304" s="117"/>
      <c r="G304" s="71"/>
      <c r="H304" s="71"/>
      <c r="I304" s="71"/>
    </row>
    <row r="305" spans="1:9" s="14" customFormat="1" ht="26.25">
      <c r="A305" s="85"/>
      <c r="B305" s="26" t="s">
        <v>8</v>
      </c>
      <c r="C305" s="26"/>
      <c r="D305" s="26"/>
      <c r="E305" s="28" t="s">
        <v>0</v>
      </c>
      <c r="F305" s="123" t="s">
        <v>94</v>
      </c>
      <c r="G305" s="33" t="s">
        <v>324</v>
      </c>
      <c r="H305" s="125"/>
      <c r="I305" s="36"/>
    </row>
    <row r="306" spans="1:9" ht="26.25">
      <c r="A306" s="1"/>
      <c r="B306" s="14"/>
      <c r="C306" s="14"/>
      <c r="D306" s="14"/>
      <c r="E306" s="16"/>
      <c r="F306" s="118" t="s">
        <v>113</v>
      </c>
      <c r="G306" s="87"/>
      <c r="H306" s="98"/>
      <c r="I306" s="67"/>
    </row>
    <row r="307" spans="1:9" ht="26.25">
      <c r="A307" s="1"/>
      <c r="B307" s="14"/>
      <c r="C307" s="14"/>
      <c r="D307" s="14"/>
      <c r="E307" s="16" t="s">
        <v>2</v>
      </c>
      <c r="F307" s="87" t="s">
        <v>9</v>
      </c>
      <c r="G307" s="221">
        <f>ROUNDUP((('Exchange rate'!Eur_per_GBP*('UK-R-Dining Tables'!G302/(1+'Exchange rate'!UK_vat_rate))*1.25*0.9165)+1)/10,0)*10</f>
        <v>7300</v>
      </c>
      <c r="I307" s="67"/>
    </row>
    <row r="308" spans="1:9" ht="26.25">
      <c r="A308" s="1"/>
      <c r="B308" s="14"/>
      <c r="C308" s="14"/>
      <c r="D308" s="14"/>
      <c r="E308" s="16" t="s">
        <v>3</v>
      </c>
      <c r="F308" s="87" t="s">
        <v>10</v>
      </c>
      <c r="G308" s="221">
        <f>ROUNDUP((('Exchange rate'!Eur_per_GBP*('UK-R-Dining Tables'!G303/(1+'Exchange rate'!UK_vat_rate))*1.25*0.9165)+1)/10,0)*10</f>
        <v>8390</v>
      </c>
      <c r="I308" s="67"/>
    </row>
    <row r="309" spans="1:9" ht="26.25">
      <c r="A309" s="1"/>
      <c r="B309" s="14"/>
      <c r="C309" s="14"/>
      <c r="D309" s="14"/>
      <c r="E309" s="16" t="s">
        <v>4</v>
      </c>
      <c r="F309" s="87" t="s">
        <v>11</v>
      </c>
      <c r="G309" s="221">
        <f>ROUNDUP((('Exchange rate'!Eur_per_GBP*('UK-R-Dining Tables'!G304/(1+'Exchange rate'!UK_vat_rate))*1.25*0.9165)+1)/10,0)*10</f>
        <v>9650</v>
      </c>
      <c r="I309" s="67"/>
    </row>
    <row r="310" spans="1:9" ht="26.25">
      <c r="A310" s="1"/>
      <c r="B310" s="14"/>
      <c r="C310" s="14"/>
      <c r="D310" s="14"/>
      <c r="E310" s="16" t="s">
        <v>5</v>
      </c>
      <c r="F310" s="87" t="s">
        <v>12</v>
      </c>
      <c r="G310" s="221">
        <f>ROUNDUP((('Exchange rate'!Eur_per_GBP*('UK-R-Dining Tables'!G305/(1+'Exchange rate'!UK_vat_rate))*1.25*0.9165)+1)/10,0)*10</f>
        <v>12060</v>
      </c>
      <c r="I310" s="67"/>
    </row>
    <row r="311" spans="1:9" ht="26.25">
      <c r="B311" s="14"/>
      <c r="C311" s="14"/>
      <c r="D311" s="14"/>
      <c r="E311" s="110"/>
      <c r="F311" s="67"/>
      <c r="G311" s="67"/>
      <c r="H311" s="67"/>
      <c r="I311" s="67"/>
    </row>
    <row r="312" spans="1:9" ht="25.35" customHeight="1">
      <c r="B312" s="14"/>
      <c r="C312" s="14"/>
      <c r="D312" s="14"/>
      <c r="E312" s="110"/>
      <c r="F312" s="67"/>
      <c r="G312" s="67"/>
      <c r="H312" s="67"/>
      <c r="I312" s="67"/>
    </row>
    <row r="313" spans="1:9" ht="25.35" customHeight="1">
      <c r="B313" s="14"/>
      <c r="C313" s="14"/>
      <c r="D313" s="14"/>
      <c r="E313" s="210" t="s">
        <v>22</v>
      </c>
      <c r="F313" s="67"/>
      <c r="G313" s="67"/>
      <c r="H313" s="67"/>
      <c r="I313" s="67"/>
    </row>
    <row r="314" spans="1:9" ht="25.35" customHeight="1">
      <c r="B314" s="14"/>
      <c r="C314" s="14"/>
      <c r="D314" s="14"/>
      <c r="E314" s="169"/>
      <c r="F314" s="67"/>
      <c r="G314" s="67"/>
      <c r="H314" s="67"/>
      <c r="I314" s="67"/>
    </row>
    <row r="315" spans="1:9" ht="25.35" customHeight="1">
      <c r="B315" s="14"/>
      <c r="C315" s="14"/>
      <c r="D315" s="14"/>
      <c r="E315" s="81" t="s">
        <v>14</v>
      </c>
      <c r="F315" s="160"/>
      <c r="G315" s="160"/>
      <c r="H315" s="258">
        <f>ROUNDUP((('Exchange rate'!Eur_per_GBP*('UK-R-Dining Tables'!H310/(1+'Exchange rate'!UK_vat_rate))*1.25*0.9165)+1)/10,0)*10</f>
        <v>1380</v>
      </c>
      <c r="I315" s="67"/>
    </row>
    <row r="316" spans="1:9" ht="25.35" customHeight="1">
      <c r="B316" s="14"/>
      <c r="C316" s="14"/>
      <c r="D316" s="14"/>
      <c r="E316" s="24"/>
      <c r="F316" s="67"/>
      <c r="G316" s="67"/>
      <c r="H316" s="221"/>
      <c r="I316" s="67"/>
    </row>
    <row r="317" spans="1:9" ht="48.75">
      <c r="A317" s="2"/>
      <c r="B317" s="25" t="s">
        <v>739</v>
      </c>
      <c r="C317" s="3"/>
      <c r="D317" s="3"/>
      <c r="E317" s="3"/>
      <c r="F317" s="117"/>
      <c r="G317" s="71"/>
      <c r="H317" s="71"/>
      <c r="I317" s="71"/>
    </row>
    <row r="318" spans="1:9" s="14" customFormat="1" ht="26.25">
      <c r="A318" s="85"/>
      <c r="B318" s="26" t="s">
        <v>8</v>
      </c>
      <c r="C318" s="26"/>
      <c r="D318" s="26"/>
      <c r="E318" s="28" t="s">
        <v>0</v>
      </c>
      <c r="F318" s="123" t="s">
        <v>94</v>
      </c>
      <c r="G318" s="33" t="s">
        <v>653</v>
      </c>
      <c r="H318" s="211" t="s">
        <v>598</v>
      </c>
      <c r="I318" s="36"/>
    </row>
    <row r="319" spans="1:9" ht="26.25">
      <c r="A319" s="1"/>
      <c r="B319" s="14"/>
      <c r="C319" s="14"/>
      <c r="D319" s="14"/>
      <c r="E319" s="16"/>
      <c r="F319" s="118" t="s">
        <v>113</v>
      </c>
      <c r="G319" s="87"/>
      <c r="H319" s="218" t="s">
        <v>663</v>
      </c>
      <c r="I319" s="67"/>
    </row>
    <row r="320" spans="1:9" ht="26.25">
      <c r="A320" s="1"/>
      <c r="B320" s="14"/>
      <c r="C320" s="14"/>
      <c r="D320" s="14"/>
      <c r="E320" s="16" t="s">
        <v>2</v>
      </c>
      <c r="F320" s="87" t="s">
        <v>9</v>
      </c>
      <c r="G320" s="221">
        <f>ROUNDUP((('Exchange rate'!Eur_per_GBP*('UK-R-Dining Tables'!G315/(1+'Exchange rate'!UK_vat_rate))*1.25*0.9165)+1)/10,0)*10</f>
        <v>10580</v>
      </c>
      <c r="H320" s="221">
        <f>ROUNDUP((('Exchange rate'!Eur_per_GBP*('UK-R-Dining Tables'!H315/(1+'Exchange rate'!UK_vat_rate))*1.25*0.9165)+1)/10,0)*10</f>
        <v>13860</v>
      </c>
      <c r="I320" s="67"/>
    </row>
    <row r="321" spans="1:9" ht="26.25">
      <c r="A321" s="1"/>
      <c r="B321" s="14"/>
      <c r="C321" s="14"/>
      <c r="D321" s="14"/>
      <c r="E321" s="16" t="s">
        <v>3</v>
      </c>
      <c r="F321" s="87" t="s">
        <v>10</v>
      </c>
      <c r="G321" s="221">
        <f>ROUNDUP((('Exchange rate'!Eur_per_GBP*('UK-R-Dining Tables'!G316/(1+'Exchange rate'!UK_vat_rate))*1.25*0.9165)+1)/10,0)*10</f>
        <v>12160</v>
      </c>
      <c r="H321" s="221">
        <f>ROUNDUP((('Exchange rate'!Eur_per_GBP*('UK-R-Dining Tables'!H316/(1+'Exchange rate'!UK_vat_rate))*1.25*0.9165)+1)/10,0)*10</f>
        <v>15930</v>
      </c>
      <c r="I321" s="67"/>
    </row>
    <row r="322" spans="1:9" ht="26.25">
      <c r="A322" s="1"/>
      <c r="B322" s="14"/>
      <c r="C322" s="14"/>
      <c r="D322" s="14"/>
      <c r="E322" s="16" t="s">
        <v>4</v>
      </c>
      <c r="F322" s="87" t="s">
        <v>11</v>
      </c>
      <c r="G322" s="221">
        <f>ROUNDUP((('Exchange rate'!Eur_per_GBP*('UK-R-Dining Tables'!G317/(1+'Exchange rate'!UK_vat_rate))*1.25*0.9165)+1)/10,0)*10</f>
        <v>13980</v>
      </c>
      <c r="H322" s="221">
        <f>ROUNDUP((('Exchange rate'!Eur_per_GBP*('UK-R-Dining Tables'!H317/(1+'Exchange rate'!UK_vat_rate))*1.25*0.9165)+1)/10,0)*10</f>
        <v>18320</v>
      </c>
      <c r="I322" s="67"/>
    </row>
    <row r="323" spans="1:9" ht="26.25">
      <c r="A323" s="1"/>
      <c r="B323" s="14"/>
      <c r="C323" s="14"/>
      <c r="D323" s="14"/>
      <c r="E323" s="16" t="s">
        <v>5</v>
      </c>
      <c r="F323" s="87" t="s">
        <v>12</v>
      </c>
      <c r="G323" s="221">
        <f>ROUNDUP((('Exchange rate'!Eur_per_GBP*('UK-R-Dining Tables'!G318/(1+'Exchange rate'!UK_vat_rate))*1.25*0.9165)+1)/10,0)*10</f>
        <v>17480</v>
      </c>
      <c r="H323" s="221">
        <f>ROUNDUP((('Exchange rate'!Eur_per_GBP*('UK-R-Dining Tables'!H318/(1+'Exchange rate'!UK_vat_rate))*1.25*0.9165)+1)/10,0)*10</f>
        <v>22900</v>
      </c>
      <c r="I323" s="67"/>
    </row>
    <row r="324" spans="1:9" ht="26.25">
      <c r="B324" s="14"/>
      <c r="C324" s="14"/>
      <c r="D324" s="14"/>
      <c r="E324" s="110"/>
      <c r="F324" s="67"/>
      <c r="G324" s="67"/>
      <c r="H324" s="67"/>
      <c r="I324" s="67"/>
    </row>
    <row r="325" spans="1:9" ht="25.35" customHeight="1">
      <c r="B325" s="14"/>
      <c r="C325" s="14"/>
      <c r="D325" s="14"/>
      <c r="E325" s="110"/>
      <c r="F325" s="67"/>
      <c r="G325" s="67"/>
      <c r="H325" s="67"/>
      <c r="I325" s="67"/>
    </row>
    <row r="326" spans="1:9" ht="25.35" customHeight="1">
      <c r="B326" s="14"/>
      <c r="C326" s="14"/>
      <c r="D326" s="14"/>
      <c r="E326" s="210" t="s">
        <v>22</v>
      </c>
      <c r="F326" s="67"/>
      <c r="G326" s="67"/>
      <c r="H326" s="67"/>
      <c r="I326" s="67"/>
    </row>
    <row r="327" spans="1:9" ht="25.35" customHeight="1">
      <c r="B327" s="14"/>
      <c r="C327" s="14"/>
      <c r="D327" s="14"/>
      <c r="E327" s="169"/>
      <c r="F327" s="67"/>
      <c r="G327" s="67"/>
      <c r="H327" s="67"/>
      <c r="I327" s="67"/>
    </row>
    <row r="328" spans="1:9" ht="25.35" customHeight="1">
      <c r="B328" s="14"/>
      <c r="C328" s="14"/>
      <c r="D328" s="14"/>
      <c r="E328" s="81" t="s">
        <v>14</v>
      </c>
      <c r="F328" s="160"/>
      <c r="G328" s="160"/>
      <c r="H328" s="258">
        <f>ROUNDUP((('Exchange rate'!Eur_per_GBP*('UK-R-Dining Tables'!H323/(1+'Exchange rate'!UK_vat_rate))*1.25*0.9165)+1)/10,0)*10</f>
        <v>1380</v>
      </c>
      <c r="I328" s="67"/>
    </row>
    <row r="329" spans="1:9" ht="25.35" customHeight="1">
      <c r="B329" s="14"/>
      <c r="C329" s="14"/>
      <c r="D329" s="14"/>
      <c r="E329" s="24"/>
      <c r="F329" s="67"/>
      <c r="G329" s="67"/>
      <c r="H329" s="221"/>
      <c r="I329" s="67"/>
    </row>
    <row r="330" spans="1:9" ht="48.75">
      <c r="A330" s="2"/>
      <c r="B330" s="25" t="s">
        <v>263</v>
      </c>
      <c r="C330" s="3"/>
      <c r="D330" s="3"/>
      <c r="E330" s="3"/>
      <c r="F330" s="117"/>
      <c r="G330" s="71"/>
      <c r="H330" s="71"/>
      <c r="I330" s="71"/>
    </row>
    <row r="331" spans="1:9" ht="26.25">
      <c r="A331" s="85"/>
      <c r="B331" s="26" t="s">
        <v>8</v>
      </c>
      <c r="C331" s="26"/>
      <c r="D331" s="26"/>
      <c r="E331" s="28" t="s">
        <v>0</v>
      </c>
      <c r="F331" s="123" t="s">
        <v>94</v>
      </c>
      <c r="G331" s="33" t="s">
        <v>325</v>
      </c>
      <c r="H331" s="212"/>
      <c r="I331" s="36"/>
    </row>
    <row r="332" spans="1:9" s="14" customFormat="1" ht="28.35" customHeight="1">
      <c r="A332" s="1"/>
      <c r="E332" s="16"/>
      <c r="F332" s="118" t="s">
        <v>113</v>
      </c>
      <c r="G332" s="87"/>
      <c r="H332" s="98"/>
      <c r="I332" s="67"/>
    </row>
    <row r="333" spans="1:9" ht="26.25">
      <c r="A333" s="1"/>
      <c r="B333" s="14"/>
      <c r="C333" s="14"/>
      <c r="D333" s="14"/>
      <c r="E333" s="16" t="s">
        <v>2</v>
      </c>
      <c r="F333" s="87" t="s">
        <v>9</v>
      </c>
      <c r="G333" s="221">
        <f>ROUNDUP((('Exchange rate'!Eur_per_GBP*('UK-R-Dining Tables'!G328/(1+'Exchange rate'!UK_vat_rate))*1.25*0.9165)+1)/10,0)*10</f>
        <v>7300</v>
      </c>
      <c r="H333" s="213"/>
      <c r="I333" s="67"/>
    </row>
    <row r="334" spans="1:9" ht="26.25">
      <c r="A334" s="1"/>
      <c r="B334" s="14"/>
      <c r="C334" s="14"/>
      <c r="D334" s="14"/>
      <c r="E334" s="16" t="s">
        <v>3</v>
      </c>
      <c r="F334" s="87" t="s">
        <v>10</v>
      </c>
      <c r="G334" s="221">
        <f>ROUNDUP((('Exchange rate'!Eur_per_GBP*('UK-R-Dining Tables'!G329/(1+'Exchange rate'!UK_vat_rate))*1.25*0.9165)+1)/10,0)*10</f>
        <v>8390</v>
      </c>
      <c r="H334" s="213"/>
      <c r="I334" s="67"/>
    </row>
    <row r="335" spans="1:9" ht="26.25">
      <c r="A335" s="1"/>
      <c r="B335" s="14"/>
      <c r="C335" s="14"/>
      <c r="D335" s="14"/>
      <c r="E335" s="16" t="s">
        <v>4</v>
      </c>
      <c r="F335" s="87" t="s">
        <v>11</v>
      </c>
      <c r="G335" s="221">
        <f>ROUNDUP((('Exchange rate'!Eur_per_GBP*('UK-R-Dining Tables'!G330/(1+'Exchange rate'!UK_vat_rate))*1.25*0.9165)+1)/10,0)*10</f>
        <v>9650</v>
      </c>
      <c r="H335" s="213"/>
      <c r="I335" s="67"/>
    </row>
    <row r="336" spans="1:9" ht="25.35" customHeight="1">
      <c r="A336" s="1"/>
      <c r="B336" s="14"/>
      <c r="C336" s="14"/>
      <c r="D336" s="14"/>
      <c r="E336" s="16" t="s">
        <v>5</v>
      </c>
      <c r="F336" s="87" t="s">
        <v>12</v>
      </c>
      <c r="G336" s="221">
        <f>ROUNDUP((('Exchange rate'!Eur_per_GBP*('UK-R-Dining Tables'!G331/(1+'Exchange rate'!UK_vat_rate))*1.25*0.9165)+1)/10,0)*10</f>
        <v>12060</v>
      </c>
      <c r="H336" s="213"/>
      <c r="I336" s="67"/>
    </row>
    <row r="337" spans="2:9" ht="25.35" customHeight="1">
      <c r="B337" s="14"/>
      <c r="C337" s="14"/>
      <c r="D337" s="14"/>
      <c r="E337" s="110"/>
      <c r="F337" s="67"/>
      <c r="G337" s="67"/>
      <c r="H337" s="67"/>
      <c r="I337" s="67"/>
    </row>
    <row r="338" spans="2:9" ht="25.35" customHeight="1">
      <c r="B338" s="14"/>
      <c r="C338" s="14"/>
      <c r="D338" s="14"/>
      <c r="E338" s="110"/>
      <c r="F338" s="67"/>
      <c r="G338" s="67"/>
      <c r="H338" s="67"/>
      <c r="I338" s="67"/>
    </row>
    <row r="339" spans="2:9" ht="25.35" customHeight="1">
      <c r="B339" s="14"/>
      <c r="C339" s="14"/>
      <c r="D339" s="14"/>
      <c r="E339" s="210" t="s">
        <v>22</v>
      </c>
      <c r="F339" s="67"/>
      <c r="G339" s="67"/>
      <c r="H339" s="67"/>
      <c r="I339" s="67"/>
    </row>
    <row r="340" spans="2:9" ht="25.35" customHeight="1">
      <c r="B340" s="14"/>
      <c r="C340" s="14"/>
      <c r="D340" s="14"/>
      <c r="E340" s="210"/>
      <c r="F340" s="67"/>
      <c r="G340" s="67"/>
      <c r="H340" s="67"/>
      <c r="I340" s="67"/>
    </row>
    <row r="341" spans="2:9" ht="25.35" customHeight="1">
      <c r="B341" s="14"/>
      <c r="C341" s="14"/>
      <c r="D341" s="14"/>
      <c r="E341" s="81" t="s">
        <v>14</v>
      </c>
      <c r="F341" s="160"/>
      <c r="G341" s="160"/>
      <c r="H341" s="258">
        <f>ROUNDUP((('Exchange rate'!Eur_per_GBP*('UK-R-Dining Tables'!H337/(1+'Exchange rate'!UK_vat_rate))*1.25*0.9165)+1)/10,0)*10</f>
        <v>1380</v>
      </c>
      <c r="I341" s="67"/>
    </row>
    <row r="342" spans="2:9" ht="25.35" customHeight="1">
      <c r="B342" s="14"/>
      <c r="C342" s="14"/>
      <c r="D342" s="14"/>
      <c r="E342" s="24"/>
      <c r="F342" s="67"/>
      <c r="G342" s="67"/>
      <c r="H342" s="221"/>
      <c r="I342" s="67"/>
    </row>
    <row r="343" spans="2:9" ht="25.35" customHeight="1">
      <c r="B343" s="14"/>
      <c r="C343" s="14"/>
      <c r="D343" s="14"/>
      <c r="E343" s="79" t="s">
        <v>685</v>
      </c>
      <c r="F343" s="163"/>
      <c r="G343" s="163"/>
      <c r="H343" s="258">
        <f>ROUNDUP((('Exchange rate'!Eur_per_GBP*('UK-R-Dining Tables'!H339/(1+'Exchange rate'!UK_vat_rate))*1.25*0.9165)+1)/10,0)*10</f>
        <v>5650</v>
      </c>
      <c r="I343" s="67"/>
    </row>
    <row r="344" spans="2:9" ht="25.35" customHeight="1">
      <c r="B344" s="14"/>
      <c r="C344" s="14"/>
      <c r="D344" s="14"/>
      <c r="E344" s="14"/>
      <c r="H344" s="221"/>
      <c r="I344" s="67"/>
    </row>
    <row r="345" spans="2:9" ht="25.35" customHeight="1">
      <c r="B345" s="14"/>
      <c r="C345" s="14"/>
      <c r="D345" s="14"/>
      <c r="E345" s="14"/>
      <c r="H345" s="221"/>
      <c r="I345" s="67"/>
    </row>
    <row r="346" spans="2:9" ht="25.35" customHeight="1">
      <c r="B346" s="14"/>
      <c r="C346" s="14"/>
      <c r="D346" s="14"/>
      <c r="E346" s="14"/>
      <c r="H346" s="221"/>
      <c r="I346" s="67"/>
    </row>
    <row r="347" spans="2:9" ht="25.35" customHeight="1">
      <c r="B347" s="14"/>
      <c r="C347" s="14"/>
      <c r="D347" s="14"/>
      <c r="E347" s="14"/>
      <c r="H347" s="221"/>
      <c r="I347" s="67"/>
    </row>
    <row r="348" spans="2:9" ht="25.35" customHeight="1">
      <c r="B348" s="14"/>
      <c r="C348" s="14"/>
      <c r="D348" s="14"/>
      <c r="E348" s="14"/>
      <c r="H348" s="221"/>
      <c r="I348" s="67"/>
    </row>
    <row r="349" spans="2:9" ht="25.35" customHeight="1">
      <c r="B349" s="14"/>
      <c r="C349" s="14"/>
      <c r="D349" s="14"/>
      <c r="E349" s="14"/>
      <c r="H349" s="221"/>
      <c r="I349" s="67"/>
    </row>
    <row r="350" spans="2:9" ht="25.35" customHeight="1">
      <c r="B350" s="14"/>
      <c r="C350" s="14"/>
      <c r="D350" s="14"/>
      <c r="E350" s="14"/>
      <c r="H350" s="221"/>
      <c r="I350" s="67"/>
    </row>
    <row r="351" spans="2:9" ht="25.35" customHeight="1">
      <c r="B351" s="14"/>
      <c r="C351" s="14"/>
      <c r="D351" s="14"/>
      <c r="E351" s="14"/>
      <c r="H351" s="221"/>
      <c r="I351" s="67"/>
    </row>
    <row r="352" spans="2:9" ht="25.35" customHeight="1">
      <c r="B352" s="14"/>
      <c r="C352" s="14"/>
      <c r="D352" s="14"/>
      <c r="E352" s="14"/>
      <c r="H352" s="221"/>
      <c r="I352" s="67"/>
    </row>
    <row r="353" spans="1:9" ht="25.35" customHeight="1">
      <c r="B353" s="14"/>
      <c r="C353" s="14"/>
      <c r="D353" s="14"/>
      <c r="E353" s="14"/>
      <c r="H353" s="221"/>
      <c r="I353" s="67"/>
    </row>
    <row r="354" spans="1:9" ht="25.35" customHeight="1">
      <c r="B354" s="14"/>
      <c r="C354" s="14"/>
      <c r="D354" s="14"/>
      <c r="E354" s="14"/>
      <c r="H354" s="221"/>
      <c r="I354" s="67"/>
    </row>
    <row r="355" spans="1:9" ht="48.75">
      <c r="A355" s="2"/>
      <c r="B355" s="25" t="s">
        <v>688</v>
      </c>
      <c r="C355" s="3"/>
      <c r="D355" s="3"/>
      <c r="E355" s="3"/>
      <c r="F355" s="117"/>
      <c r="G355" s="71"/>
      <c r="H355" s="71"/>
      <c r="I355" s="71"/>
    </row>
    <row r="356" spans="1:9" ht="26.25">
      <c r="A356" s="85"/>
      <c r="B356" s="26" t="s">
        <v>8</v>
      </c>
      <c r="C356" s="26"/>
      <c r="D356" s="26"/>
      <c r="E356" s="28" t="s">
        <v>0</v>
      </c>
      <c r="F356" s="123" t="s">
        <v>94</v>
      </c>
      <c r="G356" s="33" t="s">
        <v>689</v>
      </c>
      <c r="H356" s="211" t="s">
        <v>598</v>
      </c>
      <c r="I356" s="36"/>
    </row>
    <row r="357" spans="1:9" s="14" customFormat="1" ht="28.35" customHeight="1">
      <c r="A357" s="1"/>
      <c r="E357" s="16"/>
      <c r="F357" s="118" t="s">
        <v>113</v>
      </c>
      <c r="G357" s="87"/>
      <c r="H357" s="218" t="s">
        <v>663</v>
      </c>
      <c r="I357" s="67"/>
    </row>
    <row r="358" spans="1:9" ht="26.25">
      <c r="A358" s="1"/>
      <c r="B358" s="14"/>
      <c r="C358" s="14"/>
      <c r="D358" s="14"/>
      <c r="E358" s="16" t="s">
        <v>2</v>
      </c>
      <c r="F358" s="87" t="s">
        <v>9</v>
      </c>
      <c r="G358" s="411">
        <f>ROUNDUP((('Exchange rate'!Eur_per_GBP*('UK-R-Dining Tables'!G344/(1+'Exchange rate'!UK_vat_rate))*1.25*0.9165)+1)/10,0)*10</f>
        <v>10580</v>
      </c>
      <c r="H358" s="411">
        <f>ROUNDUP((('Exchange rate'!Eur_per_GBP*('UK-R-Dining Tables'!H344/(1+'Exchange rate'!UK_vat_rate))*1.25*0.9165)+1)/10,0)*10</f>
        <v>13860</v>
      </c>
      <c r="I358" s="67"/>
    </row>
    <row r="359" spans="1:9" ht="26.25">
      <c r="A359" s="1"/>
      <c r="B359" s="14"/>
      <c r="C359" s="14"/>
      <c r="D359" s="14"/>
      <c r="E359" s="16" t="s">
        <v>3</v>
      </c>
      <c r="F359" s="87" t="s">
        <v>10</v>
      </c>
      <c r="G359" s="411">
        <f>ROUNDUP((('Exchange rate'!Eur_per_GBP*('UK-R-Dining Tables'!G345/(1+'Exchange rate'!UK_vat_rate))*1.25*0.9165)+1)/10,0)*10</f>
        <v>12160</v>
      </c>
      <c r="H359" s="411">
        <f>ROUNDUP((('Exchange rate'!Eur_per_GBP*('UK-R-Dining Tables'!H345/(1+'Exchange rate'!UK_vat_rate))*1.25*0.9165)+1)/10,0)*10</f>
        <v>15930</v>
      </c>
      <c r="I359" s="67"/>
    </row>
    <row r="360" spans="1:9" ht="26.25">
      <c r="A360" s="1"/>
      <c r="B360" s="14"/>
      <c r="C360" s="14"/>
      <c r="D360" s="14"/>
      <c r="E360" s="16" t="s">
        <v>4</v>
      </c>
      <c r="F360" s="87" t="s">
        <v>11</v>
      </c>
      <c r="G360" s="411">
        <f>ROUNDUP((('Exchange rate'!Eur_per_GBP*('UK-R-Dining Tables'!G346/(1+'Exchange rate'!UK_vat_rate))*1.25*0.9165)+1)/10,0)*10</f>
        <v>13980</v>
      </c>
      <c r="H360" s="411">
        <f>ROUNDUP((('Exchange rate'!Eur_per_GBP*('UK-R-Dining Tables'!H346/(1+'Exchange rate'!UK_vat_rate))*1.25*0.9165)+1)/10,0)*10</f>
        <v>18320</v>
      </c>
      <c r="I360" s="67"/>
    </row>
    <row r="361" spans="1:9" ht="25.35" customHeight="1">
      <c r="A361" s="1"/>
      <c r="B361" s="14"/>
      <c r="C361" s="14"/>
      <c r="D361" s="14"/>
      <c r="E361" s="16" t="s">
        <v>5</v>
      </c>
      <c r="F361" s="87" t="s">
        <v>12</v>
      </c>
      <c r="G361" s="411">
        <f>ROUNDUP((('Exchange rate'!Eur_per_GBP*('UK-R-Dining Tables'!G347/(1+'Exchange rate'!UK_vat_rate))*1.25*0.9165)+1)/10,0)*10</f>
        <v>17480</v>
      </c>
      <c r="H361" s="411">
        <f>ROUNDUP((('Exchange rate'!Eur_per_GBP*('UK-R-Dining Tables'!H347/(1+'Exchange rate'!UK_vat_rate))*1.25*0.9165)+1)/10,0)*10</f>
        <v>22900</v>
      </c>
      <c r="I361" s="67"/>
    </row>
    <row r="362" spans="1:9" ht="25.35" customHeight="1">
      <c r="B362" s="14"/>
      <c r="C362" s="14"/>
      <c r="D362" s="14"/>
      <c r="E362" s="110"/>
      <c r="F362" s="67"/>
      <c r="G362" s="67"/>
      <c r="H362" s="67"/>
      <c r="I362" s="67"/>
    </row>
    <row r="363" spans="1:9" ht="25.35" customHeight="1">
      <c r="B363" s="14"/>
      <c r="C363" s="14"/>
      <c r="D363" s="14"/>
      <c r="E363" s="110"/>
      <c r="F363" s="67"/>
      <c r="G363" s="67"/>
      <c r="H363" s="67"/>
      <c r="I363" s="67"/>
    </row>
    <row r="364" spans="1:9" ht="25.35" customHeight="1">
      <c r="B364" s="14"/>
      <c r="C364" s="14"/>
      <c r="D364" s="14"/>
      <c r="E364" s="210" t="s">
        <v>22</v>
      </c>
      <c r="F364" s="67"/>
      <c r="G364" s="67"/>
      <c r="H364" s="67"/>
      <c r="I364" s="67"/>
    </row>
    <row r="365" spans="1:9" ht="25.35" customHeight="1">
      <c r="B365" s="14"/>
      <c r="C365" s="14"/>
      <c r="D365" s="14"/>
      <c r="E365" s="210"/>
      <c r="F365" s="67"/>
      <c r="G365" s="67"/>
      <c r="H365" s="67"/>
      <c r="I365" s="67"/>
    </row>
    <row r="366" spans="1:9" ht="25.35" customHeight="1">
      <c r="B366" s="14"/>
      <c r="C366" s="14"/>
      <c r="D366" s="14"/>
      <c r="E366" s="169"/>
      <c r="F366" s="67"/>
      <c r="G366" s="67"/>
      <c r="H366" s="67"/>
      <c r="I366" s="67"/>
    </row>
    <row r="367" spans="1:9" ht="25.35" customHeight="1">
      <c r="B367" s="14"/>
      <c r="C367" s="14"/>
      <c r="D367" s="14"/>
      <c r="E367" s="81" t="s">
        <v>14</v>
      </c>
      <c r="F367" s="160"/>
      <c r="G367" s="160"/>
      <c r="H367" s="627">
        <f>ROUNDUP((('Exchange rate'!Eur_per_GBP*('UK-R-Dining Tables'!H353/(1+'Exchange rate'!UK_vat_rate))*1.25*0.9165)+1)/10,0)*10</f>
        <v>1380</v>
      </c>
      <c r="I367" s="67"/>
    </row>
    <row r="368" spans="1:9" ht="25.35" customHeight="1">
      <c r="B368" s="14"/>
      <c r="C368" s="14"/>
      <c r="D368" s="14"/>
      <c r="E368" s="110"/>
      <c r="F368" s="67"/>
      <c r="G368" s="67"/>
      <c r="H368" s="143"/>
      <c r="I368" s="67"/>
    </row>
    <row r="369" spans="1:9" ht="25.35" customHeight="1">
      <c r="B369" s="14"/>
      <c r="C369" s="14"/>
      <c r="D369" s="14"/>
      <c r="E369" s="175" t="s">
        <v>685</v>
      </c>
      <c r="F369" s="160"/>
      <c r="G369" s="160"/>
      <c r="H369" s="627">
        <f>ROUNDUP((('Exchange rate'!Eur_per_GBP*('UK-R-Dining Tables'!H355/(1+'Exchange rate'!UK_vat_rate))*1.25*0.9165)+1)/10,0)*10</f>
        <v>5650</v>
      </c>
      <c r="I369" s="67"/>
    </row>
    <row r="370" spans="1:9" ht="25.35" customHeight="1">
      <c r="B370" s="14"/>
      <c r="C370" s="14"/>
      <c r="D370" s="14"/>
      <c r="E370" s="110"/>
      <c r="F370" s="67"/>
      <c r="G370" s="67"/>
      <c r="H370" s="636"/>
      <c r="I370" s="67"/>
    </row>
    <row r="371" spans="1:9" s="14" customFormat="1" ht="48.75">
      <c r="A371" s="2"/>
      <c r="B371" s="4" t="s">
        <v>643</v>
      </c>
      <c r="C371" s="3"/>
      <c r="D371" s="3"/>
      <c r="E371" s="3"/>
      <c r="F371" s="117"/>
      <c r="G371" s="71"/>
      <c r="H371" s="71"/>
      <c r="I371" s="71"/>
    </row>
    <row r="372" spans="1:9" ht="26.25">
      <c r="A372" s="85"/>
      <c r="B372" s="26" t="s">
        <v>20</v>
      </c>
      <c r="C372" s="26"/>
      <c r="D372" s="26"/>
      <c r="E372" s="28" t="s">
        <v>0</v>
      </c>
      <c r="F372" s="123" t="s">
        <v>94</v>
      </c>
      <c r="G372" s="33" t="s">
        <v>326</v>
      </c>
      <c r="H372" s="125"/>
      <c r="I372" s="125"/>
    </row>
    <row r="373" spans="1:9" ht="26.25">
      <c r="A373" s="1"/>
      <c r="B373" s="14"/>
      <c r="C373" s="14"/>
      <c r="D373" s="14"/>
      <c r="E373" s="16"/>
      <c r="F373" s="118" t="s">
        <v>113</v>
      </c>
      <c r="G373" s="145"/>
    </row>
    <row r="374" spans="1:9" ht="26.25">
      <c r="A374" s="1"/>
      <c r="B374" s="14"/>
      <c r="C374" s="14"/>
      <c r="D374" s="14"/>
      <c r="E374" s="16" t="s">
        <v>2</v>
      </c>
      <c r="F374" s="87" t="s">
        <v>87</v>
      </c>
      <c r="G374" s="221">
        <f>ROUNDUP((('Exchange rate'!Eur_per_GBP*('UK-R-Dining Tables'!G361/(1+'Exchange rate'!UK_vat_rate))*1.25*0.9165)+1)/10,0)*10</f>
        <v>8940</v>
      </c>
    </row>
    <row r="375" spans="1:9" ht="26.25">
      <c r="A375" s="1"/>
      <c r="B375" s="14"/>
      <c r="C375" s="14"/>
      <c r="D375" s="14"/>
      <c r="E375" s="16" t="s">
        <v>3</v>
      </c>
      <c r="F375" s="87" t="s">
        <v>88</v>
      </c>
      <c r="G375" s="221">
        <f>ROUNDUP((('Exchange rate'!Eur_per_GBP*('UK-R-Dining Tables'!G362/(1+'Exchange rate'!UK_vat_rate))*1.25*0.9165)+1)/10,0)*10</f>
        <v>10280</v>
      </c>
    </row>
    <row r="376" spans="1:9" ht="26.25">
      <c r="A376" s="1"/>
      <c r="B376" s="14"/>
      <c r="C376" s="14"/>
      <c r="D376" s="14"/>
      <c r="E376" s="16" t="s">
        <v>4</v>
      </c>
      <c r="F376" s="87" t="s">
        <v>89</v>
      </c>
      <c r="G376" s="221">
        <f>ROUNDUP((('Exchange rate'!Eur_per_GBP*('UK-R-Dining Tables'!G363/(1+'Exchange rate'!UK_vat_rate))*1.25*0.9165)+1)/10,0)*10</f>
        <v>11820</v>
      </c>
    </row>
    <row r="377" spans="1:9" ht="26.25">
      <c r="A377" s="1"/>
      <c r="B377" s="14"/>
      <c r="C377" s="14"/>
      <c r="D377" s="14"/>
      <c r="E377" s="16" t="s">
        <v>5</v>
      </c>
      <c r="F377" s="87" t="s">
        <v>90</v>
      </c>
      <c r="G377" s="221">
        <f>ROUNDUP((('Exchange rate'!Eur_per_GBP*('UK-R-Dining Tables'!G364/(1+'Exchange rate'!UK_vat_rate))*1.25*0.9165)+1)/10,0)*10</f>
        <v>14770</v>
      </c>
    </row>
    <row r="378" spans="1:9" ht="25.35" customHeight="1">
      <c r="B378" s="14"/>
      <c r="C378" s="14"/>
      <c r="D378" s="14"/>
      <c r="E378" s="110"/>
      <c r="F378" s="67"/>
      <c r="G378" s="67"/>
      <c r="I378" s="67"/>
    </row>
    <row r="379" spans="1:9" ht="25.35" customHeight="1">
      <c r="B379" s="14"/>
      <c r="C379" s="14"/>
      <c r="D379" s="14"/>
      <c r="E379" s="174" t="s">
        <v>13</v>
      </c>
      <c r="F379" s="67"/>
      <c r="G379" s="67"/>
      <c r="I379" s="67"/>
    </row>
    <row r="380" spans="1:9" ht="25.35" customHeight="1">
      <c r="B380" s="14"/>
      <c r="C380" s="14"/>
      <c r="D380" s="14"/>
      <c r="E380" s="169"/>
      <c r="F380" s="67"/>
      <c r="G380" s="67"/>
      <c r="I380" s="67"/>
    </row>
    <row r="381" spans="1:9" ht="25.35" customHeight="1">
      <c r="B381" s="14"/>
      <c r="C381" s="14"/>
      <c r="D381" s="14"/>
      <c r="E381" s="81" t="s">
        <v>14</v>
      </c>
      <c r="F381" s="160"/>
      <c r="G381" s="160"/>
      <c r="H381" s="646">
        <f>ROUNDUP((('Exchange rate'!Eur_per_GBP*('UK-R-Dining Tables'!H368/(1+'Exchange rate'!UK_vat_rate))*1.25*0.9165)+1)/10,0)*10</f>
        <v>1530</v>
      </c>
      <c r="I381" s="67"/>
    </row>
    <row r="382" spans="1:9" ht="25.35" customHeight="1">
      <c r="B382" s="14"/>
      <c r="C382" s="14"/>
      <c r="D382" s="14"/>
      <c r="E382" s="109"/>
      <c r="F382" s="67"/>
      <c r="G382" s="67"/>
      <c r="H382" s="143"/>
      <c r="I382" s="67"/>
    </row>
    <row r="383" spans="1:9" ht="26.25">
      <c r="B383" s="14"/>
      <c r="C383" s="14"/>
      <c r="D383" s="14"/>
      <c r="E383" s="109"/>
      <c r="F383" s="67"/>
      <c r="G383" s="67"/>
      <c r="H383" s="143"/>
      <c r="I383" s="67"/>
    </row>
    <row r="384" spans="1:9" ht="26.25">
      <c r="B384" s="14"/>
      <c r="C384" s="14"/>
      <c r="D384" s="14"/>
      <c r="E384" s="109"/>
      <c r="F384" s="67"/>
      <c r="G384" s="67"/>
      <c r="H384" s="143"/>
      <c r="I384" s="67"/>
    </row>
    <row r="385" spans="1:9" s="14" customFormat="1" ht="48.75">
      <c r="A385" s="2"/>
      <c r="B385" s="4" t="s">
        <v>642</v>
      </c>
      <c r="C385" s="3"/>
      <c r="D385" s="3"/>
      <c r="E385" s="3"/>
      <c r="F385" s="117"/>
      <c r="G385" s="71"/>
      <c r="H385" s="71"/>
      <c r="I385" s="71"/>
    </row>
    <row r="386" spans="1:9" ht="26.25">
      <c r="A386" s="85"/>
      <c r="B386" s="26" t="s">
        <v>20</v>
      </c>
      <c r="C386" s="26"/>
      <c r="D386" s="26"/>
      <c r="E386" s="28" t="s">
        <v>0</v>
      </c>
      <c r="F386" s="123" t="s">
        <v>94</v>
      </c>
      <c r="G386" s="33" t="s">
        <v>264</v>
      </c>
      <c r="H386" s="125"/>
      <c r="I386" s="125"/>
    </row>
    <row r="387" spans="1:9" ht="26.25">
      <c r="A387" s="1"/>
      <c r="B387" s="14"/>
      <c r="C387" s="14"/>
      <c r="D387" s="14"/>
      <c r="E387" s="16"/>
      <c r="F387" s="118" t="s">
        <v>113</v>
      </c>
      <c r="G387" s="145"/>
    </row>
    <row r="388" spans="1:9" ht="26.25">
      <c r="A388" s="1"/>
      <c r="B388" s="14"/>
      <c r="C388" s="14"/>
      <c r="D388" s="14"/>
      <c r="E388" s="16" t="s">
        <v>2</v>
      </c>
      <c r="F388" s="87" t="s">
        <v>87</v>
      </c>
      <c r="G388" s="221">
        <f>ROUNDUP((('Exchange rate'!Eur_per_GBP*('UK-R-Dining Tables'!G374/(1+'Exchange rate'!UK_vat_rate))*1.25*0.9165)+1)/10,0)*10</f>
        <v>12950</v>
      </c>
    </row>
    <row r="389" spans="1:9" ht="26.25">
      <c r="A389" s="1"/>
      <c r="B389" s="14"/>
      <c r="C389" s="14"/>
      <c r="D389" s="14"/>
      <c r="E389" s="16" t="s">
        <v>3</v>
      </c>
      <c r="F389" s="87" t="s">
        <v>88</v>
      </c>
      <c r="G389" s="221">
        <f>ROUNDUP((('Exchange rate'!Eur_per_GBP*('UK-R-Dining Tables'!G375/(1+'Exchange rate'!UK_vat_rate))*1.25*0.9165)+1)/10,0)*10</f>
        <v>14900</v>
      </c>
    </row>
    <row r="390" spans="1:9" ht="26.25">
      <c r="A390" s="1"/>
      <c r="B390" s="14"/>
      <c r="C390" s="14"/>
      <c r="D390" s="14"/>
      <c r="E390" s="16" t="s">
        <v>4</v>
      </c>
      <c r="F390" s="87" t="s">
        <v>89</v>
      </c>
      <c r="G390" s="221">
        <f>ROUNDUP((('Exchange rate'!Eur_per_GBP*('UK-R-Dining Tables'!G376/(1+'Exchange rate'!UK_vat_rate))*1.25*0.9165)+1)/10,0)*10</f>
        <v>17130</v>
      </c>
    </row>
    <row r="391" spans="1:9" ht="26.25">
      <c r="A391" s="1"/>
      <c r="B391" s="14"/>
      <c r="C391" s="14"/>
      <c r="D391" s="14"/>
      <c r="E391" s="16" t="s">
        <v>5</v>
      </c>
      <c r="F391" s="87" t="s">
        <v>90</v>
      </c>
      <c r="G391" s="221">
        <f>ROUNDUP((('Exchange rate'!Eur_per_GBP*('UK-R-Dining Tables'!G377/(1+'Exchange rate'!UK_vat_rate))*1.25*0.9165)+1)/10,0)*10</f>
        <v>21410</v>
      </c>
    </row>
    <row r="392" spans="1:9" ht="25.35" customHeight="1">
      <c r="B392" s="14"/>
      <c r="C392" s="14"/>
      <c r="D392" s="14"/>
      <c r="E392" s="110"/>
      <c r="F392" s="67"/>
      <c r="G392" s="67"/>
      <c r="I392" s="67"/>
    </row>
    <row r="393" spans="1:9" ht="25.35" customHeight="1">
      <c r="B393" s="14"/>
      <c r="C393" s="14"/>
      <c r="D393" s="14"/>
      <c r="E393" s="174" t="s">
        <v>13</v>
      </c>
      <c r="F393" s="67"/>
      <c r="G393" s="67"/>
      <c r="I393" s="67"/>
    </row>
    <row r="394" spans="1:9" ht="25.35" customHeight="1">
      <c r="B394" s="14"/>
      <c r="C394" s="14"/>
      <c r="D394" s="14"/>
      <c r="E394" s="169"/>
      <c r="F394" s="67"/>
      <c r="G394" s="67"/>
      <c r="I394" s="67"/>
    </row>
    <row r="395" spans="1:9" ht="25.35" customHeight="1">
      <c r="B395" s="14"/>
      <c r="C395" s="14"/>
      <c r="D395" s="14"/>
      <c r="E395" s="81" t="s">
        <v>14</v>
      </c>
      <c r="F395" s="160"/>
      <c r="G395" s="160"/>
      <c r="H395" s="646">
        <f>ROUNDUP((('Exchange rate'!Eur_per_GBP*('UK-R-Dining Tables'!H381/(1+'Exchange rate'!UK_vat_rate))*1.25*0.9165)+1)/10,0)*10</f>
        <v>1530</v>
      </c>
      <c r="I395" s="67"/>
    </row>
    <row r="396" spans="1:9" ht="25.35" customHeight="1">
      <c r="B396" s="14"/>
      <c r="C396" s="14"/>
      <c r="D396" s="14"/>
      <c r="E396" s="109"/>
      <c r="F396" s="67"/>
      <c r="G396" s="67"/>
      <c r="H396" s="143"/>
      <c r="I396" s="67"/>
    </row>
    <row r="397" spans="1:9" ht="25.35" customHeight="1">
      <c r="B397" s="14"/>
      <c r="C397" s="14"/>
      <c r="D397" s="14"/>
      <c r="E397" s="109"/>
      <c r="F397" s="67"/>
      <c r="G397" s="67"/>
      <c r="H397" s="143"/>
      <c r="I397" s="67"/>
    </row>
    <row r="398" spans="1:9" ht="48.75">
      <c r="A398" s="2"/>
      <c r="B398" s="4" t="s">
        <v>690</v>
      </c>
      <c r="C398" s="3"/>
      <c r="D398" s="3"/>
      <c r="E398" s="3"/>
      <c r="F398" s="117"/>
      <c r="G398" s="71"/>
      <c r="H398" s="71"/>
      <c r="I398" s="71"/>
    </row>
    <row r="399" spans="1:9" ht="26.25">
      <c r="A399" s="85"/>
      <c r="B399" s="26" t="s">
        <v>8</v>
      </c>
      <c r="C399" s="26"/>
      <c r="D399" s="26"/>
      <c r="E399" s="28" t="s">
        <v>0</v>
      </c>
      <c r="F399" s="123" t="s">
        <v>94</v>
      </c>
      <c r="G399" s="33" t="s">
        <v>326</v>
      </c>
      <c r="H399" s="125"/>
      <c r="I399" s="125"/>
    </row>
    <row r="400" spans="1:9" ht="26.25">
      <c r="A400" s="1"/>
      <c r="B400" s="14"/>
      <c r="C400" s="14"/>
      <c r="D400" s="14"/>
      <c r="E400" s="16"/>
      <c r="F400" s="118" t="s">
        <v>113</v>
      </c>
      <c r="G400" s="145"/>
    </row>
    <row r="401" spans="1:9" ht="26.25">
      <c r="A401" s="1"/>
      <c r="B401" s="14"/>
      <c r="C401" s="14"/>
      <c r="D401" s="14"/>
      <c r="E401" s="16" t="s">
        <v>2</v>
      </c>
      <c r="F401" s="87" t="s">
        <v>9</v>
      </c>
      <c r="G401" s="221">
        <f>ROUNDUP((('Exchange rate'!Eur_per_GBP*('UK-R-Dining Tables'!G389/(1+'Exchange rate'!UK_vat_rate))*1.25*0.9165)+1)/10,0)*10</f>
        <v>8210</v>
      </c>
    </row>
    <row r="402" spans="1:9" ht="26.25">
      <c r="A402" s="1"/>
      <c r="B402" s="14"/>
      <c r="C402" s="14"/>
      <c r="D402" s="14"/>
      <c r="E402" s="16" t="s">
        <v>3</v>
      </c>
      <c r="F402" s="87" t="s">
        <v>10</v>
      </c>
      <c r="G402" s="221">
        <f>ROUNDUP((('Exchange rate'!Eur_per_GBP*('UK-R-Dining Tables'!G390/(1+'Exchange rate'!UK_vat_rate))*1.25*0.9165)+1)/10,0)*10</f>
        <v>9430</v>
      </c>
    </row>
    <row r="403" spans="1:9" ht="26.25">
      <c r="A403" s="1"/>
      <c r="B403" s="14"/>
      <c r="C403" s="14"/>
      <c r="D403" s="14"/>
      <c r="E403" s="16" t="s">
        <v>4</v>
      </c>
      <c r="F403" s="87" t="s">
        <v>11</v>
      </c>
      <c r="G403" s="221">
        <f>ROUNDUP((('Exchange rate'!Eur_per_GBP*('UK-R-Dining Tables'!G391/(1+'Exchange rate'!UK_vat_rate))*1.25*0.9165)+1)/10,0)*10</f>
        <v>10860</v>
      </c>
    </row>
    <row r="404" spans="1:9" ht="26.25">
      <c r="A404" s="1"/>
      <c r="B404" s="14"/>
      <c r="C404" s="14"/>
      <c r="D404" s="14"/>
      <c r="E404" s="16" t="s">
        <v>5</v>
      </c>
      <c r="F404" s="87" t="s">
        <v>12</v>
      </c>
      <c r="G404" s="221">
        <f>ROUNDUP((('Exchange rate'!Eur_per_GBP*('UK-R-Dining Tables'!G392/(1+'Exchange rate'!UK_vat_rate))*1.25*0.9165)+1)/10,0)*10</f>
        <v>13560</v>
      </c>
    </row>
    <row r="405" spans="1:9" ht="26.25">
      <c r="B405" s="14"/>
      <c r="C405" s="14"/>
      <c r="D405" s="14"/>
      <c r="E405" s="110"/>
      <c r="F405" s="67"/>
      <c r="G405" s="67"/>
      <c r="I405" s="67"/>
    </row>
    <row r="406" spans="1:9" ht="26.25">
      <c r="B406" s="14"/>
      <c r="C406" s="14"/>
      <c r="D406" s="14"/>
      <c r="E406" s="174" t="s">
        <v>13</v>
      </c>
      <c r="F406" s="67"/>
      <c r="G406" s="67"/>
      <c r="I406" s="67"/>
    </row>
    <row r="407" spans="1:9" ht="26.25">
      <c r="B407" s="14"/>
      <c r="C407" s="14"/>
      <c r="D407" s="14"/>
      <c r="E407" s="169"/>
      <c r="F407" s="67"/>
      <c r="G407" s="67"/>
      <c r="I407" s="67"/>
    </row>
    <row r="408" spans="1:9" ht="26.25">
      <c r="B408" s="14"/>
      <c r="C408" s="14"/>
      <c r="D408" s="14"/>
      <c r="E408" s="81" t="s">
        <v>14</v>
      </c>
      <c r="F408" s="160"/>
      <c r="G408" s="160"/>
      <c r="H408" s="646">
        <f>ROUNDUP((('Exchange rate'!Eur_per_GBP*('UK-R-Dining Tables'!H396/(1+'Exchange rate'!UK_vat_rate))*1.25*0.9165)+1)/10,0)*10</f>
        <v>1530</v>
      </c>
      <c r="I408" s="67"/>
    </row>
    <row r="409" spans="1:9" ht="26.25">
      <c r="B409" s="14"/>
      <c r="C409" s="14"/>
      <c r="D409" s="14"/>
      <c r="I409" s="67"/>
    </row>
    <row r="410" spans="1:9" ht="48.75">
      <c r="A410" s="2"/>
      <c r="B410" s="4" t="s">
        <v>691</v>
      </c>
      <c r="C410" s="3"/>
      <c r="D410" s="3"/>
      <c r="E410" s="3"/>
      <c r="F410" s="117"/>
      <c r="G410" s="71"/>
      <c r="H410" s="71"/>
      <c r="I410" s="71"/>
    </row>
    <row r="411" spans="1:9" ht="26.25">
      <c r="A411" s="85"/>
      <c r="B411" s="26" t="s">
        <v>8</v>
      </c>
      <c r="C411" s="26"/>
      <c r="D411" s="26"/>
      <c r="E411" s="28" t="s">
        <v>0</v>
      </c>
      <c r="F411" s="123" t="s">
        <v>94</v>
      </c>
      <c r="G411" s="33" t="s">
        <v>1</v>
      </c>
      <c r="H411" s="125"/>
      <c r="I411" s="125"/>
    </row>
    <row r="412" spans="1:9" ht="26.25">
      <c r="B412" s="14"/>
      <c r="C412" s="14"/>
      <c r="D412" s="14"/>
      <c r="E412" s="16"/>
      <c r="F412" s="118" t="s">
        <v>113</v>
      </c>
      <c r="G412" s="87"/>
    </row>
    <row r="413" spans="1:9" ht="26.25">
      <c r="B413" s="14"/>
      <c r="C413" s="14"/>
      <c r="D413" s="14"/>
      <c r="E413" s="16" t="s">
        <v>2</v>
      </c>
      <c r="F413" s="87" t="s">
        <v>9</v>
      </c>
      <c r="G413" s="221">
        <f>ROUNDUP((('Exchange rate'!Eur_per_GBP*('UK-R-Dining Tables'!G403/(1+'Exchange rate'!UK_vat_rate))*1.25*0.9165)+1)/10,0)*10</f>
        <v>11900</v>
      </c>
    </row>
    <row r="414" spans="1:9" ht="26.25">
      <c r="B414" s="14"/>
      <c r="C414" s="14"/>
      <c r="D414" s="14"/>
      <c r="E414" s="16" t="s">
        <v>3</v>
      </c>
      <c r="F414" s="87" t="s">
        <v>10</v>
      </c>
      <c r="G414" s="221">
        <f>ROUNDUP((('Exchange rate'!Eur_per_GBP*('UK-R-Dining Tables'!G404/(1+'Exchange rate'!UK_vat_rate))*1.25*0.9165)+1)/10,0)*10</f>
        <v>13680</v>
      </c>
    </row>
    <row r="415" spans="1:9" ht="26.25">
      <c r="B415" s="14"/>
      <c r="C415" s="14"/>
      <c r="D415" s="14"/>
      <c r="E415" s="16" t="s">
        <v>4</v>
      </c>
      <c r="F415" s="87" t="s">
        <v>11</v>
      </c>
      <c r="G415" s="221">
        <f>ROUNDUP((('Exchange rate'!Eur_per_GBP*('UK-R-Dining Tables'!G405/(1+'Exchange rate'!UK_vat_rate))*1.25*0.9165)+1)/10,0)*10</f>
        <v>15740</v>
      </c>
    </row>
    <row r="416" spans="1:9" ht="26.25">
      <c r="B416" s="14"/>
      <c r="C416" s="14"/>
      <c r="D416" s="14"/>
      <c r="E416" s="16" t="s">
        <v>5</v>
      </c>
      <c r="F416" s="87" t="s">
        <v>12</v>
      </c>
      <c r="G416" s="221">
        <f>ROUNDUP((('Exchange rate'!Eur_per_GBP*('UK-R-Dining Tables'!G406/(1+'Exchange rate'!UK_vat_rate))*1.25*0.9165)+1)/10,0)*10</f>
        <v>19660</v>
      </c>
    </row>
    <row r="417" spans="1:9" ht="26.25">
      <c r="B417" s="14"/>
      <c r="C417" s="14"/>
      <c r="D417" s="14"/>
      <c r="E417" s="110"/>
      <c r="F417" s="67"/>
      <c r="G417" s="146"/>
      <c r="I417" s="67"/>
    </row>
    <row r="418" spans="1:9" ht="26.25">
      <c r="B418" s="14"/>
      <c r="C418" s="14"/>
      <c r="D418" s="14"/>
      <c r="E418" s="174" t="s">
        <v>13</v>
      </c>
      <c r="F418" s="67"/>
      <c r="G418" s="67"/>
      <c r="I418" s="67"/>
    </row>
    <row r="419" spans="1:9" ht="26.25">
      <c r="B419" s="14"/>
      <c r="C419" s="14"/>
      <c r="D419" s="14"/>
      <c r="E419" s="169"/>
      <c r="F419" s="67"/>
      <c r="G419" s="67"/>
      <c r="I419" s="67"/>
    </row>
    <row r="420" spans="1:9" ht="26.25">
      <c r="B420" s="14"/>
      <c r="C420" s="14"/>
      <c r="D420" s="14"/>
      <c r="E420" s="81" t="s">
        <v>14</v>
      </c>
      <c r="F420" s="160"/>
      <c r="G420" s="160"/>
      <c r="H420" s="646">
        <f>ROUNDUP((('Exchange rate'!Eur_per_GBP*('UK-R-Dining Tables'!H410/(1+'Exchange rate'!UK_vat_rate))*1.25*0.9165)+1)/10,0)*10</f>
        <v>1530</v>
      </c>
      <c r="I420" s="67"/>
    </row>
    <row r="421" spans="1:9" ht="26.25">
      <c r="B421" s="14"/>
      <c r="C421" s="14"/>
      <c r="D421" s="14"/>
      <c r="E421" s="131"/>
      <c r="F421" s="67"/>
      <c r="G421" s="67"/>
      <c r="H421" s="143"/>
      <c r="I421" s="67"/>
    </row>
    <row r="422" spans="1:9" ht="26.25">
      <c r="B422" s="14"/>
      <c r="C422" s="14"/>
      <c r="D422" s="14"/>
      <c r="E422" s="109"/>
      <c r="F422" s="67"/>
      <c r="G422" s="67"/>
      <c r="H422" s="143"/>
      <c r="I422" s="67"/>
    </row>
    <row r="423" spans="1:9" ht="26.25">
      <c r="B423" s="14"/>
      <c r="C423" s="14"/>
      <c r="D423" s="14"/>
      <c r="E423" s="14"/>
      <c r="F423" s="67"/>
      <c r="G423" s="87"/>
      <c r="H423" s="87"/>
      <c r="I423" s="91"/>
    </row>
    <row r="424" spans="1:9" ht="48.75">
      <c r="A424" s="2"/>
      <c r="B424" s="4" t="s">
        <v>643</v>
      </c>
      <c r="C424" s="3"/>
      <c r="D424" s="3"/>
      <c r="E424" s="3"/>
      <c r="F424" s="117"/>
      <c r="G424" s="71"/>
      <c r="H424" s="71"/>
      <c r="I424" s="71"/>
    </row>
    <row r="425" spans="1:9" ht="26.25">
      <c r="A425" s="85"/>
      <c r="B425" s="26" t="s">
        <v>8</v>
      </c>
      <c r="C425" s="26"/>
      <c r="D425" s="26"/>
      <c r="E425" s="28" t="s">
        <v>0</v>
      </c>
      <c r="F425" s="123" t="s">
        <v>94</v>
      </c>
      <c r="G425" s="33" t="s">
        <v>1</v>
      </c>
      <c r="H425" s="125"/>
      <c r="I425" s="125"/>
    </row>
    <row r="426" spans="1:9" ht="26.25">
      <c r="B426" s="14"/>
      <c r="C426" s="14"/>
      <c r="D426" s="14"/>
      <c r="E426" s="16"/>
      <c r="F426" s="118" t="s">
        <v>113</v>
      </c>
      <c r="G426" s="87"/>
    </row>
    <row r="427" spans="1:9" ht="26.25">
      <c r="B427" s="14"/>
      <c r="C427" s="14"/>
      <c r="D427" s="14"/>
      <c r="E427" s="16" t="s">
        <v>2</v>
      </c>
      <c r="F427" s="87" t="s">
        <v>9</v>
      </c>
      <c r="G427" s="221">
        <f>ROUNDUP((('Exchange rate'!Eur_per_GBP*('UK-R-Dining Tables'!G417/(1+'Exchange rate'!UK_vat_rate))*1.25*0.9165)+1)/10,0)*10</f>
        <v>8210</v>
      </c>
    </row>
    <row r="428" spans="1:9" ht="26.25">
      <c r="B428" s="14"/>
      <c r="C428" s="14"/>
      <c r="D428" s="14"/>
      <c r="E428" s="16" t="s">
        <v>3</v>
      </c>
      <c r="F428" s="87" t="s">
        <v>10</v>
      </c>
      <c r="G428" s="221">
        <f>ROUNDUP((('Exchange rate'!Eur_per_GBP*('UK-R-Dining Tables'!G418/(1+'Exchange rate'!UK_vat_rate))*1.25*0.9165)+1)/10,0)*10</f>
        <v>9430</v>
      </c>
    </row>
    <row r="429" spans="1:9" ht="26.25">
      <c r="B429" s="14"/>
      <c r="C429" s="14"/>
      <c r="D429" s="14"/>
      <c r="E429" s="16" t="s">
        <v>4</v>
      </c>
      <c r="F429" s="87" t="s">
        <v>11</v>
      </c>
      <c r="G429" s="221">
        <f>ROUNDUP((('Exchange rate'!Eur_per_GBP*('UK-R-Dining Tables'!G419/(1+'Exchange rate'!UK_vat_rate))*1.25*0.9165)+1)/10,0)*10</f>
        <v>10860</v>
      </c>
    </row>
    <row r="430" spans="1:9" ht="26.25">
      <c r="B430" s="14"/>
      <c r="C430" s="14"/>
      <c r="D430" s="14"/>
      <c r="E430" s="16" t="s">
        <v>5</v>
      </c>
      <c r="F430" s="87" t="s">
        <v>12</v>
      </c>
      <c r="G430" s="221">
        <f>ROUNDUP((('Exchange rate'!Eur_per_GBP*('UK-R-Dining Tables'!G420/(1+'Exchange rate'!UK_vat_rate))*1.25*0.9165)+1)/10,0)*10</f>
        <v>13560</v>
      </c>
    </row>
    <row r="431" spans="1:9" ht="26.25">
      <c r="B431" s="14"/>
      <c r="C431" s="14"/>
      <c r="D431" s="14"/>
      <c r="E431" s="110"/>
      <c r="F431" s="67"/>
      <c r="G431" s="146"/>
      <c r="I431" s="67"/>
    </row>
    <row r="432" spans="1:9" ht="26.25">
      <c r="B432" s="14"/>
      <c r="C432" s="14"/>
      <c r="D432" s="14"/>
      <c r="E432" s="174" t="s">
        <v>13</v>
      </c>
      <c r="F432" s="67"/>
      <c r="G432" s="67"/>
      <c r="I432" s="67"/>
    </row>
    <row r="433" spans="1:9" ht="26.25">
      <c r="B433" s="14"/>
      <c r="C433" s="14"/>
      <c r="D433" s="14"/>
      <c r="E433" s="169"/>
      <c r="F433" s="67"/>
      <c r="G433" s="67"/>
      <c r="I433" s="67"/>
    </row>
    <row r="434" spans="1:9" ht="26.25">
      <c r="B434" s="14"/>
      <c r="C434" s="14"/>
      <c r="D434" s="14"/>
      <c r="E434" s="81" t="s">
        <v>14</v>
      </c>
      <c r="F434" s="160"/>
      <c r="G434" s="160"/>
      <c r="H434" s="646">
        <f>ROUNDUP((('Exchange rate'!Eur_per_GBP*('UK-R-Dining Tables'!H424/(1+'Exchange rate'!UK_vat_rate))*1.25*0.9165)+1)/10,0)*10</f>
        <v>1530</v>
      </c>
      <c r="I434" s="67"/>
    </row>
    <row r="435" spans="1:9" ht="26.25">
      <c r="B435" s="14"/>
      <c r="C435" s="14"/>
      <c r="D435" s="14"/>
      <c r="E435" s="24"/>
      <c r="F435" s="67"/>
      <c r="G435" s="67"/>
      <c r="H435" s="367"/>
      <c r="I435" s="67"/>
    </row>
    <row r="436" spans="1:9" ht="26.25">
      <c r="B436" s="14"/>
      <c r="C436" s="14"/>
      <c r="D436" s="14"/>
      <c r="E436" s="24"/>
      <c r="F436" s="67"/>
      <c r="G436" s="67"/>
      <c r="H436" s="367"/>
      <c r="I436" s="67"/>
    </row>
    <row r="437" spans="1:9" ht="26.25">
      <c r="B437" s="14"/>
      <c r="C437" s="14"/>
      <c r="D437" s="14"/>
      <c r="E437" s="24"/>
      <c r="F437" s="67"/>
      <c r="G437" s="67"/>
      <c r="H437" s="367"/>
      <c r="I437" s="67"/>
    </row>
    <row r="438" spans="1:9" ht="26.25">
      <c r="B438" s="14"/>
      <c r="C438" s="14"/>
      <c r="D438" s="14"/>
      <c r="E438" s="24"/>
      <c r="F438" s="67"/>
      <c r="G438" s="67"/>
      <c r="H438" s="367"/>
      <c r="I438" s="67"/>
    </row>
    <row r="439" spans="1:9" ht="26.25">
      <c r="B439" s="14"/>
      <c r="C439" s="14"/>
      <c r="D439" s="14"/>
      <c r="E439" s="24"/>
      <c r="F439" s="67"/>
      <c r="G439" s="67"/>
      <c r="H439" s="367"/>
      <c r="I439" s="67"/>
    </row>
    <row r="440" spans="1:9" ht="26.25">
      <c r="B440" s="14"/>
      <c r="C440" s="14"/>
      <c r="D440" s="14"/>
      <c r="E440" s="24"/>
      <c r="F440" s="67"/>
      <c r="G440" s="67"/>
      <c r="H440" s="367"/>
      <c r="I440" s="67"/>
    </row>
    <row r="441" spans="1:9" ht="26.25">
      <c r="B441" s="14"/>
      <c r="C441" s="14"/>
      <c r="D441" s="14"/>
      <c r="E441" s="24"/>
      <c r="F441" s="67"/>
      <c r="G441" s="67"/>
      <c r="H441" s="367"/>
      <c r="I441" s="67"/>
    </row>
    <row r="442" spans="1:9" ht="26.25">
      <c r="B442" s="14"/>
      <c r="C442" s="14"/>
      <c r="D442" s="14"/>
      <c r="E442" s="24"/>
      <c r="F442" s="67"/>
      <c r="G442" s="67"/>
      <c r="H442" s="367"/>
      <c r="I442" s="67"/>
    </row>
    <row r="443" spans="1:9" ht="26.25">
      <c r="B443" s="14"/>
      <c r="C443" s="14"/>
      <c r="D443" s="14"/>
      <c r="I443" s="67"/>
    </row>
    <row r="444" spans="1:9" ht="26.25">
      <c r="B444" s="14"/>
      <c r="C444" s="14"/>
      <c r="D444" s="14"/>
      <c r="E444" s="131"/>
      <c r="F444" s="67"/>
      <c r="G444" s="67"/>
      <c r="H444" s="143"/>
      <c r="I444" s="67"/>
    </row>
    <row r="445" spans="1:9" ht="48.75">
      <c r="A445" s="2"/>
      <c r="B445" s="4" t="s">
        <v>642</v>
      </c>
      <c r="C445" s="3"/>
      <c r="D445" s="3"/>
      <c r="E445" s="3"/>
      <c r="F445" s="117"/>
      <c r="G445" s="71"/>
      <c r="H445" s="71"/>
      <c r="I445" s="71"/>
    </row>
    <row r="446" spans="1:9" ht="26.25">
      <c r="A446" s="85"/>
      <c r="B446" s="26" t="s">
        <v>8</v>
      </c>
      <c r="C446" s="26"/>
      <c r="D446" s="26"/>
      <c r="E446" s="28" t="s">
        <v>0</v>
      </c>
      <c r="F446" s="123" t="s">
        <v>94</v>
      </c>
      <c r="G446" s="33" t="s">
        <v>1</v>
      </c>
      <c r="H446" s="125"/>
      <c r="I446" s="125"/>
    </row>
    <row r="447" spans="1:9" ht="26.25">
      <c r="B447" s="14"/>
      <c r="C447" s="14"/>
      <c r="D447" s="14"/>
      <c r="E447" s="16"/>
      <c r="F447" s="118" t="s">
        <v>113</v>
      </c>
      <c r="G447" s="87"/>
    </row>
    <row r="448" spans="1:9" ht="26.25">
      <c r="B448" s="14"/>
      <c r="C448" s="14"/>
      <c r="D448" s="14"/>
      <c r="E448" s="16" t="s">
        <v>2</v>
      </c>
      <c r="F448" s="87" t="s">
        <v>9</v>
      </c>
      <c r="G448" s="221">
        <f>ROUNDUP((('Exchange rate'!Eur_per_GBP*('UK-R-Dining Tables'!G431/(1+'Exchange rate'!UK_vat_rate))*1.25*0.9165)+1)/10,0)*10</f>
        <v>11900</v>
      </c>
    </row>
    <row r="449" spans="1:9" ht="26.25">
      <c r="B449" s="14"/>
      <c r="C449" s="14"/>
      <c r="D449" s="14"/>
      <c r="E449" s="16" t="s">
        <v>3</v>
      </c>
      <c r="F449" s="87" t="s">
        <v>10</v>
      </c>
      <c r="G449" s="221">
        <f>ROUNDUP((('Exchange rate'!Eur_per_GBP*('UK-R-Dining Tables'!G432/(1+'Exchange rate'!UK_vat_rate))*1.25*0.9165)+1)/10,0)*10</f>
        <v>13680</v>
      </c>
    </row>
    <row r="450" spans="1:9" ht="26.25">
      <c r="B450" s="14"/>
      <c r="C450" s="14"/>
      <c r="D450" s="14"/>
      <c r="E450" s="16" t="s">
        <v>4</v>
      </c>
      <c r="F450" s="87" t="s">
        <v>11</v>
      </c>
      <c r="G450" s="221">
        <f>ROUNDUP((('Exchange rate'!Eur_per_GBP*('UK-R-Dining Tables'!G433/(1+'Exchange rate'!UK_vat_rate))*1.25*0.9165)+1)/10,0)*10</f>
        <v>15740</v>
      </c>
    </row>
    <row r="451" spans="1:9" ht="26.25">
      <c r="B451" s="14"/>
      <c r="C451" s="14"/>
      <c r="D451" s="14"/>
      <c r="E451" s="16" t="s">
        <v>5</v>
      </c>
      <c r="F451" s="87" t="s">
        <v>12</v>
      </c>
      <c r="G451" s="221">
        <f>ROUNDUP((('Exchange rate'!Eur_per_GBP*('UK-R-Dining Tables'!G434/(1+'Exchange rate'!UK_vat_rate))*1.25*0.9165)+1)/10,0)*10</f>
        <v>19660</v>
      </c>
    </row>
    <row r="452" spans="1:9" ht="26.25">
      <c r="B452" s="14"/>
      <c r="C452" s="14"/>
      <c r="D452" s="14"/>
      <c r="E452" s="110"/>
      <c r="F452" s="67"/>
      <c r="G452" s="146"/>
      <c r="I452" s="67"/>
    </row>
    <row r="453" spans="1:9" ht="26.25">
      <c r="B453" s="14"/>
      <c r="C453" s="14"/>
      <c r="D453" s="14"/>
      <c r="E453" s="174" t="s">
        <v>13</v>
      </c>
      <c r="F453" s="67"/>
      <c r="G453" s="67"/>
      <c r="I453" s="67"/>
    </row>
    <row r="454" spans="1:9" ht="26.25">
      <c r="B454" s="14"/>
      <c r="C454" s="14"/>
      <c r="D454" s="14"/>
      <c r="E454" s="169"/>
      <c r="F454" s="67"/>
      <c r="G454" s="67"/>
      <c r="I454" s="67"/>
    </row>
    <row r="455" spans="1:9" ht="26.25">
      <c r="B455" s="14"/>
      <c r="C455" s="14"/>
      <c r="D455" s="14"/>
      <c r="E455" s="81" t="s">
        <v>14</v>
      </c>
      <c r="F455" s="160"/>
      <c r="G455" s="160"/>
      <c r="H455" s="646">
        <f>ROUNDUP((('Exchange rate'!Eur_per_GBP*('UK-R-Dining Tables'!H438/(1+'Exchange rate'!UK_vat_rate))*1.25*0.9165)+1)/10,0)*10</f>
        <v>1530</v>
      </c>
      <c r="I455" s="67"/>
    </row>
    <row r="456" spans="1:9" ht="26.25">
      <c r="B456" s="14"/>
      <c r="C456" s="14"/>
      <c r="D456" s="14"/>
      <c r="E456" s="131"/>
      <c r="F456" s="67"/>
      <c r="G456" s="67"/>
      <c r="H456" s="143"/>
      <c r="I456" s="67"/>
    </row>
    <row r="457" spans="1:9" ht="26.25">
      <c r="B457" s="14"/>
      <c r="C457" s="14"/>
      <c r="D457" s="14"/>
      <c r="E457" s="109"/>
      <c r="F457" s="67"/>
      <c r="G457" s="67"/>
      <c r="H457" s="143"/>
      <c r="I457" s="67"/>
    </row>
    <row r="458" spans="1:9" ht="26.25">
      <c r="B458" s="14"/>
      <c r="C458" s="14"/>
      <c r="D458" s="14"/>
      <c r="E458" s="14"/>
      <c r="F458" s="67"/>
      <c r="G458" s="87"/>
      <c r="H458" s="87"/>
      <c r="I458" s="91"/>
    </row>
    <row r="459" spans="1:9" ht="48.75">
      <c r="A459" s="2" t="s">
        <v>23</v>
      </c>
      <c r="B459" s="25" t="s">
        <v>516</v>
      </c>
      <c r="C459" s="3"/>
      <c r="D459" s="3"/>
      <c r="E459" s="3"/>
      <c r="F459" s="117"/>
      <c r="G459" s="71"/>
      <c r="H459" s="71"/>
      <c r="I459" s="71"/>
    </row>
    <row r="460" spans="1:9" ht="26.25">
      <c r="A460" s="85"/>
      <c r="B460" s="26" t="s">
        <v>15</v>
      </c>
      <c r="C460" s="26"/>
      <c r="D460" s="26"/>
      <c r="E460" s="28" t="s">
        <v>0</v>
      </c>
      <c r="F460" s="123" t="s">
        <v>79</v>
      </c>
      <c r="G460" s="33" t="s">
        <v>323</v>
      </c>
      <c r="H460" s="36" t="s">
        <v>1</v>
      </c>
      <c r="I460" s="36" t="s">
        <v>439</v>
      </c>
    </row>
    <row r="461" spans="1:9" ht="31.5">
      <c r="A461" s="1"/>
      <c r="B461" s="14"/>
      <c r="C461" s="14"/>
      <c r="D461" s="14"/>
      <c r="E461" s="16"/>
      <c r="F461" s="118" t="s">
        <v>113</v>
      </c>
      <c r="G461" s="87"/>
      <c r="I461" s="639" t="s">
        <v>694</v>
      </c>
    </row>
    <row r="462" spans="1:9" ht="26.25">
      <c r="A462" s="1"/>
      <c r="B462" s="14"/>
      <c r="C462" s="14"/>
      <c r="D462" s="14"/>
      <c r="E462" s="16" t="s">
        <v>2</v>
      </c>
      <c r="F462" s="621" t="s">
        <v>682</v>
      </c>
      <c r="G462" s="411">
        <f>ROUNDUP((('Exchange rate'!Eur_per_GBP*('UK-R-Dining Tables'!G449/(1+'Exchange rate'!UK_vat_rate))*1.25*0.9165)+1)/10,0)*10</f>
        <v>6390</v>
      </c>
      <c r="H462" s="411">
        <f>ROUNDUP((('Exchange rate'!Eur_per_GBP*('UK-R-Dining Tables'!H449/(1+'Exchange rate'!UK_vat_rate))*1.25*0.9165)+1)/10,0)*10</f>
        <v>9260</v>
      </c>
      <c r="I462" s="411">
        <f>ROUNDUP((('Exchange rate'!Eur_per_GBP*('UK-R-Dining Tables'!I449/(1+'Exchange rate'!UK_vat_rate))*1.25*0.9165)+1)/10,0)*10</f>
        <v>12130</v>
      </c>
    </row>
    <row r="463" spans="1:9" ht="26.25">
      <c r="A463" s="1"/>
      <c r="B463" s="14"/>
      <c r="C463" s="14"/>
      <c r="D463" s="14"/>
      <c r="E463" s="16" t="s">
        <v>3</v>
      </c>
      <c r="F463" s="621" t="s">
        <v>17</v>
      </c>
      <c r="G463" s="411">
        <f>ROUNDUP((('Exchange rate'!Eur_per_GBP*('UK-R-Dining Tables'!G450/(1+'Exchange rate'!UK_vat_rate))*1.25*0.9165)+1)/10,0)*10</f>
        <v>7350</v>
      </c>
      <c r="H463" s="411">
        <f>ROUNDUP((('Exchange rate'!Eur_per_GBP*('UK-R-Dining Tables'!H450/(1+'Exchange rate'!UK_vat_rate))*1.25*0.9165)+1)/10,0)*10</f>
        <v>10650</v>
      </c>
      <c r="I463" s="411">
        <f>ROUNDUP((('Exchange rate'!Eur_per_GBP*('UK-R-Dining Tables'!I450/(1+'Exchange rate'!UK_vat_rate))*1.25*0.9165)+1)/10,0)*10</f>
        <v>13950</v>
      </c>
    </row>
    <row r="464" spans="1:9" ht="26.25">
      <c r="A464" s="1"/>
      <c r="B464" s="14"/>
      <c r="C464" s="14"/>
      <c r="D464" s="14"/>
      <c r="E464" s="16" t="s">
        <v>4</v>
      </c>
      <c r="F464" s="621" t="s">
        <v>18</v>
      </c>
      <c r="G464" s="411">
        <f>ROUNDUP((('Exchange rate'!Eur_per_GBP*('UK-R-Dining Tables'!G451/(1+'Exchange rate'!UK_vat_rate))*1.25*0.9165)+1)/10,0)*10</f>
        <v>9180</v>
      </c>
      <c r="H464" s="411">
        <f>ROUNDUP((('Exchange rate'!Eur_per_GBP*('UK-R-Dining Tables'!H451/(1+'Exchange rate'!UK_vat_rate))*1.25*0.9165)+1)/10,0)*10</f>
        <v>13310</v>
      </c>
      <c r="I464" s="411">
        <f>ROUNDUP((('Exchange rate'!Eur_per_GBP*('UK-R-Dining Tables'!I451/(1+'Exchange rate'!UK_vat_rate))*1.25*0.9165)+1)/10,0)*10</f>
        <v>17430</v>
      </c>
    </row>
    <row r="465" spans="1:9" ht="26.25">
      <c r="A465" s="1"/>
      <c r="B465" s="14"/>
      <c r="C465" s="14"/>
      <c r="D465" s="14"/>
      <c r="E465" s="16" t="s">
        <v>5</v>
      </c>
      <c r="F465" s="87" t="s">
        <v>681</v>
      </c>
      <c r="G465" s="411">
        <f>ROUNDUP((('Exchange rate'!Eur_per_GBP*('UK-R-Dining Tables'!G452/(1+'Exchange rate'!UK_vat_rate))*1.25*0.9165)+1)/10,0)*10</f>
        <v>10560</v>
      </c>
      <c r="H465" s="411">
        <f>ROUNDUP((('Exchange rate'!Eur_per_GBP*('UK-R-Dining Tables'!H452/(1+'Exchange rate'!UK_vat_rate))*1.25*0.9165)+1)/10,0)*10</f>
        <v>15300</v>
      </c>
      <c r="I465" s="411">
        <f>ROUNDUP((('Exchange rate'!Eur_per_GBP*('UK-R-Dining Tables'!I452/(1+'Exchange rate'!UK_vat_rate))*1.25*0.9165)+1)/10,0)*10</f>
        <v>20040</v>
      </c>
    </row>
    <row r="466" spans="1:9" ht="26.25">
      <c r="B466" s="14"/>
      <c r="C466" s="14"/>
      <c r="D466" s="14"/>
      <c r="E466" s="14"/>
      <c r="F466" s="87"/>
      <c r="G466" s="87"/>
      <c r="I466" s="91"/>
    </row>
    <row r="467" spans="1:9" ht="26.25">
      <c r="B467" s="14"/>
      <c r="C467" s="14"/>
      <c r="D467" s="14"/>
      <c r="E467" s="176" t="s">
        <v>22</v>
      </c>
      <c r="F467" s="67"/>
      <c r="G467" s="67"/>
      <c r="I467" s="67"/>
    </row>
    <row r="468" spans="1:9" ht="26.25">
      <c r="B468" s="14"/>
      <c r="C468" s="14"/>
      <c r="D468" s="14"/>
      <c r="E468" s="169"/>
      <c r="F468" s="67"/>
      <c r="G468" s="67"/>
      <c r="I468" s="67"/>
    </row>
    <row r="469" spans="1:9" ht="26.25">
      <c r="B469" s="14"/>
      <c r="C469" s="14"/>
      <c r="D469" s="14"/>
      <c r="E469" s="81" t="s">
        <v>14</v>
      </c>
      <c r="F469" s="160"/>
      <c r="G469" s="160"/>
      <c r="H469" s="258">
        <f>ROUNDUP((('Exchange rate'!Eur_per_GBP*('UK-R-Dining Tables'!H456/(1+'Exchange rate'!UK_vat_rate))*1.25*0.9165)+1)/10,0)*10</f>
        <v>1540</v>
      </c>
      <c r="I469" s="67"/>
    </row>
    <row r="470" spans="1:9" ht="26.25">
      <c r="B470" s="14"/>
      <c r="C470" s="14"/>
      <c r="D470" s="14"/>
      <c r="E470" s="24"/>
      <c r="F470" s="67"/>
      <c r="G470" s="67"/>
      <c r="H470" s="143"/>
      <c r="I470" s="67"/>
    </row>
    <row r="471" spans="1:9" ht="26.25">
      <c r="B471" s="14"/>
      <c r="C471" s="14"/>
      <c r="D471" s="14"/>
      <c r="E471" s="24" t="s">
        <v>542</v>
      </c>
      <c r="F471" s="67"/>
      <c r="G471" s="67"/>
      <c r="H471" s="221"/>
      <c r="I471" s="67"/>
    </row>
    <row r="472" spans="1:9" ht="26.25">
      <c r="B472" s="14"/>
      <c r="C472" s="14"/>
      <c r="D472" s="14"/>
      <c r="E472" s="548" t="s">
        <v>543</v>
      </c>
      <c r="F472" s="160"/>
      <c r="G472" s="160"/>
      <c r="H472" s="258">
        <f>ROUNDUP((('Exchange rate'!Eur_per_GBP*('UK-R-Dining Tables'!H459/(1+'Exchange rate'!UK_vat_rate))*1.25*0.9165)+1)/10,0)*10</f>
        <v>3240</v>
      </c>
      <c r="I472" s="67"/>
    </row>
    <row r="473" spans="1:9" ht="46.35" customHeight="1">
      <c r="B473" s="14"/>
      <c r="C473" s="14"/>
      <c r="D473" s="14"/>
      <c r="E473" s="24"/>
      <c r="F473" s="67"/>
      <c r="G473" s="67"/>
      <c r="H473" s="143"/>
      <c r="I473" s="67"/>
    </row>
    <row r="474" spans="1:9" ht="48.75">
      <c r="A474" s="2" t="s">
        <v>23</v>
      </c>
      <c r="B474" s="25" t="s">
        <v>516</v>
      </c>
      <c r="C474" s="3"/>
      <c r="D474" s="3"/>
      <c r="E474" s="3"/>
      <c r="F474" s="117"/>
      <c r="G474" s="71"/>
      <c r="H474" s="71"/>
      <c r="I474" s="71"/>
    </row>
    <row r="475" spans="1:9" ht="26.25">
      <c r="A475" s="85"/>
      <c r="B475" s="26" t="s">
        <v>633</v>
      </c>
      <c r="C475" s="26"/>
      <c r="D475" s="26"/>
      <c r="E475" s="28" t="s">
        <v>0</v>
      </c>
      <c r="F475" s="123" t="s">
        <v>79</v>
      </c>
      <c r="G475" s="123" t="s">
        <v>635</v>
      </c>
      <c r="H475" s="33" t="s">
        <v>264</v>
      </c>
      <c r="I475" s="36" t="s">
        <v>439</v>
      </c>
    </row>
    <row r="476" spans="1:9" ht="31.5">
      <c r="A476" s="1"/>
      <c r="B476" s="14"/>
      <c r="C476" s="14"/>
      <c r="D476" s="14"/>
      <c r="E476" s="16"/>
      <c r="F476" s="118" t="s">
        <v>113</v>
      </c>
      <c r="H476" s="87"/>
      <c r="I476" s="639" t="s">
        <v>697</v>
      </c>
    </row>
    <row r="477" spans="1:9" ht="26.25">
      <c r="A477" s="1"/>
      <c r="B477" s="14"/>
      <c r="C477" s="14"/>
      <c r="D477" s="14"/>
      <c r="E477" s="16" t="s">
        <v>2</v>
      </c>
      <c r="F477" s="87" t="s">
        <v>87</v>
      </c>
      <c r="G477" s="411">
        <f>ROUNDUP((('Exchange rate'!Eur_per_GBP*('UK-R-Dining Tables'!G464/(1+'Exchange rate'!UK_vat_rate))*1.25*0.9165)+1)/10,0)*10</f>
        <v>8940</v>
      </c>
      <c r="H477" s="411">
        <f>ROUNDUP((('Exchange rate'!Eur_per_GBP*('UK-R-Dining Tables'!H464/(1+'Exchange rate'!UK_vat_rate))*1.25*0.9165)+1)/10,0)*10</f>
        <v>12950</v>
      </c>
      <c r="I477" s="411">
        <f>ROUNDUP((('Exchange rate'!Eur_per_GBP*('UK-R-Dining Tables'!I464/(1+'Exchange rate'!UK_vat_rate))*1.25*0.9165)+1)/10,0)*10</f>
        <v>16970</v>
      </c>
    </row>
    <row r="478" spans="1:9" ht="26.25">
      <c r="A478" s="1"/>
      <c r="B478" s="14"/>
      <c r="C478" s="14"/>
      <c r="D478" s="14"/>
      <c r="E478" s="16" t="s">
        <v>3</v>
      </c>
      <c r="F478" s="87" t="s">
        <v>88</v>
      </c>
      <c r="G478" s="411">
        <f>ROUNDUP((('Exchange rate'!Eur_per_GBP*('UK-R-Dining Tables'!G465/(1+'Exchange rate'!UK_vat_rate))*1.25*0.9165)+1)/10,0)*10</f>
        <v>10280</v>
      </c>
      <c r="H478" s="411">
        <f>ROUNDUP((('Exchange rate'!Eur_per_GBP*('UK-R-Dining Tables'!H465/(1+'Exchange rate'!UK_vat_rate))*1.25*0.9165)+1)/10,0)*10</f>
        <v>14900</v>
      </c>
      <c r="I478" s="411">
        <f>ROUNDUP((('Exchange rate'!Eur_per_GBP*('UK-R-Dining Tables'!I465/(1+'Exchange rate'!UK_vat_rate))*1.25*0.9165)+1)/10,0)*10</f>
        <v>19520</v>
      </c>
    </row>
    <row r="479" spans="1:9" ht="26.25">
      <c r="A479" s="1"/>
      <c r="B479" s="14"/>
      <c r="C479" s="14"/>
      <c r="D479" s="14"/>
      <c r="E479" s="16" t="s">
        <v>4</v>
      </c>
      <c r="F479" s="87" t="s">
        <v>89</v>
      </c>
      <c r="G479" s="411">
        <f>ROUNDUP((('Exchange rate'!Eur_per_GBP*('UK-R-Dining Tables'!G466/(1+'Exchange rate'!UK_vat_rate))*1.25*0.9165)+1)/10,0)*10</f>
        <v>11820</v>
      </c>
      <c r="H479" s="411">
        <f>ROUNDUP((('Exchange rate'!Eur_per_GBP*('UK-R-Dining Tables'!H466/(1+'Exchange rate'!UK_vat_rate))*1.25*0.9165)+1)/10,0)*10</f>
        <v>16970</v>
      </c>
      <c r="I479" s="411">
        <f>ROUNDUP((('Exchange rate'!Eur_per_GBP*('UK-R-Dining Tables'!I466/(1+'Exchange rate'!UK_vat_rate))*1.25*0.9165)+1)/10,0)*10</f>
        <v>22440</v>
      </c>
    </row>
    <row r="480" spans="1:9" ht="26.25">
      <c r="A480" s="1"/>
      <c r="B480" s="14"/>
      <c r="C480" s="14"/>
      <c r="D480" s="14"/>
      <c r="E480" s="16" t="s">
        <v>5</v>
      </c>
      <c r="F480" s="87" t="s">
        <v>90</v>
      </c>
      <c r="G480" s="221">
        <f>ROUNDUP((('Exchange rate'!Eur_per_GBP*('UK-R-Dining Tables'!G467/(1+'Exchange rate'!UK_vat_rate))*1.25*0.9165)+1)/10,0)*10</f>
        <v>14770</v>
      </c>
      <c r="H480" s="221">
        <f>ROUNDUP((('Exchange rate'!Eur_per_GBP*('UK-R-Dining Tables'!H467/(1+'Exchange rate'!UK_vat_rate))*1.25*0.9165)+1)/10,0)*10</f>
        <v>21410</v>
      </c>
      <c r="I480" s="411">
        <f>ROUNDUP((('Exchange rate'!Eur_per_GBP*('UK-R-Dining Tables'!I467/(1+'Exchange rate'!UK_vat_rate))*1.25*0.9165)+1)/10,0)*10</f>
        <v>28050</v>
      </c>
    </row>
    <row r="481" spans="1:9" ht="26.25">
      <c r="B481" s="14"/>
      <c r="C481" s="14"/>
      <c r="D481" s="14"/>
      <c r="E481" s="14"/>
      <c r="F481" s="87"/>
      <c r="G481" s="87"/>
      <c r="I481" s="91"/>
    </row>
    <row r="482" spans="1:9" ht="26.25">
      <c r="B482" s="14"/>
      <c r="C482" s="14"/>
      <c r="D482" s="14"/>
      <c r="E482" s="176" t="s">
        <v>22</v>
      </c>
      <c r="F482" s="67"/>
      <c r="G482" s="67"/>
      <c r="I482" s="67"/>
    </row>
    <row r="483" spans="1:9" ht="26.25">
      <c r="B483" s="14"/>
      <c r="C483" s="14"/>
      <c r="D483" s="14"/>
      <c r="E483" s="169"/>
      <c r="F483" s="67"/>
      <c r="G483" s="67"/>
      <c r="I483" s="67"/>
    </row>
    <row r="484" spans="1:9" ht="26.25">
      <c r="B484" s="14"/>
      <c r="C484" s="14"/>
      <c r="D484" s="14"/>
      <c r="E484" s="81" t="s">
        <v>14</v>
      </c>
      <c r="F484" s="160"/>
      <c r="G484" s="160"/>
      <c r="H484" s="258">
        <f>ROUNDUP((('Exchange rate'!Eur_per_GBP*('UK-R-Dining Tables'!H471/(1+'Exchange rate'!UK_vat_rate))*1.25*0.9165)+1)/10,0)*10</f>
        <v>1540</v>
      </c>
      <c r="I484" s="67"/>
    </row>
    <row r="485" spans="1:9" ht="26.25">
      <c r="B485" s="14"/>
      <c r="C485" s="14"/>
      <c r="D485" s="14"/>
      <c r="E485" s="24"/>
      <c r="F485" s="67"/>
      <c r="G485" s="67"/>
      <c r="H485" s="143"/>
      <c r="I485" s="67"/>
    </row>
    <row r="486" spans="1:9" ht="26.25">
      <c r="B486" s="14"/>
      <c r="C486" s="14"/>
      <c r="D486" s="14"/>
      <c r="E486" s="24" t="s">
        <v>542</v>
      </c>
      <c r="F486" s="67"/>
      <c r="G486" s="67"/>
      <c r="H486" s="221"/>
      <c r="I486" s="67"/>
    </row>
    <row r="487" spans="1:9" ht="26.25">
      <c r="B487" s="14"/>
      <c r="C487" s="14"/>
      <c r="D487" s="14"/>
      <c r="E487" s="548" t="s">
        <v>543</v>
      </c>
      <c r="F487" s="160"/>
      <c r="G487" s="160"/>
      <c r="H487" s="258">
        <f>ROUNDUP((('Exchange rate'!Eur_per_GBP*('UK-R-Dining Tables'!H474/(1+'Exchange rate'!UK_vat_rate))*1.25*0.9165)+1)/10,0)*10</f>
        <v>3240</v>
      </c>
      <c r="I487" s="67"/>
    </row>
    <row r="488" spans="1:9" ht="26.25">
      <c r="B488" s="14"/>
      <c r="C488" s="14"/>
      <c r="D488" s="14"/>
      <c r="E488" s="557"/>
      <c r="F488" s="67"/>
      <c r="G488" s="67"/>
      <c r="H488" s="221"/>
      <c r="I488" s="67"/>
    </row>
    <row r="489" spans="1:9" ht="26.25">
      <c r="B489" s="14"/>
      <c r="C489" s="14"/>
      <c r="D489" s="14"/>
      <c r="E489" s="557"/>
      <c r="F489" s="67"/>
      <c r="G489" s="67"/>
      <c r="H489" s="221"/>
      <c r="I489" s="67"/>
    </row>
    <row r="490" spans="1:9" ht="26.25">
      <c r="B490" s="14"/>
      <c r="C490" s="14"/>
      <c r="D490" s="14"/>
      <c r="E490" s="557"/>
      <c r="F490" s="67"/>
      <c r="G490" s="67"/>
      <c r="H490" s="221"/>
      <c r="I490" s="67"/>
    </row>
    <row r="491" spans="1:9" ht="46.35" customHeight="1">
      <c r="B491" s="14"/>
      <c r="C491" s="14"/>
      <c r="D491" s="14"/>
      <c r="E491" s="24"/>
      <c r="F491" s="67"/>
      <c r="G491" s="67"/>
      <c r="H491" s="143"/>
      <c r="I491" s="67"/>
    </row>
    <row r="492" spans="1:9" ht="48.75">
      <c r="A492" s="2" t="s">
        <v>23</v>
      </c>
      <c r="B492" s="25" t="s">
        <v>516</v>
      </c>
      <c r="C492" s="3"/>
      <c r="D492" s="3"/>
      <c r="E492" s="3"/>
      <c r="F492" s="117"/>
      <c r="G492" s="71"/>
      <c r="H492" s="71"/>
      <c r="I492" s="71"/>
    </row>
    <row r="493" spans="1:9" ht="26.25">
      <c r="A493" s="85"/>
      <c r="B493" s="26" t="s">
        <v>43</v>
      </c>
      <c r="C493" s="26"/>
      <c r="D493" s="26"/>
      <c r="E493" s="28" t="s">
        <v>0</v>
      </c>
      <c r="F493" s="123" t="s">
        <v>79</v>
      </c>
      <c r="G493" s="33" t="s">
        <v>323</v>
      </c>
      <c r="H493" s="33" t="s">
        <v>264</v>
      </c>
      <c r="I493" s="36" t="s">
        <v>439</v>
      </c>
    </row>
    <row r="494" spans="1:9" ht="31.5">
      <c r="A494" s="1"/>
      <c r="B494" s="14"/>
      <c r="C494" s="14"/>
      <c r="D494" s="14"/>
      <c r="E494" s="16"/>
      <c r="F494" s="118" t="s">
        <v>113</v>
      </c>
      <c r="G494" s="87"/>
      <c r="H494" s="87"/>
      <c r="I494" s="639" t="s">
        <v>697</v>
      </c>
    </row>
    <row r="495" spans="1:9" ht="26.25">
      <c r="A495" s="1"/>
      <c r="B495" s="14"/>
      <c r="C495" s="14"/>
      <c r="D495" s="14"/>
      <c r="E495" s="16" t="s">
        <v>2</v>
      </c>
      <c r="F495" s="87" t="s">
        <v>87</v>
      </c>
      <c r="G495" s="411">
        <f>ROUNDUP((('Exchange rate'!Eur_per_GBP*('UK-R-Dining Tables'!G480/(1+'Exchange rate'!UK_vat_rate))*1.25*0.9165)+1)/10,0)*10</f>
        <v>8940</v>
      </c>
      <c r="H495" s="411">
        <f>ROUNDUP((('Exchange rate'!Eur_per_GBP*('UK-R-Dining Tables'!H480/(1+'Exchange rate'!UK_vat_rate))*1.25*0.9165)+1)/10,0)*10</f>
        <v>12950</v>
      </c>
      <c r="I495" s="411">
        <f>ROUNDUP((('Exchange rate'!Eur_per_GBP*('UK-R-Dining Tables'!I480/(1+'Exchange rate'!UK_vat_rate))*1.25*0.9165)+1)/10,0)*10</f>
        <v>16970</v>
      </c>
    </row>
    <row r="496" spans="1:9" ht="26.25">
      <c r="A496" s="1"/>
      <c r="B496" s="14"/>
      <c r="C496" s="14"/>
      <c r="D496" s="14"/>
      <c r="E496" s="16" t="s">
        <v>3</v>
      </c>
      <c r="F496" s="87" t="s">
        <v>88</v>
      </c>
      <c r="G496" s="411">
        <f>ROUNDUP((('Exchange rate'!Eur_per_GBP*('UK-R-Dining Tables'!G481/(1+'Exchange rate'!UK_vat_rate))*1.25*0.9165)+1)/10,0)*10</f>
        <v>10280</v>
      </c>
      <c r="H496" s="411">
        <f>ROUNDUP((('Exchange rate'!Eur_per_GBP*('UK-R-Dining Tables'!H481/(1+'Exchange rate'!UK_vat_rate))*1.25*0.9165)+1)/10,0)*10</f>
        <v>14900</v>
      </c>
      <c r="I496" s="411">
        <f>ROUNDUP((('Exchange rate'!Eur_per_GBP*('UK-R-Dining Tables'!I481/(1+'Exchange rate'!UK_vat_rate))*1.25*0.9165)+1)/10,0)*10</f>
        <v>19520</v>
      </c>
    </row>
    <row r="497" spans="1:9" ht="26.25">
      <c r="A497" s="1"/>
      <c r="B497" s="14"/>
      <c r="C497" s="14"/>
      <c r="D497" s="14"/>
      <c r="E497" s="16" t="s">
        <v>4</v>
      </c>
      <c r="F497" s="87" t="s">
        <v>89</v>
      </c>
      <c r="G497" s="411">
        <f>ROUNDUP((('Exchange rate'!Eur_per_GBP*('UK-R-Dining Tables'!G482/(1+'Exchange rate'!UK_vat_rate))*1.25*0.9165)+1)/10,0)*10</f>
        <v>11820</v>
      </c>
      <c r="H497" s="411">
        <f>ROUNDUP((('Exchange rate'!Eur_per_GBP*('UK-R-Dining Tables'!H482/(1+'Exchange rate'!UK_vat_rate))*1.25*0.9165)+1)/10,0)*10</f>
        <v>16970</v>
      </c>
      <c r="I497" s="411">
        <f>ROUNDUP((('Exchange rate'!Eur_per_GBP*('UK-R-Dining Tables'!I482/(1+'Exchange rate'!UK_vat_rate))*1.25*0.9165)+1)/10,0)*10</f>
        <v>22440</v>
      </c>
    </row>
    <row r="498" spans="1:9" ht="26.25">
      <c r="A498" s="1"/>
      <c r="B498" s="14"/>
      <c r="C498" s="14"/>
      <c r="D498" s="14"/>
      <c r="E498" s="16" t="s">
        <v>5</v>
      </c>
      <c r="F498" s="87" t="s">
        <v>90</v>
      </c>
      <c r="G498" s="411">
        <f>ROUNDUP((('Exchange rate'!Eur_per_GBP*('UK-R-Dining Tables'!G483/(1+'Exchange rate'!UK_vat_rate))*1.25*0.9165)+1)/10,0)*10</f>
        <v>14770</v>
      </c>
      <c r="H498" s="411">
        <f>ROUNDUP((('Exchange rate'!Eur_per_GBP*('UK-R-Dining Tables'!H483/(1+'Exchange rate'!UK_vat_rate))*1.25*0.9165)+1)/10,0)*10</f>
        <v>21410</v>
      </c>
      <c r="I498" s="411">
        <f>ROUNDUP((('Exchange rate'!Eur_per_GBP*('UK-R-Dining Tables'!I483/(1+'Exchange rate'!UK_vat_rate))*1.25*0.9165)+1)/10,0)*10</f>
        <v>28050</v>
      </c>
    </row>
    <row r="499" spans="1:9" ht="26.25">
      <c r="B499" s="14"/>
      <c r="C499" s="14"/>
      <c r="D499" s="14"/>
      <c r="E499" s="14"/>
      <c r="F499" s="87"/>
      <c r="G499" s="87"/>
      <c r="I499" s="91"/>
    </row>
    <row r="500" spans="1:9" ht="26.25">
      <c r="B500" s="14"/>
      <c r="C500" s="14"/>
      <c r="D500" s="14"/>
      <c r="E500" s="176" t="s">
        <v>22</v>
      </c>
      <c r="F500" s="67"/>
      <c r="G500" s="67"/>
      <c r="I500" s="67"/>
    </row>
    <row r="501" spans="1:9" ht="26.25">
      <c r="B501" s="14"/>
      <c r="C501" s="14"/>
      <c r="D501" s="14"/>
      <c r="E501" s="169"/>
      <c r="F501" s="67"/>
      <c r="G501" s="67"/>
      <c r="I501" s="67"/>
    </row>
    <row r="502" spans="1:9" ht="26.25">
      <c r="B502" s="14"/>
      <c r="C502" s="14"/>
      <c r="D502" s="14"/>
      <c r="E502" s="81" t="s">
        <v>14</v>
      </c>
      <c r="F502" s="160"/>
      <c r="G502" s="160"/>
      <c r="H502" s="258">
        <f>ROUNDUP((('Exchange rate'!Eur_per_GBP*('UK-R-Dining Tables'!H487/(1+'Exchange rate'!UK_vat_rate))*1.25*0.9165)+1)/10,0)*10</f>
        <v>2010</v>
      </c>
      <c r="I502" s="67"/>
    </row>
    <row r="503" spans="1:9" ht="26.25">
      <c r="B503" s="14"/>
      <c r="C503" s="14"/>
      <c r="D503" s="14"/>
      <c r="E503" s="24"/>
      <c r="F503" s="67"/>
      <c r="G503" s="67"/>
      <c r="H503" s="143"/>
      <c r="I503" s="67"/>
    </row>
    <row r="504" spans="1:9" ht="26.25">
      <c r="B504" s="14"/>
      <c r="C504" s="14"/>
      <c r="D504" s="14"/>
      <c r="E504" s="24" t="s">
        <v>542</v>
      </c>
      <c r="F504" s="67"/>
      <c r="G504" s="67"/>
      <c r="H504" s="221"/>
      <c r="I504" s="67"/>
    </row>
    <row r="505" spans="1:9" ht="26.25">
      <c r="B505" s="14"/>
      <c r="C505" s="14"/>
      <c r="D505" s="14"/>
      <c r="E505" s="548" t="s">
        <v>543</v>
      </c>
      <c r="F505" s="160"/>
      <c r="G505" s="160"/>
      <c r="H505" s="258">
        <f>ROUNDUP((('Exchange rate'!Eur_per_GBP*('UK-R-Dining Tables'!H490/(1+'Exchange rate'!UK_vat_rate))*1.25*0.9165)+1)/10,0)*10</f>
        <v>6640</v>
      </c>
      <c r="I505" s="67"/>
    </row>
    <row r="506" spans="1:9" ht="26.25">
      <c r="B506" s="14"/>
      <c r="C506" s="14"/>
      <c r="D506" s="14"/>
      <c r="E506" s="557"/>
      <c r="F506" s="67"/>
      <c r="G506" s="67"/>
      <c r="H506" s="221"/>
      <c r="I506" s="67"/>
    </row>
    <row r="507" spans="1:9" ht="48.75">
      <c r="A507" s="2" t="s">
        <v>23</v>
      </c>
      <c r="B507" s="25" t="s">
        <v>26</v>
      </c>
      <c r="C507" s="3"/>
      <c r="D507" s="3"/>
      <c r="E507" s="3"/>
      <c r="F507" s="117"/>
      <c r="G507" s="71"/>
      <c r="H507" s="71"/>
      <c r="I507" s="71"/>
    </row>
    <row r="508" spans="1:9" ht="26.25">
      <c r="A508" s="85"/>
      <c r="B508" s="26" t="s">
        <v>15</v>
      </c>
      <c r="C508" s="26"/>
      <c r="D508" s="26"/>
      <c r="E508" s="28" t="s">
        <v>0</v>
      </c>
      <c r="F508" s="123" t="s">
        <v>79</v>
      </c>
      <c r="G508" s="33" t="s">
        <v>323</v>
      </c>
      <c r="H508" s="36" t="s">
        <v>264</v>
      </c>
      <c r="I508" s="36" t="s">
        <v>114</v>
      </c>
    </row>
    <row r="509" spans="1:9" ht="31.5">
      <c r="A509" s="1"/>
      <c r="B509" s="14"/>
      <c r="C509" s="14"/>
      <c r="D509" s="14"/>
      <c r="E509" s="16"/>
      <c r="F509" s="118" t="s">
        <v>113</v>
      </c>
      <c r="G509" s="87"/>
      <c r="I509" s="639" t="s">
        <v>697</v>
      </c>
    </row>
    <row r="510" spans="1:9" ht="26.25">
      <c r="A510" s="1"/>
      <c r="B510" s="14"/>
      <c r="C510" s="14"/>
      <c r="D510" s="14"/>
      <c r="E510" s="16" t="s">
        <v>2</v>
      </c>
      <c r="F510" s="87" t="s">
        <v>16</v>
      </c>
      <c r="G510" s="221">
        <f>ROUNDUP((('Exchange rate'!Eur_per_GBP*('UK-R-Dining Tables'!G495/(1+'Exchange rate'!UK_vat_rate))*1.25*0.9165)+1)/10,0)*10</f>
        <v>5650</v>
      </c>
      <c r="H510" s="221">
        <f>ROUNDUP((('Exchange rate'!Eur_per_GBP*('UK-R-Dining Tables'!H495/(1+'Exchange rate'!UK_vat_rate))*1.25*0.9165)+1)/10,0)*10</f>
        <v>8200</v>
      </c>
      <c r="I510" s="221">
        <f>ROUNDUP((('Exchange rate'!Eur_per_GBP*('UK-R-Dining Tables'!I495/(1+'Exchange rate'!UK_vat_rate))*1.25*0.9165)+1)/10,0)*10</f>
        <v>10740</v>
      </c>
    </row>
    <row r="511" spans="1:9" ht="26.25">
      <c r="B511" s="14"/>
      <c r="C511" s="14"/>
      <c r="D511" s="14"/>
      <c r="E511" s="16" t="s">
        <v>3</v>
      </c>
      <c r="F511" s="87" t="s">
        <v>17</v>
      </c>
      <c r="G511" s="221">
        <f>ROUNDUP((('Exchange rate'!Eur_per_GBP*('UK-R-Dining Tables'!G496/(1+'Exchange rate'!UK_vat_rate))*1.25*0.9165)+1)/10,0)*10</f>
        <v>6500</v>
      </c>
      <c r="H511" s="221">
        <f>ROUNDUP((('Exchange rate'!Eur_per_GBP*('UK-R-Dining Tables'!H496/(1+'Exchange rate'!UK_vat_rate))*1.25*0.9165)+1)/10,0)*10</f>
        <v>9430</v>
      </c>
      <c r="I511" s="221">
        <f>ROUNDUP((('Exchange rate'!Eur_per_GBP*('UK-R-Dining Tables'!I496/(1+'Exchange rate'!UK_vat_rate))*1.25*0.9165)+1)/10,0)*10</f>
        <v>12360</v>
      </c>
    </row>
    <row r="512" spans="1:9" ht="26.25">
      <c r="B512" s="14"/>
      <c r="C512" s="14"/>
      <c r="D512" s="14"/>
      <c r="E512" s="16" t="s">
        <v>4</v>
      </c>
      <c r="F512" s="87" t="s">
        <v>18</v>
      </c>
      <c r="G512" s="221">
        <f>ROUNDUP((('Exchange rate'!Eur_per_GBP*('UK-R-Dining Tables'!G497/(1+'Exchange rate'!UK_vat_rate))*1.25*0.9165)+1)/10,0)*10</f>
        <v>8130</v>
      </c>
      <c r="H512" s="221">
        <f>ROUNDUP((('Exchange rate'!Eur_per_GBP*('UK-R-Dining Tables'!H497/(1+'Exchange rate'!UK_vat_rate))*1.25*0.9165)+1)/10,0)*10</f>
        <v>11780</v>
      </c>
      <c r="I512" s="221">
        <f>ROUNDUP((('Exchange rate'!Eur_per_GBP*('UK-R-Dining Tables'!I497/(1+'Exchange rate'!UK_vat_rate))*1.25*0.9165)+1)/10,0)*10</f>
        <v>15440</v>
      </c>
    </row>
    <row r="513" spans="1:9" ht="26.25">
      <c r="B513" s="14"/>
      <c r="C513" s="14"/>
      <c r="D513" s="14"/>
      <c r="E513" s="16" t="s">
        <v>5</v>
      </c>
      <c r="F513" s="67" t="s">
        <v>680</v>
      </c>
      <c r="G513" s="221">
        <f>ROUNDUP((('Exchange rate'!Eur_per_GBP*('UK-R-Dining Tables'!G498/(1+'Exchange rate'!UK_vat_rate))*1.25*0.9165)+1)/10,0)*10</f>
        <v>9340</v>
      </c>
      <c r="H513" s="221">
        <f>ROUNDUP((('Exchange rate'!Eur_per_GBP*('UK-R-Dining Tables'!H498/(1+'Exchange rate'!UK_vat_rate))*1.25*0.9165)+1)/10,0)*10</f>
        <v>12930</v>
      </c>
      <c r="I513" s="221">
        <f>ROUNDUP((('Exchange rate'!Eur_per_GBP*('UK-R-Dining Tables'!I498/(1+'Exchange rate'!UK_vat_rate))*1.25*0.9165)+1)/10,0)*10</f>
        <v>17750</v>
      </c>
    </row>
    <row r="514" spans="1:9" ht="26.25">
      <c r="B514" s="14"/>
      <c r="C514" s="14"/>
      <c r="D514" s="14"/>
      <c r="E514" s="14"/>
      <c r="F514" s="87"/>
      <c r="G514" s="87"/>
      <c r="I514" s="91"/>
    </row>
    <row r="515" spans="1:9" ht="26.25">
      <c r="B515" s="14"/>
      <c r="C515" s="14"/>
      <c r="D515" s="14"/>
      <c r="E515" s="176" t="s">
        <v>22</v>
      </c>
      <c r="F515" s="67"/>
      <c r="G515" s="67"/>
      <c r="I515" s="67"/>
    </row>
    <row r="516" spans="1:9" ht="26.25">
      <c r="B516" s="14"/>
      <c r="C516" s="14"/>
      <c r="D516" s="14"/>
      <c r="E516" s="176"/>
      <c r="F516" s="67"/>
      <c r="G516" s="67"/>
      <c r="I516" s="67"/>
    </row>
    <row r="517" spans="1:9" ht="26.25">
      <c r="B517" s="14"/>
      <c r="C517" s="14"/>
      <c r="D517" s="14"/>
      <c r="E517" s="81" t="s">
        <v>14</v>
      </c>
      <c r="F517" s="160"/>
      <c r="G517" s="160"/>
      <c r="H517" s="646">
        <f>ROUNDUP((('Exchange rate'!Eur_per_GBP*('UK-R-Dining Tables'!H502/(1+'Exchange rate'!UK_vat_rate))*1.25*0.9165)+1)/10,0)*10</f>
        <v>1380</v>
      </c>
      <c r="I517" s="67"/>
    </row>
    <row r="518" spans="1:9" ht="26.25">
      <c r="B518" s="14"/>
      <c r="C518" s="14"/>
      <c r="D518" s="14"/>
      <c r="I518" s="67"/>
    </row>
    <row r="519" spans="1:9" ht="26.25">
      <c r="B519" s="14"/>
      <c r="C519" s="14"/>
      <c r="D519" s="14"/>
      <c r="E519" s="81" t="s">
        <v>233</v>
      </c>
      <c r="F519" s="160"/>
      <c r="G519" s="160"/>
      <c r="H519" s="258">
        <f>ROUNDUP((('Exchange rate'!Eur_per_GBP*('UK-R-Dining Tables'!H504/(1+'Exchange rate'!UK_vat_rate))*1.25*0.9165)+1)/10,0)*10</f>
        <v>3800</v>
      </c>
      <c r="I519" s="67"/>
    </row>
    <row r="520" spans="1:9" ht="48.75">
      <c r="A520" s="2" t="s">
        <v>23</v>
      </c>
      <c r="B520" s="25" t="s">
        <v>26</v>
      </c>
      <c r="C520" s="3"/>
      <c r="D520" s="3"/>
      <c r="E520" s="3"/>
      <c r="F520" s="117"/>
      <c r="G520" s="71"/>
      <c r="H520" s="71"/>
      <c r="I520" s="71"/>
    </row>
    <row r="521" spans="1:9" ht="26.25">
      <c r="A521" s="85"/>
      <c r="B521" s="26" t="s">
        <v>43</v>
      </c>
      <c r="C521" s="26"/>
      <c r="D521" s="26"/>
      <c r="E521" s="28" t="s">
        <v>0</v>
      </c>
      <c r="F521" s="123" t="s">
        <v>79</v>
      </c>
      <c r="G521" s="33" t="s">
        <v>1</v>
      </c>
      <c r="H521" s="36" t="s">
        <v>439</v>
      </c>
      <c r="I521" s="125"/>
    </row>
    <row r="522" spans="1:9" ht="26.25">
      <c r="A522" s="1"/>
      <c r="B522" s="14"/>
      <c r="C522" s="14"/>
      <c r="D522" s="14"/>
      <c r="E522" s="16"/>
      <c r="F522" s="118" t="s">
        <v>113</v>
      </c>
      <c r="G522" s="93" t="s">
        <v>698</v>
      </c>
    </row>
    <row r="523" spans="1:9" ht="26.25">
      <c r="B523" s="14"/>
      <c r="C523" s="14"/>
      <c r="D523" s="14"/>
      <c r="E523" s="16" t="s">
        <v>3</v>
      </c>
      <c r="F523" s="87" t="s">
        <v>327</v>
      </c>
      <c r="G523" s="221">
        <f>ROUNDUP((('Exchange rate'!Eur_per_GBP*('UK-R-Dining Tables'!G509/(1+'Exchange rate'!UK_vat_rate))*1.25*0.9165)+1)/10,0)*10</f>
        <v>15510</v>
      </c>
      <c r="H523" s="221">
        <f>ROUNDUP((('Exchange rate'!Eur_per_GBP*('UK-R-Dining Tables'!H509/(1+'Exchange rate'!UK_vat_rate))*1.25*0.9165)+1)/10,0)*10</f>
        <v>18600</v>
      </c>
    </row>
    <row r="524" spans="1:9" ht="26.25">
      <c r="B524" s="14"/>
      <c r="C524" s="14"/>
      <c r="D524" s="14"/>
      <c r="E524" s="16" t="s">
        <v>4</v>
      </c>
      <c r="F524" s="87" t="s">
        <v>268</v>
      </c>
      <c r="G524" s="221">
        <f>ROUNDUP((('Exchange rate'!Eur_per_GBP*('UK-R-Dining Tables'!G510/(1+'Exchange rate'!UK_vat_rate))*1.25*0.9165)+1)/10,0)*10</f>
        <v>19380</v>
      </c>
      <c r="H524" s="221">
        <f>ROUNDUP((('Exchange rate'!Eur_per_GBP*('UK-R-Dining Tables'!H510/(1+'Exchange rate'!UK_vat_rate))*1.25*0.9165)+1)/10,0)*10</f>
        <v>23250</v>
      </c>
    </row>
    <row r="525" spans="1:9" ht="26.25">
      <c r="B525" s="14"/>
      <c r="C525" s="14"/>
      <c r="D525" s="14"/>
      <c r="E525" s="16" t="s">
        <v>5</v>
      </c>
      <c r="F525" s="87" t="s">
        <v>328</v>
      </c>
      <c r="G525" s="221">
        <f>ROUNDUP((('Exchange rate'!Eur_per_GBP*('UK-R-Dining Tables'!G511/(1+'Exchange rate'!UK_vat_rate))*1.25*0.9165)+1)/10,0)*10</f>
        <v>22280</v>
      </c>
      <c r="H525" s="221">
        <f>ROUNDUP((('Exchange rate'!Eur_per_GBP*('UK-R-Dining Tables'!H511/(1+'Exchange rate'!UK_vat_rate))*1.25*0.9165)+1)/10,0)*10</f>
        <v>26730</v>
      </c>
      <c r="I525" s="67"/>
    </row>
    <row r="526" spans="1:9" ht="26.25">
      <c r="B526" s="14"/>
      <c r="C526" s="14"/>
      <c r="D526" s="14"/>
      <c r="E526" s="14"/>
      <c r="F526" s="87"/>
      <c r="G526" s="87"/>
      <c r="I526" s="91"/>
    </row>
    <row r="527" spans="1:9" ht="26.25">
      <c r="B527" s="14"/>
      <c r="C527" s="14"/>
      <c r="D527" s="14"/>
      <c r="E527" s="176" t="s">
        <v>22</v>
      </c>
      <c r="F527" s="67"/>
      <c r="G527" s="67"/>
      <c r="I527" s="67"/>
    </row>
    <row r="528" spans="1:9" ht="26.25">
      <c r="B528" s="14"/>
      <c r="C528" s="14"/>
      <c r="D528" s="14"/>
      <c r="E528" s="169"/>
      <c r="F528" s="67"/>
      <c r="G528" s="67"/>
      <c r="I528" s="67"/>
    </row>
    <row r="529" spans="1:9" ht="26.25">
      <c r="B529" s="14"/>
      <c r="C529" s="14"/>
      <c r="D529" s="14"/>
      <c r="E529" s="81" t="s">
        <v>14</v>
      </c>
      <c r="F529" s="160"/>
      <c r="G529" s="160"/>
      <c r="H529" s="646">
        <f>ROUNDUP((('Exchange rate'!Eur_per_GBP*('UK-R-Dining Tables'!H515/(1+'Exchange rate'!UK_vat_rate))*1.25*0.9165)+1)/10,0)*10</f>
        <v>2190</v>
      </c>
      <c r="I529" s="67"/>
    </row>
    <row r="530" spans="1:9" ht="26.25">
      <c r="B530" s="14"/>
      <c r="C530" s="14"/>
      <c r="D530" s="14"/>
      <c r="I530" s="67"/>
    </row>
    <row r="531" spans="1:9" ht="26.25">
      <c r="B531" s="14"/>
      <c r="C531" s="14"/>
      <c r="D531" s="14"/>
      <c r="E531" s="81" t="s">
        <v>233</v>
      </c>
      <c r="F531" s="160"/>
      <c r="G531" s="160"/>
      <c r="H531" s="258">
        <f>ROUNDUP((('Exchange rate'!Eur_per_GBP*('UK-R-Dining Tables'!H517/(1+'Exchange rate'!UK_vat_rate))*1.25*0.9165)+1)/10,0)*10</f>
        <v>5730</v>
      </c>
      <c r="I531" s="67"/>
    </row>
    <row r="532" spans="1:9" ht="26.25">
      <c r="B532" s="14"/>
      <c r="C532" s="14"/>
      <c r="D532" s="14"/>
      <c r="E532" s="24"/>
      <c r="F532" s="67"/>
      <c r="G532" s="67"/>
      <c r="H532" s="143"/>
      <c r="I532" s="67"/>
    </row>
    <row r="533" spans="1:9" ht="26.25">
      <c r="B533" s="14"/>
      <c r="C533" s="14"/>
      <c r="D533" s="14"/>
      <c r="E533" s="24"/>
      <c r="F533" s="67"/>
      <c r="G533" s="67"/>
      <c r="H533" s="143"/>
      <c r="I533" s="67"/>
    </row>
    <row r="534" spans="1:9" ht="48.75">
      <c r="A534" s="2"/>
      <c r="B534" s="25" t="s">
        <v>27</v>
      </c>
      <c r="C534" s="3"/>
      <c r="D534" s="3"/>
      <c r="E534" s="3"/>
      <c r="F534" s="117"/>
      <c r="G534" s="71"/>
      <c r="H534" s="71"/>
      <c r="I534" s="71"/>
    </row>
    <row r="535" spans="1:9" ht="26.25">
      <c r="A535" s="85"/>
      <c r="B535" s="26" t="s">
        <v>8</v>
      </c>
      <c r="C535" s="26"/>
      <c r="D535" s="26"/>
      <c r="E535" s="28" t="s">
        <v>0</v>
      </c>
      <c r="F535" s="123" t="s">
        <v>79</v>
      </c>
      <c r="G535" s="33" t="s">
        <v>1</v>
      </c>
      <c r="H535" s="125"/>
      <c r="I535" s="125"/>
    </row>
    <row r="536" spans="1:9" ht="26.25">
      <c r="A536" s="1"/>
      <c r="B536" s="14"/>
      <c r="C536" s="14"/>
      <c r="D536" s="14"/>
      <c r="E536" s="16"/>
      <c r="F536" s="118" t="s">
        <v>113</v>
      </c>
      <c r="G536" s="375" t="s">
        <v>699</v>
      </c>
    </row>
    <row r="537" spans="1:9" ht="26.25">
      <c r="A537" s="1"/>
      <c r="B537" s="14"/>
      <c r="C537" s="14"/>
      <c r="D537" s="14"/>
      <c r="E537" s="16" t="s">
        <v>2</v>
      </c>
      <c r="F537" s="87" t="s">
        <v>9</v>
      </c>
      <c r="G537" s="221">
        <f>ROUNDUP((('Exchange rate'!Eur_per_GBP*('UK-R-Dining Tables'!G522/(1+'Exchange rate'!UK_vat_rate))*1.25*0.9165)+1)/10,0)*10</f>
        <v>12800</v>
      </c>
    </row>
    <row r="538" spans="1:9" ht="26.25">
      <c r="A538" s="1"/>
      <c r="B538" s="14"/>
      <c r="C538" s="14"/>
      <c r="D538" s="14"/>
      <c r="E538" s="16" t="s">
        <v>3</v>
      </c>
      <c r="F538" s="87" t="s">
        <v>327</v>
      </c>
      <c r="G538" s="221">
        <f>ROUNDUP((('Exchange rate'!Eur_per_GBP*('UK-R-Dining Tables'!G523/(1+'Exchange rate'!UK_vat_rate))*1.25*0.9165)+1)/10,0)*10</f>
        <v>14420</v>
      </c>
    </row>
    <row r="539" spans="1:9" ht="26.25">
      <c r="A539" s="1"/>
      <c r="B539" s="14"/>
      <c r="C539" s="14"/>
      <c r="D539" s="14"/>
      <c r="E539" s="16" t="s">
        <v>4</v>
      </c>
      <c r="F539" s="87" t="s">
        <v>268</v>
      </c>
      <c r="G539" s="221">
        <f>ROUNDUP((('Exchange rate'!Eur_per_GBP*('UK-R-Dining Tables'!G524/(1+'Exchange rate'!UK_vat_rate))*1.25*0.9165)+1)/10,0)*10</f>
        <v>16930</v>
      </c>
    </row>
    <row r="540" spans="1:9" ht="26.25">
      <c r="A540" s="1"/>
      <c r="B540" s="14"/>
      <c r="C540" s="14"/>
      <c r="D540" s="14"/>
      <c r="E540" s="16" t="s">
        <v>5</v>
      </c>
      <c r="F540" s="87" t="s">
        <v>328</v>
      </c>
      <c r="G540" s="221">
        <f>ROUNDUP((('Exchange rate'!Eur_per_GBP*('UK-R-Dining Tables'!G525/(1+'Exchange rate'!UK_vat_rate))*1.25*0.9165)+1)/10,0)*10</f>
        <v>21170</v>
      </c>
    </row>
    <row r="541" spans="1:9" ht="26.25">
      <c r="B541" s="14"/>
      <c r="C541" s="14"/>
      <c r="D541" s="14"/>
      <c r="E541" s="16"/>
      <c r="F541" s="67"/>
      <c r="G541" s="67"/>
    </row>
    <row r="542" spans="1:9" ht="26.25">
      <c r="B542" s="14"/>
      <c r="C542" s="14"/>
      <c r="D542" s="14"/>
      <c r="E542" s="14"/>
      <c r="F542" s="87"/>
      <c r="G542" s="87"/>
    </row>
    <row r="543" spans="1:9" ht="26.25">
      <c r="B543" s="14"/>
      <c r="C543" s="14"/>
      <c r="D543" s="14"/>
      <c r="E543" s="193" t="s">
        <v>22</v>
      </c>
      <c r="F543" s="67"/>
      <c r="G543" s="67"/>
    </row>
    <row r="544" spans="1:9" ht="26.25">
      <c r="B544" s="14"/>
      <c r="C544" s="14"/>
      <c r="D544" s="14"/>
      <c r="E544" s="169"/>
      <c r="F544" s="67"/>
      <c r="G544" s="67"/>
    </row>
    <row r="545" spans="1:9" ht="26.25">
      <c r="B545" s="14"/>
      <c r="C545" s="14"/>
      <c r="D545" s="14"/>
      <c r="E545" s="81" t="s">
        <v>14</v>
      </c>
      <c r="F545" s="160"/>
      <c r="G545" s="160"/>
      <c r="H545" s="646">
        <f>ROUNDUP((('Exchange rate'!Eur_per_GBP*('UK-R-Dining Tables'!H530/(1+'Exchange rate'!UK_vat_rate))*1.25*0.9165)+1)/10,0)*10</f>
        <v>2190</v>
      </c>
      <c r="I545" s="159"/>
    </row>
    <row r="546" spans="1:9" ht="26.25">
      <c r="B546" s="14"/>
      <c r="C546" s="14"/>
      <c r="D546" s="14"/>
      <c r="E546" s="14"/>
      <c r="F546" s="67"/>
      <c r="G546" s="67"/>
      <c r="H546" s="67"/>
      <c r="I546" s="67"/>
    </row>
    <row r="547" spans="1:9" ht="26.25">
      <c r="B547" s="14"/>
      <c r="C547" s="14"/>
      <c r="D547" s="14"/>
      <c r="E547" s="14"/>
      <c r="F547" s="67"/>
      <c r="G547" s="67"/>
      <c r="H547" s="67"/>
      <c r="I547" s="67"/>
    </row>
    <row r="548" spans="1:9" ht="26.25">
      <c r="B548" s="14"/>
      <c r="C548" s="14"/>
      <c r="D548" s="14"/>
      <c r="E548" s="14"/>
      <c r="F548" s="67"/>
      <c r="G548" s="67"/>
      <c r="H548" s="67"/>
      <c r="I548" s="67"/>
    </row>
    <row r="549" spans="1:9" ht="26.25">
      <c r="A549" s="14"/>
      <c r="B549" s="14"/>
      <c r="C549" s="14"/>
      <c r="D549" s="14"/>
      <c r="E549" s="14"/>
      <c r="F549" s="14"/>
      <c r="G549" s="14"/>
      <c r="H549" s="14"/>
      <c r="I549" s="14"/>
    </row>
    <row r="550" spans="1:9" ht="26.25">
      <c r="B550" s="14"/>
      <c r="C550" s="14"/>
      <c r="D550" s="14"/>
      <c r="E550" s="14"/>
      <c r="F550" s="67"/>
      <c r="G550" s="67"/>
      <c r="H550" s="67"/>
      <c r="I550" s="67"/>
    </row>
    <row r="551" spans="1:9" ht="26.25">
      <c r="B551" s="14"/>
      <c r="C551" s="14"/>
      <c r="D551" s="14"/>
      <c r="E551" s="14"/>
      <c r="F551" s="67"/>
      <c r="G551" s="67"/>
      <c r="H551" s="67"/>
      <c r="I551" s="67"/>
    </row>
    <row r="552" spans="1:9" ht="26.25">
      <c r="B552" s="14"/>
      <c r="C552" s="14"/>
      <c r="D552" s="14"/>
      <c r="E552" s="14"/>
      <c r="F552" s="67"/>
      <c r="G552" s="67"/>
      <c r="H552" s="67"/>
      <c r="I552" s="67"/>
    </row>
    <row r="553" spans="1:9" ht="26.25">
      <c r="B553" s="14"/>
      <c r="C553" s="14"/>
      <c r="D553" s="14"/>
      <c r="E553" s="14"/>
      <c r="F553" s="67"/>
      <c r="G553" s="67"/>
      <c r="H553" s="67"/>
      <c r="I553" s="67"/>
    </row>
    <row r="554" spans="1:9" ht="26.25">
      <c r="B554" s="14"/>
      <c r="C554" s="14"/>
      <c r="D554" s="14"/>
      <c r="E554" s="14"/>
      <c r="F554" s="67"/>
      <c r="G554" s="67"/>
      <c r="H554" s="67"/>
      <c r="I554" s="67"/>
    </row>
    <row r="555" spans="1:9" ht="26.25">
      <c r="B555" s="14"/>
      <c r="C555" s="14"/>
      <c r="D555" s="14"/>
      <c r="E555" s="14"/>
      <c r="F555" s="67"/>
      <c r="G555" s="67"/>
      <c r="H555" s="67"/>
      <c r="I555" s="67"/>
    </row>
    <row r="556" spans="1:9" ht="26.25">
      <c r="B556" s="14"/>
      <c r="C556" s="14"/>
      <c r="D556" s="14"/>
      <c r="E556" s="14"/>
      <c r="F556" s="67"/>
      <c r="G556" s="67"/>
      <c r="H556" s="67"/>
      <c r="I556" s="67"/>
    </row>
    <row r="557" spans="1:9" ht="26.25">
      <c r="B557" s="14"/>
      <c r="C557" s="14"/>
      <c r="D557" s="14"/>
      <c r="E557" s="14"/>
      <c r="F557" s="67"/>
      <c r="G557" s="67"/>
      <c r="H557" s="67"/>
      <c r="I557" s="67"/>
    </row>
    <row r="558" spans="1:9" ht="26.25">
      <c r="B558" s="14"/>
      <c r="C558" s="14"/>
      <c r="D558" s="14"/>
      <c r="E558" s="14"/>
      <c r="F558" s="67"/>
      <c r="G558" s="67"/>
      <c r="H558" s="67"/>
      <c r="I558" s="67"/>
    </row>
    <row r="559" spans="1:9" ht="26.25">
      <c r="B559" s="14"/>
      <c r="C559" s="14"/>
      <c r="D559" s="14"/>
      <c r="E559" s="14"/>
      <c r="F559" s="67"/>
      <c r="G559" s="67"/>
      <c r="H559" s="67"/>
      <c r="I559" s="67"/>
    </row>
    <row r="560" spans="1:9" ht="26.25">
      <c r="B560" s="14"/>
      <c r="C560" s="14"/>
      <c r="D560" s="14"/>
      <c r="E560" s="14"/>
      <c r="F560" s="67"/>
      <c r="G560" s="67"/>
      <c r="H560" s="67"/>
      <c r="I560" s="67"/>
    </row>
    <row r="561" spans="2:9" ht="26.25">
      <c r="B561" s="14"/>
      <c r="C561" s="14"/>
      <c r="D561" s="14"/>
      <c r="E561" s="14"/>
      <c r="F561" s="67"/>
      <c r="G561" s="67"/>
      <c r="H561" s="67"/>
      <c r="I561" s="67"/>
    </row>
    <row r="562" spans="2:9" ht="26.25">
      <c r="B562" s="14"/>
      <c r="C562" s="14"/>
      <c r="D562" s="14"/>
      <c r="E562" s="14"/>
      <c r="F562" s="67"/>
      <c r="G562" s="67"/>
      <c r="H562" s="67"/>
      <c r="I562" s="67"/>
    </row>
    <row r="563" spans="2:9" ht="26.25">
      <c r="B563" s="14"/>
      <c r="C563" s="14"/>
      <c r="D563" s="14"/>
      <c r="E563" s="14"/>
      <c r="F563" s="67"/>
      <c r="G563" s="67"/>
      <c r="H563" s="67"/>
      <c r="I563" s="67"/>
    </row>
    <row r="564" spans="2:9" ht="26.25">
      <c r="B564" s="14"/>
      <c r="C564" s="14"/>
      <c r="D564" s="14"/>
      <c r="E564" s="14"/>
      <c r="F564" s="67"/>
      <c r="G564" s="67"/>
      <c r="H564" s="67"/>
      <c r="I564" s="67"/>
    </row>
    <row r="565" spans="2:9" ht="26.25">
      <c r="B565" s="14"/>
      <c r="C565" s="14"/>
      <c r="D565" s="14"/>
      <c r="E565" s="14"/>
      <c r="F565" s="67"/>
      <c r="G565" s="67"/>
      <c r="H565" s="67"/>
      <c r="I565" s="67"/>
    </row>
    <row r="566" spans="2:9" ht="26.25">
      <c r="B566" s="14"/>
      <c r="C566" s="14"/>
      <c r="D566" s="14"/>
      <c r="E566" s="14"/>
      <c r="F566" s="67"/>
      <c r="G566" s="67"/>
      <c r="H566" s="67"/>
      <c r="I566" s="67"/>
    </row>
    <row r="567" spans="2:9" ht="26.25">
      <c r="B567" s="14"/>
      <c r="C567" s="14"/>
      <c r="D567" s="14"/>
      <c r="E567" s="14"/>
      <c r="F567" s="67"/>
      <c r="G567" s="67"/>
      <c r="H567" s="67"/>
      <c r="I567" s="67"/>
    </row>
    <row r="568" spans="2:9" ht="26.25">
      <c r="B568" s="14"/>
      <c r="C568" s="14"/>
      <c r="D568" s="14"/>
      <c r="E568" s="14"/>
      <c r="F568" s="67"/>
      <c r="G568" s="67"/>
      <c r="H568" s="67"/>
      <c r="I568" s="67"/>
    </row>
  </sheetData>
  <mergeCells count="1">
    <mergeCell ref="A1:I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>&amp;L&amp;"Calibri (Body),Regular"&amp;16Tom Faulkner EU Retail Price List - 2022
&amp;R&amp;16Dining Tables</oddHeader>
    <oddFooter>&amp;R&amp;16&amp;P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1BEAE-365C-4363-BC6C-2BEABA9B9680}">
  <sheetPr codeName="Sheet6">
    <tabColor rgb="FF00B050"/>
  </sheetPr>
  <dimension ref="A1:I570"/>
  <sheetViews>
    <sheetView showGridLines="0" view="pageLayout" topLeftCell="A487" zoomScale="50" zoomScaleNormal="120" zoomScalePageLayoutView="50" workbookViewId="0">
      <selection activeCell="H309" sqref="H309"/>
    </sheetView>
  </sheetViews>
  <sheetFormatPr defaultColWidth="11.125" defaultRowHeight="15.75"/>
  <cols>
    <col min="1" max="1" width="1.625" customWidth="1"/>
    <col min="2" max="2" width="14" bestFit="1" customWidth="1"/>
    <col min="3" max="3" width="31.125" customWidth="1"/>
    <col min="4" max="4" width="38.5" customWidth="1"/>
    <col min="5" max="5" width="10.625" customWidth="1"/>
    <col min="6" max="6" width="22.125" style="9" customWidth="1"/>
    <col min="7" max="7" width="30.5" style="9" customWidth="1"/>
    <col min="8" max="8" width="32.625" style="9" customWidth="1"/>
    <col min="9" max="9" width="25.625" style="9" customWidth="1"/>
    <col min="10" max="10" width="11.125" customWidth="1"/>
  </cols>
  <sheetData>
    <row r="1" spans="1:9" ht="36">
      <c r="A1" s="696" t="s">
        <v>19</v>
      </c>
      <c r="B1" s="696"/>
      <c r="C1" s="696"/>
      <c r="D1" s="696"/>
      <c r="E1" s="696"/>
      <c r="F1" s="696"/>
      <c r="G1" s="696"/>
      <c r="H1" s="696"/>
      <c r="I1" s="696"/>
    </row>
    <row r="2" spans="1:9" ht="28.5">
      <c r="A2" s="11"/>
      <c r="B2" s="11"/>
      <c r="C2" s="11"/>
      <c r="D2" s="11"/>
      <c r="E2" s="11"/>
      <c r="F2" s="116"/>
      <c r="G2" s="116"/>
      <c r="H2" s="116"/>
      <c r="I2" s="116"/>
    </row>
    <row r="3" spans="1:9" ht="48.75">
      <c r="A3" s="2" t="s">
        <v>23</v>
      </c>
      <c r="B3" s="25" t="s">
        <v>24</v>
      </c>
      <c r="C3" s="3"/>
      <c r="D3" s="3"/>
      <c r="E3" s="3"/>
      <c r="F3" s="117"/>
      <c r="G3" s="71"/>
      <c r="H3" s="71"/>
      <c r="I3" s="71"/>
    </row>
    <row r="4" spans="1:9" s="69" customFormat="1" ht="26.25">
      <c r="A4" s="26"/>
      <c r="B4" s="26" t="s">
        <v>83</v>
      </c>
      <c r="C4" s="26"/>
      <c r="D4" s="26"/>
      <c r="E4" s="28" t="s">
        <v>0</v>
      </c>
      <c r="F4" s="136" t="s">
        <v>79</v>
      </c>
      <c r="G4" s="177" t="s">
        <v>1</v>
      </c>
      <c r="H4" s="28" t="s">
        <v>598</v>
      </c>
      <c r="I4" s="26"/>
    </row>
    <row r="5" spans="1:9" ht="26.25">
      <c r="A5" s="1"/>
      <c r="B5" s="14"/>
      <c r="C5" s="14"/>
      <c r="D5" s="14"/>
      <c r="E5" s="48"/>
      <c r="F5" s="167" t="s">
        <v>113</v>
      </c>
      <c r="G5" s="167"/>
      <c r="H5" s="218" t="s">
        <v>663</v>
      </c>
    </row>
    <row r="6" spans="1:9" ht="26.25">
      <c r="A6" s="1"/>
      <c r="B6" s="14"/>
      <c r="C6" s="14"/>
      <c r="D6" s="14"/>
      <c r="E6" s="16" t="s">
        <v>2</v>
      </c>
      <c r="F6" s="87" t="s">
        <v>9</v>
      </c>
      <c r="G6" s="414">
        <f>ROUNDUP((((('Exchange rate'!Eur_per_GBP*('UK-R-Dining Tables'!G6/(1+'Exchange rate'!UK_vat_rate))*1.25)-('Exchange rate'!Eur_per_GBP*('UK-R-Dining Tables'!G6/(1+'Exchange rate'!UK_vat_rate))*1.25)*0.25)+1)*0.9165)/10,0)*10</f>
        <v>9600</v>
      </c>
      <c r="H6" s="414">
        <f>ROUNDUP((((('Exchange rate'!Eur_per_GBP*('UK-R-Dining Tables'!H6/(1+'Exchange rate'!UK_vat_rate))*1.25)-('Exchange rate'!Eur_per_GBP*('UK-R-Dining Tables'!H6/(1+'Exchange rate'!UK_vat_rate))*1.25)*0.25)+1)*0.9165)/10,0)*10</f>
        <v>12580</v>
      </c>
    </row>
    <row r="7" spans="1:9" ht="26.25">
      <c r="A7" s="1"/>
      <c r="B7" s="14"/>
      <c r="C7" s="14"/>
      <c r="D7" s="14"/>
      <c r="E7" s="16" t="s">
        <v>3</v>
      </c>
      <c r="F7" s="87" t="s">
        <v>327</v>
      </c>
      <c r="G7" s="414">
        <f>ROUNDUP((((('Exchange rate'!Eur_per_GBP*('UK-R-Dining Tables'!G7/(1+'Exchange rate'!UK_vat_rate))*1.25)-('Exchange rate'!Eur_per_GBP*('UK-R-Dining Tables'!G7/(1+'Exchange rate'!UK_vat_rate))*1.25)*0.25)+1)*0.9165)/10,0)*10</f>
        <v>11050</v>
      </c>
      <c r="H7" s="414">
        <f>ROUNDUP((((('Exchange rate'!Eur_per_GBP*('UK-R-Dining Tables'!H7/(1+'Exchange rate'!UK_vat_rate))*1.25)-('Exchange rate'!Eur_per_GBP*('UK-R-Dining Tables'!H7/(1+'Exchange rate'!UK_vat_rate))*1.25)*0.25)+1)*0.9165)/10,0)*10</f>
        <v>14470</v>
      </c>
      <c r="I7" s="159"/>
    </row>
    <row r="8" spans="1:9" ht="26.25">
      <c r="A8" s="1"/>
      <c r="B8" s="14"/>
      <c r="C8" s="14"/>
      <c r="D8" s="14"/>
      <c r="E8" s="16" t="s">
        <v>4</v>
      </c>
      <c r="F8" s="87" t="s">
        <v>268</v>
      </c>
      <c r="G8" s="414">
        <f>ROUNDUP((((('Exchange rate'!Eur_per_GBP*('UK-R-Dining Tables'!G8/(1+'Exchange rate'!UK_vat_rate))*1.25)-('Exchange rate'!Eur_per_GBP*('UK-R-Dining Tables'!G8/(1+'Exchange rate'!UK_vat_rate))*1.25)*0.25)+1)*0.9165)/10,0)*10</f>
        <v>12700</v>
      </c>
      <c r="H8" s="414">
        <f>ROUNDUP((((('Exchange rate'!Eur_per_GBP*('UK-R-Dining Tables'!H8/(1+'Exchange rate'!UK_vat_rate))*1.25)-('Exchange rate'!Eur_per_GBP*('UK-R-Dining Tables'!H8/(1+'Exchange rate'!UK_vat_rate))*1.25)*0.25)+1)*0.9165)/10,0)*10</f>
        <v>16630</v>
      </c>
      <c r="I8" s="159"/>
    </row>
    <row r="9" spans="1:9" ht="26.25">
      <c r="A9" s="1"/>
      <c r="B9" s="14"/>
      <c r="C9" s="14"/>
      <c r="D9" s="14"/>
      <c r="E9" s="144" t="s">
        <v>5</v>
      </c>
      <c r="F9" s="87" t="s">
        <v>328</v>
      </c>
      <c r="G9" s="414">
        <f>ROUNDUP((((('Exchange rate'!Eur_per_GBP*('UK-R-Dining Tables'!G9/(1+'Exchange rate'!UK_vat_rate))*1.25)-('Exchange rate'!Eur_per_GBP*('UK-R-Dining Tables'!G9/(1+'Exchange rate'!UK_vat_rate))*1.25)*0.25)+1)*0.9165)/10,0)*10</f>
        <v>15880</v>
      </c>
      <c r="H9" s="414">
        <f>ROUNDUP((((('Exchange rate'!Eur_per_GBP*('UK-R-Dining Tables'!H9/(1+'Exchange rate'!UK_vat_rate))*1.25)-('Exchange rate'!Eur_per_GBP*('UK-R-Dining Tables'!H9/(1+'Exchange rate'!UK_vat_rate))*1.25)*0.25)+1)*0.9165)/10,0)*10</f>
        <v>20790</v>
      </c>
      <c r="I9" s="159"/>
    </row>
    <row r="10" spans="1:9" ht="25.35" customHeight="1">
      <c r="B10" s="14"/>
      <c r="C10" s="14"/>
      <c r="D10" s="14"/>
      <c r="E10" s="48"/>
      <c r="F10" s="150"/>
      <c r="G10" s="150"/>
      <c r="H10" s="150"/>
    </row>
    <row r="11" spans="1:9" ht="25.35" customHeight="1">
      <c r="B11" s="14"/>
      <c r="C11" s="14"/>
      <c r="D11" s="14"/>
      <c r="E11" s="168" t="s">
        <v>127</v>
      </c>
      <c r="F11" s="150"/>
      <c r="G11" s="150"/>
      <c r="H11" s="150"/>
    </row>
    <row r="12" spans="1:9" ht="25.35" customHeight="1">
      <c r="B12" s="14"/>
      <c r="C12" s="14"/>
      <c r="D12" s="14"/>
      <c r="E12" s="169"/>
      <c r="F12" s="170"/>
      <c r="G12" s="170"/>
      <c r="H12" s="150"/>
    </row>
    <row r="13" spans="1:9" ht="24.75" customHeight="1">
      <c r="B13" s="14"/>
      <c r="C13" s="14"/>
      <c r="D13" s="14"/>
      <c r="E13" s="8"/>
      <c r="F13" s="170"/>
      <c r="G13" s="170"/>
      <c r="H13" s="170"/>
    </row>
    <row r="14" spans="1:9" ht="25.35" customHeight="1">
      <c r="B14" s="14"/>
      <c r="C14" s="14"/>
      <c r="D14" s="14"/>
      <c r="E14" s="171" t="s">
        <v>14</v>
      </c>
      <c r="F14" s="172"/>
      <c r="G14" s="172"/>
      <c r="H14" s="371">
        <f>ROUNDUP(((('Exchange rate'!Eur_per_GBP*('UK-R-Dining Tables'!H14/(1+'Exchange rate'!UK_vat_rate))*1.25*0.9165)+1)/1.59)/10,0)*10</f>
        <v>960</v>
      </c>
    </row>
    <row r="15" spans="1:9" ht="25.35" customHeight="1">
      <c r="B15" s="14"/>
      <c r="C15" s="14"/>
      <c r="D15" s="14"/>
      <c r="E15" s="129"/>
      <c r="F15" s="150"/>
      <c r="G15" s="150"/>
      <c r="H15" s="150"/>
    </row>
    <row r="16" spans="1:9" ht="25.35" customHeight="1">
      <c r="E16" s="129"/>
      <c r="G16" s="119"/>
      <c r="H16" s="120"/>
      <c r="I16" s="120"/>
    </row>
    <row r="17" spans="1:9" ht="25.35" customHeight="1">
      <c r="E17" s="129"/>
      <c r="G17" s="119"/>
      <c r="H17" s="120"/>
      <c r="I17" s="120"/>
    </row>
    <row r="18" spans="1:9" ht="48.75">
      <c r="A18" s="2" t="s">
        <v>23</v>
      </c>
      <c r="B18" s="25" t="s">
        <v>24</v>
      </c>
      <c r="C18" s="3"/>
      <c r="D18" s="3"/>
      <c r="E18" s="3"/>
      <c r="F18" s="117"/>
      <c r="G18" s="71"/>
      <c r="H18" s="71"/>
      <c r="I18" s="71"/>
    </row>
    <row r="19" spans="1:9" s="69" customFormat="1" ht="26.25">
      <c r="A19" s="26"/>
      <c r="B19" s="26" t="s">
        <v>15</v>
      </c>
      <c r="C19" s="26"/>
      <c r="D19" s="26"/>
      <c r="E19" s="28" t="s">
        <v>0</v>
      </c>
      <c r="F19" s="136" t="s">
        <v>79</v>
      </c>
      <c r="G19" s="177" t="s">
        <v>635</v>
      </c>
      <c r="H19" s="28" t="s">
        <v>653</v>
      </c>
      <c r="I19" s="26" t="s">
        <v>598</v>
      </c>
    </row>
    <row r="20" spans="1:9" ht="61.5" customHeight="1">
      <c r="A20" s="1"/>
      <c r="B20" s="14"/>
      <c r="C20" s="14"/>
      <c r="D20" s="14"/>
      <c r="E20" s="48"/>
      <c r="F20" s="167" t="s">
        <v>113</v>
      </c>
      <c r="G20" s="167"/>
      <c r="H20" s="218"/>
      <c r="I20" s="616" t="s">
        <v>663</v>
      </c>
    </row>
    <row r="21" spans="1:9" ht="26.25">
      <c r="A21" s="1"/>
      <c r="B21" s="14"/>
      <c r="C21" s="14"/>
      <c r="D21" s="14"/>
      <c r="E21" s="16" t="s">
        <v>2</v>
      </c>
      <c r="F21" s="87" t="s">
        <v>16</v>
      </c>
      <c r="G21" s="213">
        <f>ROUNDUP((((('Exchange rate'!Eur_per_GBP*('UK-R-Dining Tables'!G21/(1+'Exchange rate'!UK_vat_rate))*1.25)-('Exchange rate'!Eur_per_GBP*('UK-R-Dining Tables'!G21/(1+'Exchange rate'!UK_vat_rate))*1.25)*0.25)+1)*0.9165)/10,0)*10</f>
        <v>4240</v>
      </c>
      <c r="H21" s="146">
        <f>ROUNDUP((((('Exchange rate'!Eur_per_GBP*('UK-R-Dining Tables'!H21/(1+'Exchange rate'!UK_vat_rate))*1.25)-('Exchange rate'!Eur_per_GBP*('UK-R-Dining Tables'!H21/(1+'Exchange rate'!UK_vat_rate))*1.25)*0.25)+1)*0.9165)/10,0)*10</f>
        <v>6150</v>
      </c>
      <c r="I21" s="367">
        <f>ROUNDUP((((('Exchange rate'!Eur_per_GBP*('UK-R-Dining Tables'!I21/(1+'Exchange rate'!UK_vat_rate))*1.25)-('Exchange rate'!Eur_per_GBP*('UK-R-Dining Tables'!I21/(1+'Exchange rate'!UK_vat_rate))*1.25)*0.25)+1)*0.9165)/10,0)*10</f>
        <v>8060</v>
      </c>
    </row>
    <row r="22" spans="1:9" ht="26.25">
      <c r="A22" s="1"/>
      <c r="B22" s="14"/>
      <c r="C22" s="14"/>
      <c r="D22" s="14"/>
      <c r="E22" s="16" t="s">
        <v>3</v>
      </c>
      <c r="F22" s="87" t="s">
        <v>17</v>
      </c>
      <c r="G22" s="213">
        <f>ROUNDUP((((('Exchange rate'!Eur_per_GBP*('UK-R-Dining Tables'!G22/(1+'Exchange rate'!UK_vat_rate))*1.25)-('Exchange rate'!Eur_per_GBP*('UK-R-Dining Tables'!G22/(1+'Exchange rate'!UK_vat_rate))*1.25)*0.25)+1)*0.9165)/10,0)*10</f>
        <v>4880</v>
      </c>
      <c r="H22" s="146">
        <f>ROUNDUP((((('Exchange rate'!Eur_per_GBP*('UK-R-Dining Tables'!H22/(1+'Exchange rate'!UK_vat_rate))*1.25)-('Exchange rate'!Eur_per_GBP*('UK-R-Dining Tables'!H22/(1+'Exchange rate'!UK_vat_rate))*1.25)*0.25)+1)*0.9165)/10,0)*10</f>
        <v>7080</v>
      </c>
      <c r="I22" s="367">
        <f>ROUNDUP((((('Exchange rate'!Eur_per_GBP*('UK-R-Dining Tables'!I22/(1+'Exchange rate'!UK_vat_rate))*1.25)-('Exchange rate'!Eur_per_GBP*('UK-R-Dining Tables'!I22/(1+'Exchange rate'!UK_vat_rate))*1.25)*0.25)+1)*0.9165)/10,0)*10</f>
        <v>9270</v>
      </c>
    </row>
    <row r="23" spans="1:9" ht="26.25">
      <c r="A23" s="1"/>
      <c r="B23" s="14"/>
      <c r="C23" s="14"/>
      <c r="D23" s="14"/>
      <c r="E23" s="16" t="s">
        <v>4</v>
      </c>
      <c r="F23" s="87" t="s">
        <v>654</v>
      </c>
      <c r="G23" s="213">
        <f>ROUNDUP((((('Exchange rate'!Eur_per_GBP*('UK-R-Dining Tables'!G23/(1+'Exchange rate'!UK_vat_rate))*1.25)-('Exchange rate'!Eur_per_GBP*('UK-R-Dining Tables'!G23/(1+'Exchange rate'!UK_vat_rate))*1.25)*0.25)+1)*0.9165)/10,0)*10</f>
        <v>6100</v>
      </c>
      <c r="H23" s="146">
        <f>ROUNDUP((((('Exchange rate'!Eur_per_GBP*('UK-R-Dining Tables'!H23/(1+'Exchange rate'!UK_vat_rate))*1.25)-('Exchange rate'!Eur_per_GBP*('UK-R-Dining Tables'!H23/(1+'Exchange rate'!UK_vat_rate))*1.25)*0.25)+1)*0.9165)/10,0)*10</f>
        <v>9700</v>
      </c>
      <c r="I23" s="367">
        <f>ROUNDUP((((('Exchange rate'!Eur_per_GBP*('UK-R-Dining Tables'!I23/(1+'Exchange rate'!UK_vat_rate))*1.25)-('Exchange rate'!Eur_per_GBP*('UK-R-Dining Tables'!I23/(1+'Exchange rate'!UK_vat_rate))*1.25)*0.25)+1)*0.9165)/10,0)*10</f>
        <v>11580</v>
      </c>
    </row>
    <row r="24" spans="1:9" ht="26.25">
      <c r="A24" s="1"/>
      <c r="B24" s="14"/>
      <c r="C24" s="14"/>
      <c r="D24" s="14"/>
      <c r="E24" s="144" t="s">
        <v>5</v>
      </c>
      <c r="F24" s="87" t="s">
        <v>681</v>
      </c>
      <c r="G24" s="213">
        <f>ROUNDUP((((('Exchange rate'!Eur_per_GBP*('UK-R-Dining Tables'!G24/(1+'Exchange rate'!UK_vat_rate))*1.25)-('Exchange rate'!Eur_per_GBP*('UK-R-Dining Tables'!G24/(1+'Exchange rate'!UK_vat_rate))*1.25)*0.25)+1)*0.9165)/10,0)*10</f>
        <v>7010</v>
      </c>
      <c r="H24" s="146">
        <f>ROUNDUP((((('Exchange rate'!Eur_per_GBP*('UK-R-Dining Tables'!H24/(1+'Exchange rate'!UK_vat_rate))*1.25)-('Exchange rate'!Eur_per_GBP*('UK-R-Dining Tables'!H24/(1+'Exchange rate'!UK_vat_rate))*1.25)*0.25)+1)*0.9165)/10,0)*10</f>
        <v>10160</v>
      </c>
      <c r="I24" s="367">
        <f>ROUNDUP((((('Exchange rate'!Eur_per_GBP*('UK-R-Dining Tables'!I24/(1+'Exchange rate'!UK_vat_rate))*1.25)-('Exchange rate'!Eur_per_GBP*('UK-R-Dining Tables'!I24/(1+'Exchange rate'!UK_vat_rate))*1.25)*0.25)+1)*0.9165)/10,0)*10</f>
        <v>13320</v>
      </c>
    </row>
    <row r="25" spans="1:9" ht="25.35" customHeight="1">
      <c r="B25" s="14"/>
      <c r="C25" s="14"/>
      <c r="D25" s="14"/>
      <c r="E25" s="48"/>
      <c r="F25" s="150"/>
      <c r="G25" s="150"/>
      <c r="H25" s="150"/>
    </row>
    <row r="26" spans="1:9" ht="25.35" customHeight="1">
      <c r="B26" s="14"/>
      <c r="C26" s="14"/>
      <c r="D26" s="14"/>
      <c r="E26" s="168" t="s">
        <v>127</v>
      </c>
      <c r="F26" s="150"/>
      <c r="G26" s="150"/>
      <c r="H26" s="150"/>
    </row>
    <row r="27" spans="1:9" ht="25.35" customHeight="1">
      <c r="B27" s="14"/>
      <c r="C27" s="14"/>
      <c r="D27" s="14"/>
      <c r="E27" s="169"/>
      <c r="F27" s="170"/>
      <c r="G27" s="170"/>
      <c r="H27" s="150"/>
    </row>
    <row r="28" spans="1:9" ht="24.75" customHeight="1">
      <c r="B28" s="14"/>
      <c r="C28" s="14"/>
      <c r="D28" s="14"/>
      <c r="E28" s="8"/>
      <c r="F28" s="170"/>
      <c r="G28" s="170"/>
      <c r="H28" s="170"/>
    </row>
    <row r="29" spans="1:9" ht="25.35" customHeight="1">
      <c r="B29" s="14"/>
      <c r="C29" s="14"/>
      <c r="D29" s="14"/>
      <c r="E29" s="171" t="s">
        <v>14</v>
      </c>
      <c r="F29" s="172"/>
      <c r="G29" s="172"/>
      <c r="H29" s="173">
        <f>ROUNDUP(((('Exchange rate'!Eur_per_GBP*('UK-R-Dining Tables'!H29/(1+'Exchange rate'!UK_vat_rate))*1.25*0.9165)+1)/1.59)/10,0)*10</f>
        <v>960</v>
      </c>
    </row>
    <row r="30" spans="1:9" ht="25.35" customHeight="1">
      <c r="B30" s="14"/>
      <c r="C30" s="14"/>
      <c r="D30" s="14"/>
      <c r="E30" s="64"/>
      <c r="F30" s="150"/>
      <c r="G30" s="150"/>
      <c r="H30" s="597"/>
    </row>
    <row r="31" spans="1:9" ht="25.35" customHeight="1">
      <c r="E31" s="129"/>
      <c r="G31" s="119"/>
      <c r="H31" s="120"/>
      <c r="I31" s="120"/>
    </row>
    <row r="32" spans="1:9" ht="48.75">
      <c r="A32" s="2" t="s">
        <v>23</v>
      </c>
      <c r="B32" s="25" t="s">
        <v>665</v>
      </c>
      <c r="C32" s="3"/>
      <c r="D32" s="3"/>
      <c r="E32" s="3"/>
      <c r="F32" s="117"/>
      <c r="G32" s="71"/>
      <c r="H32" s="71"/>
      <c r="I32" s="71"/>
    </row>
    <row r="33" spans="1:9" s="69" customFormat="1" ht="26.25">
      <c r="A33" s="26"/>
      <c r="B33" s="26" t="s">
        <v>15</v>
      </c>
      <c r="C33" s="26"/>
      <c r="D33" s="26"/>
      <c r="E33" s="28" t="s">
        <v>0</v>
      </c>
      <c r="F33" s="215" t="s">
        <v>94</v>
      </c>
      <c r="G33" s="28" t="s">
        <v>326</v>
      </c>
      <c r="H33" s="86" t="s">
        <v>1</v>
      </c>
      <c r="I33" s="86" t="s">
        <v>439</v>
      </c>
    </row>
    <row r="34" spans="1:9" ht="26.25">
      <c r="A34" s="1"/>
      <c r="B34" s="14"/>
      <c r="C34" s="14"/>
      <c r="D34" s="14"/>
      <c r="E34" s="16"/>
      <c r="F34" s="118" t="s">
        <v>113</v>
      </c>
      <c r="G34" s="118"/>
    </row>
    <row r="35" spans="1:9" ht="26.25">
      <c r="A35" s="1"/>
      <c r="B35" s="14"/>
      <c r="C35" s="14"/>
      <c r="D35" s="14"/>
      <c r="E35" s="16" t="s">
        <v>2</v>
      </c>
      <c r="F35" s="621" t="s">
        <v>16</v>
      </c>
      <c r="G35" s="414">
        <f>ROUNDUP((((('Exchange rate'!Eur_per_GBP*('UK-R-Dining Tables'!G36/(1+'Exchange rate'!UK_vat_rate))*1.25)-('Exchange rate'!Eur_per_GBP*('UK-R-Dining Tables'!G36/(1+'Exchange rate'!UK_vat_rate))*1.25)*0.25)+1)*0.9165)/10,0)*10</f>
        <v>4240</v>
      </c>
      <c r="H35" s="414">
        <f>ROUNDUP((((('Exchange rate'!Eur_per_GBP*('UK-R-Dining Tables'!H36/(1+'Exchange rate'!UK_vat_rate))*1.25)-('Exchange rate'!Eur_per_GBP*('UK-R-Dining Tables'!H36/(1+'Exchange rate'!UK_vat_rate))*1.25)*0.25)+1)*0.9165)/10,0)*10</f>
        <v>6150</v>
      </c>
      <c r="I35" s="414">
        <f>ROUNDUP((((('Exchange rate'!Eur_per_GBP*('UK-R-Dining Tables'!I36/(1+'Exchange rate'!UK_vat_rate))*1.25)-('Exchange rate'!Eur_per_GBP*('UK-R-Dining Tables'!I36/(1+'Exchange rate'!UK_vat_rate))*1.25)*0.25)+1)*0.9165)/10,0)*10</f>
        <v>8060</v>
      </c>
    </row>
    <row r="36" spans="1:9" ht="26.25">
      <c r="A36" s="1"/>
      <c r="B36" s="14"/>
      <c r="C36" s="14"/>
      <c r="D36" s="14"/>
      <c r="E36" s="16" t="s">
        <v>3</v>
      </c>
      <c r="F36" s="87" t="s">
        <v>17</v>
      </c>
      <c r="G36" s="414">
        <f>ROUNDUP((((('Exchange rate'!Eur_per_GBP*('UK-R-Dining Tables'!G37/(1+'Exchange rate'!UK_vat_rate))*1.25)-('Exchange rate'!Eur_per_GBP*('UK-R-Dining Tables'!G37/(1+'Exchange rate'!UK_vat_rate))*1.25)*0.25)+1)*0.9165)/10,0)*10</f>
        <v>4880</v>
      </c>
      <c r="H36" s="414">
        <f>ROUNDUP((((('Exchange rate'!Eur_per_GBP*('UK-R-Dining Tables'!H37/(1+'Exchange rate'!UK_vat_rate))*1.25)-('Exchange rate'!Eur_per_GBP*('UK-R-Dining Tables'!H37/(1+'Exchange rate'!UK_vat_rate))*1.25)*0.25)+1)*0.9165)/10,0)*10</f>
        <v>7080</v>
      </c>
      <c r="I36" s="414">
        <f>ROUNDUP((((('Exchange rate'!Eur_per_GBP*('UK-R-Dining Tables'!I37/(1+'Exchange rate'!UK_vat_rate))*1.25)-('Exchange rate'!Eur_per_GBP*('UK-R-Dining Tables'!I37/(1+'Exchange rate'!UK_vat_rate))*1.25)*0.25)+1)*0.9165)/10,0)*10</f>
        <v>9270</v>
      </c>
    </row>
    <row r="37" spans="1:9" ht="26.25">
      <c r="A37" s="1"/>
      <c r="B37" s="14"/>
      <c r="C37" s="14"/>
      <c r="D37" s="14"/>
      <c r="E37" s="16" t="s">
        <v>4</v>
      </c>
      <c r="F37" s="87" t="s">
        <v>18</v>
      </c>
      <c r="G37" s="414">
        <f>ROUNDUP((((('Exchange rate'!Eur_per_GBP*('UK-R-Dining Tables'!G38/(1+'Exchange rate'!UK_vat_rate))*1.25)-('Exchange rate'!Eur_per_GBP*('UK-R-Dining Tables'!G38/(1+'Exchange rate'!UK_vat_rate))*1.25)*0.25)+1)*0.9165)/10,0)*10</f>
        <v>6100</v>
      </c>
      <c r="H37" s="414">
        <f>ROUNDUP((((('Exchange rate'!Eur_per_GBP*('UK-R-Dining Tables'!H38/(1+'Exchange rate'!UK_vat_rate))*1.25)-('Exchange rate'!Eur_per_GBP*('UK-R-Dining Tables'!H38/(1+'Exchange rate'!UK_vat_rate))*1.25)*0.25)+1)*0.9165)/10,0)*10</f>
        <v>8840</v>
      </c>
      <c r="I37" s="414">
        <f>ROUNDUP((((('Exchange rate'!Eur_per_GBP*('UK-R-Dining Tables'!I38/(1+'Exchange rate'!UK_vat_rate))*1.25)-('Exchange rate'!Eur_per_GBP*('UK-R-Dining Tables'!I38/(1+'Exchange rate'!UK_vat_rate))*1.25)*0.25)+1)*0.9165)/10,0)*10</f>
        <v>11580</v>
      </c>
    </row>
    <row r="38" spans="1:9" ht="26.25">
      <c r="A38" s="1"/>
      <c r="B38" s="14"/>
      <c r="C38" s="14"/>
      <c r="D38" s="14"/>
      <c r="E38" s="16" t="s">
        <v>5</v>
      </c>
      <c r="F38" s="67" t="s">
        <v>681</v>
      </c>
      <c r="G38" s="414">
        <f>ROUNDUP((((('Exchange rate'!Eur_per_GBP*('UK-R-Dining Tables'!G39/(1+'Exchange rate'!UK_vat_rate))*1.25)-('Exchange rate'!Eur_per_GBP*('UK-R-Dining Tables'!G39/(1+'Exchange rate'!UK_vat_rate))*1.25)*0.25)+1)*0.9165)/10,0)*10</f>
        <v>7010</v>
      </c>
      <c r="H38" s="414">
        <f>ROUNDUP((((('Exchange rate'!Eur_per_GBP*('UK-R-Dining Tables'!H39/(1+'Exchange rate'!UK_vat_rate))*1.25)-('Exchange rate'!Eur_per_GBP*('UK-R-Dining Tables'!H39/(1+'Exchange rate'!UK_vat_rate))*1.25)*0.25)+1)*0.9165)/10,0)*10</f>
        <v>10160</v>
      </c>
      <c r="I38" s="414">
        <f>ROUNDUP((((('Exchange rate'!Eur_per_GBP*('UK-R-Dining Tables'!I39/(1+'Exchange rate'!UK_vat_rate))*1.25)-('Exchange rate'!Eur_per_GBP*('UK-R-Dining Tables'!I39/(1+'Exchange rate'!UK_vat_rate))*1.25)*0.25)+1)*0.9165)/10,0)*10</f>
        <v>13320</v>
      </c>
    </row>
    <row r="39" spans="1:9" ht="25.35" customHeight="1">
      <c r="B39" s="14"/>
      <c r="C39" s="14"/>
      <c r="D39" s="14"/>
      <c r="E39" s="16"/>
      <c r="F39" s="87"/>
      <c r="G39" s="87"/>
    </row>
    <row r="40" spans="1:9" ht="25.35" customHeight="1">
      <c r="B40" s="14"/>
      <c r="C40" s="14"/>
      <c r="D40" s="14"/>
      <c r="E40" s="16"/>
      <c r="F40" s="87"/>
      <c r="G40" s="87"/>
    </row>
    <row r="41" spans="1:9" ht="25.35" customHeight="1">
      <c r="B41" s="14"/>
      <c r="C41" s="14"/>
      <c r="D41" s="14"/>
      <c r="E41" s="16"/>
      <c r="F41" s="67"/>
      <c r="G41" s="67"/>
    </row>
    <row r="42" spans="1:9" ht="25.35" customHeight="1">
      <c r="B42" s="14"/>
      <c r="C42" s="14"/>
      <c r="D42" s="14"/>
      <c r="E42" s="210" t="s">
        <v>284</v>
      </c>
      <c r="F42" s="67"/>
      <c r="G42" s="67"/>
    </row>
    <row r="43" spans="1:9" ht="25.35" customHeight="1">
      <c r="B43" s="14"/>
      <c r="C43" s="14"/>
      <c r="D43" s="14"/>
      <c r="E43" s="141"/>
      <c r="F43" s="67"/>
      <c r="G43" s="67"/>
    </row>
    <row r="44" spans="1:9" ht="25.35" customHeight="1">
      <c r="B44" s="14"/>
      <c r="C44" s="14"/>
      <c r="D44" s="14"/>
      <c r="E44" s="141"/>
    </row>
    <row r="45" spans="1:9" ht="25.35" customHeight="1">
      <c r="B45" s="14"/>
      <c r="C45" s="14"/>
      <c r="D45" s="14"/>
    </row>
    <row r="46" spans="1:9" ht="25.35" customHeight="1">
      <c r="B46" s="14"/>
      <c r="C46" s="14"/>
      <c r="D46" s="14"/>
      <c r="E46" s="81" t="s">
        <v>14</v>
      </c>
      <c r="F46" s="160"/>
      <c r="G46" s="160"/>
      <c r="H46" s="371">
        <f>ROUNDUP(((('Exchange rate'!Eur_per_GBP*('UK-R-Dining Tables'!H47/(1+'Exchange rate'!UK_vat_rate))*1.25*0.9165)+1)/1.59)/10,0)*10</f>
        <v>960</v>
      </c>
    </row>
    <row r="47" spans="1:9" ht="25.35" customHeight="1">
      <c r="B47" s="14"/>
      <c r="C47" s="14"/>
      <c r="D47" s="14"/>
      <c r="E47" s="169"/>
      <c r="F47" s="67"/>
      <c r="G47" s="67"/>
    </row>
    <row r="48" spans="1:9" ht="25.35" customHeight="1">
      <c r="B48" s="14"/>
      <c r="C48" s="14"/>
      <c r="D48" s="14"/>
      <c r="E48" s="24"/>
      <c r="F48" s="67"/>
      <c r="G48" s="67"/>
      <c r="H48" s="143"/>
      <c r="I48" s="67"/>
    </row>
    <row r="49" spans="2:9" ht="52.35" customHeight="1">
      <c r="B49" s="25" t="s">
        <v>557</v>
      </c>
      <c r="C49" s="3"/>
      <c r="D49" s="3"/>
      <c r="E49" s="3"/>
      <c r="F49" s="117"/>
      <c r="G49" s="71"/>
      <c r="H49" s="71"/>
      <c r="I49" s="71"/>
    </row>
    <row r="50" spans="2:9" ht="25.35" customHeight="1">
      <c r="B50" s="26" t="s">
        <v>43</v>
      </c>
      <c r="C50" s="26"/>
      <c r="D50" s="26"/>
      <c r="E50" s="28" t="s">
        <v>0</v>
      </c>
      <c r="F50" s="215" t="s">
        <v>94</v>
      </c>
      <c r="G50" s="28" t="s">
        <v>584</v>
      </c>
      <c r="H50" s="86"/>
      <c r="I50" s="26"/>
    </row>
    <row r="51" spans="2:9" ht="25.35" customHeight="1">
      <c r="B51" s="14"/>
      <c r="C51" s="14"/>
      <c r="D51" s="14"/>
      <c r="E51" s="16"/>
      <c r="F51" s="118" t="s">
        <v>113</v>
      </c>
      <c r="G51" s="118"/>
    </row>
    <row r="52" spans="2:9" ht="25.35" customHeight="1">
      <c r="B52" s="14"/>
      <c r="C52" s="14"/>
      <c r="D52" s="14"/>
      <c r="E52" s="16" t="s">
        <v>2</v>
      </c>
      <c r="F52" s="87" t="s">
        <v>9</v>
      </c>
      <c r="G52" s="411">
        <f>ROUNDUP((((('Exchange rate'!Eur_per_GBP*('UK-R-Dining Tables'!G54/(1+'Exchange rate'!UK_vat_rate))*1.25)-('Exchange rate'!Eur_per_GBP*('UK-R-Dining Tables'!G54/(1+'Exchange rate'!UK_vat_rate))*1.25)*0.25)+1)*0.9165)/10,0)*10</f>
        <v>4310</v>
      </c>
    </row>
    <row r="53" spans="2:9" ht="25.35" customHeight="1">
      <c r="B53" s="14"/>
      <c r="C53" s="14"/>
      <c r="D53" s="14"/>
      <c r="E53" s="16" t="s">
        <v>3</v>
      </c>
      <c r="F53" s="87" t="s">
        <v>562</v>
      </c>
      <c r="G53" s="411">
        <f>ROUNDUP((((('Exchange rate'!Eur_per_GBP*('UK-R-Dining Tables'!G55/(1+'Exchange rate'!UK_vat_rate))*1.25)-('Exchange rate'!Eur_per_GBP*('UK-R-Dining Tables'!G55/(1+'Exchange rate'!UK_vat_rate))*1.25)*0.25)+1)*0.9165)/10,0)*10</f>
        <v>5170</v>
      </c>
    </row>
    <row r="54" spans="2:9" ht="25.35" customHeight="1">
      <c r="B54" s="14"/>
      <c r="C54" s="14"/>
      <c r="D54" s="14"/>
      <c r="E54" s="16" t="s">
        <v>4</v>
      </c>
      <c r="F54" s="67" t="s">
        <v>268</v>
      </c>
      <c r="G54" s="411">
        <f>ROUNDUP((((('Exchange rate'!Eur_per_GBP*('UK-R-Dining Tables'!G56/(1+'Exchange rate'!UK_vat_rate))*1.25)-('Exchange rate'!Eur_per_GBP*('UK-R-Dining Tables'!G56/(1+'Exchange rate'!UK_vat_rate))*1.25)*0.25)+1)*0.9165)/10,0)*10</f>
        <v>6030</v>
      </c>
    </row>
    <row r="55" spans="2:9" ht="25.35" customHeight="1">
      <c r="B55" s="14"/>
      <c r="C55" s="14"/>
      <c r="D55" s="14"/>
      <c r="E55" s="16" t="s">
        <v>5</v>
      </c>
      <c r="F55" s="87" t="s">
        <v>12</v>
      </c>
      <c r="G55" s="411">
        <f>ROUNDUP((((('Exchange rate'!Eur_per_GBP*('UK-R-Dining Tables'!G57/(1+'Exchange rate'!UK_vat_rate))*1.25)-('Exchange rate'!Eur_per_GBP*('UK-R-Dining Tables'!G57/(1+'Exchange rate'!UK_vat_rate))*1.25)*0.25)+1)*0.9165)/10,0)*10</f>
        <v>6890</v>
      </c>
    </row>
    <row r="56" spans="2:9" ht="25.35" customHeight="1">
      <c r="B56" s="14"/>
      <c r="C56" s="14"/>
      <c r="D56" s="14"/>
      <c r="E56" s="16"/>
      <c r="F56" s="87"/>
      <c r="G56" s="87"/>
    </row>
    <row r="57" spans="2:9" ht="25.35" customHeight="1">
      <c r="B57" s="14"/>
      <c r="C57" s="14"/>
      <c r="D57" s="14"/>
      <c r="E57" s="16"/>
      <c r="F57" s="67"/>
      <c r="G57" s="67"/>
    </row>
    <row r="58" spans="2:9" ht="25.35" customHeight="1">
      <c r="B58" s="14"/>
      <c r="C58" s="14"/>
      <c r="D58" s="14"/>
      <c r="E58" s="210" t="s">
        <v>284</v>
      </c>
      <c r="F58" s="67"/>
      <c r="G58" s="67"/>
    </row>
    <row r="59" spans="2:9" ht="25.35" customHeight="1">
      <c r="B59" s="14"/>
      <c r="C59" s="14"/>
      <c r="D59" s="14"/>
      <c r="E59" s="141"/>
      <c r="F59" s="67"/>
      <c r="G59" s="67"/>
    </row>
    <row r="60" spans="2:9" ht="25.35" customHeight="1">
      <c r="B60" s="14"/>
      <c r="C60" s="14"/>
      <c r="D60" s="14"/>
      <c r="E60" s="141" t="s">
        <v>667</v>
      </c>
    </row>
    <row r="61" spans="2:9" ht="25.35" customHeight="1">
      <c r="B61" s="14"/>
      <c r="C61" s="14"/>
      <c r="D61" s="14"/>
      <c r="E61" s="141"/>
    </row>
    <row r="62" spans="2:9" ht="25.35" customHeight="1">
      <c r="B62" s="14"/>
      <c r="C62" s="14"/>
      <c r="D62" s="14"/>
      <c r="E62" s="141"/>
    </row>
    <row r="63" spans="2:9" ht="25.35" customHeight="1">
      <c r="B63" s="14"/>
      <c r="C63" s="14"/>
      <c r="D63" s="14"/>
      <c r="E63" s="141"/>
    </row>
    <row r="64" spans="2:9" ht="25.35" customHeight="1">
      <c r="B64" s="14"/>
      <c r="C64" s="14"/>
      <c r="D64" s="14"/>
      <c r="E64" s="141"/>
    </row>
    <row r="65" spans="2:9" ht="25.35" customHeight="1">
      <c r="B65" s="14"/>
      <c r="C65" s="14"/>
      <c r="D65" s="14"/>
      <c r="E65" s="141"/>
    </row>
    <row r="66" spans="2:9" ht="25.35" customHeight="1">
      <c r="B66" s="14"/>
      <c r="C66" s="14"/>
      <c r="D66" s="14"/>
      <c r="E66" s="141"/>
    </row>
    <row r="67" spans="2:9" ht="25.35" customHeight="1">
      <c r="B67" s="14"/>
      <c r="C67" s="14"/>
      <c r="D67" s="14"/>
      <c r="E67" s="141"/>
    </row>
    <row r="68" spans="2:9" ht="25.35" customHeight="1">
      <c r="B68" s="14"/>
      <c r="C68" s="14"/>
      <c r="D68" s="14"/>
      <c r="E68" s="141"/>
    </row>
    <row r="69" spans="2:9" ht="25.35" customHeight="1">
      <c r="B69" s="14"/>
      <c r="C69" s="14"/>
      <c r="D69" s="14"/>
      <c r="E69" s="169"/>
      <c r="F69" s="67"/>
      <c r="G69" s="67"/>
    </row>
    <row r="70" spans="2:9" ht="25.35" customHeight="1">
      <c r="B70" s="14"/>
      <c r="C70" s="14"/>
      <c r="D70" s="14"/>
      <c r="E70" s="24"/>
      <c r="F70" s="67"/>
      <c r="G70" s="67"/>
      <c r="H70" s="143"/>
      <c r="I70" s="67"/>
    </row>
    <row r="71" spans="2:9" ht="52.35" customHeight="1">
      <c r="B71" s="25" t="s">
        <v>557</v>
      </c>
      <c r="C71" s="3"/>
      <c r="D71" s="3"/>
      <c r="E71" s="3"/>
      <c r="F71" s="117"/>
      <c r="G71" s="71"/>
      <c r="H71" s="71"/>
      <c r="I71" s="71"/>
    </row>
    <row r="72" spans="2:9" ht="25.35" customHeight="1">
      <c r="B72" s="26" t="s">
        <v>15</v>
      </c>
      <c r="C72" s="26"/>
      <c r="D72" s="26"/>
      <c r="E72" s="28" t="s">
        <v>0</v>
      </c>
      <c r="F72" s="215" t="s">
        <v>94</v>
      </c>
      <c r="G72" s="28" t="s">
        <v>584</v>
      </c>
      <c r="H72" s="86"/>
      <c r="I72" s="26"/>
    </row>
    <row r="73" spans="2:9" ht="25.35" customHeight="1">
      <c r="B73" s="14"/>
      <c r="C73" s="14"/>
      <c r="D73" s="14"/>
      <c r="E73" s="16"/>
      <c r="F73" s="118" t="s">
        <v>113</v>
      </c>
      <c r="G73" s="118"/>
    </row>
    <row r="74" spans="2:9" ht="25.35" customHeight="1">
      <c r="B74" s="14"/>
      <c r="C74" s="14"/>
      <c r="D74" s="14"/>
      <c r="E74" s="16" t="s">
        <v>3</v>
      </c>
      <c r="F74" s="87" t="s">
        <v>17</v>
      </c>
      <c r="G74" s="411">
        <f>ROUNDUP((((('Exchange rate'!Eur_per_GBP*('UK-R-Dining Tables'!G74/(1+'Exchange rate'!UK_vat_rate))*1.25)-('Exchange rate'!Eur_per_GBP*('UK-R-Dining Tables'!G74/(1+'Exchange rate'!UK_vat_rate))*1.25)*0.25)+1)*0.9165)/10,0)*10</f>
        <v>3450</v>
      </c>
    </row>
    <row r="75" spans="2:9" ht="25.35" customHeight="1">
      <c r="B75" s="14"/>
      <c r="C75" s="14"/>
      <c r="D75" s="14"/>
      <c r="E75" s="16" t="s">
        <v>4</v>
      </c>
      <c r="F75" s="87" t="s">
        <v>18</v>
      </c>
      <c r="G75" s="411">
        <f>ROUNDUP((((('Exchange rate'!Eur_per_GBP*('UK-R-Dining Tables'!G75/(1+'Exchange rate'!UK_vat_rate))*1.25)-('Exchange rate'!Eur_per_GBP*('UK-R-Dining Tables'!G75/(1+'Exchange rate'!UK_vat_rate))*1.25)*0.25)+1)*0.9165)/10,0)*10</f>
        <v>4050</v>
      </c>
    </row>
    <row r="76" spans="2:9" ht="25.35" customHeight="1">
      <c r="B76" s="14"/>
      <c r="C76" s="14"/>
      <c r="D76" s="14"/>
      <c r="E76" s="16" t="s">
        <v>5</v>
      </c>
      <c r="F76" s="67" t="s">
        <v>681</v>
      </c>
      <c r="G76" s="411">
        <f>ROUNDUP((((('Exchange rate'!Eur_per_GBP*('UK-R-Dining Tables'!G76/(1+'Exchange rate'!UK_vat_rate))*1.25)-('Exchange rate'!Eur_per_GBP*('UK-R-Dining Tables'!G76/(1+'Exchange rate'!UK_vat_rate))*1.25)*0.25)+1)*0.9165)/10,0)*10</f>
        <v>4790</v>
      </c>
    </row>
    <row r="77" spans="2:9" ht="25.35" customHeight="1">
      <c r="B77" s="14"/>
      <c r="C77" s="14"/>
      <c r="D77" s="14"/>
      <c r="E77" s="16"/>
      <c r="F77" s="87"/>
      <c r="G77" s="87"/>
    </row>
    <row r="78" spans="2:9" ht="25.35" customHeight="1">
      <c r="B78" s="14"/>
      <c r="C78" s="14"/>
      <c r="D78" s="14"/>
      <c r="E78" s="16"/>
      <c r="F78" s="87"/>
      <c r="G78" s="87"/>
    </row>
    <row r="79" spans="2:9" ht="25.35" customHeight="1">
      <c r="B79" s="14"/>
      <c r="C79" s="14"/>
      <c r="D79" s="14"/>
      <c r="E79" s="16"/>
      <c r="F79" s="67"/>
      <c r="G79" s="67"/>
    </row>
    <row r="80" spans="2:9" ht="25.35" customHeight="1">
      <c r="B80" s="14"/>
      <c r="C80" s="14"/>
      <c r="D80" s="14"/>
      <c r="E80" s="210" t="s">
        <v>284</v>
      </c>
      <c r="F80" s="67"/>
      <c r="G80" s="67"/>
    </row>
    <row r="81" spans="1:9" ht="25.35" customHeight="1">
      <c r="B81" s="14"/>
      <c r="C81" s="14"/>
      <c r="D81" s="14"/>
      <c r="E81" s="141"/>
      <c r="F81" s="67"/>
      <c r="G81" s="67"/>
    </row>
    <row r="82" spans="1:9" ht="25.35" customHeight="1">
      <c r="B82" s="14"/>
      <c r="C82" s="14"/>
      <c r="D82" s="14"/>
      <c r="E82" s="141" t="s">
        <v>666</v>
      </c>
    </row>
    <row r="83" spans="1:9" ht="25.35" customHeight="1">
      <c r="B83" s="14"/>
      <c r="C83" s="14"/>
      <c r="D83" s="14"/>
      <c r="E83" s="141"/>
    </row>
    <row r="84" spans="1:9" ht="25.35" customHeight="1">
      <c r="B84" s="14"/>
      <c r="C84" s="14"/>
      <c r="D84" s="14"/>
      <c r="E84" s="169"/>
      <c r="F84" s="67"/>
      <c r="G84" s="67"/>
    </row>
    <row r="85" spans="1:9" ht="48.75">
      <c r="A85" s="2" t="s">
        <v>23</v>
      </c>
      <c r="B85" s="4" t="s">
        <v>330</v>
      </c>
      <c r="C85" s="3"/>
      <c r="D85" s="3"/>
      <c r="E85" s="3"/>
      <c r="F85" s="117"/>
      <c r="G85" s="71"/>
      <c r="H85" s="71"/>
      <c r="I85" s="71"/>
    </row>
    <row r="86" spans="1:9" ht="26.25">
      <c r="A86" s="26"/>
      <c r="B86" s="26" t="s">
        <v>15</v>
      </c>
      <c r="C86" s="26"/>
      <c r="D86" s="26"/>
      <c r="E86" s="28" t="s">
        <v>0</v>
      </c>
      <c r="F86" s="215" t="s">
        <v>94</v>
      </c>
      <c r="G86" s="28" t="s">
        <v>326</v>
      </c>
      <c r="H86" s="86"/>
      <c r="I86" s="26"/>
    </row>
    <row r="87" spans="1:9" ht="28.35" customHeight="1">
      <c r="A87" s="1"/>
      <c r="B87" s="14"/>
      <c r="C87" s="14"/>
      <c r="D87" s="14"/>
      <c r="E87" s="16"/>
      <c r="F87" s="118" t="s">
        <v>113</v>
      </c>
      <c r="G87" s="118"/>
    </row>
    <row r="88" spans="1:9" ht="26.25">
      <c r="A88" s="1"/>
      <c r="B88" s="14"/>
      <c r="C88" s="14"/>
      <c r="D88" s="14"/>
      <c r="E88" s="16" t="s">
        <v>2</v>
      </c>
      <c r="F88" s="87" t="s">
        <v>16</v>
      </c>
      <c r="G88" s="414">
        <f>ROUNDUP((((('Exchange rate'!Eur_per_GBP*('UK-R-Dining Tables'!G93/(1+'Exchange rate'!UK_vat_rate))*1.25)-('Exchange rate'!Eur_per_GBP*('UK-R-Dining Tables'!G93/(1+'Exchange rate'!UK_vat_rate))*1.25)*0.25)+1)*0.9165)/10,0)*10</f>
        <v>4520</v>
      </c>
    </row>
    <row r="89" spans="1:9" ht="26.25">
      <c r="A89" s="1"/>
      <c r="B89" s="14"/>
      <c r="C89" s="14"/>
      <c r="D89" s="14"/>
      <c r="E89" s="16" t="s">
        <v>3</v>
      </c>
      <c r="F89" s="87" t="s">
        <v>17</v>
      </c>
      <c r="G89" s="414">
        <f>ROUNDUP((((('Exchange rate'!Eur_per_GBP*('UK-R-Dining Tables'!G94/(1+'Exchange rate'!UK_vat_rate))*1.25)-('Exchange rate'!Eur_per_GBP*('UK-R-Dining Tables'!G94/(1+'Exchange rate'!UK_vat_rate))*1.25)*0.25)+1)*0.9165)/10,0)*10</f>
        <v>5200</v>
      </c>
    </row>
    <row r="90" spans="1:9" ht="26.25">
      <c r="A90" s="1"/>
      <c r="B90" s="14"/>
      <c r="C90" s="14"/>
      <c r="D90" s="14"/>
      <c r="E90" s="16" t="s">
        <v>4</v>
      </c>
      <c r="F90" s="87" t="s">
        <v>18</v>
      </c>
      <c r="G90" s="414">
        <f>ROUNDUP((((('Exchange rate'!Eur_per_GBP*('UK-R-Dining Tables'!G95/(1+'Exchange rate'!UK_vat_rate))*1.25)-('Exchange rate'!Eur_per_GBP*('UK-R-Dining Tables'!G95/(1+'Exchange rate'!UK_vat_rate))*1.25)*0.25)+1)*0.9165)/10,0)*10</f>
        <v>6490</v>
      </c>
    </row>
    <row r="91" spans="1:9" ht="26.25">
      <c r="B91" s="14"/>
      <c r="C91" s="14"/>
      <c r="D91" s="14"/>
      <c r="E91" s="16" t="s">
        <v>5</v>
      </c>
      <c r="F91" s="87" t="s">
        <v>681</v>
      </c>
      <c r="G91" s="414">
        <f>ROUNDUP((((('Exchange rate'!Eur_per_GBP*('UK-R-Dining Tables'!G96/(1+'Exchange rate'!UK_vat_rate))*1.25)-('Exchange rate'!Eur_per_GBP*('UK-R-Dining Tables'!G96/(1+'Exchange rate'!UK_vat_rate))*1.25)*0.25)+1)*0.9165)/10,0)*10</f>
        <v>7460</v>
      </c>
    </row>
    <row r="92" spans="1:9" ht="25.35" customHeight="1">
      <c r="B92" s="14"/>
      <c r="C92" s="14"/>
      <c r="D92" s="14"/>
      <c r="E92" s="16"/>
      <c r="F92" s="87"/>
      <c r="G92" s="87"/>
    </row>
    <row r="93" spans="1:9" ht="25.35" customHeight="1">
      <c r="B93" s="14"/>
      <c r="C93" s="14"/>
      <c r="D93" s="14"/>
      <c r="E93" s="16"/>
      <c r="F93" s="67"/>
      <c r="G93" s="67"/>
    </row>
    <row r="94" spans="1:9" ht="25.35" customHeight="1">
      <c r="B94" s="14"/>
      <c r="C94" s="14"/>
      <c r="D94" s="14"/>
      <c r="E94" s="210" t="s">
        <v>307</v>
      </c>
      <c r="F94" s="67"/>
      <c r="G94" s="67"/>
    </row>
    <row r="95" spans="1:9" ht="25.35" customHeight="1">
      <c r="B95" s="14"/>
      <c r="C95" s="14"/>
      <c r="D95" s="14"/>
      <c r="E95" s="141" t="s">
        <v>466</v>
      </c>
      <c r="F95" s="67"/>
      <c r="G95" s="67"/>
    </row>
    <row r="96" spans="1:9" ht="25.35" customHeight="1">
      <c r="B96" s="14"/>
      <c r="C96" s="14"/>
      <c r="D96" s="14"/>
      <c r="E96" s="141"/>
    </row>
    <row r="97" spans="1:9" ht="25.35" customHeight="1">
      <c r="B97" s="14"/>
      <c r="C97" s="14"/>
      <c r="D97" s="14"/>
    </row>
    <row r="98" spans="1:9" ht="25.35" customHeight="1">
      <c r="B98" s="14"/>
      <c r="C98" s="14"/>
      <c r="D98" s="14"/>
      <c r="E98" s="81" t="s">
        <v>14</v>
      </c>
      <c r="F98" s="160"/>
      <c r="G98" s="160"/>
      <c r="H98" s="371">
        <f>ROUNDUP(((('Exchange rate'!Eur_per_GBP*('UK-R-Dining Tables'!H103/(1+'Exchange rate'!UK_vat_rate))*1.25*0.9165)+1)/1.59)/10,0)*10</f>
        <v>870</v>
      </c>
    </row>
    <row r="99" spans="1:9" ht="25.35" customHeight="1">
      <c r="B99" s="14"/>
      <c r="C99" s="14"/>
      <c r="D99" s="14"/>
      <c r="E99" s="169"/>
      <c r="F99" s="67"/>
      <c r="G99" s="67"/>
    </row>
    <row r="100" spans="1:9" ht="25.35" customHeight="1">
      <c r="B100" s="14"/>
      <c r="C100" s="14"/>
      <c r="D100" s="14"/>
    </row>
    <row r="101" spans="1:9" ht="25.35" customHeight="1">
      <c r="B101" s="14"/>
      <c r="C101" s="14"/>
      <c r="D101" s="14"/>
      <c r="E101" s="81" t="s">
        <v>201</v>
      </c>
      <c r="F101" s="160"/>
      <c r="G101" s="160"/>
      <c r="H101" s="371">
        <f>ROUNDUP(((('Exchange rate'!Eur_per_GBP*('UK-R-Dining Tables'!H106/(1+'Exchange rate'!UK_vat_rate))*1.25*0.9165)+1)/1.59)/10,0)*10</f>
        <v>3580</v>
      </c>
      <c r="I101" s="67"/>
    </row>
    <row r="102" spans="1:9" ht="30" customHeight="1">
      <c r="B102" s="69"/>
      <c r="C102" s="69"/>
      <c r="D102" s="69"/>
      <c r="E102" s="141" t="s">
        <v>467</v>
      </c>
      <c r="F102" s="67"/>
      <c r="G102" s="67"/>
      <c r="H102" s="121"/>
      <c r="I102" s="122"/>
    </row>
    <row r="103" spans="1:9" ht="37.35" customHeight="1">
      <c r="G103" s="119"/>
      <c r="H103" s="120"/>
      <c r="I103" s="120"/>
    </row>
    <row r="104" spans="1:9" s="69" customFormat="1" ht="48.75">
      <c r="A104" s="2" t="s">
        <v>23</v>
      </c>
      <c r="B104" s="4" t="s">
        <v>435</v>
      </c>
      <c r="C104" s="3"/>
      <c r="D104" s="3"/>
      <c r="E104" s="3"/>
      <c r="F104" s="117"/>
      <c r="G104" s="71"/>
      <c r="H104" s="71"/>
      <c r="I104" s="71"/>
    </row>
    <row r="105" spans="1:9" ht="26.25">
      <c r="A105" s="29"/>
      <c r="B105" s="26" t="s">
        <v>15</v>
      </c>
      <c r="C105" s="26"/>
      <c r="D105" s="26"/>
      <c r="E105" s="28" t="s">
        <v>0</v>
      </c>
      <c r="F105" s="123" t="s">
        <v>94</v>
      </c>
      <c r="G105" s="33" t="s">
        <v>114</v>
      </c>
      <c r="H105" s="124"/>
      <c r="I105" s="124"/>
    </row>
    <row r="106" spans="1:9" ht="26.25">
      <c r="A106" s="1"/>
      <c r="B106" s="14"/>
      <c r="C106" s="14"/>
      <c r="D106" s="14"/>
      <c r="E106" s="16"/>
      <c r="F106" s="118" t="s">
        <v>113</v>
      </c>
      <c r="G106" s="218" t="s">
        <v>663</v>
      </c>
    </row>
    <row r="107" spans="1:9" ht="26.25">
      <c r="A107" s="1"/>
      <c r="B107" s="14"/>
      <c r="C107" s="14"/>
      <c r="D107" s="14"/>
      <c r="E107" s="16" t="s">
        <v>2</v>
      </c>
      <c r="F107" s="87" t="s">
        <v>16</v>
      </c>
      <c r="G107" s="414">
        <f>ROUNDUP((((('Exchange rate'!Eur_per_GBP*('UK-R-Dining Tables'!G111/(1+'Exchange rate'!UK_vat_rate))*1.25)-('Exchange rate'!Eur_per_GBP*('UK-R-Dining Tables'!G111/(1+'Exchange rate'!UK_vat_rate))*1.25)*0.25)+1)*0.9165)/10,0)*10</f>
        <v>8580</v>
      </c>
      <c r="I107" s="214"/>
    </row>
    <row r="108" spans="1:9" ht="26.25">
      <c r="A108" s="1"/>
      <c r="B108" s="14"/>
      <c r="C108" s="14"/>
      <c r="D108" s="14"/>
      <c r="E108" s="16" t="s">
        <v>3</v>
      </c>
      <c r="F108" s="87" t="s">
        <v>17</v>
      </c>
      <c r="G108" s="414">
        <f>ROUNDUP((((('Exchange rate'!Eur_per_GBP*('UK-R-Dining Tables'!G112/(1+'Exchange rate'!UK_vat_rate))*1.25)-('Exchange rate'!Eur_per_GBP*('UK-R-Dining Tables'!G112/(1+'Exchange rate'!UK_vat_rate))*1.25)*0.25)+1)*0.9165)/10,0)*10</f>
        <v>9860</v>
      </c>
      <c r="I108" s="214"/>
    </row>
    <row r="109" spans="1:9" ht="25.35" customHeight="1">
      <c r="A109" s="1"/>
      <c r="B109" s="14"/>
      <c r="C109" s="14"/>
      <c r="D109" s="14"/>
      <c r="E109" s="16" t="s">
        <v>4</v>
      </c>
      <c r="F109" s="87" t="s">
        <v>18</v>
      </c>
      <c r="G109" s="414">
        <f>ROUNDUP((((('Exchange rate'!Eur_per_GBP*('UK-R-Dining Tables'!G113/(1+'Exchange rate'!UK_vat_rate))*1.25)-('Exchange rate'!Eur_per_GBP*('UK-R-Dining Tables'!G113/(1+'Exchange rate'!UK_vat_rate))*1.25)*0.25)+1)*0.9165)/10,0)*10</f>
        <v>12330</v>
      </c>
      <c r="I109" s="214"/>
    </row>
    <row r="110" spans="1:9" ht="25.35" customHeight="1">
      <c r="B110" s="14"/>
      <c r="C110" s="14"/>
      <c r="D110" s="14"/>
      <c r="E110" s="16" t="s">
        <v>5</v>
      </c>
      <c r="F110" s="87" t="s">
        <v>681</v>
      </c>
      <c r="G110" s="414">
        <f>ROUNDUP((((('Exchange rate'!Eur_per_GBP*('UK-R-Dining Tables'!G114/(1+'Exchange rate'!UK_vat_rate))*1.25)-('Exchange rate'!Eur_per_GBP*('UK-R-Dining Tables'!G114/(1+'Exchange rate'!UK_vat_rate))*1.25)*0.25)+1)*0.9165)/10,0)*10</f>
        <v>14170</v>
      </c>
      <c r="H110" s="67"/>
    </row>
    <row r="111" spans="1:9" ht="26.25" customHeight="1">
      <c r="B111" s="14"/>
      <c r="C111" s="14"/>
      <c r="D111" s="14"/>
      <c r="E111" s="24"/>
      <c r="F111" s="67"/>
      <c r="G111" s="67"/>
      <c r="H111" s="67"/>
    </row>
    <row r="112" spans="1:9" ht="26.25" customHeight="1">
      <c r="B112" s="14"/>
      <c r="C112" s="14"/>
      <c r="D112" s="14"/>
      <c r="E112" s="162" t="s">
        <v>22</v>
      </c>
      <c r="F112" s="67"/>
      <c r="G112" s="67"/>
      <c r="H112" s="67"/>
    </row>
    <row r="113" spans="1:9" ht="26.25" customHeight="1">
      <c r="B113" s="14"/>
      <c r="C113" s="14"/>
      <c r="D113" s="14"/>
      <c r="E113" s="169"/>
      <c r="F113" s="67"/>
      <c r="G113" s="67"/>
      <c r="H113" s="67"/>
    </row>
    <row r="114" spans="1:9" ht="26.25" customHeight="1">
      <c r="B114" s="14"/>
      <c r="C114" s="14"/>
      <c r="D114" s="14"/>
      <c r="E114" s="141"/>
      <c r="G114" s="67"/>
      <c r="H114" s="67"/>
    </row>
    <row r="115" spans="1:9" ht="26.25" customHeight="1">
      <c r="B115" s="14"/>
      <c r="C115" s="14"/>
      <c r="D115" s="14"/>
      <c r="E115" s="81" t="s">
        <v>200</v>
      </c>
      <c r="F115" s="160"/>
      <c r="G115" s="160"/>
      <c r="H115" s="371">
        <f>ROUNDUP(((('Exchange rate'!Eur_per_GBP*('UK-R-Dining Tables'!H119/(1+'Exchange rate'!UK_vat_rate))*1.25*0.9165)+1)/1.59)/10,0)*10</f>
        <v>870</v>
      </c>
    </row>
    <row r="116" spans="1:9" ht="26.25" customHeight="1">
      <c r="B116" s="14"/>
      <c r="C116" s="14"/>
      <c r="D116" s="14"/>
      <c r="E116" s="131"/>
    </row>
    <row r="117" spans="1:9" ht="26.25" customHeight="1">
      <c r="B117" s="14"/>
      <c r="C117" s="14"/>
      <c r="D117" s="14"/>
    </row>
    <row r="118" spans="1:9" ht="25.35" customHeight="1">
      <c r="B118" s="14"/>
      <c r="C118" s="14"/>
      <c r="D118" s="14"/>
      <c r="E118" s="81" t="s">
        <v>201</v>
      </c>
      <c r="F118" s="160"/>
      <c r="G118" s="160"/>
      <c r="H118" s="371">
        <f>ROUNDUP(((('Exchange rate'!Eur_per_GBP*('UK-R-Dining Tables'!H122/(1+'Exchange rate'!UK_vat_rate))*1.25*0.9165)+1)/1.59)/10,0)*10</f>
        <v>3580</v>
      </c>
    </row>
    <row r="119" spans="1:9" ht="25.35" customHeight="1">
      <c r="B119" s="14"/>
      <c r="C119" s="14"/>
      <c r="D119" s="14"/>
      <c r="E119" s="24"/>
      <c r="F119" s="67"/>
      <c r="G119" s="67"/>
      <c r="H119" s="546"/>
    </row>
    <row r="120" spans="1:9" ht="48.75">
      <c r="A120" s="2" t="s">
        <v>23</v>
      </c>
      <c r="B120" s="4" t="s">
        <v>669</v>
      </c>
      <c r="C120" s="3"/>
      <c r="D120" s="3"/>
      <c r="E120" s="3"/>
      <c r="F120" s="117"/>
      <c r="G120" s="71"/>
      <c r="H120" s="71"/>
      <c r="I120" s="71"/>
    </row>
    <row r="121" spans="1:9" ht="25.35" customHeight="1">
      <c r="A121" s="29"/>
      <c r="B121" s="26" t="s">
        <v>15</v>
      </c>
      <c r="C121" s="26"/>
      <c r="D121" s="26"/>
      <c r="E121" s="28" t="s">
        <v>0</v>
      </c>
      <c r="F121" s="123" t="s">
        <v>94</v>
      </c>
      <c r="G121" s="33" t="s">
        <v>264</v>
      </c>
      <c r="H121" s="124"/>
      <c r="I121" s="124"/>
    </row>
    <row r="122" spans="1:9" ht="25.35" customHeight="1">
      <c r="A122" s="1"/>
      <c r="B122" s="14"/>
      <c r="C122" s="14"/>
      <c r="D122" s="14"/>
      <c r="E122" s="16"/>
      <c r="F122" s="118" t="s">
        <v>113</v>
      </c>
      <c r="G122" s="218"/>
    </row>
    <row r="123" spans="1:9" ht="25.35" customHeight="1">
      <c r="A123" s="1"/>
      <c r="B123" s="14"/>
      <c r="C123" s="14"/>
      <c r="D123" s="14"/>
      <c r="E123" s="16" t="s">
        <v>2</v>
      </c>
      <c r="F123" s="87" t="s">
        <v>16</v>
      </c>
      <c r="G123" s="414">
        <f>ROUNDUP((((('Exchange rate'!Eur_per_GBP*('UK-R-Dining Tables'!G127/(1+'Exchange rate'!UK_vat_rate))*1.25)-('Exchange rate'!Eur_per_GBP*('UK-R-Dining Tables'!G127/(1+'Exchange rate'!UK_vat_rate))*1.25)*0.25)+1)*0.9165)/10,0)*10</f>
        <v>6540</v>
      </c>
      <c r="I123" s="214"/>
    </row>
    <row r="124" spans="1:9" ht="25.35" customHeight="1">
      <c r="A124" s="1"/>
      <c r="B124" s="14"/>
      <c r="C124" s="14"/>
      <c r="D124" s="14"/>
      <c r="E124" s="16" t="s">
        <v>3</v>
      </c>
      <c r="F124" s="87" t="s">
        <v>17</v>
      </c>
      <c r="G124" s="414">
        <f>ROUNDUP((((('Exchange rate'!Eur_per_GBP*('UK-R-Dining Tables'!G128/(1+'Exchange rate'!UK_vat_rate))*1.25)-('Exchange rate'!Eur_per_GBP*('UK-R-Dining Tables'!G128/(1+'Exchange rate'!UK_vat_rate))*1.25)*0.25)+1)*0.9165)/10,0)*10</f>
        <v>7530</v>
      </c>
      <c r="I124" s="214"/>
    </row>
    <row r="125" spans="1:9" ht="25.35" customHeight="1">
      <c r="A125" s="1"/>
      <c r="B125" s="14"/>
      <c r="C125" s="14"/>
      <c r="D125" s="14"/>
      <c r="E125" s="16" t="s">
        <v>4</v>
      </c>
      <c r="F125" s="87" t="s">
        <v>18</v>
      </c>
      <c r="G125" s="414">
        <f>ROUNDUP((((('Exchange rate'!Eur_per_GBP*('UK-R-Dining Tables'!G129/(1+'Exchange rate'!UK_vat_rate))*1.25)-('Exchange rate'!Eur_per_GBP*('UK-R-Dining Tables'!G129/(1+'Exchange rate'!UK_vat_rate))*1.25)*0.25)+1)*0.9165)/10,0)*10</f>
        <v>9410</v>
      </c>
      <c r="I125" s="214"/>
    </row>
    <row r="126" spans="1:9" ht="25.35" customHeight="1">
      <c r="B126" s="14"/>
      <c r="C126" s="14"/>
      <c r="D126" s="14"/>
      <c r="E126" s="16" t="s">
        <v>5</v>
      </c>
      <c r="F126" s="87" t="s">
        <v>681</v>
      </c>
      <c r="G126" s="414">
        <f>ROUNDUP((((('Exchange rate'!Eur_per_GBP*('UK-R-Dining Tables'!G130/(1+'Exchange rate'!UK_vat_rate))*1.25)-('Exchange rate'!Eur_per_GBP*('UK-R-Dining Tables'!G130/(1+'Exchange rate'!UK_vat_rate))*1.25)*0.25)+1)*0.9165)/10,0)*10</f>
        <v>10810</v>
      </c>
      <c r="H126" s="67"/>
    </row>
    <row r="127" spans="1:9" ht="25.35" customHeight="1">
      <c r="B127" s="14"/>
      <c r="C127" s="14"/>
      <c r="D127" s="14"/>
      <c r="E127" s="24"/>
      <c r="F127" s="67"/>
      <c r="G127" s="67"/>
      <c r="H127" s="67"/>
    </row>
    <row r="128" spans="1:9" ht="25.35" customHeight="1">
      <c r="B128" s="14"/>
      <c r="C128" s="14"/>
      <c r="D128" s="14"/>
      <c r="E128" s="162" t="s">
        <v>22</v>
      </c>
      <c r="F128" s="67"/>
      <c r="G128" s="67"/>
      <c r="H128" s="67"/>
    </row>
    <row r="129" spans="1:9" ht="25.35" customHeight="1">
      <c r="B129" s="14"/>
      <c r="C129" s="14"/>
      <c r="D129" s="14"/>
      <c r="E129" s="169"/>
      <c r="F129" s="67"/>
      <c r="G129" s="67"/>
      <c r="H129" s="67"/>
    </row>
    <row r="130" spans="1:9" ht="25.35" customHeight="1">
      <c r="B130" s="14"/>
      <c r="C130" s="14"/>
      <c r="D130" s="14"/>
      <c r="E130" s="141"/>
      <c r="G130" s="67"/>
      <c r="H130" s="67"/>
    </row>
    <row r="131" spans="1:9" ht="25.35" customHeight="1">
      <c r="B131" s="14"/>
      <c r="C131" s="14"/>
      <c r="D131" s="14"/>
      <c r="E131" s="81" t="s">
        <v>200</v>
      </c>
      <c r="F131" s="160"/>
      <c r="G131" s="160"/>
      <c r="H131" s="371">
        <f>ROUNDUP(((('Exchange rate'!Eur_per_GBP*('UK-R-Dining Tables'!H135/(1+'Exchange rate'!UK_vat_rate))*1.25*0.9165)+1)/1.59)/10,0)*10</f>
        <v>870</v>
      </c>
    </row>
    <row r="132" spans="1:9" ht="25.35" customHeight="1">
      <c r="B132" s="14"/>
      <c r="C132" s="14"/>
      <c r="D132" s="14"/>
      <c r="E132" s="131"/>
    </row>
    <row r="133" spans="1:9" ht="25.35" customHeight="1">
      <c r="B133" s="14"/>
      <c r="C133" s="14"/>
      <c r="D133" s="14"/>
    </row>
    <row r="134" spans="1:9" ht="25.35" customHeight="1">
      <c r="B134" s="14"/>
      <c r="C134" s="14"/>
      <c r="D134" s="14"/>
      <c r="E134" s="81" t="s">
        <v>201</v>
      </c>
      <c r="F134" s="160"/>
      <c r="G134" s="160"/>
      <c r="H134" s="371">
        <f>ROUNDUP(((('Exchange rate'!Eur_per_GBP*('UK-R-Dining Tables'!H138/(1+'Exchange rate'!UK_vat_rate))*1.25*0.9165)+1)/1.59)/10,0)*10</f>
        <v>3580</v>
      </c>
    </row>
    <row r="135" spans="1:9" ht="25.35" customHeight="1">
      <c r="B135" s="14"/>
      <c r="C135" s="14"/>
      <c r="D135" s="14"/>
      <c r="E135" s="24"/>
      <c r="F135" s="67"/>
      <c r="G135" s="67"/>
      <c r="H135" s="546"/>
    </row>
    <row r="136" spans="1:9" ht="25.35" customHeight="1">
      <c r="B136" s="14"/>
      <c r="C136" s="14"/>
      <c r="D136" s="14"/>
      <c r="E136" s="24"/>
      <c r="F136" s="67"/>
      <c r="G136" s="67"/>
      <c r="H136" s="546"/>
    </row>
    <row r="137" spans="1:9" ht="25.35" customHeight="1">
      <c r="B137" s="14"/>
      <c r="C137" s="14"/>
      <c r="D137" s="14"/>
      <c r="E137" s="24"/>
      <c r="F137" s="67"/>
      <c r="G137" s="67"/>
      <c r="H137" s="546"/>
    </row>
    <row r="138" spans="1:9" ht="25.35" customHeight="1">
      <c r="B138" s="14"/>
      <c r="C138" s="14"/>
      <c r="D138" s="14"/>
      <c r="E138" s="24"/>
      <c r="F138" s="67"/>
      <c r="G138" s="67"/>
      <c r="H138" s="546"/>
    </row>
    <row r="139" spans="1:9" ht="25.35" customHeight="1">
      <c r="B139" s="14"/>
      <c r="C139" s="14"/>
      <c r="D139" s="14"/>
      <c r="E139" s="24"/>
      <c r="F139" s="67"/>
      <c r="G139" s="67"/>
      <c r="H139" s="546"/>
    </row>
    <row r="140" spans="1:9" ht="26.25">
      <c r="B140" s="14"/>
      <c r="C140" s="14"/>
      <c r="D140" s="14"/>
      <c r="E140" s="14"/>
      <c r="F140" s="67"/>
      <c r="G140" s="87"/>
      <c r="H140" s="67"/>
      <c r="I140" s="67"/>
    </row>
    <row r="141" spans="1:9" ht="48.75">
      <c r="A141" s="2" t="s">
        <v>23</v>
      </c>
      <c r="B141" s="368" t="s">
        <v>331</v>
      </c>
      <c r="C141" s="3"/>
      <c r="D141" s="3"/>
      <c r="E141" s="3"/>
      <c r="F141" s="117"/>
      <c r="G141" s="71"/>
      <c r="H141" s="71"/>
      <c r="I141" s="71"/>
    </row>
    <row r="142" spans="1:9" ht="24.75" customHeight="1">
      <c r="A142" s="26"/>
      <c r="B142" s="26" t="s">
        <v>8</v>
      </c>
      <c r="C142" s="26"/>
      <c r="D142" s="26"/>
      <c r="E142" s="28" t="s">
        <v>0</v>
      </c>
      <c r="F142" s="136" t="s">
        <v>94</v>
      </c>
      <c r="G142" s="177" t="s">
        <v>326</v>
      </c>
      <c r="H142" s="86"/>
      <c r="I142" s="26"/>
    </row>
    <row r="143" spans="1:9" ht="24.75" customHeight="1">
      <c r="A143" s="1"/>
      <c r="B143" s="14"/>
      <c r="C143" s="14"/>
      <c r="D143" s="14"/>
      <c r="E143" s="16"/>
      <c r="F143" s="118" t="s">
        <v>113</v>
      </c>
      <c r="G143" s="118"/>
      <c r="I143" s="87"/>
    </row>
    <row r="144" spans="1:9" ht="24.75" customHeight="1">
      <c r="A144" s="1"/>
      <c r="B144" s="14"/>
      <c r="C144" s="14"/>
      <c r="D144" s="14"/>
      <c r="E144" s="16" t="s">
        <v>2</v>
      </c>
      <c r="F144" s="621" t="s">
        <v>677</v>
      </c>
      <c r="G144" s="414">
        <f>ROUNDUP((((('Exchange rate'!Eur_per_GBP*('UK-R-Dining Tables'!G145/(1+'Exchange rate'!UK_vat_rate))*1.25)-('Exchange rate'!Eur_per_GBP*('UK-R-Dining Tables'!G145/(1+'Exchange rate'!UK_vat_rate))*1.25)*0.25)+1)*0.9165)/10,0)*10</f>
        <v>6160</v>
      </c>
      <c r="I144" s="87"/>
    </row>
    <row r="145" spans="1:9" ht="25.35" customHeight="1">
      <c r="A145" s="1"/>
      <c r="B145" s="14"/>
      <c r="C145" s="14"/>
      <c r="D145" s="14"/>
      <c r="E145" s="16" t="s">
        <v>3</v>
      </c>
      <c r="F145" s="87" t="s">
        <v>10</v>
      </c>
      <c r="G145" s="414">
        <f>ROUNDUP((((('Exchange rate'!Eur_per_GBP*('UK-R-Dining Tables'!G146/(1+'Exchange rate'!UK_vat_rate))*1.25)-('Exchange rate'!Eur_per_GBP*('UK-R-Dining Tables'!G146/(1+'Exchange rate'!UK_vat_rate))*1.25)*0.25)+1)*0.9165)/10,0)*10</f>
        <v>6640</v>
      </c>
      <c r="I145" s="91"/>
    </row>
    <row r="146" spans="1:9" ht="25.35" customHeight="1">
      <c r="A146" s="1"/>
      <c r="B146" s="14"/>
      <c r="C146" s="14"/>
      <c r="D146" s="14"/>
      <c r="E146" s="16" t="s">
        <v>4</v>
      </c>
      <c r="F146" s="87" t="s">
        <v>11</v>
      </c>
      <c r="G146" s="414">
        <f>ROUNDUP((((('Exchange rate'!Eur_per_GBP*('UK-R-Dining Tables'!G147/(1+'Exchange rate'!UK_vat_rate))*1.25)-('Exchange rate'!Eur_per_GBP*('UK-R-Dining Tables'!G147/(1+'Exchange rate'!UK_vat_rate))*1.25)*0.25)+1)*0.9165)/10,0)*10</f>
        <v>7950</v>
      </c>
      <c r="I146" s="91"/>
    </row>
    <row r="147" spans="1:9" ht="25.35" customHeight="1">
      <c r="A147" s="1"/>
      <c r="B147" s="14"/>
      <c r="C147" s="14"/>
      <c r="D147" s="14"/>
      <c r="E147" s="16" t="s">
        <v>5</v>
      </c>
      <c r="F147" s="87" t="s">
        <v>85</v>
      </c>
      <c r="G147" s="414">
        <f>ROUNDUP((((('Exchange rate'!Eur_per_GBP*('UK-R-Dining Tables'!G148/(1+'Exchange rate'!UK_vat_rate))*1.25)-('Exchange rate'!Eur_per_GBP*('UK-R-Dining Tables'!G148/(1+'Exchange rate'!UK_vat_rate))*1.25)*0.25)+1)*0.9165)/10,0)*10</f>
        <v>9460</v>
      </c>
      <c r="I147" s="91"/>
    </row>
    <row r="148" spans="1:9" ht="25.35" customHeight="1">
      <c r="B148" s="14"/>
      <c r="C148" s="14"/>
      <c r="D148" s="14"/>
      <c r="E148" s="24"/>
      <c r="F148" s="67"/>
      <c r="G148" s="67"/>
      <c r="I148" s="67"/>
    </row>
    <row r="149" spans="1:9" ht="25.35" customHeight="1">
      <c r="B149" s="14"/>
      <c r="C149" s="14"/>
      <c r="D149" s="14"/>
      <c r="E149" s="210" t="s">
        <v>307</v>
      </c>
      <c r="F149" s="67"/>
      <c r="G149" s="67"/>
      <c r="I149" s="67"/>
    </row>
    <row r="150" spans="1:9" ht="25.35" customHeight="1">
      <c r="B150" s="14"/>
      <c r="C150" s="14"/>
      <c r="D150" s="14"/>
      <c r="E150" s="141" t="s">
        <v>466</v>
      </c>
      <c r="F150" s="67"/>
      <c r="G150" s="67"/>
      <c r="I150" s="67"/>
    </row>
    <row r="151" spans="1:9" ht="25.35" customHeight="1">
      <c r="B151" s="14"/>
      <c r="C151" s="14"/>
      <c r="D151" s="14"/>
      <c r="E151" s="141"/>
      <c r="I151" s="67"/>
    </row>
    <row r="152" spans="1:9" ht="25.35" customHeight="1">
      <c r="B152" s="14"/>
      <c r="C152" s="14"/>
      <c r="D152" s="14"/>
      <c r="E152" s="141"/>
      <c r="I152" s="67"/>
    </row>
    <row r="153" spans="1:9" ht="25.35" customHeight="1">
      <c r="B153" s="14"/>
      <c r="C153" s="14"/>
      <c r="D153" s="14"/>
      <c r="E153" s="82" t="s">
        <v>14</v>
      </c>
      <c r="F153" s="160"/>
      <c r="G153" s="160"/>
      <c r="H153" s="371">
        <f>ROUNDUP(((('Exchange rate'!Eur_per_GBP*('UK-R-Dining Tables'!H154/(1+'Exchange rate'!UK_vat_rate))*1.25*0.9165)+1)/1.59)/10,0)*10</f>
        <v>1380</v>
      </c>
      <c r="I153" s="67"/>
    </row>
    <row r="154" spans="1:9" ht="25.35" customHeight="1">
      <c r="B154" s="14"/>
      <c r="C154" s="14"/>
      <c r="D154" s="14"/>
      <c r="E154" s="141"/>
      <c r="F154" s="67"/>
      <c r="G154" s="67"/>
      <c r="I154" s="67"/>
    </row>
    <row r="155" spans="1:9" ht="48" customHeight="1">
      <c r="B155" s="14"/>
      <c r="C155" s="14"/>
      <c r="D155" s="14"/>
      <c r="E155" s="82" t="s">
        <v>84</v>
      </c>
      <c r="F155" s="160"/>
      <c r="G155" s="160"/>
      <c r="H155" s="372">
        <f>ROUNDUP(((('Exchange rate'!Eur_per_GBP*('UK-R-Dining Tables'!H156/(1+'Exchange rate'!UK_vat_rate))*1.25*0.9165)+1)/1.59)/10,0)*10</f>
        <v>4780</v>
      </c>
      <c r="I155" s="67"/>
    </row>
    <row r="156" spans="1:9" ht="48" customHeight="1">
      <c r="B156" s="14"/>
      <c r="C156" s="14"/>
      <c r="D156" s="14"/>
      <c r="E156" s="23"/>
      <c r="F156" s="67"/>
      <c r="G156" s="67"/>
      <c r="H156" s="549"/>
      <c r="I156" s="67"/>
    </row>
    <row r="157" spans="1:9" ht="48" customHeight="1">
      <c r="B157" s="14"/>
      <c r="C157" s="14"/>
      <c r="D157" s="14"/>
      <c r="E157" s="23"/>
      <c r="F157" s="67"/>
      <c r="G157" s="67"/>
      <c r="H157" s="549"/>
      <c r="I157" s="67"/>
    </row>
    <row r="158" spans="1:9" ht="26.25">
      <c r="B158" s="14"/>
      <c r="C158" s="14"/>
      <c r="D158" s="14"/>
      <c r="E158" s="141"/>
      <c r="F158" s="67"/>
      <c r="G158" s="67"/>
      <c r="I158" s="67"/>
    </row>
    <row r="159" spans="1:9" ht="48.75">
      <c r="A159" s="2" t="s">
        <v>23</v>
      </c>
      <c r="B159" s="368" t="s">
        <v>676</v>
      </c>
      <c r="C159" s="3"/>
      <c r="D159" s="3"/>
      <c r="E159" s="3"/>
      <c r="F159" s="117"/>
      <c r="G159" s="71"/>
      <c r="H159" s="71"/>
      <c r="I159" s="71"/>
    </row>
    <row r="160" spans="1:9" ht="24.75" customHeight="1">
      <c r="A160" s="26"/>
      <c r="B160" s="26" t="s">
        <v>8</v>
      </c>
      <c r="C160" s="26"/>
      <c r="D160" s="26"/>
      <c r="E160" s="28" t="s">
        <v>0</v>
      </c>
      <c r="F160" s="136" t="s">
        <v>94</v>
      </c>
      <c r="G160" s="177" t="s">
        <v>264</v>
      </c>
      <c r="H160" s="86" t="s">
        <v>439</v>
      </c>
      <c r="I160" s="26"/>
    </row>
    <row r="161" spans="1:9" ht="24.75" customHeight="1">
      <c r="A161" s="1"/>
      <c r="B161" s="14"/>
      <c r="C161" s="14"/>
      <c r="D161" s="14"/>
      <c r="E161" s="16"/>
      <c r="F161" s="118" t="s">
        <v>113</v>
      </c>
      <c r="G161" s="118"/>
      <c r="H161" s="218" t="s">
        <v>663</v>
      </c>
      <c r="I161" s="87"/>
    </row>
    <row r="162" spans="1:9" ht="24.75" customHeight="1">
      <c r="A162" s="1"/>
      <c r="B162" s="14"/>
      <c r="C162" s="14"/>
      <c r="D162" s="14"/>
      <c r="E162" s="16" t="s">
        <v>2</v>
      </c>
      <c r="F162" s="621" t="s">
        <v>9</v>
      </c>
      <c r="G162" s="414">
        <f>ROUNDUP((((('Exchange rate'!Eur_per_GBP*('UK-R-Dining Tables'!G161/(1+'Exchange rate'!UK_vat_rate))*1.25)-('Exchange rate'!Eur_per_GBP*('UK-R-Dining Tables'!G161/(1+'Exchange rate'!UK_vat_rate))*1.25)*0.25)+1)*0.9165)/10,0)*10</f>
        <v>8920</v>
      </c>
      <c r="H162" s="414">
        <f>ROUNDUP((((('Exchange rate'!Eur_per_GBP*('UK-R-Dining Tables'!H161/(1+'Exchange rate'!UK_vat_rate))*1.25)-('Exchange rate'!Eur_per_GBP*('UK-R-Dining Tables'!H161/(1+'Exchange rate'!UK_vat_rate))*1.25)*0.25)+1)*0.9165)/10,0)*10</f>
        <v>11690</v>
      </c>
      <c r="I162" s="87"/>
    </row>
    <row r="163" spans="1:9" ht="25.35" customHeight="1">
      <c r="A163" s="1"/>
      <c r="B163" s="14"/>
      <c r="C163" s="14"/>
      <c r="D163" s="14"/>
      <c r="E163" s="16" t="s">
        <v>3</v>
      </c>
      <c r="F163" s="87" t="s">
        <v>10</v>
      </c>
      <c r="G163" s="414">
        <f>ROUNDUP((((('Exchange rate'!Eur_per_GBP*('UK-R-Dining Tables'!G162/(1+'Exchange rate'!UK_vat_rate))*1.25)-('Exchange rate'!Eur_per_GBP*('UK-R-Dining Tables'!G162/(1+'Exchange rate'!UK_vat_rate))*1.25)*0.25)+1)*0.9165)/10,0)*10</f>
        <v>10260</v>
      </c>
      <c r="H163" s="414">
        <f>ROUNDUP((((('Exchange rate'!Eur_per_GBP*('UK-R-Dining Tables'!H162/(1+'Exchange rate'!UK_vat_rate))*1.25)-('Exchange rate'!Eur_per_GBP*('UK-R-Dining Tables'!H162/(1+'Exchange rate'!UK_vat_rate))*1.25)*0.25)+1)*0.9165)/10,0)*10</f>
        <v>13440</v>
      </c>
      <c r="I163" s="91"/>
    </row>
    <row r="164" spans="1:9" ht="25.35" customHeight="1">
      <c r="A164" s="1"/>
      <c r="B164" s="14"/>
      <c r="C164" s="14"/>
      <c r="D164" s="14"/>
      <c r="E164" s="16" t="s">
        <v>4</v>
      </c>
      <c r="F164" s="87" t="s">
        <v>11</v>
      </c>
      <c r="G164" s="414">
        <f>ROUNDUP((((('Exchange rate'!Eur_per_GBP*('UK-R-Dining Tables'!G163/(1+'Exchange rate'!UK_vat_rate))*1.25)-('Exchange rate'!Eur_per_GBP*('UK-R-Dining Tables'!G163/(1+'Exchange rate'!UK_vat_rate))*1.25)*0.25)+1)*0.9165)/10,0)*10</f>
        <v>11490</v>
      </c>
      <c r="H164" s="414">
        <f>ROUNDUP((((('Exchange rate'!Eur_per_GBP*('UK-R-Dining Tables'!H163/(1+'Exchange rate'!UK_vat_rate))*1.25)-('Exchange rate'!Eur_per_GBP*('UK-R-Dining Tables'!H163/(1+'Exchange rate'!UK_vat_rate))*1.25)*0.25)+1)*0.9165)/10,0)*10</f>
        <v>15450</v>
      </c>
      <c r="I164" s="91"/>
    </row>
    <row r="165" spans="1:9" ht="25.35" customHeight="1">
      <c r="A165" s="1"/>
      <c r="B165" s="14"/>
      <c r="C165" s="14"/>
      <c r="D165" s="14"/>
      <c r="E165" s="16" t="s">
        <v>5</v>
      </c>
      <c r="F165" s="87" t="s">
        <v>85</v>
      </c>
      <c r="G165" s="414">
        <f>ROUNDUP((((('Exchange rate'!Eur_per_GBP*('UK-R-Dining Tables'!G164/(1+'Exchange rate'!UK_vat_rate))*1.25)-('Exchange rate'!Eur_per_GBP*('UK-R-Dining Tables'!G164/(1+'Exchange rate'!UK_vat_rate))*1.25)*0.25)+1)*0.9165)/10,0)*10</f>
        <v>14750</v>
      </c>
      <c r="H165" s="414">
        <f>ROUNDUP((((('Exchange rate'!Eur_per_GBP*('UK-R-Dining Tables'!H164/(1+'Exchange rate'!UK_vat_rate))*1.25)-('Exchange rate'!Eur_per_GBP*('UK-R-Dining Tables'!H164/(1+'Exchange rate'!UK_vat_rate))*1.25)*0.25)+1)*0.9165)/10,0)*10</f>
        <v>19320</v>
      </c>
      <c r="I165" s="91"/>
    </row>
    <row r="166" spans="1:9" ht="25.35" customHeight="1">
      <c r="B166" s="14"/>
      <c r="C166" s="14"/>
      <c r="D166" s="14"/>
      <c r="E166" s="24"/>
      <c r="F166" s="67"/>
      <c r="G166" s="67"/>
      <c r="I166" s="67"/>
    </row>
    <row r="167" spans="1:9" ht="25.35" customHeight="1">
      <c r="B167" s="14"/>
      <c r="C167" s="14"/>
      <c r="D167" s="14"/>
      <c r="E167" s="210" t="s">
        <v>674</v>
      </c>
      <c r="F167" s="67"/>
      <c r="G167" s="67"/>
      <c r="I167" s="67"/>
    </row>
    <row r="168" spans="1:9" ht="25.35" customHeight="1">
      <c r="B168" s="14"/>
      <c r="C168" s="14"/>
      <c r="D168" s="14"/>
      <c r="E168" s="141"/>
      <c r="F168" s="67"/>
      <c r="G168" s="67"/>
      <c r="I168" s="67"/>
    </row>
    <row r="169" spans="1:9" ht="25.35" customHeight="1">
      <c r="B169" s="14"/>
      <c r="C169" s="14"/>
      <c r="D169" s="14"/>
      <c r="E169" s="141"/>
      <c r="I169" s="67"/>
    </row>
    <row r="170" spans="1:9" ht="25.35" customHeight="1">
      <c r="B170" s="14"/>
      <c r="C170" s="14"/>
      <c r="D170" s="14"/>
      <c r="E170" s="141"/>
      <c r="I170" s="67"/>
    </row>
    <row r="171" spans="1:9" ht="25.35" customHeight="1">
      <c r="B171" s="14"/>
      <c r="C171" s="14"/>
      <c r="D171" s="14"/>
      <c r="E171" s="82" t="s">
        <v>14</v>
      </c>
      <c r="F171" s="160"/>
      <c r="G171" s="160"/>
      <c r="H171" s="371">
        <f>ROUNDUP(((('Exchange rate'!Eur_per_GBP*('UK-R-Dining Tables'!H169/(1+'Exchange rate'!UK_vat_rate))*1.25*0.9165)+1)/1.59)/10,0)*10</f>
        <v>1380</v>
      </c>
      <c r="I171" s="67"/>
    </row>
    <row r="172" spans="1:9" ht="25.35" customHeight="1">
      <c r="B172" s="14"/>
      <c r="C172" s="14"/>
      <c r="D172" s="14"/>
      <c r="E172" s="141"/>
      <c r="F172" s="67"/>
      <c r="G172" s="67"/>
      <c r="I172" s="67"/>
    </row>
    <row r="173" spans="1:9" ht="48" customHeight="1">
      <c r="B173" s="14"/>
      <c r="C173" s="14"/>
      <c r="D173" s="14"/>
      <c r="E173" s="82" t="s">
        <v>84</v>
      </c>
      <c r="F173" s="160"/>
      <c r="G173" s="160"/>
      <c r="H173" s="372">
        <f>ROUNDUP(((('Exchange rate'!Eur_per_GBP*('UK-R-Dining Tables'!H171/(1+'Exchange rate'!UK_vat_rate))*1.25*0.9165)+1)/1.59)/10,0)*10</f>
        <v>4780</v>
      </c>
      <c r="I173" s="67"/>
    </row>
    <row r="174" spans="1:9" ht="26.25">
      <c r="B174" s="14"/>
      <c r="C174" s="14"/>
      <c r="D174" s="14"/>
      <c r="E174" s="141"/>
      <c r="F174" s="67"/>
      <c r="G174" s="67"/>
      <c r="I174" s="67"/>
    </row>
    <row r="175" spans="1:9" s="353" customFormat="1" ht="48.75">
      <c r="A175" s="2" t="s">
        <v>23</v>
      </c>
      <c r="B175" s="25" t="s">
        <v>266</v>
      </c>
      <c r="C175" s="3"/>
      <c r="D175" s="3"/>
      <c r="E175" s="3"/>
      <c r="F175" s="117"/>
      <c r="G175" s="71"/>
      <c r="H175" s="71"/>
      <c r="I175" s="71"/>
    </row>
    <row r="176" spans="1:9" ht="25.35" customHeight="1">
      <c r="A176" s="26"/>
      <c r="B176" s="26" t="s">
        <v>20</v>
      </c>
      <c r="C176" s="26"/>
      <c r="D176" s="26"/>
      <c r="E176" s="28" t="s">
        <v>0</v>
      </c>
      <c r="F176" s="136" t="s">
        <v>94</v>
      </c>
      <c r="G176" s="177" t="s">
        <v>1</v>
      </c>
      <c r="H176" s="86" t="s">
        <v>114</v>
      </c>
      <c r="I176" s="266"/>
    </row>
    <row r="177" spans="1:9" ht="25.35" customHeight="1">
      <c r="A177" s="1"/>
      <c r="B177" s="14"/>
      <c r="C177" s="14"/>
      <c r="D177" s="14"/>
      <c r="E177" s="16"/>
      <c r="F177" s="118" t="s">
        <v>113</v>
      </c>
      <c r="G177" s="118"/>
      <c r="H177" s="218" t="s">
        <v>663</v>
      </c>
      <c r="I177" s="87"/>
    </row>
    <row r="178" spans="1:9" ht="26.25">
      <c r="A178" s="1"/>
      <c r="B178" s="14"/>
      <c r="C178" s="14"/>
      <c r="D178" s="14"/>
      <c r="E178" s="16" t="s">
        <v>2</v>
      </c>
      <c r="F178" s="87" t="s">
        <v>267</v>
      </c>
      <c r="G178" s="414">
        <f>ROUNDUP((((('Exchange rate'!Eur_per_GBP*('UK-R-Dining Tables'!G176/(1+'Exchange rate'!UK_vat_rate))*1.25)-('Exchange rate'!Eur_per_GBP*('UK-R-Dining Tables'!G176/(1+'Exchange rate'!UK_vat_rate))*1.25)*0.25)+1)*0.9165)/10,0)*10</f>
        <v>9920</v>
      </c>
      <c r="H178" s="414">
        <f>ROUNDUP((((('Exchange rate'!Eur_per_GBP*('UK-R-Dining Tables'!H176/(1+'Exchange rate'!UK_vat_rate))*1.25)-('Exchange rate'!Eur_per_GBP*('UK-R-Dining Tables'!H176/(1+'Exchange rate'!UK_vat_rate))*1.25)*0.25)+1)*0.9165)/10,0)*10</f>
        <v>12990</v>
      </c>
      <c r="I178" s="91"/>
    </row>
    <row r="179" spans="1:9" ht="26.25">
      <c r="A179" s="1"/>
      <c r="B179" s="14"/>
      <c r="C179" s="14"/>
      <c r="D179" s="14"/>
      <c r="E179" s="16" t="s">
        <v>3</v>
      </c>
      <c r="F179" s="87" t="s">
        <v>88</v>
      </c>
      <c r="G179" s="414">
        <f>ROUNDUP((((('Exchange rate'!Eur_per_GBP*('UK-R-Dining Tables'!G177/(1+'Exchange rate'!UK_vat_rate))*1.25)-('Exchange rate'!Eur_per_GBP*('UK-R-Dining Tables'!G177/(1+'Exchange rate'!UK_vat_rate))*1.25)*0.25)+1)*0.9165)/10,0)*10</f>
        <v>11410</v>
      </c>
      <c r="H179" s="414">
        <f>ROUNDUP((((('Exchange rate'!Eur_per_GBP*('UK-R-Dining Tables'!H177/(1+'Exchange rate'!UK_vat_rate))*1.25)-('Exchange rate'!Eur_per_GBP*('UK-R-Dining Tables'!H177/(1+'Exchange rate'!UK_vat_rate))*1.25)*0.25)+1)*0.9165)/10,0)*10</f>
        <v>14940</v>
      </c>
      <c r="I179" s="91"/>
    </row>
    <row r="180" spans="1:9" ht="26.25">
      <c r="A180" s="1"/>
      <c r="B180" s="14"/>
      <c r="C180" s="14"/>
      <c r="D180" s="14"/>
      <c r="E180" s="16" t="s">
        <v>4</v>
      </c>
      <c r="F180" s="87" t="s">
        <v>268</v>
      </c>
      <c r="G180" s="414">
        <f>ROUNDUP((((('Exchange rate'!Eur_per_GBP*('UK-R-Dining Tables'!G178/(1+'Exchange rate'!UK_vat_rate))*1.25)-('Exchange rate'!Eur_per_GBP*('UK-R-Dining Tables'!G178/(1+'Exchange rate'!UK_vat_rate))*1.25)*0.25)+1)*0.9165)/10,0)*10</f>
        <v>13120</v>
      </c>
      <c r="H180" s="414">
        <f>ROUNDUP((((('Exchange rate'!Eur_per_GBP*('UK-R-Dining Tables'!H178/(1+'Exchange rate'!UK_vat_rate))*1.25)-('Exchange rate'!Eur_per_GBP*('UK-R-Dining Tables'!H178/(1+'Exchange rate'!UK_vat_rate))*1.25)*0.25)+1)*0.9165)/10,0)*10</f>
        <v>17170</v>
      </c>
      <c r="I180" s="91"/>
    </row>
    <row r="181" spans="1:9" ht="25.35" customHeight="1">
      <c r="B181" s="14"/>
      <c r="C181" s="14"/>
      <c r="D181" s="14"/>
      <c r="E181" s="144" t="s">
        <v>5</v>
      </c>
      <c r="F181" s="67" t="s">
        <v>90</v>
      </c>
      <c r="G181" s="414">
        <f>ROUNDUP((((('Exchange rate'!Eur_per_GBP*('UK-R-Dining Tables'!G179/(1+'Exchange rate'!UK_vat_rate))*1.25)-('Exchange rate'!Eur_per_GBP*('UK-R-Dining Tables'!G179/(1+'Exchange rate'!UK_vat_rate))*1.25)*0.25)+1)*0.9165)/10,0)*10</f>
        <v>16390</v>
      </c>
      <c r="H181" s="414">
        <f>ROUNDUP((((('Exchange rate'!Eur_per_GBP*('UK-R-Dining Tables'!H179/(1+'Exchange rate'!UK_vat_rate))*1.25)-('Exchange rate'!Eur_per_GBP*('UK-R-Dining Tables'!H179/(1+'Exchange rate'!UK_vat_rate))*1.25)*0.25)+1)*0.9165)/10,0)*10</f>
        <v>21470</v>
      </c>
      <c r="I181" s="67"/>
    </row>
    <row r="182" spans="1:9" ht="25.35" customHeight="1">
      <c r="B182" s="14"/>
      <c r="C182" s="14"/>
      <c r="D182" s="14"/>
      <c r="E182" s="24"/>
      <c r="F182" s="67"/>
      <c r="I182" s="67"/>
    </row>
    <row r="183" spans="1:9" ht="25.35" customHeight="1">
      <c r="B183" s="14"/>
      <c r="C183" s="14"/>
      <c r="D183" s="14"/>
      <c r="E183" s="174" t="s">
        <v>22</v>
      </c>
      <c r="F183" s="67"/>
      <c r="G183" s="67"/>
      <c r="I183" s="67"/>
    </row>
    <row r="184" spans="1:9" ht="25.35" customHeight="1">
      <c r="B184" s="14"/>
      <c r="C184" s="14"/>
      <c r="D184" s="14"/>
      <c r="E184" s="169"/>
      <c r="F184" s="67"/>
      <c r="G184" s="67"/>
      <c r="I184" s="67"/>
    </row>
    <row r="185" spans="1:9" ht="25.35" customHeight="1">
      <c r="B185" s="14"/>
      <c r="C185" s="14"/>
      <c r="D185" s="14"/>
      <c r="I185" s="67"/>
    </row>
    <row r="186" spans="1:9" ht="25.35" customHeight="1">
      <c r="B186" s="14"/>
      <c r="C186" s="14"/>
      <c r="D186" s="14"/>
      <c r="E186" s="82" t="s">
        <v>200</v>
      </c>
      <c r="F186" s="160"/>
      <c r="G186" s="160"/>
      <c r="H186" s="371">
        <f>ROUNDUP(((('Exchange rate'!Eur_per_GBP*('UK-R-Dining Tables'!H184/(1+'Exchange rate'!UK_vat_rate))*1.25*0.9165)+1)/1.59)/10,0)*10</f>
        <v>870</v>
      </c>
      <c r="I186" s="67"/>
    </row>
    <row r="187" spans="1:9" ht="25.35" customHeight="1">
      <c r="B187" s="14"/>
      <c r="C187" s="14"/>
      <c r="D187" s="14"/>
      <c r="E187" s="141"/>
      <c r="F187" s="67"/>
      <c r="G187" s="67"/>
      <c r="I187" s="67"/>
    </row>
    <row r="188" spans="1:9" ht="25.35" customHeight="1">
      <c r="B188" s="14"/>
      <c r="C188" s="14"/>
      <c r="D188" s="14"/>
      <c r="I188" s="67"/>
    </row>
    <row r="189" spans="1:9" ht="25.35" customHeight="1">
      <c r="B189" s="14"/>
      <c r="C189" s="14"/>
      <c r="D189" s="14"/>
      <c r="E189" s="82" t="s">
        <v>84</v>
      </c>
      <c r="F189" s="160"/>
      <c r="G189" s="160"/>
      <c r="H189" s="371">
        <f>ROUNDUP(((('Exchange rate'!Eur_per_GBP*('UK-R-Dining Tables'!H187/(1+'Exchange rate'!UK_vat_rate))*1.25*0.9165)+1)/1.59)/10,0)*10</f>
        <v>3580</v>
      </c>
      <c r="I189" s="67"/>
    </row>
    <row r="190" spans="1:9" ht="25.35" customHeight="1">
      <c r="B190" s="14"/>
      <c r="C190" s="14"/>
      <c r="D190" s="14"/>
      <c r="E190" s="131"/>
      <c r="F190" s="67"/>
      <c r="G190" s="67"/>
      <c r="I190" s="67"/>
    </row>
    <row r="191" spans="1:9" ht="25.35" customHeight="1">
      <c r="B191" s="14"/>
      <c r="C191" s="14"/>
      <c r="D191" s="14"/>
      <c r="E191" s="24"/>
      <c r="F191" s="67"/>
      <c r="G191" s="67"/>
      <c r="I191" s="67"/>
    </row>
    <row r="192" spans="1:9" ht="48.75">
      <c r="A192" s="349"/>
      <c r="B192" s="368" t="s">
        <v>329</v>
      </c>
      <c r="C192" s="350"/>
      <c r="D192" s="350"/>
      <c r="E192" s="350"/>
      <c r="F192" s="351"/>
      <c r="G192" s="352"/>
      <c r="H192" s="352"/>
      <c r="I192" s="352"/>
    </row>
    <row r="193" spans="1:9" s="353" customFormat="1" ht="26.25">
      <c r="A193" s="26"/>
      <c r="B193" s="26" t="s">
        <v>8</v>
      </c>
      <c r="C193" s="26"/>
      <c r="D193" s="26"/>
      <c r="E193" s="28" t="s">
        <v>0</v>
      </c>
      <c r="F193" s="136" t="s">
        <v>94</v>
      </c>
      <c r="G193" s="177" t="s">
        <v>324</v>
      </c>
      <c r="H193" s="266"/>
      <c r="I193" s="86"/>
    </row>
    <row r="194" spans="1:9" ht="25.35" customHeight="1">
      <c r="A194" s="1"/>
      <c r="B194" s="14"/>
      <c r="C194" s="14"/>
      <c r="D194" s="14"/>
      <c r="E194" s="16"/>
      <c r="F194" s="118" t="s">
        <v>113</v>
      </c>
      <c r="G194" s="87"/>
      <c r="H194" s="87"/>
      <c r="I194" s="67"/>
    </row>
    <row r="195" spans="1:9" ht="25.35" customHeight="1">
      <c r="A195" s="1"/>
      <c r="B195" s="14"/>
      <c r="C195" s="14"/>
      <c r="D195" s="14"/>
      <c r="E195" s="16" t="s">
        <v>2</v>
      </c>
      <c r="F195" s="87" t="s">
        <v>9</v>
      </c>
      <c r="G195" s="414">
        <f>ROUNDUP((((('Exchange rate'!Eur_per_GBP*('UK-R-Dining Tables'!G192/(1+'Exchange rate'!UK_vat_rate))*1.25)-('Exchange rate'!Eur_per_GBP*('UK-R-Dining Tables'!G192/(1+'Exchange rate'!UK_vat_rate))*1.25)*0.25)+1)*0.9165)/10,0)*10</f>
        <v>6160</v>
      </c>
      <c r="H195" s="213"/>
      <c r="I195" s="67"/>
    </row>
    <row r="196" spans="1:9" ht="26.25">
      <c r="A196" s="1"/>
      <c r="B196" s="14"/>
      <c r="C196" s="14"/>
      <c r="D196" s="14"/>
      <c r="E196" s="16" t="s">
        <v>3</v>
      </c>
      <c r="F196" s="87" t="s">
        <v>10</v>
      </c>
      <c r="G196" s="414">
        <f>ROUNDUP((((('Exchange rate'!Eur_per_GBP*('UK-R-Dining Tables'!G193/(1+'Exchange rate'!UK_vat_rate))*1.25)-('Exchange rate'!Eur_per_GBP*('UK-R-Dining Tables'!G193/(1+'Exchange rate'!UK_vat_rate))*1.25)*0.25)+1)*0.9165)/10,0)*10</f>
        <v>7080</v>
      </c>
      <c r="H196" s="213"/>
      <c r="I196" s="67"/>
    </row>
    <row r="197" spans="1:9" ht="26.25">
      <c r="A197" s="1"/>
      <c r="B197" s="14"/>
      <c r="C197" s="14"/>
      <c r="D197" s="14"/>
      <c r="E197" s="16" t="s">
        <v>4</v>
      </c>
      <c r="F197" s="87" t="s">
        <v>11</v>
      </c>
      <c r="G197" s="414">
        <f>ROUNDUP((((('Exchange rate'!Eur_per_GBP*('UK-R-Dining Tables'!G194/(1+'Exchange rate'!UK_vat_rate))*1.25)-('Exchange rate'!Eur_per_GBP*('UK-R-Dining Tables'!G194/(1+'Exchange rate'!UK_vat_rate))*1.25)*0.25)+1)*0.9165)/10,0)*10</f>
        <v>8140</v>
      </c>
      <c r="H197" s="213"/>
      <c r="I197" s="67"/>
    </row>
    <row r="198" spans="1:9" ht="26.25">
      <c r="B198" s="14"/>
      <c r="C198" s="14"/>
      <c r="D198" s="14"/>
      <c r="E198" s="144" t="s">
        <v>5</v>
      </c>
      <c r="F198" s="67" t="s">
        <v>12</v>
      </c>
      <c r="G198" s="414">
        <f>ROUNDUP((((('Exchange rate'!Eur_per_GBP*('UK-R-Dining Tables'!G195/(1+'Exchange rate'!UK_vat_rate))*1.25)-('Exchange rate'!Eur_per_GBP*('UK-R-Dining Tables'!G195/(1+'Exchange rate'!UK_vat_rate))*1.25)*0.25)+1)*0.9165)/10,0)*10</f>
        <v>9780</v>
      </c>
      <c r="H198" s="213"/>
      <c r="I198" s="67"/>
    </row>
    <row r="199" spans="1:9" ht="25.35" customHeight="1">
      <c r="B199" s="14"/>
      <c r="C199" s="14"/>
      <c r="D199" s="14"/>
      <c r="E199" s="110"/>
      <c r="F199" s="67"/>
      <c r="G199" s="67"/>
      <c r="H199" s="67"/>
      <c r="I199" s="67"/>
    </row>
    <row r="200" spans="1:9" ht="25.35" customHeight="1">
      <c r="B200" s="14"/>
      <c r="C200" s="14"/>
      <c r="D200" s="14"/>
      <c r="E200" s="174" t="s">
        <v>22</v>
      </c>
      <c r="F200" s="67"/>
      <c r="G200" s="67"/>
      <c r="H200" s="67"/>
      <c r="I200" s="67"/>
    </row>
    <row r="201" spans="1:9" ht="25.35" customHeight="1">
      <c r="B201" s="14"/>
      <c r="C201" s="14"/>
      <c r="D201" s="14"/>
      <c r="E201" s="169"/>
      <c r="F201" s="67"/>
      <c r="G201" s="67"/>
      <c r="H201" s="67"/>
      <c r="I201" s="67"/>
    </row>
    <row r="202" spans="1:9" ht="25.35" customHeight="1">
      <c r="B202" s="14"/>
      <c r="C202" s="14"/>
      <c r="D202" s="14"/>
      <c r="I202" s="67"/>
    </row>
    <row r="203" spans="1:9" ht="25.35" customHeight="1">
      <c r="B203" s="14"/>
      <c r="C203" s="14"/>
      <c r="D203" s="14"/>
      <c r="E203" s="175" t="s">
        <v>14</v>
      </c>
      <c r="F203" s="160"/>
      <c r="G203" s="160"/>
      <c r="H203" s="161"/>
      <c r="I203" s="371">
        <f>ROUNDUP(((('Exchange rate'!Eur_per_GBP*('UK-R-Dining Tables'!I200/(1+'Exchange rate'!UK_vat_rate))*1.25*0.9165)+1)/1.59)/10,0)*10</f>
        <v>960</v>
      </c>
    </row>
    <row r="204" spans="1:9" ht="25.35" customHeight="1">
      <c r="B204" s="14"/>
      <c r="C204" s="14"/>
      <c r="D204" s="14"/>
      <c r="E204" s="129"/>
      <c r="F204" s="67"/>
      <c r="G204" s="67"/>
      <c r="H204" s="67"/>
      <c r="I204" s="67"/>
    </row>
    <row r="205" spans="1:9" ht="25.35" customHeight="1">
      <c r="B205" s="14"/>
      <c r="C205" s="14"/>
      <c r="D205" s="14"/>
      <c r="E205" s="129"/>
      <c r="I205" s="67"/>
    </row>
    <row r="206" spans="1:9" ht="25.35" customHeight="1">
      <c r="B206" s="14"/>
      <c r="C206" s="14"/>
      <c r="D206" s="14"/>
      <c r="E206" s="175" t="s">
        <v>130</v>
      </c>
      <c r="F206" s="160"/>
      <c r="G206" s="160"/>
      <c r="H206" s="163"/>
      <c r="I206" s="371">
        <f>ROUNDUP(((('Exchange rate'!Eur_per_GBP*('UK-R-Dining Tables'!I203/(1+'Exchange rate'!UK_vat_rate))*1.25*0.9165)+1)/1.59)/10,0)*10</f>
        <v>3370</v>
      </c>
    </row>
    <row r="207" spans="1:9" ht="25.35" customHeight="1">
      <c r="B207" s="14"/>
      <c r="C207" s="14"/>
      <c r="D207" s="14"/>
      <c r="E207" s="110"/>
      <c r="F207" s="67"/>
      <c r="G207" s="67"/>
      <c r="I207" s="143"/>
    </row>
    <row r="208" spans="1:9" ht="25.35" customHeight="1">
      <c r="B208" s="14"/>
      <c r="C208" s="14"/>
      <c r="D208" s="14"/>
      <c r="E208" s="110"/>
      <c r="F208" s="67"/>
      <c r="G208" s="67"/>
      <c r="I208" s="143"/>
    </row>
    <row r="209" spans="1:9" ht="25.35" customHeight="1">
      <c r="B209" s="14"/>
      <c r="C209" s="14"/>
      <c r="D209" s="14"/>
      <c r="E209" s="175" t="s">
        <v>577</v>
      </c>
      <c r="F209" s="160"/>
      <c r="G209" s="160"/>
      <c r="H209" s="163"/>
      <c r="I209" s="371">
        <f>ROUNDUP(((('Exchange rate'!Eur_per_GBP*('UK-R-Dining Tables'!I206/(1+'Exchange rate'!UK_vat_rate))*1.25*0.9165)+1)/1.59)/10,0)*10</f>
        <v>810</v>
      </c>
    </row>
    <row r="210" spans="1:9" ht="48.75">
      <c r="A210" s="349"/>
      <c r="B210" s="354" t="s">
        <v>306</v>
      </c>
      <c r="C210" s="350"/>
      <c r="D210" s="350"/>
      <c r="E210" s="350"/>
      <c r="F210" s="351"/>
      <c r="G210" s="352"/>
      <c r="H210" s="352"/>
      <c r="I210" s="352"/>
    </row>
    <row r="211" spans="1:9" ht="26.25">
      <c r="A211" s="26"/>
      <c r="B211" s="26" t="s">
        <v>8</v>
      </c>
      <c r="C211" s="26"/>
      <c r="D211" s="26"/>
      <c r="E211" s="28" t="s">
        <v>0</v>
      </c>
      <c r="F211" s="136" t="s">
        <v>94</v>
      </c>
      <c r="G211" s="28" t="s">
        <v>1</v>
      </c>
      <c r="H211" s="266" t="s">
        <v>114</v>
      </c>
      <c r="I211" s="266"/>
    </row>
    <row r="212" spans="1:9" ht="25.35" customHeight="1">
      <c r="A212" s="1"/>
      <c r="B212" s="14"/>
      <c r="C212" s="14"/>
      <c r="D212" s="14"/>
      <c r="E212" s="16"/>
      <c r="F212" s="118" t="s">
        <v>113</v>
      </c>
      <c r="G212"/>
      <c r="H212" s="218" t="s">
        <v>663</v>
      </c>
      <c r="I212" s="67"/>
    </row>
    <row r="213" spans="1:9" ht="25.35" customHeight="1">
      <c r="A213" s="1"/>
      <c r="B213" s="14"/>
      <c r="C213" s="14"/>
      <c r="D213" s="14"/>
      <c r="E213" s="16" t="s">
        <v>2</v>
      </c>
      <c r="F213" s="87" t="s">
        <v>9</v>
      </c>
      <c r="G213" s="414">
        <f>ROUNDUP((((('Exchange rate'!Eur_per_GBP*('UK-R-Dining Tables'!G215/(1+'Exchange rate'!UK_vat_rate))*1.25)-('Exchange rate'!Eur_per_GBP*('UK-R-Dining Tables'!G215/(1+'Exchange rate'!UK_vat_rate))*1.25)*0.25)+1)*0.9165)/10,0)*10</f>
        <v>8920</v>
      </c>
      <c r="H213" s="414">
        <f>ROUNDUP((((('Exchange rate'!Eur_per_GBP*('UK-R-Dining Tables'!H215/(1+'Exchange rate'!UK_vat_rate))*1.25)-('Exchange rate'!Eur_per_GBP*('UK-R-Dining Tables'!H215/(1+'Exchange rate'!UK_vat_rate))*1.25)*0.25)+1)*0.9165)/10,0)*10</f>
        <v>11690</v>
      </c>
      <c r="I213" s="67"/>
    </row>
    <row r="214" spans="1:9" ht="26.25">
      <c r="A214" s="1"/>
      <c r="B214" s="14"/>
      <c r="C214" s="14"/>
      <c r="D214" s="14"/>
      <c r="E214" s="16" t="s">
        <v>3</v>
      </c>
      <c r="F214" s="87" t="s">
        <v>10</v>
      </c>
      <c r="G214" s="414">
        <f>ROUNDUP((((('Exchange rate'!Eur_per_GBP*('UK-R-Dining Tables'!G216/(1+'Exchange rate'!UK_vat_rate))*1.25)-('Exchange rate'!Eur_per_GBP*('UK-R-Dining Tables'!G216/(1+'Exchange rate'!UK_vat_rate))*1.25)*0.25)+1)*0.9165)/10,0)*10</f>
        <v>10260</v>
      </c>
      <c r="H214" s="414">
        <f>ROUNDUP((((('Exchange rate'!Eur_per_GBP*('UK-R-Dining Tables'!H216/(1+'Exchange rate'!UK_vat_rate))*1.25)-('Exchange rate'!Eur_per_GBP*('UK-R-Dining Tables'!H216/(1+'Exchange rate'!UK_vat_rate))*1.25)*0.25)+1)*0.9165)/10,0)*10</f>
        <v>13440</v>
      </c>
      <c r="I214" s="67"/>
    </row>
    <row r="215" spans="1:9" s="14" customFormat="1" ht="28.35" customHeight="1">
      <c r="A215" s="1"/>
      <c r="E215" s="16" t="s">
        <v>4</v>
      </c>
      <c r="F215" s="87" t="s">
        <v>11</v>
      </c>
      <c r="G215" s="414">
        <f>ROUNDUP((((('Exchange rate'!Eur_per_GBP*('UK-R-Dining Tables'!G217/(1+'Exchange rate'!UK_vat_rate))*1.25)-('Exchange rate'!Eur_per_GBP*('UK-R-Dining Tables'!G217/(1+'Exchange rate'!UK_vat_rate))*1.25)*0.25)+1)*0.9165)/10,0)*10</f>
        <v>11800</v>
      </c>
      <c r="H215" s="414">
        <f>ROUNDUP((((('Exchange rate'!Eur_per_GBP*('UK-R-Dining Tables'!H217/(1+'Exchange rate'!UK_vat_rate))*1.25)-('Exchange rate'!Eur_per_GBP*('UK-R-Dining Tables'!H217/(1+'Exchange rate'!UK_vat_rate))*1.25)*0.25)+1)*0.9165)/10,0)*10</f>
        <v>15450</v>
      </c>
      <c r="I215" s="67"/>
    </row>
    <row r="216" spans="1:9" ht="26.25">
      <c r="B216" s="14"/>
      <c r="C216" s="14"/>
      <c r="D216" s="14"/>
      <c r="E216" s="144" t="s">
        <v>5</v>
      </c>
      <c r="F216" s="67" t="s">
        <v>12</v>
      </c>
      <c r="G216" s="414">
        <f>ROUNDUP((((('Exchange rate'!Eur_per_GBP*('UK-R-Dining Tables'!G218/(1+'Exchange rate'!UK_vat_rate))*1.25)-('Exchange rate'!Eur_per_GBP*('UK-R-Dining Tables'!G218/(1+'Exchange rate'!UK_vat_rate))*1.25)*0.25)+1)*0.9165)/10,0)*10</f>
        <v>14750</v>
      </c>
      <c r="H216" s="414">
        <f>ROUNDUP((((('Exchange rate'!Eur_per_GBP*('UK-R-Dining Tables'!H218/(1+'Exchange rate'!UK_vat_rate))*1.25)-('Exchange rate'!Eur_per_GBP*('UK-R-Dining Tables'!H218/(1+'Exchange rate'!UK_vat_rate))*1.25)*0.25)+1)*0.9165)/10,0)*10</f>
        <v>19320</v>
      </c>
      <c r="I216" s="67"/>
    </row>
    <row r="217" spans="1:9" ht="26.25">
      <c r="B217" s="14"/>
      <c r="C217" s="14"/>
      <c r="D217" s="14"/>
      <c r="E217" s="110"/>
      <c r="F217" s="67"/>
      <c r="G217" s="67"/>
      <c r="H217" s="67"/>
      <c r="I217" s="67"/>
    </row>
    <row r="218" spans="1:9" ht="26.25">
      <c r="B218" s="14"/>
      <c r="C218" s="14"/>
      <c r="D218" s="14"/>
      <c r="E218" s="174" t="s">
        <v>22</v>
      </c>
      <c r="F218" s="67"/>
      <c r="G218" s="67"/>
      <c r="H218" s="67"/>
      <c r="I218" s="67"/>
    </row>
    <row r="219" spans="1:9" ht="26.25">
      <c r="B219" s="14"/>
      <c r="C219" s="14"/>
      <c r="D219" s="14"/>
      <c r="E219" s="169"/>
      <c r="F219" s="67"/>
      <c r="G219" s="67"/>
      <c r="H219" s="67"/>
      <c r="I219" s="67"/>
    </row>
    <row r="220" spans="1:9" ht="26.25">
      <c r="B220" s="14"/>
      <c r="C220" s="14"/>
      <c r="D220" s="14"/>
      <c r="I220" s="67"/>
    </row>
    <row r="221" spans="1:9" ht="25.35" customHeight="1">
      <c r="B221" s="14"/>
      <c r="C221" s="14"/>
      <c r="D221" s="14"/>
      <c r="E221" s="175" t="s">
        <v>14</v>
      </c>
      <c r="F221" s="160"/>
      <c r="G221" s="160"/>
      <c r="H221" s="161"/>
      <c r="I221" s="371">
        <f>ROUNDUP(((('Exchange rate'!Eur_per_GBP*('UK-R-Dining Tables'!I223/(1+'Exchange rate'!UK_vat_rate))*1.25*0.9165)+1)/1.59)/10,0)*10</f>
        <v>960</v>
      </c>
    </row>
    <row r="222" spans="1:9" ht="25.35" customHeight="1">
      <c r="B222" s="14"/>
      <c r="C222" s="14"/>
      <c r="D222" s="14"/>
      <c r="E222" s="129"/>
      <c r="F222" s="67"/>
      <c r="G222" s="67"/>
      <c r="H222" s="67"/>
      <c r="I222" s="67"/>
    </row>
    <row r="223" spans="1:9" ht="25.35" customHeight="1">
      <c r="B223" s="14"/>
      <c r="C223" s="14"/>
      <c r="D223" s="14"/>
      <c r="E223" s="129"/>
      <c r="I223" s="67"/>
    </row>
    <row r="224" spans="1:9" ht="25.35" customHeight="1">
      <c r="B224" s="14"/>
      <c r="C224" s="14"/>
      <c r="D224" s="14"/>
      <c r="E224" s="175" t="s">
        <v>130</v>
      </c>
      <c r="F224" s="160"/>
      <c r="G224" s="160"/>
      <c r="H224" s="163"/>
      <c r="I224" s="371">
        <f>ROUNDUP(((('Exchange rate'!Eur_per_GBP*('UK-R-Dining Tables'!I226/(1+'Exchange rate'!UK_vat_rate))*1.25*0.9165)+1)/1.59)/10,0)*10</f>
        <v>3370</v>
      </c>
    </row>
    <row r="225" spans="1:9" ht="25.35" customHeight="1">
      <c r="B225" s="14"/>
      <c r="C225" s="14"/>
      <c r="D225" s="14"/>
      <c r="E225" s="110"/>
      <c r="F225" s="67"/>
      <c r="G225" s="67"/>
      <c r="I225" s="546"/>
    </row>
    <row r="226" spans="1:9" ht="25.35" customHeight="1">
      <c r="B226" s="14"/>
      <c r="C226" s="14"/>
      <c r="D226" s="14"/>
      <c r="E226" s="110"/>
      <c r="F226" s="67"/>
      <c r="G226" s="67"/>
      <c r="I226" s="546"/>
    </row>
    <row r="227" spans="1:9" ht="48.75">
      <c r="A227" s="349"/>
      <c r="B227" s="354" t="s">
        <v>332</v>
      </c>
      <c r="C227" s="350"/>
      <c r="D227" s="350"/>
      <c r="E227" s="350"/>
      <c r="F227" s="351"/>
      <c r="G227" s="352"/>
      <c r="H227" s="352"/>
      <c r="I227" s="352"/>
    </row>
    <row r="228" spans="1:9" s="353" customFormat="1" ht="26.25">
      <c r="A228" s="26"/>
      <c r="B228" s="26" t="s">
        <v>91</v>
      </c>
      <c r="C228" s="26"/>
      <c r="D228" s="26"/>
      <c r="E228" s="28" t="s">
        <v>0</v>
      </c>
      <c r="F228" s="136" t="s">
        <v>94</v>
      </c>
      <c r="G228" s="177" t="s">
        <v>324</v>
      </c>
      <c r="H228" s="266" t="s">
        <v>304</v>
      </c>
      <c r="I228" s="266"/>
    </row>
    <row r="229" spans="1:9" ht="26.25">
      <c r="A229" s="1"/>
      <c r="B229" s="14"/>
      <c r="C229" s="14"/>
      <c r="D229" s="14"/>
      <c r="E229" s="16"/>
      <c r="F229" s="118" t="s">
        <v>113</v>
      </c>
      <c r="G229" s="87"/>
      <c r="H229" s="87"/>
      <c r="I229" s="67"/>
    </row>
    <row r="230" spans="1:9" ht="26.25">
      <c r="A230" s="1"/>
      <c r="B230" s="14"/>
      <c r="C230" s="14"/>
      <c r="D230" s="14"/>
      <c r="E230" s="16" t="s">
        <v>2</v>
      </c>
      <c r="F230" s="87" t="s">
        <v>87</v>
      </c>
      <c r="G230" s="414">
        <f>ROUNDUP((((('Exchange rate'!Eur_per_GBP*('UK-R-Dining Tables'!G231/(1+'Exchange rate'!UK_vat_rate))*1.25)-('Exchange rate'!Eur_per_GBP*('UK-R-Dining Tables'!G231/(1+'Exchange rate'!UK_vat_rate))*1.25)*0.25)+1)*0.9165)/10,0)*10</f>
        <v>6710</v>
      </c>
      <c r="H230" s="213"/>
      <c r="I230" s="67"/>
    </row>
    <row r="231" spans="1:9" ht="25.35" customHeight="1">
      <c r="A231" s="1"/>
      <c r="B231" s="14"/>
      <c r="C231" s="14"/>
      <c r="D231" s="14"/>
      <c r="E231" s="16" t="s">
        <v>3</v>
      </c>
      <c r="F231" s="87" t="s">
        <v>88</v>
      </c>
      <c r="G231" s="414">
        <f>ROUNDUP((((('Exchange rate'!Eur_per_GBP*('UK-R-Dining Tables'!G232/(1+'Exchange rate'!UK_vat_rate))*1.25)-('Exchange rate'!Eur_per_GBP*('UK-R-Dining Tables'!G232/(1+'Exchange rate'!UK_vat_rate))*1.25)*0.25)+1)*0.9165)/10,0)*10</f>
        <v>7710</v>
      </c>
      <c r="H231" s="213"/>
      <c r="I231" s="67"/>
    </row>
    <row r="232" spans="1:9" ht="25.35" customHeight="1">
      <c r="A232" s="1"/>
      <c r="B232" s="14"/>
      <c r="C232" s="14"/>
      <c r="D232" s="14"/>
      <c r="E232" s="16" t="s">
        <v>4</v>
      </c>
      <c r="F232" s="87" t="s">
        <v>89</v>
      </c>
      <c r="G232" s="414">
        <f>ROUNDUP((((('Exchange rate'!Eur_per_GBP*('UK-R-Dining Tables'!G233/(1+'Exchange rate'!UK_vat_rate))*1.25)-('Exchange rate'!Eur_per_GBP*('UK-R-Dining Tables'!G233/(1+'Exchange rate'!UK_vat_rate))*1.25)*0.25)+1)*0.9165)/10,0)*10</f>
        <v>8860</v>
      </c>
      <c r="H232" s="213"/>
      <c r="I232" s="67"/>
    </row>
    <row r="233" spans="1:9" ht="26.25">
      <c r="A233" s="1"/>
      <c r="B233" s="14"/>
      <c r="C233" s="14"/>
      <c r="D233" s="14"/>
      <c r="E233" s="16" t="s">
        <v>5</v>
      </c>
      <c r="F233" s="87" t="s">
        <v>90</v>
      </c>
      <c r="G233" s="414">
        <f>ROUNDUP((((('Exchange rate'!Eur_per_GBP*('UK-R-Dining Tables'!G234/(1+'Exchange rate'!UK_vat_rate))*1.25)-('Exchange rate'!Eur_per_GBP*('UK-R-Dining Tables'!G234/(1+'Exchange rate'!UK_vat_rate))*1.25)*0.25)+1)*0.9165)/10,0)*10</f>
        <v>11080</v>
      </c>
      <c r="H233" s="213"/>
      <c r="I233" s="67"/>
    </row>
    <row r="234" spans="1:9" s="14" customFormat="1" ht="28.35" customHeight="1">
      <c r="A234"/>
      <c r="E234" s="110"/>
      <c r="F234" s="67"/>
      <c r="G234" s="67"/>
      <c r="H234" s="67"/>
      <c r="I234" s="67"/>
    </row>
    <row r="235" spans="1:9" ht="26.25">
      <c r="B235" s="14"/>
      <c r="C235" s="14"/>
      <c r="D235" s="14"/>
      <c r="E235" s="174" t="s">
        <v>13</v>
      </c>
      <c r="F235" s="67"/>
      <c r="G235" s="67"/>
      <c r="H235" s="67"/>
      <c r="I235" s="67"/>
    </row>
    <row r="236" spans="1:9" ht="26.25">
      <c r="B236" s="14"/>
      <c r="C236" s="14"/>
      <c r="D236" s="14"/>
      <c r="E236" s="169"/>
      <c r="G236" s="67"/>
      <c r="H236" s="67"/>
      <c r="I236" s="67"/>
    </row>
    <row r="237" spans="1:9" ht="26.25">
      <c r="B237" s="14"/>
      <c r="C237" s="14"/>
      <c r="D237" s="14"/>
      <c r="I237" s="67"/>
    </row>
    <row r="238" spans="1:9" ht="26.25">
      <c r="B238" s="14"/>
      <c r="C238" s="14"/>
      <c r="D238" s="14"/>
      <c r="E238" s="175" t="s">
        <v>14</v>
      </c>
      <c r="F238" s="160"/>
      <c r="G238" s="160"/>
      <c r="H238" s="161"/>
      <c r="I238" s="371">
        <f>ROUNDUP(((('Exchange rate'!Eur_per_GBP*('UK-R-Dining Tables'!I239/(1+'Exchange rate'!UK_vat_rate))*1.25*0.9165)+1)/1.59)/10,0)*10</f>
        <v>960</v>
      </c>
    </row>
    <row r="239" spans="1:9" ht="26.25">
      <c r="B239" s="14"/>
      <c r="C239" s="14"/>
      <c r="D239" s="14"/>
      <c r="E239" s="129"/>
      <c r="F239" s="67"/>
      <c r="G239" s="67"/>
      <c r="H239" s="67"/>
      <c r="I239" s="67"/>
    </row>
    <row r="240" spans="1:9" ht="25.35" customHeight="1">
      <c r="B240" s="14"/>
      <c r="C240" s="14"/>
      <c r="D240" s="14"/>
      <c r="E240" s="129"/>
      <c r="I240" s="67"/>
    </row>
    <row r="241" spans="1:9" ht="25.35" customHeight="1">
      <c r="B241" s="14"/>
      <c r="C241" s="14"/>
      <c r="D241" s="14"/>
      <c r="E241" s="175" t="s">
        <v>130</v>
      </c>
      <c r="F241" s="160"/>
      <c r="G241" s="160"/>
      <c r="H241" s="163"/>
      <c r="I241" s="371">
        <f>ROUNDUP(((('Exchange rate'!Eur_per_GBP*('UK-R-Dining Tables'!I242/(1+'Exchange rate'!UK_vat_rate))*1.25*0.9165)+1)/1.59)/10,0)*10</f>
        <v>3370</v>
      </c>
    </row>
    <row r="242" spans="1:9" ht="25.35" customHeight="1">
      <c r="B242" s="14"/>
      <c r="C242" s="14"/>
      <c r="D242" s="14"/>
      <c r="E242" s="110"/>
      <c r="F242" s="67"/>
      <c r="G242" s="67"/>
      <c r="I242" s="143"/>
    </row>
    <row r="243" spans="1:9" ht="25.35" customHeight="1">
      <c r="B243" s="14"/>
      <c r="C243" s="14"/>
      <c r="D243" s="14"/>
      <c r="E243" s="175" t="s">
        <v>577</v>
      </c>
      <c r="F243" s="160"/>
      <c r="G243" s="160"/>
      <c r="H243" s="163"/>
      <c r="I243" s="371">
        <f>ROUNDUP(((('Exchange rate'!Eur_per_GBP*('UK-R-Dining Tables'!I244/(1+'Exchange rate'!UK_vat_rate))*1.25*0.9165)+1)/1.59)/10,0)*10</f>
        <v>810</v>
      </c>
    </row>
    <row r="244" spans="1:9" ht="25.35" customHeight="1">
      <c r="G244" s="119"/>
      <c r="I244" s="120"/>
    </row>
    <row r="245" spans="1:9" ht="25.35" customHeight="1">
      <c r="G245" s="119"/>
      <c r="I245" s="120"/>
    </row>
    <row r="246" spans="1:9" s="353" customFormat="1" ht="42.75" customHeight="1">
      <c r="A246" s="349"/>
      <c r="B246" s="354" t="s">
        <v>306</v>
      </c>
      <c r="C246" s="350"/>
      <c r="D246" s="350"/>
      <c r="E246" s="350"/>
      <c r="F246" s="351"/>
      <c r="G246" s="352"/>
      <c r="H246" s="352"/>
      <c r="I246" s="352"/>
    </row>
    <row r="247" spans="1:9" ht="26.25">
      <c r="A247" s="26"/>
      <c r="B247" s="26" t="s">
        <v>91</v>
      </c>
      <c r="C247" s="26"/>
      <c r="D247" s="26"/>
      <c r="E247" s="28" t="s">
        <v>0</v>
      </c>
      <c r="F247" s="136" t="s">
        <v>94</v>
      </c>
      <c r="G247" s="28" t="s">
        <v>1</v>
      </c>
      <c r="H247" s="266" t="s">
        <v>114</v>
      </c>
      <c r="I247" s="266"/>
    </row>
    <row r="248" spans="1:9" ht="26.25">
      <c r="A248" s="1"/>
      <c r="B248" s="14"/>
      <c r="C248" s="14"/>
      <c r="D248" s="14"/>
      <c r="E248" s="16"/>
      <c r="F248" s="118" t="s">
        <v>113</v>
      </c>
      <c r="G248"/>
      <c r="H248" s="218" t="s">
        <v>663</v>
      </c>
      <c r="I248" s="67"/>
    </row>
    <row r="249" spans="1:9" ht="26.25">
      <c r="A249" s="1"/>
      <c r="B249" s="14"/>
      <c r="C249" s="14"/>
      <c r="D249" s="14"/>
      <c r="E249" s="16" t="s">
        <v>2</v>
      </c>
      <c r="F249" s="87" t="s">
        <v>87</v>
      </c>
      <c r="G249" s="414">
        <f>ROUNDUP((((('Exchange rate'!Eur_per_GBP*('UK-R-Dining Tables'!G250/(1+'Exchange rate'!UK_vat_rate))*1.25)-('Exchange rate'!Eur_per_GBP*('UK-R-Dining Tables'!G250/(1+'Exchange rate'!UK_vat_rate))*1.25)*0.25)+1)*0.9165)/10,0)*10</f>
        <v>9720</v>
      </c>
      <c r="H249" s="414">
        <f>ROUNDUP((((('Exchange rate'!Eur_per_GBP*('UK-R-Dining Tables'!H250/(1+'Exchange rate'!UK_vat_rate))*1.25)-('Exchange rate'!Eur_per_GBP*('UK-R-Dining Tables'!H250/(1+'Exchange rate'!UK_vat_rate))*1.25)*0.25)+1)*0.9165)/10,0)*10</f>
        <v>12730</v>
      </c>
      <c r="I249" s="67"/>
    </row>
    <row r="250" spans="1:9" s="14" customFormat="1" ht="28.35" customHeight="1">
      <c r="A250" s="1"/>
      <c r="E250" s="16" t="s">
        <v>3</v>
      </c>
      <c r="F250" s="87" t="s">
        <v>88</v>
      </c>
      <c r="G250" s="414">
        <f>ROUNDUP((((('Exchange rate'!Eur_per_GBP*('UK-R-Dining Tables'!G251/(1+'Exchange rate'!UK_vat_rate))*1.25)-('Exchange rate'!Eur_per_GBP*('UK-R-Dining Tables'!G251/(1+'Exchange rate'!UK_vat_rate))*1.25)*0.25)+1)*0.9165)/10,0)*10</f>
        <v>11180</v>
      </c>
      <c r="H250" s="414">
        <f>ROUNDUP((((('Exchange rate'!Eur_per_GBP*('UK-R-Dining Tables'!H251/(1+'Exchange rate'!UK_vat_rate))*1.25)-('Exchange rate'!Eur_per_GBP*('UK-R-Dining Tables'!H251/(1+'Exchange rate'!UK_vat_rate))*1.25)*0.25)+1)*0.9165)/10,0)*10</f>
        <v>14640</v>
      </c>
      <c r="I250" s="67"/>
    </row>
    <row r="251" spans="1:9" ht="26.25">
      <c r="A251" s="1"/>
      <c r="B251" s="14"/>
      <c r="C251" s="14"/>
      <c r="D251" s="14"/>
      <c r="E251" s="16" t="s">
        <v>4</v>
      </c>
      <c r="F251" s="87" t="s">
        <v>89</v>
      </c>
      <c r="G251" s="414">
        <f>ROUNDUP((((('Exchange rate'!Eur_per_GBP*('UK-R-Dining Tables'!G252/(1+'Exchange rate'!UK_vat_rate))*1.25)-('Exchange rate'!Eur_per_GBP*('UK-R-Dining Tables'!G252/(1+'Exchange rate'!UK_vat_rate))*1.25)*0.25)+1)*0.9165)/10,0)*10</f>
        <v>12850</v>
      </c>
      <c r="H251" s="414">
        <f>ROUNDUP((((('Exchange rate'!Eur_per_GBP*('UK-R-Dining Tables'!H252/(1+'Exchange rate'!UK_vat_rate))*1.25)-('Exchange rate'!Eur_per_GBP*('UK-R-Dining Tables'!H252/(1+'Exchange rate'!UK_vat_rate))*1.25)*0.25)+1)*0.9165)/10,0)*10</f>
        <v>16830</v>
      </c>
      <c r="I251" s="67"/>
    </row>
    <row r="252" spans="1:9" ht="26.25">
      <c r="A252" s="1"/>
      <c r="B252" s="14"/>
      <c r="C252" s="14"/>
      <c r="D252" s="14"/>
      <c r="E252" s="16" t="s">
        <v>5</v>
      </c>
      <c r="F252" s="87" t="s">
        <v>90</v>
      </c>
      <c r="G252" s="414">
        <f>ROUNDUP((((('Exchange rate'!Eur_per_GBP*('UK-R-Dining Tables'!G253/(1+'Exchange rate'!UK_vat_rate))*1.25)-('Exchange rate'!Eur_per_GBP*('UK-R-Dining Tables'!G253/(1+'Exchange rate'!UK_vat_rate))*1.25)*0.25)+1)*0.9165)/10,0)*10</f>
        <v>16060</v>
      </c>
      <c r="H252" s="414">
        <f>ROUNDUP((((('Exchange rate'!Eur_per_GBP*('UK-R-Dining Tables'!H253/(1+'Exchange rate'!UK_vat_rate))*1.25)-('Exchange rate'!Eur_per_GBP*('UK-R-Dining Tables'!H253/(1+'Exchange rate'!UK_vat_rate))*1.25)*0.25)+1)*0.9165)/10,0)*10</f>
        <v>21040</v>
      </c>
      <c r="I252" s="67"/>
    </row>
    <row r="253" spans="1:9" ht="26.25">
      <c r="B253" s="14"/>
      <c r="C253" s="14"/>
      <c r="D253" s="14"/>
      <c r="E253" s="110"/>
      <c r="F253" s="67"/>
      <c r="G253" s="67"/>
      <c r="H253" s="67"/>
      <c r="I253" s="67"/>
    </row>
    <row r="254" spans="1:9" ht="26.25">
      <c r="B254" s="14"/>
      <c r="C254" s="14"/>
      <c r="D254" s="14"/>
      <c r="E254" s="174" t="s">
        <v>13</v>
      </c>
      <c r="F254" s="67"/>
      <c r="G254" s="67"/>
      <c r="H254" s="67"/>
      <c r="I254" s="67"/>
    </row>
    <row r="255" spans="1:9" ht="25.35" customHeight="1">
      <c r="B255" s="14"/>
      <c r="C255" s="14"/>
      <c r="D255" s="14"/>
      <c r="E255" s="169"/>
      <c r="G255" s="67"/>
      <c r="H255" s="67"/>
      <c r="I255" s="67"/>
    </row>
    <row r="256" spans="1:9" ht="25.35" customHeight="1">
      <c r="B256" s="14"/>
      <c r="C256" s="14"/>
      <c r="D256" s="14"/>
      <c r="I256" s="67"/>
    </row>
    <row r="257" spans="1:9" ht="25.35" customHeight="1">
      <c r="B257" s="14"/>
      <c r="C257" s="14"/>
      <c r="D257" s="14"/>
      <c r="E257" s="175" t="s">
        <v>14</v>
      </c>
      <c r="F257" s="160"/>
      <c r="G257" s="160"/>
      <c r="H257" s="161"/>
      <c r="I257" s="371">
        <f>ROUNDUP(((('Exchange rate'!Eur_per_GBP*('UK-R-Dining Tables'!I258/(1+'Exchange rate'!UK_vat_rate))*1.25*0.9165)+1)/1.59)/10,0)*10</f>
        <v>960</v>
      </c>
    </row>
    <row r="258" spans="1:9" ht="25.35" customHeight="1">
      <c r="B258" s="14"/>
      <c r="C258" s="14"/>
      <c r="D258" s="14"/>
      <c r="E258" s="129"/>
      <c r="F258" s="67"/>
      <c r="G258" s="67"/>
      <c r="H258" s="67"/>
      <c r="I258" s="67"/>
    </row>
    <row r="259" spans="1:9" ht="25.35" customHeight="1">
      <c r="B259" s="14"/>
      <c r="C259" s="14"/>
      <c r="D259" s="14"/>
      <c r="E259" s="129"/>
      <c r="I259" s="67"/>
    </row>
    <row r="260" spans="1:9" ht="24.75" customHeight="1">
      <c r="B260" s="14"/>
      <c r="C260" s="14"/>
      <c r="D260" s="14"/>
      <c r="E260" s="129"/>
      <c r="I260" s="67"/>
    </row>
    <row r="261" spans="1:9" ht="25.35" customHeight="1">
      <c r="B261" s="14"/>
      <c r="C261" s="14"/>
      <c r="D261" s="14"/>
      <c r="E261" s="175" t="s">
        <v>130</v>
      </c>
      <c r="F261" s="160"/>
      <c r="G261" s="160"/>
      <c r="H261" s="163"/>
      <c r="I261" s="371">
        <f>ROUNDUP(((('Exchange rate'!Eur_per_GBP*('UK-R-Dining Tables'!I262/(1+'Exchange rate'!UK_vat_rate))*1.25*0.9165)+1)/1.59)/10,0)*10</f>
        <v>3370</v>
      </c>
    </row>
    <row r="262" spans="1:9" ht="48.75">
      <c r="A262" s="349"/>
      <c r="B262" s="354" t="s">
        <v>332</v>
      </c>
      <c r="C262" s="350"/>
      <c r="D262" s="350"/>
      <c r="E262" s="350"/>
      <c r="F262" s="351"/>
      <c r="G262" s="352"/>
      <c r="H262" s="352"/>
      <c r="I262" s="352"/>
    </row>
    <row r="263" spans="1:9" ht="26.25">
      <c r="A263" s="26"/>
      <c r="B263" s="26" t="s">
        <v>92</v>
      </c>
      <c r="C263" s="26"/>
      <c r="D263" s="26"/>
      <c r="E263" s="28" t="s">
        <v>0</v>
      </c>
      <c r="F263" s="136" t="s">
        <v>94</v>
      </c>
      <c r="G263" s="177" t="s">
        <v>324</v>
      </c>
      <c r="H263" s="266"/>
      <c r="I263" s="266"/>
    </row>
    <row r="264" spans="1:9" ht="26.25">
      <c r="A264" s="1"/>
      <c r="B264" s="14"/>
      <c r="C264" s="14"/>
      <c r="D264" s="14"/>
      <c r="E264" s="16"/>
      <c r="F264" s="118" t="s">
        <v>113</v>
      </c>
      <c r="G264" s="87"/>
      <c r="H264" s="87"/>
      <c r="I264" s="67"/>
    </row>
    <row r="265" spans="1:9" ht="26.25">
      <c r="A265" s="1"/>
      <c r="B265" s="14"/>
      <c r="C265" s="14"/>
      <c r="D265" s="14"/>
      <c r="E265" s="16" t="s">
        <v>2</v>
      </c>
      <c r="F265" s="621" t="s">
        <v>682</v>
      </c>
      <c r="G265" s="414">
        <f>ROUNDUP((((('Exchange rate'!Eur_per_GBP*('UK-R-Dining Tables'!G267/(1+'Exchange rate'!UK_vat_rate))*1.25)-('Exchange rate'!Eur_per_GBP*('UK-R-Dining Tables'!G267/(1+'Exchange rate'!UK_vat_rate))*1.25)*0.25)+1)*0.9165)/10,0)*10</f>
        <v>4240</v>
      </c>
      <c r="H265" s="87"/>
      <c r="I265" s="67"/>
    </row>
    <row r="266" spans="1:9" s="14" customFormat="1" ht="28.35" customHeight="1">
      <c r="A266" s="1"/>
      <c r="E266" s="16" t="s">
        <v>3</v>
      </c>
      <c r="F266" s="87" t="s">
        <v>17</v>
      </c>
      <c r="G266" s="414">
        <f>ROUNDUP((((('Exchange rate'!Eur_per_GBP*('UK-R-Dining Tables'!G268/(1+'Exchange rate'!UK_vat_rate))*1.25)-('Exchange rate'!Eur_per_GBP*('UK-R-Dining Tables'!G268/(1+'Exchange rate'!UK_vat_rate))*1.25)*0.25)+1)*0.9165)/10,0)*10</f>
        <v>4880</v>
      </c>
      <c r="H266" s="213"/>
      <c r="I266" s="67"/>
    </row>
    <row r="267" spans="1:9" ht="26.25">
      <c r="A267" s="1"/>
      <c r="B267" s="14"/>
      <c r="C267" s="14"/>
      <c r="D267" s="14"/>
      <c r="E267" s="16" t="s">
        <v>4</v>
      </c>
      <c r="F267" s="87" t="s">
        <v>18</v>
      </c>
      <c r="G267" s="414">
        <f>ROUNDUP((((('Exchange rate'!Eur_per_GBP*('UK-R-Dining Tables'!G269/(1+'Exchange rate'!UK_vat_rate))*1.25)-('Exchange rate'!Eur_per_GBP*('UK-R-Dining Tables'!G269/(1+'Exchange rate'!UK_vat_rate))*1.25)*0.25)+1)*0.9165)/10,0)*10</f>
        <v>6100</v>
      </c>
      <c r="H267" s="213"/>
      <c r="I267" s="67"/>
    </row>
    <row r="268" spans="1:9" ht="26.25">
      <c r="A268" s="1"/>
      <c r="B268" s="14"/>
      <c r="C268" s="14"/>
      <c r="D268" s="14"/>
      <c r="E268" s="16" t="s">
        <v>5</v>
      </c>
      <c r="F268" s="87" t="s">
        <v>681</v>
      </c>
      <c r="G268" s="414">
        <f>ROUNDUP((((('Exchange rate'!Eur_per_GBP*('UK-R-Dining Tables'!G270/(1+'Exchange rate'!UK_vat_rate))*1.25)-('Exchange rate'!Eur_per_GBP*('UK-R-Dining Tables'!G270/(1+'Exchange rate'!UK_vat_rate))*1.25)*0.25)+1)*0.9165)/10,0)*10</f>
        <v>7010</v>
      </c>
      <c r="H268" s="213"/>
      <c r="I268" s="67"/>
    </row>
    <row r="269" spans="1:9" ht="26.25">
      <c r="B269" s="14"/>
      <c r="C269" s="14"/>
      <c r="D269" s="14"/>
      <c r="E269" s="110"/>
      <c r="F269" s="67"/>
      <c r="G269" s="67"/>
      <c r="H269" s="67"/>
      <c r="I269" s="67"/>
    </row>
    <row r="270" spans="1:9" ht="26.25">
      <c r="B270" s="14"/>
      <c r="C270" s="14"/>
      <c r="D270" s="14"/>
      <c r="E270" s="174" t="s">
        <v>22</v>
      </c>
      <c r="F270" s="67"/>
      <c r="G270" s="67"/>
      <c r="H270" s="67"/>
      <c r="I270" s="67"/>
    </row>
    <row r="271" spans="1:9" ht="26.25">
      <c r="B271" s="14"/>
      <c r="C271" s="14"/>
      <c r="D271" s="14"/>
      <c r="E271" s="169"/>
      <c r="F271" s="67"/>
      <c r="G271" s="67"/>
      <c r="H271" s="67"/>
      <c r="I271" s="67"/>
    </row>
    <row r="272" spans="1:9" ht="25.35" customHeight="1">
      <c r="B272" s="14"/>
      <c r="C272" s="14"/>
      <c r="D272" s="14"/>
      <c r="I272" s="67"/>
    </row>
    <row r="273" spans="1:9" ht="25.35" customHeight="1">
      <c r="B273" s="14"/>
      <c r="C273" s="14"/>
      <c r="D273" s="14"/>
      <c r="E273" s="175" t="s">
        <v>14</v>
      </c>
      <c r="F273" s="160"/>
      <c r="G273" s="160"/>
      <c r="H273" s="161"/>
      <c r="I273" s="371">
        <f>ROUNDUP(((('Exchange rate'!Eur_per_GBP*('UK-R-Dining Tables'!I275/(1+'Exchange rate'!UK_vat_rate))*1.25*0.9165)+1)/1.59)/10,0)*10</f>
        <v>960</v>
      </c>
    </row>
    <row r="274" spans="1:9" ht="25.35" customHeight="1">
      <c r="B274" s="14"/>
      <c r="C274" s="14"/>
      <c r="D274" s="14"/>
      <c r="E274" s="129"/>
      <c r="F274" s="67"/>
      <c r="G274" s="67"/>
      <c r="H274" s="67"/>
      <c r="I274" s="67"/>
    </row>
    <row r="275" spans="1:9" ht="25.35" customHeight="1">
      <c r="B275" s="14"/>
      <c r="C275" s="14"/>
      <c r="D275" s="14"/>
      <c r="E275" s="129"/>
      <c r="I275" s="67"/>
    </row>
    <row r="276" spans="1:9" ht="25.35" customHeight="1">
      <c r="B276" s="14"/>
      <c r="C276" s="14"/>
      <c r="D276" s="14"/>
      <c r="E276" s="175" t="s">
        <v>86</v>
      </c>
      <c r="F276" s="160"/>
      <c r="G276" s="160"/>
      <c r="H276" s="163"/>
      <c r="I276" s="371">
        <f>ROUNDUP(((('Exchange rate'!Eur_per_GBP*('UK-R-Dining Tables'!I278/(1+'Exchange rate'!UK_vat_rate))*1.25*0.9165)+1)/1.59)/10,0)*10</f>
        <v>3370</v>
      </c>
    </row>
    <row r="277" spans="1:9" ht="25.35" customHeight="1">
      <c r="B277" s="14"/>
      <c r="C277" s="14"/>
      <c r="D277" s="14"/>
      <c r="E277" s="14"/>
      <c r="F277" s="67"/>
      <c r="G277" s="87"/>
      <c r="H277" s="67"/>
      <c r="I277" s="67"/>
    </row>
    <row r="278" spans="1:9" ht="25.35" customHeight="1">
      <c r="B278" s="14"/>
      <c r="C278" s="14"/>
      <c r="D278" s="14"/>
      <c r="E278" s="175" t="s">
        <v>577</v>
      </c>
      <c r="F278" s="160"/>
      <c r="G278" s="160"/>
      <c r="H278" s="163"/>
      <c r="I278" s="371">
        <f>ROUNDUP(((('Exchange rate'!Eur_per_GBP*('UK-R-Dining Tables'!I280/(1+'Exchange rate'!UK_vat_rate))*1.25*0.9165)+1)/1.59)/10,0)*10</f>
        <v>810</v>
      </c>
    </row>
    <row r="279" spans="1:9" ht="39" customHeight="1">
      <c r="B279" s="14"/>
      <c r="C279" s="14"/>
      <c r="D279" s="14"/>
      <c r="E279" s="110"/>
      <c r="F279" s="67"/>
      <c r="G279" s="67"/>
      <c r="I279" s="143"/>
    </row>
    <row r="280" spans="1:9" ht="48.75">
      <c r="A280" s="349"/>
      <c r="B280" s="354" t="s">
        <v>306</v>
      </c>
      <c r="C280" s="350"/>
      <c r="D280" s="350"/>
      <c r="E280" s="350"/>
      <c r="F280" s="351"/>
      <c r="G280" s="352"/>
      <c r="H280" s="352"/>
      <c r="I280" s="352"/>
    </row>
    <row r="281" spans="1:9" ht="26.25">
      <c r="A281" s="26"/>
      <c r="B281" s="26" t="s">
        <v>92</v>
      </c>
      <c r="C281" s="26"/>
      <c r="D281" s="26"/>
      <c r="E281" s="28" t="s">
        <v>0</v>
      </c>
      <c r="F281" s="136" t="s">
        <v>94</v>
      </c>
      <c r="G281" s="28" t="s">
        <v>1</v>
      </c>
      <c r="H281" s="266" t="s">
        <v>114</v>
      </c>
      <c r="I281" s="266"/>
    </row>
    <row r="282" spans="1:9" ht="26.25">
      <c r="A282" s="1"/>
      <c r="B282" s="14"/>
      <c r="C282" s="14"/>
      <c r="D282" s="14"/>
      <c r="E282" s="16"/>
      <c r="F282" s="118" t="s">
        <v>113</v>
      </c>
      <c r="G282"/>
      <c r="H282" s="218" t="s">
        <v>663</v>
      </c>
      <c r="I282"/>
    </row>
    <row r="283" spans="1:9" ht="26.25">
      <c r="A283" s="1"/>
      <c r="B283" s="14"/>
      <c r="C283" s="14"/>
      <c r="D283" s="14"/>
      <c r="E283" s="16" t="s">
        <v>2</v>
      </c>
      <c r="F283" s="621" t="s">
        <v>16</v>
      </c>
      <c r="G283" s="414">
        <f>ROUNDUP((((('Exchange rate'!Eur_per_GBP*('UK-R-Dining Tables'!G286/(1+'Exchange rate'!UK_vat_rate))*1.25)-('Exchange rate'!Eur_per_GBP*('UK-R-Dining Tables'!G286/(1+'Exchange rate'!UK_vat_rate))*1.25)*0.25)+1)*0.9165)/10,0)*10</f>
        <v>6150</v>
      </c>
      <c r="H283" s="414">
        <f>ROUNDUP((((('Exchange rate'!Eur_per_GBP*('UK-R-Dining Tables'!H286/(1+'Exchange rate'!UK_vat_rate))*1.25)-('Exchange rate'!Eur_per_GBP*('UK-R-Dining Tables'!H286/(1+'Exchange rate'!UK_vat_rate))*1.25)*0.25)+1)*0.9165)/10,0)*10</f>
        <v>8060</v>
      </c>
      <c r="I283"/>
    </row>
    <row r="284" spans="1:9" ht="26.25">
      <c r="A284" s="1"/>
      <c r="B284" s="14"/>
      <c r="C284" s="14"/>
      <c r="D284" s="14"/>
      <c r="E284" s="16" t="s">
        <v>3</v>
      </c>
      <c r="F284" s="87" t="s">
        <v>17</v>
      </c>
      <c r="G284" s="414">
        <f>ROUNDUP((((('Exchange rate'!Eur_per_GBP*('UK-R-Dining Tables'!G287/(1+'Exchange rate'!UK_vat_rate))*1.25)-('Exchange rate'!Eur_per_GBP*('UK-R-Dining Tables'!G287/(1+'Exchange rate'!UK_vat_rate))*1.25)*0.25)+1)*0.9165)/10,0)*10</f>
        <v>7080</v>
      </c>
      <c r="H284" s="414">
        <f>ROUNDUP((((('Exchange rate'!Eur_per_GBP*('UK-R-Dining Tables'!H287/(1+'Exchange rate'!UK_vat_rate))*1.25)-('Exchange rate'!Eur_per_GBP*('UK-R-Dining Tables'!H287/(1+'Exchange rate'!UK_vat_rate))*1.25)*0.25)+1)*0.9165)/10,0)*10</f>
        <v>9270</v>
      </c>
      <c r="I284" s="142"/>
    </row>
    <row r="285" spans="1:9" ht="26.25">
      <c r="A285" s="1"/>
      <c r="B285" s="14"/>
      <c r="C285" s="14"/>
      <c r="D285" s="14"/>
      <c r="E285" s="16" t="s">
        <v>4</v>
      </c>
      <c r="F285" s="87" t="s">
        <v>18</v>
      </c>
      <c r="G285" s="414">
        <f>ROUNDUP((((('Exchange rate'!Eur_per_GBP*('UK-R-Dining Tables'!G288/(1+'Exchange rate'!UK_vat_rate))*1.25)-('Exchange rate'!Eur_per_GBP*('UK-R-Dining Tables'!G288/(1+'Exchange rate'!UK_vat_rate))*1.25)*0.25)+1)*0.9165)/10,0)*10</f>
        <v>8840</v>
      </c>
      <c r="H285" s="414">
        <f>ROUNDUP((((('Exchange rate'!Eur_per_GBP*('UK-R-Dining Tables'!H288/(1+'Exchange rate'!UK_vat_rate))*1.25)-('Exchange rate'!Eur_per_GBP*('UK-R-Dining Tables'!H288/(1+'Exchange rate'!UK_vat_rate))*1.25)*0.25)+1)*0.9165)/10,0)*10</f>
        <v>11580</v>
      </c>
      <c r="I285" s="142"/>
    </row>
    <row r="286" spans="1:9" ht="26.25">
      <c r="A286" s="1"/>
      <c r="B286" s="14"/>
      <c r="C286" s="14"/>
      <c r="D286" s="14"/>
      <c r="E286" s="16" t="s">
        <v>5</v>
      </c>
      <c r="F286" s="87" t="s">
        <v>681</v>
      </c>
      <c r="G286" s="414">
        <f>ROUNDUP((((('Exchange rate'!Eur_per_GBP*('UK-R-Dining Tables'!G289/(1+'Exchange rate'!UK_vat_rate))*1.25)-('Exchange rate'!Eur_per_GBP*('UK-R-Dining Tables'!G289/(1+'Exchange rate'!UK_vat_rate))*1.25)*0.25)+1)*0.9165)/10,0)*10</f>
        <v>10160</v>
      </c>
      <c r="H286" s="414">
        <f>ROUNDUP((((('Exchange rate'!Eur_per_GBP*('UK-R-Dining Tables'!H289/(1+'Exchange rate'!UK_vat_rate))*1.25)-('Exchange rate'!Eur_per_GBP*('UK-R-Dining Tables'!H289/(1+'Exchange rate'!UK_vat_rate))*1.25)*0.25)+1)*0.9165)/10,0)*10</f>
        <v>13320</v>
      </c>
      <c r="I286" s="142"/>
    </row>
    <row r="287" spans="1:9" ht="26.25">
      <c r="B287" s="14"/>
      <c r="C287" s="14"/>
      <c r="D287" s="14"/>
      <c r="E287" s="110"/>
      <c r="F287" s="67"/>
      <c r="G287" s="67"/>
      <c r="H287" s="67"/>
      <c r="I287" s="67"/>
    </row>
    <row r="288" spans="1:9" ht="26.25">
      <c r="B288" s="14"/>
      <c r="C288" s="14"/>
      <c r="D288" s="14"/>
      <c r="E288" s="174" t="s">
        <v>22</v>
      </c>
      <c r="F288" s="67"/>
      <c r="G288" s="67"/>
      <c r="H288" s="67"/>
      <c r="I288" s="67"/>
    </row>
    <row r="289" spans="1:9" ht="26.25">
      <c r="B289" s="14"/>
      <c r="C289" s="14"/>
      <c r="D289" s="14"/>
      <c r="E289" s="169"/>
      <c r="F289" s="67"/>
      <c r="G289" s="67"/>
      <c r="H289" s="67"/>
      <c r="I289" s="67"/>
    </row>
    <row r="290" spans="1:9" ht="26.25">
      <c r="B290" s="14"/>
      <c r="C290" s="14"/>
      <c r="D290" s="14"/>
      <c r="I290" s="67"/>
    </row>
    <row r="291" spans="1:9" ht="25.35" customHeight="1">
      <c r="B291" s="14"/>
      <c r="C291" s="14"/>
      <c r="D291" s="14"/>
      <c r="E291" s="175" t="s">
        <v>14</v>
      </c>
      <c r="F291" s="160"/>
      <c r="G291" s="160"/>
      <c r="H291" s="161"/>
      <c r="I291" s="371">
        <f>ROUNDUP(((('Exchange rate'!Eur_per_GBP*('UK-R-Dining Tables'!I294/(1+'Exchange rate'!UK_vat_rate))*1.25*0.9165)+1)/1.59)/10,0)*10</f>
        <v>960</v>
      </c>
    </row>
    <row r="292" spans="1:9" ht="25.35" customHeight="1">
      <c r="B292" s="14"/>
      <c r="C292" s="14"/>
      <c r="D292" s="14"/>
      <c r="E292" s="129"/>
      <c r="F292" s="67"/>
      <c r="G292" s="67"/>
      <c r="H292" s="67"/>
      <c r="I292" s="67"/>
    </row>
    <row r="293" spans="1:9" ht="25.35" customHeight="1">
      <c r="B293" s="14"/>
      <c r="C293" s="14"/>
      <c r="D293" s="14"/>
      <c r="E293" s="129"/>
      <c r="I293" s="67"/>
    </row>
    <row r="294" spans="1:9" ht="25.35" customHeight="1">
      <c r="B294" s="14"/>
      <c r="C294" s="14"/>
      <c r="D294" s="14"/>
      <c r="E294" s="175" t="s">
        <v>86</v>
      </c>
      <c r="F294" s="160"/>
      <c r="G294" s="160"/>
      <c r="H294" s="163"/>
      <c r="I294" s="371">
        <f>ROUNDUP(((('Exchange rate'!Eur_per_GBP*('UK-R-Dining Tables'!I297/(1+'Exchange rate'!UK_vat_rate))*1.25*0.9165)+1)/1.59)/10,0)*10</f>
        <v>3370</v>
      </c>
    </row>
    <row r="295" spans="1:9" ht="25.35" customHeight="1">
      <c r="B295" s="14"/>
      <c r="C295" s="14"/>
      <c r="D295" s="14"/>
      <c r="E295" s="110"/>
      <c r="F295" s="67"/>
      <c r="G295" s="67"/>
      <c r="I295" s="546"/>
    </row>
    <row r="296" spans="1:9" ht="25.35" customHeight="1">
      <c r="B296" s="14"/>
      <c r="C296" s="14"/>
      <c r="D296" s="14"/>
      <c r="E296" s="14"/>
      <c r="F296" s="67"/>
      <c r="G296" s="87"/>
      <c r="H296" s="67"/>
      <c r="I296" s="67"/>
    </row>
    <row r="297" spans="1:9" ht="48.75">
      <c r="A297" s="2"/>
      <c r="B297" s="25" t="s">
        <v>738</v>
      </c>
      <c r="C297" s="3"/>
      <c r="D297" s="3"/>
      <c r="E297" s="3"/>
      <c r="F297" s="117"/>
      <c r="G297" s="71"/>
      <c r="H297" s="71"/>
      <c r="I297" s="71"/>
    </row>
    <row r="298" spans="1:9" s="14" customFormat="1" ht="26.25">
      <c r="A298" s="85"/>
      <c r="B298" s="26" t="s">
        <v>8</v>
      </c>
      <c r="C298" s="26"/>
      <c r="D298" s="26"/>
      <c r="E298" s="28" t="s">
        <v>0</v>
      </c>
      <c r="F298" s="123" t="s">
        <v>94</v>
      </c>
      <c r="G298" s="33" t="s">
        <v>324</v>
      </c>
      <c r="H298" s="125"/>
      <c r="I298" s="36"/>
    </row>
    <row r="299" spans="1:9" ht="26.25">
      <c r="A299" s="1"/>
      <c r="B299" s="14"/>
      <c r="C299" s="14"/>
      <c r="D299" s="14"/>
      <c r="E299" s="16"/>
      <c r="F299" s="118" t="s">
        <v>113</v>
      </c>
      <c r="G299" s="87"/>
      <c r="H299" s="98"/>
      <c r="I299" s="67"/>
    </row>
    <row r="300" spans="1:9" ht="26.25">
      <c r="A300" s="1"/>
      <c r="B300" s="14"/>
      <c r="C300" s="14"/>
      <c r="D300" s="14"/>
      <c r="E300" s="16" t="s">
        <v>2</v>
      </c>
      <c r="F300" s="87" t="s">
        <v>9</v>
      </c>
      <c r="G300" s="414">
        <f>ROUNDUP((((('Exchange rate'!Eur_per_GBP*('UK-R-Dining Tables'!G302/(1+'Exchange rate'!UK_vat_rate))*1.25)-('Exchange rate'!Eur_per_GBP*('UK-R-Dining Tables'!G302/(1+'Exchange rate'!UK_vat_rate))*1.25)*0.25)+1)*0.9165)/10,0)*10</f>
        <v>5480</v>
      </c>
      <c r="I300" s="67"/>
    </row>
    <row r="301" spans="1:9" ht="26.25">
      <c r="A301" s="1"/>
      <c r="B301" s="14"/>
      <c r="C301" s="14"/>
      <c r="D301" s="14"/>
      <c r="E301" s="16" t="s">
        <v>3</v>
      </c>
      <c r="F301" s="87" t="s">
        <v>10</v>
      </c>
      <c r="G301" s="414">
        <f>ROUNDUP((((('Exchange rate'!Eur_per_GBP*('UK-R-Dining Tables'!G303/(1+'Exchange rate'!UK_vat_rate))*1.25)-('Exchange rate'!Eur_per_GBP*('UK-R-Dining Tables'!G303/(1+'Exchange rate'!UK_vat_rate))*1.25)*0.25)+1)*0.9165)/10,0)*10</f>
        <v>6300</v>
      </c>
      <c r="I301" s="67"/>
    </row>
    <row r="302" spans="1:9" ht="26.25">
      <c r="A302" s="1"/>
      <c r="B302" s="14"/>
      <c r="C302" s="14"/>
      <c r="D302" s="14"/>
      <c r="E302" s="16" t="s">
        <v>4</v>
      </c>
      <c r="F302" s="87" t="s">
        <v>11</v>
      </c>
      <c r="G302" s="414">
        <f>ROUNDUP((((('Exchange rate'!Eur_per_GBP*('UK-R-Dining Tables'!G304/(1+'Exchange rate'!UK_vat_rate))*1.25)-('Exchange rate'!Eur_per_GBP*('UK-R-Dining Tables'!G304/(1+'Exchange rate'!UK_vat_rate))*1.25)*0.25)+1)*0.9165)/10,0)*10</f>
        <v>7240</v>
      </c>
      <c r="I302" s="67"/>
    </row>
    <row r="303" spans="1:9" ht="26.25">
      <c r="A303" s="1"/>
      <c r="B303" s="14"/>
      <c r="C303" s="14"/>
      <c r="D303" s="14"/>
      <c r="E303" s="16" t="s">
        <v>5</v>
      </c>
      <c r="F303" s="87" t="s">
        <v>12</v>
      </c>
      <c r="G303" s="414">
        <f>ROUNDUP((((('Exchange rate'!Eur_per_GBP*('UK-R-Dining Tables'!G305/(1+'Exchange rate'!UK_vat_rate))*1.25)-('Exchange rate'!Eur_per_GBP*('UK-R-Dining Tables'!G305/(1+'Exchange rate'!UK_vat_rate))*1.25)*0.25)+1)*0.9165)/10,0)*10</f>
        <v>9040</v>
      </c>
      <c r="I303" s="67"/>
    </row>
    <row r="304" spans="1:9" ht="26.25">
      <c r="B304" s="14"/>
      <c r="C304" s="14"/>
      <c r="D304" s="14"/>
      <c r="E304" s="110"/>
      <c r="F304" s="67"/>
      <c r="G304" s="67"/>
      <c r="H304" s="67"/>
      <c r="I304" s="67"/>
    </row>
    <row r="305" spans="1:9" ht="25.35" customHeight="1">
      <c r="B305" s="14"/>
      <c r="C305" s="14"/>
      <c r="D305" s="14"/>
      <c r="E305" s="110"/>
      <c r="F305" s="67"/>
      <c r="G305" s="67"/>
      <c r="H305" s="67"/>
      <c r="I305" s="67"/>
    </row>
    <row r="306" spans="1:9" ht="25.35" customHeight="1">
      <c r="B306" s="14"/>
      <c r="C306" s="14"/>
      <c r="D306" s="14"/>
      <c r="E306" s="174" t="s">
        <v>93</v>
      </c>
      <c r="F306" s="67"/>
      <c r="G306" s="67"/>
      <c r="H306" s="67"/>
      <c r="I306" s="67"/>
    </row>
    <row r="307" spans="1:9" ht="25.35" customHeight="1">
      <c r="B307" s="14"/>
      <c r="C307" s="14"/>
      <c r="D307" s="14"/>
      <c r="E307" s="169"/>
      <c r="F307" s="67"/>
      <c r="G307" s="67"/>
      <c r="H307" s="67"/>
      <c r="I307" s="67"/>
    </row>
    <row r="308" spans="1:9" ht="25.35" customHeight="1">
      <c r="B308" s="14"/>
      <c r="C308" s="14"/>
      <c r="D308" s="14"/>
      <c r="E308" s="81" t="s">
        <v>14</v>
      </c>
      <c r="F308" s="160"/>
      <c r="G308" s="160"/>
      <c r="H308" s="371">
        <f>ROUNDUP(((('Exchange rate'!Eur_per_GBP*('UK-R-Dining Tables'!H310/(1+'Exchange rate'!UK_vat_rate))*1.25*0.9165)+1)/1.59)/10,0)*10</f>
        <v>870</v>
      </c>
      <c r="I308" s="67"/>
    </row>
    <row r="309" spans="1:9" ht="25.35" customHeight="1">
      <c r="B309" s="14"/>
      <c r="C309" s="14"/>
      <c r="D309" s="14"/>
      <c r="E309" s="24"/>
      <c r="F309" s="67"/>
      <c r="G309" s="67"/>
      <c r="H309" s="546"/>
      <c r="I309" s="67"/>
    </row>
    <row r="310" spans="1:9" ht="25.35" customHeight="1">
      <c r="B310" s="14"/>
      <c r="C310" s="14"/>
      <c r="D310" s="14"/>
      <c r="E310" s="14"/>
      <c r="F310" s="67"/>
      <c r="G310" s="87"/>
      <c r="H310" s="67"/>
      <c r="I310" s="67"/>
    </row>
    <row r="311" spans="1:9" ht="48.75">
      <c r="A311" s="2"/>
      <c r="B311" s="25" t="s">
        <v>742</v>
      </c>
      <c r="C311" s="3"/>
      <c r="D311" s="3"/>
      <c r="E311" s="3"/>
      <c r="F311" s="117"/>
      <c r="G311" s="71"/>
      <c r="H311" s="71"/>
      <c r="I311" s="71"/>
    </row>
    <row r="312" spans="1:9" s="14" customFormat="1" ht="26.25">
      <c r="A312" s="85"/>
      <c r="B312" s="26" t="s">
        <v>8</v>
      </c>
      <c r="C312" s="26"/>
      <c r="D312" s="26"/>
      <c r="E312" s="28" t="s">
        <v>0</v>
      </c>
      <c r="F312" s="123" t="s">
        <v>94</v>
      </c>
      <c r="G312" s="33" t="s">
        <v>689</v>
      </c>
      <c r="H312" s="212" t="s">
        <v>598</v>
      </c>
      <c r="I312" s="36"/>
    </row>
    <row r="313" spans="1:9" ht="26.25">
      <c r="A313" s="1"/>
      <c r="B313" s="14"/>
      <c r="C313" s="14"/>
      <c r="D313" s="14"/>
      <c r="E313" s="16"/>
      <c r="F313" s="118" t="s">
        <v>113</v>
      </c>
      <c r="G313" s="87"/>
      <c r="H313" s="218" t="s">
        <v>663</v>
      </c>
      <c r="I313" s="67"/>
    </row>
    <row r="314" spans="1:9" ht="26.25">
      <c r="A314" s="1"/>
      <c r="B314" s="14"/>
      <c r="C314" s="14"/>
      <c r="D314" s="14"/>
      <c r="E314" s="16" t="s">
        <v>2</v>
      </c>
      <c r="F314" s="87" t="s">
        <v>9</v>
      </c>
      <c r="G314" s="414">
        <f>ROUNDUP((((('Exchange rate'!Eur_per_GBP*('UK-R-Dining Tables'!G315/(1+'Exchange rate'!UK_vat_rate))*1.25)-('Exchange rate'!Eur_per_GBP*('UK-R-Dining Tables'!G315/(1+'Exchange rate'!UK_vat_rate))*1.25)*0.25)+1)*0.9165)/10,0)*10</f>
        <v>7940</v>
      </c>
      <c r="H314" s="414">
        <f>ROUNDUP((((('Exchange rate'!Eur_per_GBP*('UK-R-Dining Tables'!H315/(1+'Exchange rate'!UK_vat_rate))*1.25)-('Exchange rate'!Eur_per_GBP*('UK-R-Dining Tables'!H315/(1+'Exchange rate'!UK_vat_rate))*1.25)*0.25)+1)*0.9165)/10,0)*10</f>
        <v>10390</v>
      </c>
      <c r="I314" s="67"/>
    </row>
    <row r="315" spans="1:9" ht="26.25">
      <c r="A315" s="1"/>
      <c r="B315" s="14"/>
      <c r="C315" s="14"/>
      <c r="D315" s="14"/>
      <c r="E315" s="16" t="s">
        <v>3</v>
      </c>
      <c r="F315" s="87" t="s">
        <v>10</v>
      </c>
      <c r="G315" s="414">
        <f>ROUNDUP((((('Exchange rate'!Eur_per_GBP*('UK-R-Dining Tables'!G316/(1+'Exchange rate'!UK_vat_rate))*1.25)-('Exchange rate'!Eur_per_GBP*('UK-R-Dining Tables'!G316/(1+'Exchange rate'!UK_vat_rate))*1.25)*0.25)+1)*0.9165)/10,0)*10</f>
        <v>9120</v>
      </c>
      <c r="H315" s="414">
        <f>ROUNDUP((((('Exchange rate'!Eur_per_GBP*('UK-R-Dining Tables'!H316/(1+'Exchange rate'!UK_vat_rate))*1.25)-('Exchange rate'!Eur_per_GBP*('UK-R-Dining Tables'!H316/(1+'Exchange rate'!UK_vat_rate))*1.25)*0.25)+1)*0.9165)/10,0)*10</f>
        <v>11950</v>
      </c>
      <c r="I315" s="67"/>
    </row>
    <row r="316" spans="1:9" ht="26.25">
      <c r="A316" s="1"/>
      <c r="B316" s="14"/>
      <c r="C316" s="14"/>
      <c r="D316" s="14"/>
      <c r="E316" s="16" t="s">
        <v>4</v>
      </c>
      <c r="F316" s="87" t="s">
        <v>11</v>
      </c>
      <c r="G316" s="414">
        <f>ROUNDUP((((('Exchange rate'!Eur_per_GBP*('UK-R-Dining Tables'!G317/(1+'Exchange rate'!UK_vat_rate))*1.25)-('Exchange rate'!Eur_per_GBP*('UK-R-Dining Tables'!G317/(1+'Exchange rate'!UK_vat_rate))*1.25)*0.25)+1)*0.9165)/10,0)*10</f>
        <v>10490</v>
      </c>
      <c r="H316" s="414">
        <f>ROUNDUP((((('Exchange rate'!Eur_per_GBP*('UK-R-Dining Tables'!H317/(1+'Exchange rate'!UK_vat_rate))*1.25)-('Exchange rate'!Eur_per_GBP*('UK-R-Dining Tables'!H317/(1+'Exchange rate'!UK_vat_rate))*1.25)*0.25)+1)*0.9165)/10,0)*10</f>
        <v>13740</v>
      </c>
      <c r="I316" s="67"/>
    </row>
    <row r="317" spans="1:9" ht="26.25">
      <c r="A317" s="1"/>
      <c r="B317" s="14"/>
      <c r="C317" s="14"/>
      <c r="D317" s="14"/>
      <c r="E317" s="16" t="s">
        <v>5</v>
      </c>
      <c r="F317" s="87" t="s">
        <v>12</v>
      </c>
      <c r="G317" s="414">
        <f>ROUNDUP((((('Exchange rate'!Eur_per_GBP*('UK-R-Dining Tables'!G318/(1+'Exchange rate'!UK_vat_rate))*1.25)-('Exchange rate'!Eur_per_GBP*('UK-R-Dining Tables'!G318/(1+'Exchange rate'!UK_vat_rate))*1.25)*0.25)+1)*0.9165)/10,0)*10</f>
        <v>13110</v>
      </c>
      <c r="H317" s="414">
        <f>ROUNDUP((((('Exchange rate'!Eur_per_GBP*('UK-R-Dining Tables'!H318/(1+'Exchange rate'!UK_vat_rate))*1.25)-('Exchange rate'!Eur_per_GBP*('UK-R-Dining Tables'!H318/(1+'Exchange rate'!UK_vat_rate))*1.25)*0.25)+1)*0.9165)/10,0)*10</f>
        <v>17170</v>
      </c>
      <c r="I317" s="67"/>
    </row>
    <row r="318" spans="1:9" ht="26.25">
      <c r="B318" s="14"/>
      <c r="C318" s="14"/>
      <c r="D318" s="14"/>
      <c r="E318" s="110"/>
      <c r="F318" s="67"/>
      <c r="G318" s="67"/>
      <c r="H318" s="67"/>
      <c r="I318" s="67"/>
    </row>
    <row r="319" spans="1:9" ht="25.35" customHeight="1">
      <c r="B319" s="14"/>
      <c r="C319" s="14"/>
      <c r="D319" s="14"/>
      <c r="E319" s="110"/>
      <c r="F319" s="67"/>
      <c r="G319" s="67"/>
      <c r="H319" s="67"/>
      <c r="I319" s="67"/>
    </row>
    <row r="320" spans="1:9" ht="25.35" customHeight="1">
      <c r="B320" s="14"/>
      <c r="C320" s="14"/>
      <c r="D320" s="14"/>
      <c r="E320" s="174" t="s">
        <v>93</v>
      </c>
      <c r="F320" s="67"/>
      <c r="G320" s="67"/>
      <c r="H320" s="67"/>
      <c r="I320" s="67"/>
    </row>
    <row r="321" spans="1:9" ht="25.35" customHeight="1">
      <c r="B321" s="14"/>
      <c r="C321" s="14"/>
      <c r="D321" s="14"/>
      <c r="E321" s="169"/>
      <c r="F321" s="67"/>
      <c r="G321" s="67"/>
      <c r="H321" s="67"/>
      <c r="I321" s="67"/>
    </row>
    <row r="322" spans="1:9" ht="25.35" customHeight="1">
      <c r="B322" s="14"/>
      <c r="C322" s="14"/>
      <c r="D322" s="14"/>
      <c r="E322" s="81" t="s">
        <v>14</v>
      </c>
      <c r="F322" s="160"/>
      <c r="G322" s="160"/>
      <c r="H322" s="371">
        <f>ROUNDUP(((('Exchange rate'!Eur_per_GBP*('UK-R-Dining Tables'!H323/(1+'Exchange rate'!UK_vat_rate))*1.25*0.9165)+1)/1.59)/10,0)*10</f>
        <v>870</v>
      </c>
      <c r="I322" s="67"/>
    </row>
    <row r="323" spans="1:9" ht="25.35" customHeight="1">
      <c r="B323" s="14"/>
      <c r="C323" s="14"/>
      <c r="D323" s="14"/>
      <c r="E323" s="24"/>
      <c r="F323" s="67"/>
      <c r="G323" s="67"/>
      <c r="H323" s="546"/>
      <c r="I323" s="67"/>
    </row>
    <row r="324" spans="1:9" ht="25.35" customHeight="1">
      <c r="B324" s="14"/>
      <c r="C324" s="14"/>
      <c r="D324" s="14"/>
      <c r="E324" s="14"/>
      <c r="F324" s="67"/>
      <c r="G324" s="87"/>
      <c r="H324" s="67"/>
      <c r="I324" s="67"/>
    </row>
    <row r="325" spans="1:9" ht="48.75">
      <c r="A325" s="2"/>
      <c r="B325" s="25" t="s">
        <v>263</v>
      </c>
      <c r="C325" s="3"/>
      <c r="D325" s="3"/>
      <c r="E325" s="3"/>
      <c r="F325" s="117"/>
      <c r="G325" s="71"/>
      <c r="H325" s="71"/>
      <c r="I325" s="71"/>
    </row>
    <row r="326" spans="1:9" ht="26.25">
      <c r="A326" s="85"/>
      <c r="B326" s="26" t="s">
        <v>8</v>
      </c>
      <c r="C326" s="26"/>
      <c r="D326" s="26"/>
      <c r="E326" s="28" t="s">
        <v>0</v>
      </c>
      <c r="F326" s="123" t="s">
        <v>94</v>
      </c>
      <c r="G326" s="33" t="s">
        <v>325</v>
      </c>
      <c r="H326" s="212"/>
      <c r="I326" s="36"/>
    </row>
    <row r="327" spans="1:9" s="14" customFormat="1" ht="28.35" customHeight="1">
      <c r="A327" s="1"/>
      <c r="E327" s="16"/>
      <c r="F327" s="118" t="s">
        <v>113</v>
      </c>
      <c r="G327" s="87"/>
      <c r="H327" s="98"/>
      <c r="I327" s="67"/>
    </row>
    <row r="328" spans="1:9" ht="26.25">
      <c r="A328" s="1"/>
      <c r="B328" s="14"/>
      <c r="C328" s="14"/>
      <c r="D328" s="14"/>
      <c r="E328" s="16" t="s">
        <v>2</v>
      </c>
      <c r="F328" s="87" t="s">
        <v>9</v>
      </c>
      <c r="G328" s="414">
        <f>ROUNDUP((((('Exchange rate'!Eur_per_GBP*('UK-R-Dining Tables'!G328/(1+'Exchange rate'!UK_vat_rate))*1.25)-('Exchange rate'!Eur_per_GBP*('UK-R-Dining Tables'!G328/(1+'Exchange rate'!UK_vat_rate))*1.25)*0.25)+1)*0.9165)/10,0)*10</f>
        <v>5480</v>
      </c>
      <c r="H328" s="213"/>
      <c r="I328" s="67"/>
    </row>
    <row r="329" spans="1:9" ht="26.25">
      <c r="A329" s="1"/>
      <c r="B329" s="14"/>
      <c r="C329" s="14"/>
      <c r="D329" s="14"/>
      <c r="E329" s="16" t="s">
        <v>3</v>
      </c>
      <c r="F329" s="87" t="s">
        <v>10</v>
      </c>
      <c r="G329" s="414">
        <f>ROUNDUP((((('Exchange rate'!Eur_per_GBP*('UK-R-Dining Tables'!G329/(1+'Exchange rate'!UK_vat_rate))*1.25)-('Exchange rate'!Eur_per_GBP*('UK-R-Dining Tables'!G329/(1+'Exchange rate'!UK_vat_rate))*1.25)*0.25)+1)*0.9165)/10,0)*10</f>
        <v>6300</v>
      </c>
      <c r="H329" s="213"/>
      <c r="I329" s="67"/>
    </row>
    <row r="330" spans="1:9" ht="26.25">
      <c r="A330" s="1"/>
      <c r="B330" s="14"/>
      <c r="C330" s="14"/>
      <c r="D330" s="14"/>
      <c r="E330" s="16" t="s">
        <v>4</v>
      </c>
      <c r="F330" s="87" t="s">
        <v>11</v>
      </c>
      <c r="G330" s="414">
        <f>ROUNDUP((((('Exchange rate'!Eur_per_GBP*('UK-R-Dining Tables'!G330/(1+'Exchange rate'!UK_vat_rate))*1.25)-('Exchange rate'!Eur_per_GBP*('UK-R-Dining Tables'!G330/(1+'Exchange rate'!UK_vat_rate))*1.25)*0.25)+1)*0.9165)/10,0)*10</f>
        <v>7240</v>
      </c>
      <c r="H330" s="213"/>
      <c r="I330" s="67"/>
    </row>
    <row r="331" spans="1:9" ht="25.35" customHeight="1">
      <c r="A331" s="1"/>
      <c r="B331" s="14"/>
      <c r="C331" s="14"/>
      <c r="D331" s="14"/>
      <c r="E331" s="16" t="s">
        <v>5</v>
      </c>
      <c r="F331" s="87" t="s">
        <v>12</v>
      </c>
      <c r="G331" s="414">
        <f>ROUNDUP((((('Exchange rate'!Eur_per_GBP*('UK-R-Dining Tables'!G331/(1+'Exchange rate'!UK_vat_rate))*1.25)-('Exchange rate'!Eur_per_GBP*('UK-R-Dining Tables'!G331/(1+'Exchange rate'!UK_vat_rate))*1.25)*0.25)+1)*0.9165)/10,0)*10</f>
        <v>9040</v>
      </c>
      <c r="H331" s="213"/>
      <c r="I331" s="67"/>
    </row>
    <row r="332" spans="1:9" ht="25.35" customHeight="1">
      <c r="B332" s="14"/>
      <c r="C332" s="14"/>
      <c r="D332" s="14"/>
      <c r="E332" s="110"/>
      <c r="F332" s="67"/>
      <c r="G332" s="67"/>
      <c r="H332" s="67"/>
      <c r="I332" s="67"/>
    </row>
    <row r="333" spans="1:9" ht="25.35" customHeight="1">
      <c r="B333" s="14"/>
      <c r="C333" s="14"/>
      <c r="D333" s="14"/>
      <c r="E333" s="110"/>
      <c r="F333" s="67"/>
      <c r="G333" s="67"/>
      <c r="H333" s="67"/>
      <c r="I333" s="67"/>
    </row>
    <row r="334" spans="1:9" ht="25.35" customHeight="1">
      <c r="B334" s="14"/>
      <c r="C334" s="14"/>
      <c r="D334" s="14"/>
      <c r="E334" s="210" t="s">
        <v>22</v>
      </c>
      <c r="F334" s="67"/>
      <c r="G334" s="67"/>
      <c r="H334" s="67"/>
      <c r="I334" s="67"/>
    </row>
    <row r="335" spans="1:9" ht="25.35" customHeight="1">
      <c r="B335" s="14"/>
      <c r="C335" s="14"/>
      <c r="D335" s="14"/>
      <c r="E335" s="210"/>
      <c r="F335" s="67"/>
      <c r="G335" s="67"/>
      <c r="H335" s="67"/>
      <c r="I335" s="67"/>
    </row>
    <row r="336" spans="1:9" ht="25.35" customHeight="1">
      <c r="B336" s="14"/>
      <c r="C336" s="14"/>
      <c r="D336" s="14"/>
      <c r="E336" s="169"/>
      <c r="F336" s="67"/>
      <c r="G336" s="67"/>
      <c r="H336" s="67"/>
      <c r="I336" s="67"/>
    </row>
    <row r="337" spans="1:9" ht="25.35" customHeight="1">
      <c r="B337" s="14"/>
      <c r="C337" s="14"/>
      <c r="D337" s="14"/>
      <c r="E337" s="81" t="s">
        <v>14</v>
      </c>
      <c r="F337" s="160"/>
      <c r="G337" s="160"/>
      <c r="H337" s="371">
        <f>ROUNDUP(((('Exchange rate'!Eur_per_GBP*('UK-R-Dining Tables'!H337/(1+'Exchange rate'!UK_vat_rate))*1.25*0.9165)+1)/1.59)/10,0)*10</f>
        <v>870</v>
      </c>
      <c r="I337" s="67"/>
    </row>
    <row r="338" spans="1:9" ht="25.35" customHeight="1">
      <c r="B338" s="14"/>
      <c r="C338" s="14"/>
      <c r="D338" s="14"/>
      <c r="E338" s="110"/>
      <c r="F338" s="67"/>
      <c r="G338" s="67"/>
      <c r="H338" s="546"/>
      <c r="I338" s="67"/>
    </row>
    <row r="339" spans="1:9" ht="25.35" customHeight="1">
      <c r="B339" s="14"/>
      <c r="C339" s="14"/>
      <c r="D339" s="14"/>
      <c r="E339" s="175" t="s">
        <v>685</v>
      </c>
      <c r="F339" s="160"/>
      <c r="G339" s="160"/>
      <c r="H339" s="371">
        <f>ROUNDUP(((('Exchange rate'!Eur_per_GBP*('UK-R-Dining Tables'!H339/(1+'Exchange rate'!UK_vat_rate))*1.25*0.9165)+1)/1.59)/10,0)*10</f>
        <v>3560</v>
      </c>
      <c r="I339" s="67"/>
    </row>
    <row r="340" spans="1:9" ht="25.35" customHeight="1">
      <c r="B340" s="14"/>
      <c r="C340" s="14"/>
      <c r="D340" s="14"/>
      <c r="E340" s="110"/>
      <c r="F340" s="67"/>
      <c r="G340" s="67"/>
      <c r="H340" s="546"/>
      <c r="I340" s="67"/>
    </row>
    <row r="341" spans="1:9" ht="25.35" customHeight="1">
      <c r="B341" s="14"/>
      <c r="C341" s="14"/>
      <c r="D341" s="14"/>
      <c r="E341" s="110"/>
      <c r="F341" s="67"/>
      <c r="G341" s="67"/>
      <c r="H341" s="546"/>
      <c r="I341" s="67"/>
    </row>
    <row r="342" spans="1:9" ht="25.35" customHeight="1">
      <c r="B342" s="14"/>
      <c r="C342" s="14"/>
      <c r="D342" s="14"/>
      <c r="E342" s="110"/>
      <c r="F342" s="67"/>
      <c r="G342" s="67"/>
      <c r="H342" s="546"/>
      <c r="I342" s="67"/>
    </row>
    <row r="343" spans="1:9" ht="25.35" customHeight="1">
      <c r="B343" s="14"/>
      <c r="C343" s="14"/>
      <c r="D343" s="14"/>
      <c r="E343" s="110"/>
      <c r="F343" s="67"/>
      <c r="G343" s="67"/>
      <c r="H343" s="546"/>
      <c r="I343" s="67"/>
    </row>
    <row r="344" spans="1:9" ht="25.35" customHeight="1">
      <c r="B344" s="14"/>
      <c r="C344" s="14"/>
      <c r="D344" s="14"/>
      <c r="E344" s="110"/>
      <c r="F344" s="67"/>
      <c r="G344" s="67"/>
      <c r="H344" s="546"/>
      <c r="I344" s="67"/>
    </row>
    <row r="345" spans="1:9" ht="25.35" customHeight="1">
      <c r="B345" s="14"/>
      <c r="C345" s="14"/>
      <c r="D345" s="14"/>
      <c r="E345" s="110"/>
      <c r="F345" s="67"/>
      <c r="G345" s="67"/>
      <c r="H345" s="546"/>
      <c r="I345" s="67"/>
    </row>
    <row r="346" spans="1:9" ht="25.35" customHeight="1">
      <c r="B346" s="14"/>
      <c r="C346" s="14"/>
      <c r="D346" s="14"/>
      <c r="E346" s="110"/>
      <c r="F346" s="67"/>
      <c r="G346" s="67"/>
      <c r="H346" s="546"/>
      <c r="I346" s="67"/>
    </row>
    <row r="347" spans="1:9" ht="25.35" customHeight="1">
      <c r="B347" s="14"/>
      <c r="C347" s="14"/>
      <c r="D347" s="14"/>
      <c r="E347" s="110"/>
      <c r="F347" s="67"/>
      <c r="G347" s="67"/>
      <c r="H347" s="546"/>
      <c r="I347" s="67"/>
    </row>
    <row r="348" spans="1:9" ht="25.35" customHeight="1">
      <c r="B348" s="14"/>
      <c r="C348" s="14"/>
      <c r="D348" s="14"/>
      <c r="E348" s="110"/>
      <c r="F348" s="67"/>
      <c r="G348" s="67"/>
      <c r="H348" s="546"/>
      <c r="I348" s="67"/>
    </row>
    <row r="349" spans="1:9" ht="25.35" customHeight="1">
      <c r="B349" s="14"/>
      <c r="C349" s="14"/>
      <c r="D349" s="14"/>
      <c r="E349" s="110"/>
      <c r="F349" s="67"/>
      <c r="G349" s="67"/>
      <c r="H349" s="143"/>
      <c r="I349" s="67"/>
    </row>
    <row r="350" spans="1:9" ht="48.75">
      <c r="A350" s="2"/>
      <c r="B350" s="25" t="s">
        <v>688</v>
      </c>
      <c r="C350" s="3"/>
      <c r="D350" s="3"/>
      <c r="E350" s="3"/>
      <c r="F350" s="117"/>
      <c r="G350" s="71"/>
      <c r="H350" s="71"/>
      <c r="I350" s="71"/>
    </row>
    <row r="351" spans="1:9" ht="26.25">
      <c r="A351" s="85"/>
      <c r="B351" s="26" t="s">
        <v>8</v>
      </c>
      <c r="C351" s="26"/>
      <c r="D351" s="26"/>
      <c r="E351" s="28" t="s">
        <v>0</v>
      </c>
      <c r="F351" s="123" t="s">
        <v>94</v>
      </c>
      <c r="G351" s="33" t="s">
        <v>689</v>
      </c>
      <c r="H351" s="212" t="s">
        <v>598</v>
      </c>
      <c r="I351" s="36"/>
    </row>
    <row r="352" spans="1:9" s="14" customFormat="1" ht="28.35" customHeight="1">
      <c r="A352" s="1"/>
      <c r="E352" s="16"/>
      <c r="F352" s="118" t="s">
        <v>113</v>
      </c>
      <c r="G352" s="87"/>
      <c r="H352" s="218" t="s">
        <v>663</v>
      </c>
      <c r="I352" s="67"/>
    </row>
    <row r="353" spans="1:9" ht="26.25">
      <c r="A353" s="1"/>
      <c r="B353" s="14"/>
      <c r="C353" s="14"/>
      <c r="D353" s="14"/>
      <c r="E353" s="16" t="s">
        <v>2</v>
      </c>
      <c r="F353" s="87" t="s">
        <v>9</v>
      </c>
      <c r="G353" s="411">
        <f>ROUNDUP(((('Exchange rate'!Eur_per_GBP*('UK-R-Dining Tables'!G344/(1+'Exchange rate'!UK_vat_rate))*1.25*0.9165)+1)/1.59)/10,0)*10</f>
        <v>6660</v>
      </c>
      <c r="H353" s="411">
        <f>ROUNDUP(((('Exchange rate'!Eur_per_GBP*('UK-R-Dining Tables'!H344/(1+'Exchange rate'!UK_vat_rate))*1.25*0.9165)+1)/1.59)/10,0)*10</f>
        <v>8720</v>
      </c>
      <c r="I353" s="67"/>
    </row>
    <row r="354" spans="1:9" ht="26.25">
      <c r="A354" s="1"/>
      <c r="B354" s="14"/>
      <c r="C354" s="14"/>
      <c r="D354" s="14"/>
      <c r="E354" s="16" t="s">
        <v>3</v>
      </c>
      <c r="F354" s="87" t="s">
        <v>10</v>
      </c>
      <c r="G354" s="411">
        <f>ROUNDUP(((('Exchange rate'!Eur_per_GBP*('UK-R-Dining Tables'!G345/(1+'Exchange rate'!UK_vat_rate))*1.25*0.9165)+1)/1.59)/10,0)*10</f>
        <v>7650</v>
      </c>
      <c r="H354" s="411">
        <f>ROUNDUP(((('Exchange rate'!Eur_per_GBP*('UK-R-Dining Tables'!H345/(1+'Exchange rate'!UK_vat_rate))*1.25*0.9165)+1)/1.59)/10,0)*10</f>
        <v>10020</v>
      </c>
      <c r="I354" s="67"/>
    </row>
    <row r="355" spans="1:9" ht="26.25">
      <c r="A355" s="1"/>
      <c r="B355" s="14"/>
      <c r="C355" s="14"/>
      <c r="D355" s="14"/>
      <c r="E355" s="16" t="s">
        <v>4</v>
      </c>
      <c r="F355" s="87" t="s">
        <v>11</v>
      </c>
      <c r="G355" s="411">
        <f>ROUNDUP(((('Exchange rate'!Eur_per_GBP*('UK-R-Dining Tables'!G346/(1+'Exchange rate'!UK_vat_rate))*1.25*0.9165)+1)/1.59)/10,0)*10</f>
        <v>8800</v>
      </c>
      <c r="H355" s="411">
        <f>ROUNDUP(((('Exchange rate'!Eur_per_GBP*('UK-R-Dining Tables'!H346/(1+'Exchange rate'!UK_vat_rate))*1.25*0.9165)+1)/1.59)/10,0)*10</f>
        <v>11530</v>
      </c>
      <c r="I355" s="67"/>
    </row>
    <row r="356" spans="1:9" ht="25.35" customHeight="1">
      <c r="A356" s="1"/>
      <c r="B356" s="14"/>
      <c r="C356" s="14"/>
      <c r="D356" s="14"/>
      <c r="E356" s="16" t="s">
        <v>5</v>
      </c>
      <c r="F356" s="87" t="s">
        <v>12</v>
      </c>
      <c r="G356" s="411">
        <f>ROUNDUP(((('Exchange rate'!Eur_per_GBP*('UK-R-Dining Tables'!G347/(1+'Exchange rate'!UK_vat_rate))*1.25*0.9165)+1)/1.59)/10,0)*10</f>
        <v>10990</v>
      </c>
      <c r="H356" s="411">
        <f>ROUNDUP(((('Exchange rate'!Eur_per_GBP*('UK-R-Dining Tables'!H347/(1+'Exchange rate'!UK_vat_rate))*1.25*0.9165)+1)/1.59)/10,0)*10</f>
        <v>14400</v>
      </c>
      <c r="I356" s="67"/>
    </row>
    <row r="357" spans="1:9" ht="25.35" customHeight="1">
      <c r="B357" s="14"/>
      <c r="C357" s="14"/>
      <c r="D357" s="14"/>
      <c r="E357" s="110"/>
      <c r="F357" s="67"/>
      <c r="G357" s="628"/>
      <c r="H357" s="628"/>
      <c r="I357" s="67"/>
    </row>
    <row r="358" spans="1:9" ht="25.35" customHeight="1">
      <c r="B358" s="14"/>
      <c r="C358" s="14"/>
      <c r="D358" s="14"/>
      <c r="E358" s="110"/>
      <c r="F358" s="67"/>
      <c r="G358" s="67"/>
      <c r="H358" s="67"/>
      <c r="I358" s="67"/>
    </row>
    <row r="359" spans="1:9" ht="25.35" customHeight="1">
      <c r="B359" s="14"/>
      <c r="C359" s="14"/>
      <c r="D359" s="14"/>
      <c r="E359" s="210" t="s">
        <v>22</v>
      </c>
      <c r="F359" s="67"/>
      <c r="G359" s="67"/>
      <c r="H359" s="67"/>
      <c r="I359" s="67"/>
    </row>
    <row r="360" spans="1:9" ht="25.35" customHeight="1">
      <c r="B360" s="14"/>
      <c r="C360" s="14"/>
      <c r="D360" s="14"/>
      <c r="E360" s="210"/>
      <c r="F360" s="67"/>
      <c r="G360" s="67"/>
      <c r="H360" s="67"/>
      <c r="I360" s="67"/>
    </row>
    <row r="361" spans="1:9" ht="25.35" customHeight="1">
      <c r="B361" s="14"/>
      <c r="C361" s="14"/>
      <c r="D361" s="14"/>
      <c r="E361" s="169"/>
      <c r="F361" s="67"/>
      <c r="G361" s="67"/>
      <c r="H361" s="67"/>
      <c r="I361" s="67"/>
    </row>
    <row r="362" spans="1:9" ht="25.35" customHeight="1">
      <c r="B362" s="14"/>
      <c r="C362" s="14"/>
      <c r="D362" s="14"/>
      <c r="E362" s="81" t="s">
        <v>14</v>
      </c>
      <c r="F362" s="160"/>
      <c r="G362" s="160"/>
      <c r="H362" s="627">
        <f>ROUNDUP(((('Exchange rate'!Eur_per_GBP*('UK-R-Dining Tables'!H353/(1+'Exchange rate'!UK_vat_rate))*1.25*0.9165)+1)/1.59)/10,0)*10</f>
        <v>870</v>
      </c>
      <c r="I362" s="67"/>
    </row>
    <row r="363" spans="1:9" ht="25.35" customHeight="1">
      <c r="B363" s="14"/>
      <c r="C363" s="14"/>
      <c r="D363" s="14"/>
      <c r="E363" s="110"/>
      <c r="F363" s="67"/>
      <c r="G363" s="67"/>
      <c r="H363" s="143"/>
      <c r="I363" s="67"/>
    </row>
    <row r="364" spans="1:9" ht="25.35" customHeight="1">
      <c r="B364" s="14"/>
      <c r="C364" s="14"/>
      <c r="D364" s="14"/>
      <c r="E364" s="175" t="s">
        <v>685</v>
      </c>
      <c r="F364" s="160"/>
      <c r="G364" s="160"/>
      <c r="H364" s="627">
        <f>ROUNDUP(((('Exchange rate'!Eur_per_GBP*('UK-R-Dining Tables'!H355/(1+'Exchange rate'!UK_vat_rate))*1.25*0.9165)+1)/1.59)/10,0)*10</f>
        <v>3560</v>
      </c>
      <c r="I364" s="67"/>
    </row>
    <row r="365" spans="1:9" ht="25.35" customHeight="1">
      <c r="B365" s="14"/>
      <c r="C365" s="14"/>
      <c r="D365" s="14"/>
      <c r="E365" s="110"/>
      <c r="F365" s="67"/>
      <c r="G365" s="67"/>
      <c r="H365" s="636"/>
      <c r="I365" s="67"/>
    </row>
    <row r="366" spans="1:9" ht="26.25">
      <c r="B366" s="14"/>
      <c r="C366" s="14"/>
      <c r="D366" s="14"/>
      <c r="E366" s="110"/>
      <c r="F366" s="67"/>
      <c r="G366" s="67"/>
      <c r="H366" s="143"/>
      <c r="I366" s="67"/>
    </row>
    <row r="367" spans="1:9" s="14" customFormat="1" ht="48.75">
      <c r="A367" s="2"/>
      <c r="B367" s="4" t="s">
        <v>643</v>
      </c>
      <c r="C367" s="3"/>
      <c r="D367" s="3"/>
      <c r="E367" s="3"/>
      <c r="F367" s="117"/>
      <c r="G367" s="71"/>
      <c r="H367" s="71"/>
      <c r="I367" s="71"/>
    </row>
    <row r="368" spans="1:9" ht="26.25">
      <c r="A368" s="85"/>
      <c r="B368" s="26" t="s">
        <v>20</v>
      </c>
      <c r="C368" s="26"/>
      <c r="D368" s="26"/>
      <c r="E368" s="28" t="s">
        <v>0</v>
      </c>
      <c r="F368" s="123" t="s">
        <v>94</v>
      </c>
      <c r="G368" s="33" t="s">
        <v>326</v>
      </c>
      <c r="H368" s="125"/>
      <c r="I368" s="125"/>
    </row>
    <row r="369" spans="1:9" ht="26.25">
      <c r="A369" s="1"/>
      <c r="B369" s="14"/>
      <c r="C369" s="14"/>
      <c r="D369" s="14"/>
      <c r="E369" s="16"/>
      <c r="F369" s="118" t="s">
        <v>113</v>
      </c>
      <c r="G369" s="145"/>
    </row>
    <row r="370" spans="1:9" ht="26.25">
      <c r="A370" s="1"/>
      <c r="B370" s="14"/>
      <c r="C370" s="14"/>
      <c r="D370" s="14"/>
      <c r="E370" s="16" t="s">
        <v>2</v>
      </c>
      <c r="F370" s="87" t="s">
        <v>87</v>
      </c>
      <c r="G370" s="414">
        <f>ROUNDUP((((('Exchange rate'!Eur_per_GBP*('UK-R-Dining Tables'!G361/(1+'Exchange rate'!UK_vat_rate))*1.25)-('Exchange rate'!Eur_per_GBP*('UK-R-Dining Tables'!G361/(1+'Exchange rate'!UK_vat_rate))*1.25)*0.25)+1)*0.9165)/10,0)*10</f>
        <v>6710</v>
      </c>
    </row>
    <row r="371" spans="1:9" ht="26.25">
      <c r="A371" s="1"/>
      <c r="B371" s="14"/>
      <c r="C371" s="14"/>
      <c r="D371" s="14"/>
      <c r="E371" s="16" t="s">
        <v>3</v>
      </c>
      <c r="F371" s="87" t="s">
        <v>88</v>
      </c>
      <c r="G371" s="414">
        <f>ROUNDUP((((('Exchange rate'!Eur_per_GBP*('UK-R-Dining Tables'!G362/(1+'Exchange rate'!UK_vat_rate))*1.25)-('Exchange rate'!Eur_per_GBP*('UK-R-Dining Tables'!G362/(1+'Exchange rate'!UK_vat_rate))*1.25)*0.25)+1)*0.9165)/10,0)*10</f>
        <v>7710</v>
      </c>
    </row>
    <row r="372" spans="1:9" ht="26.25">
      <c r="A372" s="1"/>
      <c r="B372" s="14"/>
      <c r="C372" s="14"/>
      <c r="D372" s="14"/>
      <c r="E372" s="16" t="s">
        <v>4</v>
      </c>
      <c r="F372" s="87" t="s">
        <v>89</v>
      </c>
      <c r="G372" s="414">
        <f>ROUNDUP((((('Exchange rate'!Eur_per_GBP*('UK-R-Dining Tables'!G363/(1+'Exchange rate'!UK_vat_rate))*1.25)-('Exchange rate'!Eur_per_GBP*('UK-R-Dining Tables'!G363/(1+'Exchange rate'!UK_vat_rate))*1.25)*0.25)+1)*0.9165)/10,0)*10</f>
        <v>8860</v>
      </c>
    </row>
    <row r="373" spans="1:9" ht="26.25">
      <c r="A373" s="1"/>
      <c r="B373" s="14"/>
      <c r="C373" s="14"/>
      <c r="D373" s="14"/>
      <c r="E373" s="16" t="s">
        <v>5</v>
      </c>
      <c r="F373" s="87" t="s">
        <v>90</v>
      </c>
      <c r="G373" s="414">
        <f>ROUNDUP((((('Exchange rate'!Eur_per_GBP*('UK-R-Dining Tables'!G364/(1+'Exchange rate'!UK_vat_rate))*1.25)-('Exchange rate'!Eur_per_GBP*('UK-R-Dining Tables'!G364/(1+'Exchange rate'!UK_vat_rate))*1.25)*0.25)+1)*0.9165)/10,0)*10</f>
        <v>11080</v>
      </c>
    </row>
    <row r="374" spans="1:9" ht="25.35" customHeight="1">
      <c r="B374" s="14"/>
      <c r="C374" s="14"/>
      <c r="D374" s="14"/>
      <c r="E374" s="110"/>
      <c r="F374" s="67"/>
      <c r="G374" s="67"/>
      <c r="I374" s="67"/>
    </row>
    <row r="375" spans="1:9" ht="25.35" customHeight="1">
      <c r="B375" s="14"/>
      <c r="C375" s="14"/>
      <c r="D375" s="14"/>
      <c r="E375" s="174" t="s">
        <v>13</v>
      </c>
      <c r="F375" s="67"/>
      <c r="G375" s="67"/>
      <c r="I375" s="67"/>
    </row>
    <row r="376" spans="1:9" ht="25.35" customHeight="1">
      <c r="B376" s="14"/>
      <c r="C376" s="14"/>
      <c r="D376" s="14"/>
      <c r="E376" s="169"/>
      <c r="F376" s="67"/>
      <c r="G376" s="67"/>
      <c r="I376" s="67"/>
    </row>
    <row r="377" spans="1:9" ht="25.35" customHeight="1">
      <c r="B377" s="14"/>
      <c r="C377" s="14"/>
      <c r="D377" s="14"/>
      <c r="E377" s="81" t="s">
        <v>14</v>
      </c>
      <c r="F377" s="160"/>
      <c r="G377" s="160"/>
      <c r="H377" s="646">
        <f>ROUNDUP((((('Exchange rate'!Eur_per_GBP*('UK-R-Dining Tables'!H368/(1+'Exchange rate'!UK_vat_rate))*1.25)-('Exchange rate'!Eur_per_GBP*('UK-R-Dining Tables'!H368/(1+'Exchange rate'!UK_vat_rate))*1.25)*0.25)+1)*0.9165)/10,0)*10</f>
        <v>1150</v>
      </c>
      <c r="I377" s="67"/>
    </row>
    <row r="378" spans="1:9" ht="25.35" customHeight="1">
      <c r="B378" s="14"/>
      <c r="C378" s="14"/>
      <c r="D378" s="14"/>
      <c r="E378" s="109"/>
      <c r="F378" s="67"/>
      <c r="G378" s="67"/>
      <c r="H378" s="143"/>
      <c r="I378" s="67"/>
    </row>
    <row r="379" spans="1:9" ht="25.35" customHeight="1">
      <c r="B379" s="14"/>
      <c r="C379" s="14"/>
      <c r="D379" s="14"/>
      <c r="E379" s="109"/>
      <c r="F379" s="67"/>
      <c r="G379" s="67"/>
      <c r="H379" s="143"/>
      <c r="I379" s="67"/>
    </row>
    <row r="380" spans="1:9" ht="26.25">
      <c r="B380" s="14"/>
      <c r="C380" s="14"/>
      <c r="D380" s="14"/>
      <c r="E380" s="109"/>
      <c r="F380" s="67"/>
      <c r="G380" s="67"/>
      <c r="H380" s="143"/>
      <c r="I380" s="67"/>
    </row>
    <row r="381" spans="1:9" ht="26.25">
      <c r="B381" s="14"/>
      <c r="C381" s="14"/>
      <c r="D381" s="14"/>
      <c r="E381" s="109"/>
      <c r="F381" s="67"/>
      <c r="G381" s="67"/>
      <c r="H381" s="143"/>
      <c r="I381" s="67"/>
    </row>
    <row r="382" spans="1:9" s="14" customFormat="1" ht="48.75">
      <c r="A382" s="2"/>
      <c r="B382" s="4" t="s">
        <v>642</v>
      </c>
      <c r="C382" s="3"/>
      <c r="D382" s="3"/>
      <c r="E382" s="3"/>
      <c r="F382" s="117"/>
      <c r="G382" s="71"/>
      <c r="H382" s="71"/>
      <c r="I382" s="71"/>
    </row>
    <row r="383" spans="1:9" ht="26.25">
      <c r="A383" s="85"/>
      <c r="B383" s="26" t="s">
        <v>20</v>
      </c>
      <c r="C383" s="26"/>
      <c r="D383" s="26"/>
      <c r="E383" s="28" t="s">
        <v>0</v>
      </c>
      <c r="F383" s="123" t="s">
        <v>94</v>
      </c>
      <c r="G383" s="33" t="s">
        <v>264</v>
      </c>
      <c r="H383" s="125"/>
      <c r="I383" s="125"/>
    </row>
    <row r="384" spans="1:9" ht="26.25">
      <c r="A384" s="1"/>
      <c r="B384" s="14"/>
      <c r="C384" s="14"/>
      <c r="D384" s="14"/>
      <c r="E384" s="16"/>
      <c r="F384" s="118" t="s">
        <v>113</v>
      </c>
      <c r="G384" s="145"/>
    </row>
    <row r="385" spans="1:9" ht="26.25">
      <c r="A385" s="1"/>
      <c r="B385" s="14"/>
      <c r="C385" s="14"/>
      <c r="D385" s="14"/>
      <c r="E385" s="16" t="s">
        <v>2</v>
      </c>
      <c r="F385" s="87" t="s">
        <v>87</v>
      </c>
      <c r="G385" s="414">
        <f>ROUNDUP((((('Exchange rate'!Eur_per_GBP*('UK-R-Dining Tables'!G374/(1+'Exchange rate'!UK_vat_rate))*1.25)-('Exchange rate'!Eur_per_GBP*('UK-R-Dining Tables'!G374/(1+'Exchange rate'!UK_vat_rate))*1.25)*0.25)+1)*0.9165)/10,0)*10</f>
        <v>9720</v>
      </c>
    </row>
    <row r="386" spans="1:9" ht="26.25">
      <c r="A386" s="1"/>
      <c r="B386" s="14"/>
      <c r="C386" s="14"/>
      <c r="D386" s="14"/>
      <c r="E386" s="16" t="s">
        <v>3</v>
      </c>
      <c r="F386" s="87" t="s">
        <v>88</v>
      </c>
      <c r="G386" s="414">
        <f>ROUNDUP((((('Exchange rate'!Eur_per_GBP*('UK-R-Dining Tables'!G375/(1+'Exchange rate'!UK_vat_rate))*1.25)-('Exchange rate'!Eur_per_GBP*('UK-R-Dining Tables'!G375/(1+'Exchange rate'!UK_vat_rate))*1.25)*0.25)+1)*0.9165)/10,0)*10</f>
        <v>11180</v>
      </c>
    </row>
    <row r="387" spans="1:9" ht="26.25">
      <c r="A387" s="1"/>
      <c r="B387" s="14"/>
      <c r="C387" s="14"/>
      <c r="D387" s="14"/>
      <c r="E387" s="16" t="s">
        <v>4</v>
      </c>
      <c r="F387" s="87" t="s">
        <v>89</v>
      </c>
      <c r="G387" s="414">
        <f>ROUNDUP((((('Exchange rate'!Eur_per_GBP*('UK-R-Dining Tables'!G376/(1+'Exchange rate'!UK_vat_rate))*1.25)-('Exchange rate'!Eur_per_GBP*('UK-R-Dining Tables'!G376/(1+'Exchange rate'!UK_vat_rate))*1.25)*0.25)+1)*0.9165)/10,0)*10</f>
        <v>12850</v>
      </c>
    </row>
    <row r="388" spans="1:9" ht="26.25">
      <c r="A388" s="1"/>
      <c r="B388" s="14"/>
      <c r="C388" s="14"/>
      <c r="D388" s="14"/>
      <c r="E388" s="16" t="s">
        <v>5</v>
      </c>
      <c r="F388" s="87" t="s">
        <v>90</v>
      </c>
      <c r="G388" s="414">
        <f>ROUNDUP((((('Exchange rate'!Eur_per_GBP*('UK-R-Dining Tables'!G377/(1+'Exchange rate'!UK_vat_rate))*1.25)-('Exchange rate'!Eur_per_GBP*('UK-R-Dining Tables'!G377/(1+'Exchange rate'!UK_vat_rate))*1.25)*0.25)+1)*0.9165)/10,0)*10</f>
        <v>16060</v>
      </c>
    </row>
    <row r="389" spans="1:9" ht="25.35" customHeight="1">
      <c r="B389" s="14"/>
      <c r="C389" s="14"/>
      <c r="D389" s="14"/>
      <c r="E389" s="110"/>
      <c r="F389" s="67"/>
      <c r="G389" s="67"/>
      <c r="I389" s="67"/>
    </row>
    <row r="390" spans="1:9" ht="25.35" customHeight="1">
      <c r="B390" s="14"/>
      <c r="C390" s="14"/>
      <c r="D390" s="14"/>
      <c r="E390" s="174" t="s">
        <v>13</v>
      </c>
      <c r="F390" s="67"/>
      <c r="G390" s="67"/>
      <c r="I390" s="67"/>
    </row>
    <row r="391" spans="1:9" ht="25.35" customHeight="1">
      <c r="B391" s="14"/>
      <c r="C391" s="14"/>
      <c r="D391" s="14"/>
      <c r="E391" s="169"/>
      <c r="F391" s="67"/>
      <c r="G391" s="67"/>
      <c r="I391" s="67"/>
    </row>
    <row r="392" spans="1:9" ht="25.35" customHeight="1">
      <c r="B392" s="14"/>
      <c r="C392" s="14"/>
      <c r="D392" s="14"/>
      <c r="E392" s="81" t="s">
        <v>14</v>
      </c>
      <c r="F392" s="160"/>
      <c r="G392" s="160"/>
      <c r="H392" s="646">
        <f>ROUNDUP((((('Exchange rate'!Eur_per_GBP*('UK-R-Dining Tables'!H381/(1+'Exchange rate'!UK_vat_rate))*1.25)-('Exchange rate'!Eur_per_GBP*('UK-R-Dining Tables'!H381/(1+'Exchange rate'!UK_vat_rate))*1.25)*0.25)+1)*0.9165)/10,0)*10</f>
        <v>1150</v>
      </c>
      <c r="I392" s="67"/>
    </row>
    <row r="393" spans="1:9" ht="25.35" customHeight="1">
      <c r="B393" s="14"/>
      <c r="C393" s="14"/>
      <c r="D393" s="14"/>
      <c r="E393" s="109"/>
      <c r="F393" s="67"/>
      <c r="G393" s="67"/>
      <c r="H393" s="143"/>
      <c r="I393" s="67"/>
    </row>
    <row r="394" spans="1:9" ht="25.35" customHeight="1">
      <c r="B394" s="14"/>
      <c r="C394" s="14"/>
      <c r="D394" s="14"/>
      <c r="E394" s="109"/>
      <c r="F394" s="67"/>
      <c r="G394" s="67"/>
      <c r="H394" s="143"/>
      <c r="I394" s="67"/>
    </row>
    <row r="395" spans="1:9" ht="25.35" customHeight="1">
      <c r="B395" s="14"/>
      <c r="C395" s="14"/>
      <c r="D395" s="14"/>
      <c r="E395" s="109"/>
      <c r="F395" s="67"/>
      <c r="G395" s="67"/>
      <c r="H395" s="143"/>
      <c r="I395" s="67"/>
    </row>
    <row r="396" spans="1:9" ht="48.75">
      <c r="A396" s="2"/>
      <c r="B396" s="4" t="s">
        <v>690</v>
      </c>
      <c r="C396" s="3"/>
      <c r="D396" s="3"/>
      <c r="E396" s="3"/>
      <c r="F396" s="117"/>
      <c r="G396" s="71"/>
      <c r="H396" s="71"/>
      <c r="I396" s="71"/>
    </row>
    <row r="397" spans="1:9" ht="26.25">
      <c r="A397" s="85"/>
      <c r="B397" s="26" t="s">
        <v>8</v>
      </c>
      <c r="C397" s="26"/>
      <c r="D397" s="26"/>
      <c r="E397" s="28" t="s">
        <v>0</v>
      </c>
      <c r="F397" s="123" t="s">
        <v>94</v>
      </c>
      <c r="G397" s="33" t="s">
        <v>326</v>
      </c>
      <c r="H397" s="125"/>
      <c r="I397" s="125"/>
    </row>
    <row r="398" spans="1:9" ht="26.25">
      <c r="A398" s="1"/>
      <c r="B398" s="14"/>
      <c r="C398" s="14"/>
      <c r="D398" s="14"/>
      <c r="E398" s="16"/>
      <c r="F398" s="118" t="s">
        <v>113</v>
      </c>
      <c r="G398" s="145"/>
    </row>
    <row r="399" spans="1:9" ht="26.25">
      <c r="A399" s="1"/>
      <c r="B399" s="14"/>
      <c r="C399" s="14"/>
      <c r="D399" s="14"/>
      <c r="E399" s="16" t="s">
        <v>2</v>
      </c>
      <c r="F399" s="87" t="s">
        <v>9</v>
      </c>
      <c r="G399" s="414">
        <f>ROUNDUP((((('Exchange rate'!Eur_per_GBP*('UK-R-Dining Tables'!G389/(1+'Exchange rate'!UK_vat_rate))*1.25)-('Exchange rate'!Eur_per_GBP*('UK-R-Dining Tables'!G389/(1+'Exchange rate'!UK_vat_rate))*1.25)*0.25)+1)*0.9165)/10,0)*10</f>
        <v>6160</v>
      </c>
    </row>
    <row r="400" spans="1:9" ht="26.25">
      <c r="A400" s="1"/>
      <c r="B400" s="14"/>
      <c r="C400" s="14"/>
      <c r="D400" s="14"/>
      <c r="E400" s="16" t="s">
        <v>3</v>
      </c>
      <c r="F400" s="87" t="s">
        <v>10</v>
      </c>
      <c r="G400" s="414">
        <f>ROUNDUP((((('Exchange rate'!Eur_per_GBP*('UK-R-Dining Tables'!G390/(1+'Exchange rate'!UK_vat_rate))*1.25)-('Exchange rate'!Eur_per_GBP*('UK-R-Dining Tables'!G390/(1+'Exchange rate'!UK_vat_rate))*1.25)*0.25)+1)*0.9165)/10,0)*10</f>
        <v>7080</v>
      </c>
    </row>
    <row r="401" spans="1:9" ht="26.25">
      <c r="A401" s="1"/>
      <c r="B401" s="14"/>
      <c r="C401" s="14"/>
      <c r="D401" s="14"/>
      <c r="E401" s="16" t="s">
        <v>4</v>
      </c>
      <c r="F401" s="87" t="s">
        <v>11</v>
      </c>
      <c r="G401" s="414">
        <f>ROUNDUP((((('Exchange rate'!Eur_per_GBP*('UK-R-Dining Tables'!G391/(1+'Exchange rate'!UK_vat_rate))*1.25)-('Exchange rate'!Eur_per_GBP*('UK-R-Dining Tables'!G391/(1+'Exchange rate'!UK_vat_rate))*1.25)*0.25)+1)*0.9165)/10,0)*10</f>
        <v>8140</v>
      </c>
    </row>
    <row r="402" spans="1:9" ht="26.25">
      <c r="A402" s="1"/>
      <c r="B402" s="14"/>
      <c r="C402" s="14"/>
      <c r="D402" s="14"/>
      <c r="E402" s="16" t="s">
        <v>5</v>
      </c>
      <c r="F402" s="87" t="s">
        <v>12</v>
      </c>
      <c r="G402" s="414">
        <f>ROUNDUP((((('Exchange rate'!Eur_per_GBP*('UK-R-Dining Tables'!G392/(1+'Exchange rate'!UK_vat_rate))*1.25)-('Exchange rate'!Eur_per_GBP*('UK-R-Dining Tables'!G392/(1+'Exchange rate'!UK_vat_rate))*1.25)*0.25)+1)*0.9165)/10,0)*10</f>
        <v>10170</v>
      </c>
    </row>
    <row r="403" spans="1:9" ht="26.25">
      <c r="B403" s="14"/>
      <c r="C403" s="14"/>
      <c r="D403" s="14"/>
      <c r="E403" s="110"/>
      <c r="F403" s="67"/>
      <c r="G403" s="67"/>
      <c r="I403" s="67"/>
    </row>
    <row r="404" spans="1:9" ht="26.25">
      <c r="B404" s="14"/>
      <c r="C404" s="14"/>
      <c r="D404" s="14"/>
      <c r="E404" s="174" t="s">
        <v>13</v>
      </c>
      <c r="F404" s="67"/>
      <c r="G404" s="67"/>
      <c r="I404" s="67"/>
    </row>
    <row r="405" spans="1:9" ht="26.25">
      <c r="B405" s="14"/>
      <c r="C405" s="14"/>
      <c r="D405" s="14"/>
      <c r="E405" s="169"/>
      <c r="F405" s="67"/>
      <c r="G405" s="67"/>
      <c r="I405" s="67"/>
    </row>
    <row r="406" spans="1:9" ht="26.25">
      <c r="B406" s="14"/>
      <c r="C406" s="14"/>
      <c r="D406" s="14"/>
      <c r="E406" s="81" t="s">
        <v>14</v>
      </c>
      <c r="F406" s="160"/>
      <c r="G406" s="160"/>
      <c r="H406" s="646">
        <f>ROUNDUP((((('Exchange rate'!Eur_per_GBP*('UK-R-Dining Tables'!H396/(1+'Exchange rate'!UK_vat_rate))*1.25)-('Exchange rate'!Eur_per_GBP*('UK-R-Dining Tables'!H396/(1+'Exchange rate'!UK_vat_rate))*1.25)*0.25)+1)*0.9165)/10,0)*10</f>
        <v>1150</v>
      </c>
      <c r="I406" s="67"/>
    </row>
    <row r="407" spans="1:9" ht="26.25">
      <c r="B407" s="14"/>
      <c r="C407" s="14"/>
      <c r="D407" s="14"/>
      <c r="E407" s="169"/>
      <c r="F407" s="67"/>
      <c r="G407" s="67"/>
      <c r="I407" s="67"/>
    </row>
    <row r="408" spans="1:9" ht="26.25">
      <c r="B408" s="14"/>
      <c r="C408" s="14"/>
      <c r="D408" s="14"/>
      <c r="E408" s="169"/>
      <c r="F408" s="67"/>
      <c r="G408" s="67"/>
      <c r="I408" s="67"/>
    </row>
    <row r="409" spans="1:9" ht="48.75">
      <c r="A409" s="2"/>
      <c r="B409" s="4" t="s">
        <v>691</v>
      </c>
      <c r="C409" s="3"/>
      <c r="D409" s="3"/>
      <c r="E409" s="3"/>
      <c r="F409" s="117"/>
      <c r="G409" s="71"/>
      <c r="H409" s="71"/>
      <c r="I409" s="71"/>
    </row>
    <row r="410" spans="1:9" ht="26.25">
      <c r="A410" s="85"/>
      <c r="B410" s="26" t="s">
        <v>8</v>
      </c>
      <c r="C410" s="26"/>
      <c r="D410" s="26"/>
      <c r="E410" s="28" t="s">
        <v>0</v>
      </c>
      <c r="F410" s="123" t="s">
        <v>94</v>
      </c>
      <c r="G410" s="33" t="s">
        <v>1</v>
      </c>
      <c r="H410" s="125"/>
      <c r="I410" s="125"/>
    </row>
    <row r="411" spans="1:9" ht="26.25">
      <c r="B411" s="14"/>
      <c r="C411" s="14"/>
      <c r="D411" s="14"/>
      <c r="E411" s="16"/>
      <c r="F411" s="118" t="s">
        <v>113</v>
      </c>
      <c r="G411" s="87"/>
    </row>
    <row r="412" spans="1:9" ht="26.25">
      <c r="B412" s="14"/>
      <c r="C412" s="14"/>
      <c r="D412" s="14"/>
      <c r="E412" s="16" t="s">
        <v>2</v>
      </c>
      <c r="F412" s="87" t="s">
        <v>9</v>
      </c>
      <c r="G412" s="414">
        <f>ROUNDUP((((('Exchange rate'!Eur_per_GBP*('UK-R-Dining Tables'!G403/(1+'Exchange rate'!UK_vat_rate))*1.25)-('Exchange rate'!Eur_per_GBP*('UK-R-Dining Tables'!G403/(1+'Exchange rate'!UK_vat_rate))*1.25)*0.25)+1)*0.9165)/10,0)*10</f>
        <v>8920</v>
      </c>
    </row>
    <row r="413" spans="1:9" ht="26.25">
      <c r="B413" s="14"/>
      <c r="C413" s="14"/>
      <c r="D413" s="14"/>
      <c r="E413" s="16" t="s">
        <v>3</v>
      </c>
      <c r="F413" s="87" t="s">
        <v>10</v>
      </c>
      <c r="G413" s="414">
        <f>ROUNDUP((((('Exchange rate'!Eur_per_GBP*('UK-R-Dining Tables'!G404/(1+'Exchange rate'!UK_vat_rate))*1.25)-('Exchange rate'!Eur_per_GBP*('UK-R-Dining Tables'!G404/(1+'Exchange rate'!UK_vat_rate))*1.25)*0.25)+1)*0.9165)/10,0)*10</f>
        <v>10260</v>
      </c>
    </row>
    <row r="414" spans="1:9" ht="26.25">
      <c r="B414" s="14"/>
      <c r="C414" s="14"/>
      <c r="D414" s="14"/>
      <c r="E414" s="16" t="s">
        <v>4</v>
      </c>
      <c r="F414" s="87" t="s">
        <v>11</v>
      </c>
      <c r="G414" s="414">
        <f>ROUNDUP((((('Exchange rate'!Eur_per_GBP*('UK-R-Dining Tables'!G405/(1+'Exchange rate'!UK_vat_rate))*1.25)-('Exchange rate'!Eur_per_GBP*('UK-R-Dining Tables'!G405/(1+'Exchange rate'!UK_vat_rate))*1.25)*0.25)+1)*0.9165)/10,0)*10</f>
        <v>11800</v>
      </c>
    </row>
    <row r="415" spans="1:9" ht="26.25">
      <c r="B415" s="14"/>
      <c r="C415" s="14"/>
      <c r="D415" s="14"/>
      <c r="E415" s="16" t="s">
        <v>5</v>
      </c>
      <c r="F415" s="87" t="s">
        <v>12</v>
      </c>
      <c r="G415" s="414">
        <f>ROUNDUP((((('Exchange rate'!Eur_per_GBP*('UK-R-Dining Tables'!G406/(1+'Exchange rate'!UK_vat_rate))*1.25)-('Exchange rate'!Eur_per_GBP*('UK-R-Dining Tables'!G406/(1+'Exchange rate'!UK_vat_rate))*1.25)*0.25)+1)*0.9165)/10,0)*10</f>
        <v>14750</v>
      </c>
    </row>
    <row r="416" spans="1:9" ht="26.25">
      <c r="B416" s="14"/>
      <c r="C416" s="14"/>
      <c r="D416" s="14"/>
      <c r="E416" s="110"/>
      <c r="F416" s="67"/>
      <c r="G416" s="146"/>
      <c r="I416" s="67"/>
    </row>
    <row r="417" spans="1:9" ht="26.25">
      <c r="B417" s="14"/>
      <c r="C417" s="14"/>
      <c r="D417" s="14"/>
      <c r="E417" s="174" t="s">
        <v>13</v>
      </c>
      <c r="F417" s="67"/>
      <c r="G417" s="67"/>
      <c r="I417" s="67"/>
    </row>
    <row r="418" spans="1:9" ht="26.25">
      <c r="B418" s="14"/>
      <c r="C418" s="14"/>
      <c r="D418" s="14"/>
      <c r="E418" s="169"/>
      <c r="F418" s="67"/>
      <c r="G418" s="67"/>
      <c r="I418" s="67"/>
    </row>
    <row r="419" spans="1:9" ht="26.25">
      <c r="B419" s="14"/>
      <c r="C419" s="14"/>
      <c r="D419" s="14"/>
      <c r="E419" s="81" t="s">
        <v>14</v>
      </c>
      <c r="F419" s="160"/>
      <c r="G419" s="160"/>
      <c r="H419" s="646">
        <f>ROUNDUP((((('Exchange rate'!Eur_per_GBP*('UK-R-Dining Tables'!H410/(1+'Exchange rate'!UK_vat_rate))*1.25)-('Exchange rate'!Eur_per_GBP*('UK-R-Dining Tables'!H410/(1+'Exchange rate'!UK_vat_rate))*1.25)*0.25)+1)*0.9165)/10,0)*10</f>
        <v>1150</v>
      </c>
      <c r="I419" s="67"/>
    </row>
    <row r="420" spans="1:9" ht="48.75">
      <c r="A420" s="2"/>
      <c r="B420" s="4" t="s">
        <v>644</v>
      </c>
      <c r="C420" s="3"/>
      <c r="D420" s="3"/>
      <c r="E420" s="3"/>
      <c r="F420" s="117"/>
      <c r="G420" s="71"/>
      <c r="H420" s="71"/>
      <c r="I420" s="71"/>
    </row>
    <row r="421" spans="1:9" ht="26.25">
      <c r="A421" s="85"/>
      <c r="B421" s="26" t="s">
        <v>8</v>
      </c>
      <c r="C421" s="26"/>
      <c r="D421" s="26"/>
      <c r="E421" s="28" t="s">
        <v>0</v>
      </c>
      <c r="F421" s="123" t="s">
        <v>94</v>
      </c>
      <c r="G421" s="33" t="s">
        <v>346</v>
      </c>
      <c r="H421" s="125"/>
      <c r="I421" s="125"/>
    </row>
    <row r="422" spans="1:9" ht="26.25">
      <c r="B422" s="14"/>
      <c r="C422" s="14"/>
      <c r="D422" s="14"/>
      <c r="E422" s="16"/>
      <c r="F422" s="118" t="s">
        <v>113</v>
      </c>
      <c r="G422" s="87"/>
    </row>
    <row r="423" spans="1:9" ht="26.25">
      <c r="B423" s="14"/>
      <c r="C423" s="14"/>
      <c r="D423" s="14"/>
      <c r="E423" s="16" t="s">
        <v>2</v>
      </c>
      <c r="F423" s="87" t="s">
        <v>9</v>
      </c>
      <c r="G423" s="414">
        <f>ROUNDUP((((('Exchange rate'!Eur_per_GBP*('UK-R-Dining Tables'!G417/(1+'Exchange rate'!UK_vat_rate))*1.25)-('Exchange rate'!Eur_per_GBP*('UK-R-Dining Tables'!G418/(1+'Exchange rate'!UK_vat_rate))*1.25)*0.25)+1)*0.9165)/10,0)*10</f>
        <v>5850</v>
      </c>
    </row>
    <row r="424" spans="1:9" ht="26.25">
      <c r="B424" s="14"/>
      <c r="C424" s="14"/>
      <c r="D424" s="14"/>
      <c r="E424" s="16" t="s">
        <v>3</v>
      </c>
      <c r="F424" s="87" t="s">
        <v>10</v>
      </c>
      <c r="G424" s="414">
        <f>ROUNDUP((((('Exchange rate'!Eur_per_GBP*('UK-R-Dining Tables'!G418/(1+'Exchange rate'!UK_vat_rate))*1.25)-('Exchange rate'!Eur_per_GBP*('UK-R-Dining Tables'!G419/(1+'Exchange rate'!UK_vat_rate))*1.25)*0.25)+1)*0.9165)/10,0)*10</f>
        <v>6720</v>
      </c>
    </row>
    <row r="425" spans="1:9" ht="26.25">
      <c r="B425" s="14"/>
      <c r="C425" s="14"/>
      <c r="D425" s="14"/>
      <c r="E425" s="16" t="s">
        <v>4</v>
      </c>
      <c r="F425" s="87" t="s">
        <v>11</v>
      </c>
      <c r="G425" s="414">
        <f>ROUNDUP((((('Exchange rate'!Eur_per_GBP*('UK-R-Dining Tables'!G419/(1+'Exchange rate'!UK_vat_rate))*1.25)-('Exchange rate'!Eur_per_GBP*('UK-R-Dining Tables'!G420/(1+'Exchange rate'!UK_vat_rate))*1.25)*0.25)+1)*0.9165)/10,0)*10</f>
        <v>7470</v>
      </c>
    </row>
    <row r="426" spans="1:9" ht="26.25">
      <c r="B426" s="14"/>
      <c r="C426" s="14"/>
      <c r="D426" s="14"/>
      <c r="E426" s="16" t="s">
        <v>5</v>
      </c>
      <c r="F426" s="87" t="s">
        <v>12</v>
      </c>
      <c r="G426" s="414">
        <f>ROUNDUP((((('Exchange rate'!Eur_per_GBP*('UK-R-Dining Tables'!G420/(1+'Exchange rate'!UK_vat_rate))*1.25)-('Exchange rate'!Eur_per_GBP*('UK-R-Dining Tables'!G421/(1+'Exchange rate'!UK_vat_rate))*1.25)*0.25)+1)*0.9165)/10,0)*10</f>
        <v>13560</v>
      </c>
    </row>
    <row r="427" spans="1:9" ht="26.25">
      <c r="B427" s="14"/>
      <c r="C427" s="14"/>
      <c r="D427" s="14"/>
      <c r="E427" s="110"/>
      <c r="F427" s="67"/>
      <c r="G427" s="146"/>
      <c r="I427" s="67"/>
    </row>
    <row r="428" spans="1:9" ht="26.25">
      <c r="B428" s="14"/>
      <c r="C428" s="14"/>
      <c r="D428" s="14"/>
      <c r="E428" s="174" t="s">
        <v>13</v>
      </c>
      <c r="F428" s="67"/>
      <c r="G428" s="67"/>
      <c r="I428" s="67"/>
    </row>
    <row r="429" spans="1:9" ht="26.25">
      <c r="B429" s="14"/>
      <c r="C429" s="14"/>
      <c r="D429" s="14"/>
      <c r="E429" s="169"/>
      <c r="F429" s="67"/>
      <c r="G429" s="67"/>
      <c r="I429" s="67"/>
    </row>
    <row r="430" spans="1:9" ht="26.25">
      <c r="B430" s="14"/>
      <c r="C430" s="14"/>
      <c r="D430" s="14"/>
      <c r="E430" s="81" t="s">
        <v>14</v>
      </c>
      <c r="F430" s="160"/>
      <c r="G430" s="160"/>
      <c r="H430" s="646">
        <f>ROUNDUP((((('Exchange rate'!Eur_per_GBP*('UK-R-Dining Tables'!H424/(1+'Exchange rate'!UK_vat_rate))*1.25)-('Exchange rate'!Eur_per_GBP*('UK-R-Dining Tables'!GH424/(1+'Exchange rate'!UK_vat_rate))*1.25)*0.25)+1)*0.9165)/10,0)*10</f>
        <v>1530</v>
      </c>
      <c r="I430" s="67"/>
    </row>
    <row r="431" spans="1:9" ht="26.25">
      <c r="B431" s="14"/>
      <c r="C431" s="14"/>
      <c r="D431" s="14"/>
      <c r="E431" s="24"/>
      <c r="F431" s="67"/>
      <c r="G431" s="67"/>
      <c r="H431" s="600"/>
      <c r="I431" s="67"/>
    </row>
    <row r="432" spans="1:9" ht="26.25">
      <c r="B432" s="14"/>
      <c r="C432" s="14"/>
      <c r="D432" s="14"/>
      <c r="E432" s="24"/>
      <c r="F432" s="67"/>
      <c r="G432" s="67"/>
      <c r="H432" s="600"/>
      <c r="I432" s="67"/>
    </row>
    <row r="433" spans="1:9" ht="26.25">
      <c r="B433" s="14"/>
      <c r="C433" s="14"/>
      <c r="D433" s="14"/>
      <c r="E433" s="169"/>
      <c r="F433" s="67"/>
      <c r="G433" s="67"/>
      <c r="I433" s="67"/>
    </row>
    <row r="434" spans="1:9" ht="26.25">
      <c r="B434" s="14"/>
      <c r="C434" s="14"/>
      <c r="D434" s="14"/>
      <c r="I434" s="67"/>
    </row>
    <row r="435" spans="1:9" ht="48.75">
      <c r="A435" s="2"/>
      <c r="B435" s="4" t="s">
        <v>642</v>
      </c>
      <c r="C435" s="3"/>
      <c r="D435" s="3"/>
      <c r="E435" s="3"/>
      <c r="F435" s="117"/>
      <c r="G435" s="71"/>
      <c r="H435" s="71"/>
      <c r="I435" s="71"/>
    </row>
    <row r="436" spans="1:9" ht="26.25">
      <c r="A436" s="85"/>
      <c r="B436" s="26" t="s">
        <v>8</v>
      </c>
      <c r="C436" s="26"/>
      <c r="D436" s="26"/>
      <c r="E436" s="28" t="s">
        <v>0</v>
      </c>
      <c r="F436" s="123" t="s">
        <v>94</v>
      </c>
      <c r="G436" s="33" t="s">
        <v>1</v>
      </c>
      <c r="H436" s="125"/>
      <c r="I436" s="125"/>
    </row>
    <row r="437" spans="1:9" ht="26.25">
      <c r="B437" s="14"/>
      <c r="C437" s="14"/>
      <c r="D437" s="14"/>
      <c r="E437" s="16"/>
      <c r="F437" s="118" t="s">
        <v>113</v>
      </c>
      <c r="G437" s="87"/>
    </row>
    <row r="438" spans="1:9" ht="26.25">
      <c r="B438" s="14"/>
      <c r="C438" s="14"/>
      <c r="D438" s="14"/>
      <c r="E438" s="16" t="s">
        <v>2</v>
      </c>
      <c r="F438" s="87" t="s">
        <v>9</v>
      </c>
      <c r="G438" s="414">
        <f>ROUNDUP((((('Exchange rate'!Eur_per_GBP*('UK-R-Dining Tables'!G431/(1+'Exchange rate'!UK_vat_rate))*1.25)-('Exchange rate'!Eur_per_GBP*('UK-R-Dining Tables'!G431/(1+'Exchange rate'!UK_vat_rate))*1.25)*0.25)+1)*0.9165)/10,0)*10</f>
        <v>8920</v>
      </c>
    </row>
    <row r="439" spans="1:9" ht="26.25">
      <c r="B439" s="14"/>
      <c r="C439" s="14"/>
      <c r="D439" s="14"/>
      <c r="E439" s="16" t="s">
        <v>3</v>
      </c>
      <c r="F439" s="87" t="s">
        <v>10</v>
      </c>
      <c r="G439" s="414">
        <f>ROUNDUP((((('Exchange rate'!Eur_per_GBP*('UK-R-Dining Tables'!G432/(1+'Exchange rate'!UK_vat_rate))*1.25)-('Exchange rate'!Eur_per_GBP*('UK-R-Dining Tables'!G432/(1+'Exchange rate'!UK_vat_rate))*1.25)*0.25)+1)*0.9165)/10,0)*10</f>
        <v>10260</v>
      </c>
    </row>
    <row r="440" spans="1:9" ht="26.25">
      <c r="B440" s="14"/>
      <c r="C440" s="14"/>
      <c r="D440" s="14"/>
      <c r="E440" s="16" t="s">
        <v>4</v>
      </c>
      <c r="F440" s="87" t="s">
        <v>11</v>
      </c>
      <c r="G440" s="414">
        <f>ROUNDUP((((('Exchange rate'!Eur_per_GBP*('UK-R-Dining Tables'!G433/(1+'Exchange rate'!UK_vat_rate))*1.25)-('Exchange rate'!Eur_per_GBP*('UK-R-Dining Tables'!G433/(1+'Exchange rate'!UK_vat_rate))*1.25)*0.25)+1)*0.9165)/10,0)*10</f>
        <v>11800</v>
      </c>
    </row>
    <row r="441" spans="1:9" ht="26.25">
      <c r="B441" s="14"/>
      <c r="C441" s="14"/>
      <c r="D441" s="14"/>
      <c r="E441" s="16" t="s">
        <v>5</v>
      </c>
      <c r="F441" s="87" t="s">
        <v>12</v>
      </c>
      <c r="G441" s="414">
        <f>ROUNDUP((((('Exchange rate'!Eur_per_GBP*('UK-R-Dining Tables'!G434/(1+'Exchange rate'!UK_vat_rate))*1.25)-('Exchange rate'!Eur_per_GBP*('UK-R-Dining Tables'!G434/(1+'Exchange rate'!UK_vat_rate))*1.25)*0.25)+1)*0.9165)/10,0)*10</f>
        <v>14750</v>
      </c>
    </row>
    <row r="442" spans="1:9" ht="26.25">
      <c r="B442" s="14"/>
      <c r="C442" s="14"/>
      <c r="D442" s="14"/>
      <c r="E442" s="110"/>
      <c r="F442" s="67"/>
      <c r="G442" s="146"/>
      <c r="I442" s="67"/>
    </row>
    <row r="443" spans="1:9" ht="26.25">
      <c r="B443" s="14"/>
      <c r="C443" s="14"/>
      <c r="D443" s="14"/>
      <c r="E443" s="174" t="s">
        <v>13</v>
      </c>
      <c r="F443" s="67"/>
      <c r="G443" s="67"/>
      <c r="I443" s="67"/>
    </row>
    <row r="444" spans="1:9" ht="26.25">
      <c r="B444" s="14"/>
      <c r="C444" s="14"/>
      <c r="D444" s="14"/>
      <c r="E444" s="169"/>
      <c r="F444" s="67"/>
      <c r="G444" s="67"/>
      <c r="I444" s="67"/>
    </row>
    <row r="445" spans="1:9" ht="26.25">
      <c r="B445" s="14"/>
      <c r="C445" s="14"/>
      <c r="D445" s="14"/>
      <c r="E445" s="81" t="s">
        <v>14</v>
      </c>
      <c r="F445" s="160"/>
      <c r="G445" s="160"/>
      <c r="H445" s="646">
        <f>ROUNDUP((((('Exchange rate'!Eur_per_GBP*('UK-R-Dining Tables'!H438/(1+'Exchange rate'!UK_vat_rate))*1.25)-('Exchange rate'!Eur_per_GBP*('UK-R-Dining Tables'!H438/(1+'Exchange rate'!UK_vat_rate))*1.25)*0.25)+1)*0.9165)/10,0)*10</f>
        <v>1150</v>
      </c>
      <c r="I445" s="67"/>
    </row>
    <row r="446" spans="1:9" ht="26.25">
      <c r="B446" s="14"/>
      <c r="C446" s="14"/>
      <c r="D446" s="14"/>
      <c r="E446" s="131"/>
      <c r="F446" s="67"/>
      <c r="G446" s="67"/>
      <c r="H446" s="143"/>
      <c r="I446" s="67"/>
    </row>
    <row r="447" spans="1:9" ht="26.25">
      <c r="B447" s="14"/>
      <c r="C447" s="14"/>
      <c r="D447" s="14"/>
      <c r="E447" s="109"/>
      <c r="F447" s="67"/>
      <c r="G447" s="67"/>
      <c r="H447" s="143"/>
      <c r="I447" s="67"/>
    </row>
    <row r="448" spans="1:9" ht="26.25">
      <c r="B448" s="14"/>
      <c r="C448" s="14"/>
      <c r="D448" s="14"/>
      <c r="E448" s="14"/>
      <c r="F448" s="67"/>
      <c r="G448" s="87"/>
      <c r="H448" s="87"/>
      <c r="I448" s="91"/>
    </row>
    <row r="449" spans="1:9" ht="48.75">
      <c r="A449" s="2" t="s">
        <v>23</v>
      </c>
      <c r="B449" s="25" t="s">
        <v>516</v>
      </c>
      <c r="C449" s="3"/>
      <c r="D449" s="3"/>
      <c r="E449" s="3"/>
      <c r="F449" s="117"/>
      <c r="G449" s="71"/>
      <c r="H449" s="71"/>
      <c r="I449" s="71"/>
    </row>
    <row r="450" spans="1:9" ht="26.25">
      <c r="A450" s="85"/>
      <c r="B450" s="26" t="s">
        <v>15</v>
      </c>
      <c r="C450" s="26"/>
      <c r="D450" s="26"/>
      <c r="E450" s="28" t="s">
        <v>0</v>
      </c>
      <c r="F450" s="123" t="s">
        <v>79</v>
      </c>
      <c r="G450" s="33" t="s">
        <v>323</v>
      </c>
      <c r="H450" s="36" t="s">
        <v>1</v>
      </c>
      <c r="I450" s="36" t="s">
        <v>439</v>
      </c>
    </row>
    <row r="451" spans="1:9" ht="31.5">
      <c r="A451" s="1"/>
      <c r="B451" s="14"/>
      <c r="C451" s="14"/>
      <c r="D451" s="14"/>
      <c r="E451" s="16"/>
      <c r="F451" s="118" t="s">
        <v>113</v>
      </c>
      <c r="G451" s="87"/>
      <c r="I451" s="639" t="s">
        <v>695</v>
      </c>
    </row>
    <row r="452" spans="1:9" ht="26.25">
      <c r="A452" s="1"/>
      <c r="B452" s="14"/>
      <c r="C452" s="14"/>
      <c r="D452" s="14"/>
      <c r="E452" s="16" t="s">
        <v>2</v>
      </c>
      <c r="F452" s="621" t="s">
        <v>16</v>
      </c>
      <c r="G452" s="411">
        <f>ROUNDUP((((('Exchange rate'!Eur_per_GBP*('UK-R-Dining Tables'!G449/(1+'Exchange rate'!UK_vat_rate))*1.25)-('Exchange rate'!Eur_per_GBP*('UK-R-Dining Tables'!G449/(1+'Exchange rate'!UK_vat_rate))*1.25)*0.25)+1)*0.9165)/10,0)*10</f>
        <v>4790</v>
      </c>
      <c r="H452" s="411">
        <f>ROUNDUP((((('Exchange rate'!Eur_per_GBP*('UK-R-Dining Tables'!H449/(1+'Exchange rate'!UK_vat_rate))*1.25)-('Exchange rate'!Eur_per_GBP*('UK-R-Dining Tables'!H449/(1+'Exchange rate'!UK_vat_rate))*1.25)*0.25)+1)*0.9165)/10,0)*10</f>
        <v>6950</v>
      </c>
      <c r="I452" s="411">
        <f>ROUNDUP((((('Exchange rate'!Eur_per_GBP*('UK-R-Dining Tables'!I449/(1+'Exchange rate'!UK_vat_rate))*1.25)-('Exchange rate'!Eur_per_GBP*('UK-R-Dining Tables'!I449/(1+'Exchange rate'!UK_vat_rate))*1.25)*0.25)+1)*0.9165)/10,0)*10</f>
        <v>9100</v>
      </c>
    </row>
    <row r="453" spans="1:9" ht="26.25">
      <c r="A453" s="1"/>
      <c r="B453" s="14"/>
      <c r="C453" s="14"/>
      <c r="D453" s="14"/>
      <c r="E453" s="16" t="s">
        <v>3</v>
      </c>
      <c r="F453" s="621" t="s">
        <v>17</v>
      </c>
      <c r="G453" s="411">
        <f>ROUNDUP((((('Exchange rate'!Eur_per_GBP*('UK-R-Dining Tables'!G450/(1+'Exchange rate'!UK_vat_rate))*1.25)-('Exchange rate'!Eur_per_GBP*('UK-R-Dining Tables'!G450/(1+'Exchange rate'!UK_vat_rate))*1.25)*0.25)+1)*0.9165)/10,0)*10</f>
        <v>5510</v>
      </c>
      <c r="H453" s="411">
        <f>ROUNDUP((((('Exchange rate'!Eur_per_GBP*('UK-R-Dining Tables'!H450/(1+'Exchange rate'!UK_vat_rate))*1.25)-('Exchange rate'!Eur_per_GBP*('UK-R-Dining Tables'!H450/(1+'Exchange rate'!UK_vat_rate))*1.25)*0.25)+1)*0.9165)/10,0)*10</f>
        <v>7990</v>
      </c>
      <c r="I453" s="411">
        <f>ROUNDUP((((('Exchange rate'!Eur_per_GBP*('UK-R-Dining Tables'!I450/(1+'Exchange rate'!UK_vat_rate))*1.25)-('Exchange rate'!Eur_per_GBP*('UK-R-Dining Tables'!I450/(1+'Exchange rate'!UK_vat_rate))*1.25)*0.25)+1)*0.9165)/10,0)*10</f>
        <v>10460</v>
      </c>
    </row>
    <row r="454" spans="1:9" ht="26.25">
      <c r="A454" s="1"/>
      <c r="B454" s="14"/>
      <c r="C454" s="14"/>
      <c r="D454" s="14"/>
      <c r="E454" s="16" t="s">
        <v>4</v>
      </c>
      <c r="F454" s="621" t="s">
        <v>18</v>
      </c>
      <c r="G454" s="411">
        <f>ROUNDUP((((('Exchange rate'!Eur_per_GBP*('UK-R-Dining Tables'!G451/(1+'Exchange rate'!UK_vat_rate))*1.25)-('Exchange rate'!Eur_per_GBP*('UK-R-Dining Tables'!G451/(1+'Exchange rate'!UK_vat_rate))*1.25)*0.25)+1)*0.9165)/10,0)*10</f>
        <v>6890</v>
      </c>
      <c r="H454" s="411">
        <f>ROUNDUP((((('Exchange rate'!Eur_per_GBP*('UK-R-Dining Tables'!H451/(1+'Exchange rate'!UK_vat_rate))*1.25)-('Exchange rate'!Eur_per_GBP*('UK-R-Dining Tables'!H451/(1+'Exchange rate'!UK_vat_rate))*1.25)*0.25)+1)*0.9165)/10,0)*10</f>
        <v>9980</v>
      </c>
      <c r="I454" s="411">
        <f>ROUNDUP((((('Exchange rate'!Eur_per_GBP*('UK-R-Dining Tables'!I451/(1+'Exchange rate'!UK_vat_rate))*1.25)-('Exchange rate'!Eur_per_GBP*('UK-R-Dining Tables'!I451/(1+'Exchange rate'!UK_vat_rate))*1.25)*0.25)+1)*0.9165)/10,0)*10</f>
        <v>13070</v>
      </c>
    </row>
    <row r="455" spans="1:9" ht="26.25">
      <c r="A455" s="1"/>
      <c r="B455" s="14"/>
      <c r="C455" s="14"/>
      <c r="D455" s="14"/>
      <c r="E455" s="16" t="s">
        <v>5</v>
      </c>
      <c r="F455" s="621" t="s">
        <v>681</v>
      </c>
      <c r="G455" s="411">
        <f>ROUNDUP((((('Exchange rate'!Eur_per_GBP*('UK-R-Dining Tables'!G452/(1+'Exchange rate'!UK_vat_rate))*1.25)-('Exchange rate'!Eur_per_GBP*('UK-R-Dining Tables'!G452/(1+'Exchange rate'!UK_vat_rate))*1.25)*0.25)+1)*0.9165)/10,0)*10</f>
        <v>7920</v>
      </c>
      <c r="H455" s="411">
        <f>ROUNDUP((((('Exchange rate'!Eur_per_GBP*('UK-R-Dining Tables'!H452/(1+'Exchange rate'!UK_vat_rate))*1.25)-('Exchange rate'!Eur_per_GBP*('UK-R-Dining Tables'!H452/(1+'Exchange rate'!UK_vat_rate))*1.25)*0.25)+1)*0.9165)/10,0)*10</f>
        <v>11480</v>
      </c>
      <c r="I455" s="411">
        <f>ROUNDUP((((('Exchange rate'!Eur_per_GBP*('UK-R-Dining Tables'!I452/(1+'Exchange rate'!UK_vat_rate))*1.25)-('Exchange rate'!Eur_per_GBP*('UK-R-Dining Tables'!I452/(1+'Exchange rate'!UK_vat_rate))*1.25)*0.25)+1)*0.9165)/10,0)*10</f>
        <v>15030</v>
      </c>
    </row>
    <row r="456" spans="1:9" ht="26.25">
      <c r="A456" s="1"/>
      <c r="B456" s="14"/>
      <c r="C456" s="14"/>
      <c r="D456" s="14"/>
      <c r="E456" s="16"/>
      <c r="F456" s="87"/>
      <c r="G456" s="414"/>
    </row>
    <row r="457" spans="1:9" ht="26.25">
      <c r="B457" s="14"/>
      <c r="C457" s="14"/>
      <c r="D457" s="14"/>
      <c r="E457" s="14"/>
      <c r="F457" s="87"/>
      <c r="G457"/>
      <c r="I457" s="91"/>
    </row>
    <row r="458" spans="1:9" ht="26.25">
      <c r="B458" s="14"/>
      <c r="C458" s="14"/>
      <c r="D458" s="14"/>
      <c r="E458" s="176" t="s">
        <v>22</v>
      </c>
      <c r="F458" s="67"/>
      <c r="G458" s="67"/>
      <c r="I458" s="67"/>
    </row>
    <row r="459" spans="1:9" ht="26.25">
      <c r="B459" s="14"/>
      <c r="C459" s="14"/>
      <c r="D459" s="14"/>
      <c r="E459" s="169"/>
      <c r="F459" s="67"/>
      <c r="G459" s="67"/>
      <c r="H459" s="87"/>
      <c r="I459" s="67"/>
    </row>
    <row r="460" spans="1:9" ht="26.25">
      <c r="B460" s="14"/>
      <c r="C460" s="14"/>
      <c r="D460" s="14"/>
      <c r="E460" s="81" t="s">
        <v>14</v>
      </c>
      <c r="F460" s="160"/>
      <c r="G460" s="160"/>
      <c r="H460" s="371">
        <f>ROUNDUP(((('Exchange rate'!Eur_per_GBP*('UK-R-Dining Tables'!H456/(1+'Exchange rate'!UK_vat_rate))*1.25*0.9165)+1)/1.59)/10,0)*10</f>
        <v>970</v>
      </c>
      <c r="I460" s="67"/>
    </row>
    <row r="461" spans="1:9" ht="26.25">
      <c r="B461" s="14"/>
      <c r="C461" s="14"/>
      <c r="D461" s="14"/>
      <c r="E461" s="24"/>
      <c r="F461" s="67"/>
      <c r="G461" s="67"/>
      <c r="H461" s="143"/>
      <c r="I461" s="67"/>
    </row>
    <row r="462" spans="1:9" ht="26.25">
      <c r="B462" s="14"/>
      <c r="C462" s="14"/>
      <c r="D462" s="14"/>
      <c r="E462" s="24" t="s">
        <v>542</v>
      </c>
      <c r="F462" s="67"/>
      <c r="G462" s="67"/>
      <c r="H462" s="143"/>
      <c r="I462" s="67"/>
    </row>
    <row r="463" spans="1:9" ht="26.25">
      <c r="B463" s="14"/>
      <c r="C463" s="14"/>
      <c r="D463" s="14"/>
      <c r="E463" s="548" t="s">
        <v>543</v>
      </c>
      <c r="F463" s="160"/>
      <c r="G463" s="160"/>
      <c r="H463" s="371">
        <f>ROUNDUP(((('Exchange rate'!Eur_per_GBP*('UK-R-Dining Tables'!H459/(1+'Exchange rate'!UK_vat_rate))*1.25*0.9165)+1)/1.59)/10,0)*10</f>
        <v>2040</v>
      </c>
      <c r="I463" s="67"/>
    </row>
    <row r="464" spans="1:9" ht="26.25">
      <c r="B464" s="14"/>
      <c r="C464" s="14"/>
      <c r="D464" s="14"/>
      <c r="E464" s="557"/>
      <c r="F464" s="67"/>
      <c r="G464" s="67"/>
      <c r="H464" s="546"/>
      <c r="I464" s="67"/>
    </row>
    <row r="465" spans="1:9" ht="26.25">
      <c r="B465" s="14"/>
      <c r="C465" s="14"/>
      <c r="D465" s="14"/>
      <c r="E465" s="557"/>
      <c r="F465" s="67"/>
      <c r="G465" s="67"/>
      <c r="H465" s="546"/>
      <c r="I465" s="67"/>
    </row>
    <row r="466" spans="1:9" ht="48.75">
      <c r="A466" s="2" t="s">
        <v>23</v>
      </c>
      <c r="B466" s="25" t="s">
        <v>516</v>
      </c>
      <c r="C466" s="3"/>
      <c r="D466" s="3"/>
      <c r="E466" s="3"/>
      <c r="F466" s="117"/>
      <c r="G466" s="71"/>
      <c r="H466" s="71"/>
      <c r="I466" s="71"/>
    </row>
    <row r="467" spans="1:9" ht="26.25">
      <c r="A467" s="85"/>
      <c r="B467" s="26" t="s">
        <v>633</v>
      </c>
      <c r="C467" s="26"/>
      <c r="D467" s="26"/>
      <c r="E467" s="28" t="s">
        <v>0</v>
      </c>
      <c r="F467" s="123" t="s">
        <v>79</v>
      </c>
      <c r="G467" s="123" t="s">
        <v>636</v>
      </c>
      <c r="H467" s="33" t="s">
        <v>264</v>
      </c>
      <c r="I467" s="36" t="s">
        <v>439</v>
      </c>
    </row>
    <row r="468" spans="1:9" ht="31.5">
      <c r="A468" s="1"/>
      <c r="B468" s="14"/>
      <c r="C468" s="14"/>
      <c r="D468" s="14"/>
      <c r="E468" s="16"/>
      <c r="F468" s="118" t="s">
        <v>113</v>
      </c>
      <c r="H468" s="87"/>
      <c r="I468" s="639" t="s">
        <v>697</v>
      </c>
    </row>
    <row r="469" spans="1:9" ht="26.25">
      <c r="A469" s="1"/>
      <c r="B469" s="14"/>
      <c r="C469" s="14"/>
      <c r="D469" s="14"/>
      <c r="E469" s="16" t="s">
        <v>2</v>
      </c>
      <c r="F469" s="87" t="s">
        <v>87</v>
      </c>
      <c r="G469" s="411">
        <f>ROUNDUP((((('Exchange rate'!Eur_per_GBP*('UK-R-Dining Tables'!G464/(1+'Exchange rate'!UK_vat_rate))*1.25)-('Exchange rate'!Eur_per_GBP*('UK-R-Dining Tables'!G464/(1+'Exchange rate'!UK_vat_rate))*1.25)*0.25)+1)*0.9165)/10,0)*10</f>
        <v>6710</v>
      </c>
      <c r="H469" s="411">
        <f>ROUNDUP((((('Exchange rate'!Eur_per_GBP*('UK-R-Dining Tables'!H464/(1+'Exchange rate'!UK_vat_rate))*1.25)-('Exchange rate'!Eur_per_GBP*('UK-R-Dining Tables'!H464/(1+'Exchange rate'!UK_vat_rate))*1.25)*0.25)+1)*0.9165)/10,0)*10</f>
        <v>9720</v>
      </c>
      <c r="I469" s="411">
        <f>ROUNDUP((((('Exchange rate'!Eur_per_GBP*('UK-R-Dining Tables'!I464/(1+'Exchange rate'!UK_vat_rate))*1.25)-('Exchange rate'!Eur_per_GBP*('UK-R-Dining Tables'!I464/(1+'Exchange rate'!UK_vat_rate))*1.25)*0.25)+1)*0.9165)/10,0)*10</f>
        <v>12730</v>
      </c>
    </row>
    <row r="470" spans="1:9" ht="26.25">
      <c r="A470" s="1"/>
      <c r="B470" s="14"/>
      <c r="C470" s="14"/>
      <c r="D470" s="14"/>
      <c r="E470" s="16" t="s">
        <v>3</v>
      </c>
      <c r="F470" s="87" t="s">
        <v>88</v>
      </c>
      <c r="G470" s="411">
        <f>ROUNDUP((((('Exchange rate'!Eur_per_GBP*('UK-R-Dining Tables'!G465/(1+'Exchange rate'!UK_vat_rate))*1.25)-('Exchange rate'!Eur_per_GBP*('UK-R-Dining Tables'!G465/(1+'Exchange rate'!UK_vat_rate))*1.25)*0.25)+1)*0.9165)/10,0)*10</f>
        <v>7710</v>
      </c>
      <c r="H470" s="411">
        <f>ROUNDUP((((('Exchange rate'!Eur_per_GBP*('UK-R-Dining Tables'!H465/(1+'Exchange rate'!UK_vat_rate))*1.25)-('Exchange rate'!Eur_per_GBP*('UK-R-Dining Tables'!H465/(1+'Exchange rate'!UK_vat_rate))*1.25)*0.25)+1)*0.9165)/10,0)*10</f>
        <v>11180</v>
      </c>
      <c r="I470" s="411">
        <f>ROUNDUP((((('Exchange rate'!Eur_per_GBP*('UK-R-Dining Tables'!I465/(1+'Exchange rate'!UK_vat_rate))*1.25)-('Exchange rate'!Eur_per_GBP*('UK-R-Dining Tables'!I465/(1+'Exchange rate'!UK_vat_rate))*1.25)*0.25)+1)*0.9165)/10,0)*10</f>
        <v>14640</v>
      </c>
    </row>
    <row r="471" spans="1:9" ht="26.25">
      <c r="A471" s="1"/>
      <c r="B471" s="14"/>
      <c r="C471" s="14"/>
      <c r="D471" s="14"/>
      <c r="E471" s="16" t="s">
        <v>4</v>
      </c>
      <c r="F471" s="87" t="s">
        <v>89</v>
      </c>
      <c r="G471" s="414">
        <f>ROUNDUP((((('Exchange rate'!Eur_per_GBP*('UK-R-Dining Tables'!G466/(1+'Exchange rate'!UK_vat_rate))*1.25)-('Exchange rate'!Eur_per_GBP*('UK-R-Dining Tables'!G466/(1+'Exchange rate'!UK_vat_rate))*1.25)*0.25)+1)*0.9165)/10,0)*10</f>
        <v>8860</v>
      </c>
      <c r="H471" s="414">
        <f>ROUNDUP((((('Exchange rate'!Eur_per_GBP*('UK-R-Dining Tables'!H466/(1+'Exchange rate'!UK_vat_rate))*1.25)-('Exchange rate'!Eur_per_GBP*('UK-R-Dining Tables'!H466/(1+'Exchange rate'!UK_vat_rate))*1.25)*0.25)+1)*0.9165)/10,0)*10</f>
        <v>12730</v>
      </c>
      <c r="I471" s="411">
        <f>ROUNDUP((((('Exchange rate'!Eur_per_GBP*('UK-R-Dining Tables'!I466/(1+'Exchange rate'!UK_vat_rate))*1.25)-('Exchange rate'!Eur_per_GBP*('UK-R-Dining Tables'!I466/(1+'Exchange rate'!UK_vat_rate))*1.25)*0.25)+1)*0.9165)/10,0)*10</f>
        <v>16830</v>
      </c>
    </row>
    <row r="472" spans="1:9" ht="26.25">
      <c r="B472" s="14"/>
      <c r="C472" s="14"/>
      <c r="D472" s="14"/>
      <c r="E472" s="16" t="s">
        <v>5</v>
      </c>
      <c r="F472" s="87" t="s">
        <v>90</v>
      </c>
      <c r="G472" s="411">
        <f>ROUNDUP((((('Exchange rate'!Eur_per_GBP*('UK-R-Dining Tables'!G467/(1+'Exchange rate'!UK_vat_rate))*1.25)-('Exchange rate'!Eur_per_GBP*('UK-R-Dining Tables'!G467/(1+'Exchange rate'!UK_vat_rate))*1.25)*0.25)+1)*0.9165)/10,0)*10</f>
        <v>11080</v>
      </c>
      <c r="H472" s="411">
        <f>ROUNDUP((((('Exchange rate'!Eur_per_GBP*('UK-R-Dining Tables'!H467/(1+'Exchange rate'!UK_vat_rate))*1.25)-('Exchange rate'!Eur_per_GBP*('UK-R-Dining Tables'!H467/(1+'Exchange rate'!UK_vat_rate))*1.25)*0.25)+1)*0.9165)/10,0)*10</f>
        <v>16060</v>
      </c>
      <c r="I472" s="411">
        <f>ROUNDUP((((('Exchange rate'!Eur_per_GBP*('UK-R-Dining Tables'!I467/(1+'Exchange rate'!UK_vat_rate))*1.25)-('Exchange rate'!Eur_per_GBP*('UK-R-Dining Tables'!I467/(1+'Exchange rate'!UK_vat_rate))*1.25)*0.25)+1)*0.9165)/10,0)*10</f>
        <v>21040</v>
      </c>
    </row>
    <row r="473" spans="1:9" ht="26.25">
      <c r="B473" s="14"/>
      <c r="C473" s="14"/>
      <c r="D473" s="14"/>
      <c r="E473" s="16"/>
      <c r="F473" s="87"/>
      <c r="G473" s="87"/>
      <c r="I473" s="91"/>
    </row>
    <row r="474" spans="1:9" ht="26.25">
      <c r="B474" s="14"/>
      <c r="C474" s="14"/>
      <c r="D474" s="14"/>
      <c r="E474" s="176" t="s">
        <v>22</v>
      </c>
      <c r="F474" s="67"/>
      <c r="G474" s="67"/>
      <c r="I474" s="67"/>
    </row>
    <row r="475" spans="1:9" ht="26.25">
      <c r="B475" s="14"/>
      <c r="C475" s="14"/>
      <c r="D475" s="14"/>
      <c r="E475" s="169"/>
      <c r="F475" s="67"/>
      <c r="G475" s="67"/>
      <c r="I475" s="67"/>
    </row>
    <row r="476" spans="1:9" ht="26.25">
      <c r="B476" s="14"/>
      <c r="C476" s="14"/>
      <c r="D476" s="14"/>
      <c r="E476" s="81" t="s">
        <v>14</v>
      </c>
      <c r="F476" s="160"/>
      <c r="G476" s="160"/>
      <c r="H476" s="371">
        <f>ROUNDUP(((('Exchange rate'!Eur_per_GBP*('UK-R-Dining Tables'!H471/(1+'Exchange rate'!UK_vat_rate))*1.25*0.9165)+1)/1.59)/10,0)*10</f>
        <v>970</v>
      </c>
      <c r="I476" s="67"/>
    </row>
    <row r="477" spans="1:9" ht="26.25">
      <c r="B477" s="14"/>
      <c r="C477" s="14"/>
      <c r="D477" s="14"/>
      <c r="E477" s="24"/>
      <c r="F477" s="67"/>
      <c r="G477" s="67"/>
      <c r="H477" s="143"/>
      <c r="I477" s="67"/>
    </row>
    <row r="478" spans="1:9" ht="26.25">
      <c r="B478" s="14"/>
      <c r="C478" s="14"/>
      <c r="D478" s="14"/>
      <c r="E478" s="24" t="s">
        <v>542</v>
      </c>
      <c r="F478" s="67"/>
      <c r="G478" s="67"/>
      <c r="H478" s="143"/>
      <c r="I478" s="67"/>
    </row>
    <row r="479" spans="1:9" ht="26.25">
      <c r="B479" s="14"/>
      <c r="C479" s="14"/>
      <c r="D479" s="14"/>
      <c r="E479" s="548" t="s">
        <v>543</v>
      </c>
      <c r="F479" s="160"/>
      <c r="G479" s="160"/>
      <c r="H479" s="371">
        <f>ROUNDUP(((('Exchange rate'!Eur_per_GBP*('UK-R-Dining Tables'!H474/(1+'Exchange rate'!UK_vat_rate))*1.25*0.9165)+1)/1.59)/10,0)*10</f>
        <v>2040</v>
      </c>
      <c r="I479" s="67"/>
    </row>
    <row r="480" spans="1:9" ht="26.25">
      <c r="B480" s="14"/>
      <c r="C480" s="14"/>
      <c r="D480" s="14"/>
      <c r="E480" s="557"/>
      <c r="F480" s="67"/>
      <c r="G480" s="67"/>
      <c r="H480" s="546"/>
      <c r="I480" s="67"/>
    </row>
    <row r="481" spans="1:9" ht="26.25">
      <c r="B481" s="14"/>
      <c r="C481" s="14"/>
      <c r="D481" s="14"/>
      <c r="E481" s="557"/>
      <c r="F481" s="67"/>
      <c r="G481" s="67"/>
      <c r="H481" s="546"/>
      <c r="I481" s="67"/>
    </row>
    <row r="482" spans="1:9" ht="26.25">
      <c r="B482" s="14"/>
      <c r="C482" s="14"/>
      <c r="D482" s="14"/>
      <c r="E482" s="557"/>
      <c r="F482" s="67"/>
      <c r="G482" s="67"/>
      <c r="H482" s="546"/>
      <c r="I482" s="67"/>
    </row>
    <row r="483" spans="1:9" ht="26.25">
      <c r="B483" s="14"/>
      <c r="C483" s="14"/>
      <c r="D483" s="14"/>
      <c r="E483" s="557"/>
      <c r="F483" s="67"/>
      <c r="G483" s="67"/>
      <c r="H483" s="546"/>
      <c r="I483" s="67"/>
    </row>
    <row r="484" spans="1:9" ht="26.25">
      <c r="B484" s="14"/>
      <c r="C484" s="14"/>
      <c r="D484" s="14"/>
      <c r="E484" s="557"/>
      <c r="F484" s="67"/>
      <c r="G484" s="67"/>
      <c r="H484" s="546"/>
      <c r="I484" s="67"/>
    </row>
    <row r="485" spans="1:9" ht="26.25">
      <c r="B485" s="14"/>
      <c r="C485" s="14"/>
      <c r="D485" s="14"/>
      <c r="E485" s="557"/>
      <c r="F485" s="67"/>
      <c r="G485" s="67"/>
      <c r="H485" s="546"/>
      <c r="I485" s="67"/>
    </row>
    <row r="486" spans="1:9" ht="26.25">
      <c r="B486" s="14"/>
      <c r="C486" s="14"/>
      <c r="D486" s="14"/>
      <c r="E486" s="557"/>
      <c r="F486" s="67"/>
      <c r="G486" s="67"/>
      <c r="H486" s="546"/>
      <c r="I486" s="67"/>
    </row>
    <row r="487" spans="1:9" ht="26.25">
      <c r="B487" s="14"/>
      <c r="C487" s="14"/>
      <c r="D487" s="14"/>
      <c r="E487" s="557"/>
      <c r="F487" s="67"/>
      <c r="G487" s="67"/>
      <c r="H487" s="546"/>
      <c r="I487" s="67"/>
    </row>
    <row r="488" spans="1:9" ht="26.25">
      <c r="B488" s="14"/>
      <c r="C488" s="14"/>
      <c r="D488" s="14"/>
      <c r="E488" s="557"/>
      <c r="F488" s="67"/>
      <c r="G488" s="67"/>
      <c r="H488" s="546"/>
      <c r="I488" s="67"/>
    </row>
    <row r="489" spans="1:9" ht="26.25">
      <c r="B489" s="14"/>
      <c r="C489" s="14"/>
      <c r="D489" s="14"/>
      <c r="E489" s="557"/>
      <c r="F489" s="67"/>
      <c r="G489" s="67"/>
      <c r="H489" s="546"/>
      <c r="I489" s="67"/>
    </row>
    <row r="490" spans="1:9" ht="48.75">
      <c r="A490" s="2" t="s">
        <v>23</v>
      </c>
      <c r="B490" s="25" t="s">
        <v>516</v>
      </c>
      <c r="C490" s="3"/>
      <c r="D490" s="3"/>
      <c r="E490" s="3"/>
      <c r="F490" s="117"/>
      <c r="G490" s="71"/>
      <c r="H490" s="71"/>
      <c r="I490" s="71"/>
    </row>
    <row r="491" spans="1:9" ht="26.25">
      <c r="A491" s="85"/>
      <c r="B491" s="26" t="s">
        <v>700</v>
      </c>
      <c r="C491" s="26"/>
      <c r="D491" s="26"/>
      <c r="E491" s="28" t="s">
        <v>0</v>
      </c>
      <c r="F491" s="123" t="s">
        <v>79</v>
      </c>
      <c r="G491" s="33" t="s">
        <v>323</v>
      </c>
      <c r="H491" s="33" t="s">
        <v>264</v>
      </c>
      <c r="I491" s="36" t="s">
        <v>439</v>
      </c>
    </row>
    <row r="492" spans="1:9" ht="31.5">
      <c r="A492" s="1"/>
      <c r="B492" s="14"/>
      <c r="C492" s="14"/>
      <c r="D492" s="14"/>
      <c r="E492" s="16"/>
      <c r="F492" s="118" t="s">
        <v>113</v>
      </c>
      <c r="G492" s="87"/>
      <c r="H492" s="87"/>
      <c r="I492" s="639" t="s">
        <v>697</v>
      </c>
    </row>
    <row r="493" spans="1:9" ht="26.25">
      <c r="A493" s="1"/>
      <c r="B493" s="14"/>
      <c r="C493" s="14"/>
      <c r="D493" s="14"/>
      <c r="E493" s="16" t="s">
        <v>2</v>
      </c>
      <c r="F493" s="87" t="s">
        <v>87</v>
      </c>
      <c r="G493" s="411">
        <f>ROUNDUP(((('Exchange rate'!Eur_per_GBP*('UK-R-Dining Tables'!G480/(1+'Exchange rate'!UK_vat_rate))*1.25*0.9165)+1)/1.59)/10,0)*10</f>
        <v>5630</v>
      </c>
      <c r="H493" s="411">
        <f>ROUNDUP(((('Exchange rate'!Eur_per_GBP*('UK-R-Dining Tables'!H480/(1+'Exchange rate'!UK_vat_rate))*1.25*0.9165)+1)/1.59)/10,0)*10</f>
        <v>8150</v>
      </c>
      <c r="I493" s="411">
        <f>ROUNDUP(((('Exchange rate'!Eur_per_GBP*('UK-R-Dining Tables'!I480/(1+'Exchange rate'!UK_vat_rate))*1.25*0.9165)+1)/1.59)/10,0)*10</f>
        <v>10680</v>
      </c>
    </row>
    <row r="494" spans="1:9" ht="26.25">
      <c r="A494" s="1"/>
      <c r="B494" s="14"/>
      <c r="C494" s="14"/>
      <c r="D494" s="14"/>
      <c r="E494" s="16" t="s">
        <v>3</v>
      </c>
      <c r="F494" s="87" t="s">
        <v>88</v>
      </c>
      <c r="G494" s="411">
        <f>ROUNDUP(((('Exchange rate'!Eur_per_GBP*('UK-R-Dining Tables'!G481/(1+'Exchange rate'!UK_vat_rate))*1.25*0.9165)+1)/1.59)/10,0)*10</f>
        <v>6470</v>
      </c>
      <c r="H494" s="411">
        <f>ROUNDUP(((('Exchange rate'!Eur_per_GBP*('UK-R-Dining Tables'!H481/(1+'Exchange rate'!UK_vat_rate))*1.25*0.9165)+1)/1.59)/10,0)*10</f>
        <v>9370</v>
      </c>
      <c r="I494" s="411">
        <f>ROUNDUP(((('Exchange rate'!Eur_per_GBP*('UK-R-Dining Tables'!I481/(1+'Exchange rate'!UK_vat_rate))*1.25*0.9165)+1)/1.59)/10,0)*10</f>
        <v>12280</v>
      </c>
    </row>
    <row r="495" spans="1:9" ht="26.25">
      <c r="A495" s="1"/>
      <c r="B495" s="14"/>
      <c r="C495" s="14"/>
      <c r="D495" s="14"/>
      <c r="E495" s="16" t="s">
        <v>4</v>
      </c>
      <c r="F495" s="87" t="s">
        <v>89</v>
      </c>
      <c r="G495" s="411">
        <f>ROUNDUP(((('Exchange rate'!Eur_per_GBP*('UK-R-Dining Tables'!G482/(1+'Exchange rate'!UK_vat_rate))*1.25*0.9165)+1)/1.59)/10,0)*10</f>
        <v>7430</v>
      </c>
      <c r="H495" s="411">
        <f>ROUNDUP(((('Exchange rate'!Eur_per_GBP*('UK-R-Dining Tables'!H482/(1+'Exchange rate'!UK_vat_rate))*1.25*0.9165)+1)/1.59)/10,0)*10</f>
        <v>10680</v>
      </c>
      <c r="I495" s="411">
        <f>ROUNDUP(((('Exchange rate'!Eur_per_GBP*('UK-R-Dining Tables'!I482/(1+'Exchange rate'!UK_vat_rate))*1.25*0.9165)+1)/1.59)/10,0)*10</f>
        <v>14110</v>
      </c>
    </row>
    <row r="496" spans="1:9" ht="26.25">
      <c r="B496" s="14"/>
      <c r="C496" s="14"/>
      <c r="D496" s="14"/>
      <c r="E496" s="16" t="s">
        <v>5</v>
      </c>
      <c r="F496" s="87" t="s">
        <v>90</v>
      </c>
      <c r="G496" s="411">
        <f>ROUNDUP(((('Exchange rate'!Eur_per_GBP*('UK-R-Dining Tables'!G483/(1+'Exchange rate'!UK_vat_rate))*1.25*0.9165)+1)/1.59)/10,0)*10</f>
        <v>9290</v>
      </c>
      <c r="H496" s="411">
        <f>ROUNDUP(((('Exchange rate'!Eur_per_GBP*('UK-R-Dining Tables'!H483/(1+'Exchange rate'!UK_vat_rate))*1.25*0.9165)+1)/1.59)/10,0)*10</f>
        <v>13460</v>
      </c>
      <c r="I496" s="411">
        <f>ROUNDUP(((('Exchange rate'!Eur_per_GBP*('UK-R-Dining Tables'!I483/(1+'Exchange rate'!UK_vat_rate))*1.25*0.9165)+1)/1.59)/10,0)*10</f>
        <v>17640</v>
      </c>
    </row>
    <row r="497" spans="1:9" ht="26.25">
      <c r="B497" s="14"/>
      <c r="C497" s="14"/>
      <c r="D497" s="14"/>
      <c r="E497" s="14"/>
      <c r="F497" s="87"/>
      <c r="G497" s="87"/>
      <c r="I497" s="91"/>
    </row>
    <row r="498" spans="1:9" ht="26.25">
      <c r="B498" s="14"/>
      <c r="C498" s="14"/>
      <c r="D498" s="14"/>
      <c r="E498" s="176" t="s">
        <v>22</v>
      </c>
      <c r="F498" s="67"/>
      <c r="G498" s="67"/>
      <c r="I498" s="67"/>
    </row>
    <row r="499" spans="1:9" ht="26.25">
      <c r="B499" s="14"/>
      <c r="C499" s="14"/>
      <c r="D499" s="14"/>
      <c r="E499" s="169"/>
      <c r="F499" s="67"/>
      <c r="G499" s="67"/>
      <c r="I499" s="67"/>
    </row>
    <row r="500" spans="1:9" ht="26.25">
      <c r="B500" s="14"/>
      <c r="C500" s="14"/>
      <c r="D500" s="14"/>
      <c r="E500" s="81" t="s">
        <v>14</v>
      </c>
      <c r="F500" s="160"/>
      <c r="G500" s="160"/>
      <c r="H500" s="371">
        <f>ROUNDUP(((('Exchange rate'!Eur_per_GBP*('UK-R-Dining Tables'!H487/(1+'Exchange rate'!UK_vat_rate))*1.25*0.9165)+1)/1.59)/10,0)*10</f>
        <v>1270</v>
      </c>
      <c r="I500" s="67"/>
    </row>
    <row r="501" spans="1:9" ht="26.25">
      <c r="B501" s="14"/>
      <c r="C501" s="14"/>
      <c r="D501" s="14"/>
      <c r="E501" s="24"/>
      <c r="F501" s="67"/>
      <c r="G501" s="67"/>
      <c r="H501" s="143"/>
      <c r="I501" s="67"/>
    </row>
    <row r="502" spans="1:9" ht="26.25">
      <c r="B502" s="14"/>
      <c r="C502" s="14"/>
      <c r="D502" s="14"/>
      <c r="E502" s="24" t="s">
        <v>542</v>
      </c>
      <c r="F502" s="67"/>
      <c r="G502" s="67"/>
      <c r="H502" s="546"/>
      <c r="I502" s="67"/>
    </row>
    <row r="503" spans="1:9" ht="26.25">
      <c r="B503" s="14"/>
      <c r="C503" s="14"/>
      <c r="D503" s="14"/>
      <c r="E503" s="548" t="s">
        <v>543</v>
      </c>
      <c r="F503" s="160"/>
      <c r="G503" s="160"/>
      <c r="H503" s="371">
        <f>ROUNDUP(((('Exchange rate'!Eur_per_GBP*('UK-R-Dining Tables'!H490/(1+'Exchange rate'!UK_vat_rate))*1.25*0.9165)+1)/1.59)/10,0)*10</f>
        <v>4180</v>
      </c>
      <c r="I503" s="67"/>
    </row>
    <row r="504" spans="1:9" ht="26.25">
      <c r="B504" s="14"/>
      <c r="C504" s="14"/>
      <c r="D504" s="14"/>
      <c r="E504" s="24"/>
      <c r="F504" s="67"/>
      <c r="G504" s="67"/>
      <c r="H504" s="143"/>
      <c r="I504" s="67"/>
    </row>
    <row r="505" spans="1:9" ht="24" customHeight="1">
      <c r="A505" s="166"/>
      <c r="B505" s="79"/>
      <c r="C505" s="79"/>
      <c r="D505" s="79"/>
      <c r="E505" s="81"/>
      <c r="F505" s="160"/>
      <c r="G505" s="160"/>
      <c r="H505" s="161"/>
      <c r="I505" s="160"/>
    </row>
    <row r="506" spans="1:9" ht="48.75">
      <c r="A506" s="2" t="s">
        <v>23</v>
      </c>
      <c r="B506" s="25" t="s">
        <v>26</v>
      </c>
      <c r="C506" s="3"/>
      <c r="D506" s="3"/>
      <c r="E506" s="3"/>
      <c r="F506" s="117"/>
      <c r="G506" s="71"/>
      <c r="H506" s="71"/>
      <c r="I506" s="71"/>
    </row>
    <row r="507" spans="1:9" ht="26.25">
      <c r="A507" s="85"/>
      <c r="B507" s="26" t="s">
        <v>15</v>
      </c>
      <c r="C507" s="26"/>
      <c r="D507" s="26"/>
      <c r="E507" s="28" t="s">
        <v>0</v>
      </c>
      <c r="F507" s="123" t="s">
        <v>79</v>
      </c>
      <c r="G507" s="33" t="s">
        <v>323</v>
      </c>
      <c r="H507" s="36" t="s">
        <v>264</v>
      </c>
      <c r="I507" s="36" t="s">
        <v>114</v>
      </c>
    </row>
    <row r="508" spans="1:9" ht="31.5">
      <c r="A508" s="1"/>
      <c r="B508" s="14"/>
      <c r="C508" s="14"/>
      <c r="D508" s="14"/>
      <c r="E508" s="16"/>
      <c r="F508" s="118" t="s">
        <v>113</v>
      </c>
      <c r="G508" s="87"/>
      <c r="I508" s="639" t="s">
        <v>697</v>
      </c>
    </row>
    <row r="509" spans="1:9" ht="26.25">
      <c r="A509" s="1"/>
      <c r="B509" s="14"/>
      <c r="C509" s="14"/>
      <c r="D509" s="14"/>
      <c r="E509" s="16" t="s">
        <v>2</v>
      </c>
      <c r="F509" s="87" t="s">
        <v>16</v>
      </c>
      <c r="G509" s="414">
        <f>ROUNDUP((((('Exchange rate'!Eur_per_GBP*('UK-R-Dining Tables'!G495/(1+'Exchange rate'!UK_vat_rate))*1.25)-('Exchange rate'!Eur_per_GBP*('UK-R-Dining Tables'!G495/(1+'Exchange rate'!UK_vat_rate))*1.25)*0.25)+1)*0.9165)/10,0)*10</f>
        <v>4240</v>
      </c>
      <c r="H509" s="414">
        <f>ROUNDUP((((('Exchange rate'!Eur_per_GBP*('UK-R-Dining Tables'!H495/(1+'Exchange rate'!UK_vat_rate))*1.25)-('Exchange rate'!Eur_per_GBP*('UK-R-Dining Tables'!H495/(1+'Exchange rate'!UK_vat_rate))*1.25)*0.25)+1)*0.9165)/10,0)*10</f>
        <v>6150</v>
      </c>
      <c r="I509" s="414">
        <f>ROUNDUP((((('Exchange rate'!Eur_per_GBP*('UK-R-Dining Tables'!I495/(1+'Exchange rate'!UK_vat_rate))*1.25)-('Exchange rate'!Eur_per_GBP*('UK-R-Dining Tables'!I495/(1+'Exchange rate'!UK_vat_rate))*1.25)*0.25)+1)*0.9165)/10,0)*10</f>
        <v>8060</v>
      </c>
    </row>
    <row r="510" spans="1:9" ht="26.25">
      <c r="B510" s="14"/>
      <c r="C510" s="14"/>
      <c r="D510" s="14"/>
      <c r="E510" s="16" t="s">
        <v>3</v>
      </c>
      <c r="F510" s="87" t="s">
        <v>17</v>
      </c>
      <c r="G510" s="414">
        <f>ROUNDUP((((('Exchange rate'!Eur_per_GBP*('UK-R-Dining Tables'!G496/(1+'Exchange rate'!UK_vat_rate))*1.25)-('Exchange rate'!Eur_per_GBP*('UK-R-Dining Tables'!G496/(1+'Exchange rate'!UK_vat_rate))*1.25)*0.25)+1)*0.9165)/10,0)*10</f>
        <v>4880</v>
      </c>
      <c r="H510" s="414">
        <f>ROUNDUP((((('Exchange rate'!Eur_per_GBP*('UK-R-Dining Tables'!H496/(1+'Exchange rate'!UK_vat_rate))*1.25)-('Exchange rate'!Eur_per_GBP*('UK-R-Dining Tables'!H496/(1+'Exchange rate'!UK_vat_rate))*1.25)*0.25)+1)*0.9165)/10,0)*10</f>
        <v>7080</v>
      </c>
      <c r="I510" s="414">
        <f>ROUNDUP((((('Exchange rate'!Eur_per_GBP*('UK-R-Dining Tables'!I496/(1+'Exchange rate'!UK_vat_rate))*1.25)-('Exchange rate'!Eur_per_GBP*('UK-R-Dining Tables'!I496/(1+'Exchange rate'!UK_vat_rate))*1.25)*0.25)+1)*0.9165)/10,0)*10</f>
        <v>9270</v>
      </c>
    </row>
    <row r="511" spans="1:9" ht="26.25">
      <c r="B511" s="14"/>
      <c r="C511" s="14"/>
      <c r="D511" s="14"/>
      <c r="E511" s="16" t="s">
        <v>4</v>
      </c>
      <c r="F511" s="87" t="s">
        <v>18</v>
      </c>
      <c r="G511" s="414">
        <f>ROUNDUP((((('Exchange rate'!Eur_per_GBP*('UK-R-Dining Tables'!G497/(1+'Exchange rate'!UK_vat_rate))*1.25)-('Exchange rate'!Eur_per_GBP*('UK-R-Dining Tables'!G497/(1+'Exchange rate'!UK_vat_rate))*1.25)*0.25)+1)*0.9165)/10,0)*10</f>
        <v>6100</v>
      </c>
      <c r="H511" s="414">
        <f>ROUNDUP((((('Exchange rate'!Eur_per_GBP*('UK-R-Dining Tables'!H497/(1+'Exchange rate'!UK_vat_rate))*1.25)-('Exchange rate'!Eur_per_GBP*('UK-R-Dining Tables'!H497/(1+'Exchange rate'!UK_vat_rate))*1.25)*0.25)+1)*0.9165)/10,0)*10</f>
        <v>8840</v>
      </c>
      <c r="I511" s="414">
        <f>ROUNDUP((((('Exchange rate'!Eur_per_GBP*('UK-R-Dining Tables'!I497/(1+'Exchange rate'!UK_vat_rate))*1.25)-('Exchange rate'!Eur_per_GBP*('UK-R-Dining Tables'!I497/(1+'Exchange rate'!UK_vat_rate))*1.25)*0.25)+1)*0.9165)/10,0)*10</f>
        <v>11580</v>
      </c>
    </row>
    <row r="512" spans="1:9" ht="26.25">
      <c r="B512" s="14"/>
      <c r="C512" s="14"/>
      <c r="D512" s="14"/>
      <c r="E512" s="16" t="s">
        <v>5</v>
      </c>
      <c r="F512" s="67" t="s">
        <v>680</v>
      </c>
      <c r="G512" s="414">
        <f>ROUNDUP((((('Exchange rate'!Eur_per_GBP*('UK-R-Dining Tables'!G498/(1+'Exchange rate'!UK_vat_rate))*1.25)-('Exchange rate'!Eur_per_GBP*('UK-R-Dining Tables'!G498/(1+'Exchange rate'!UK_vat_rate))*1.25)*0.25)+1)*0.9165)/10,0)*10</f>
        <v>7010</v>
      </c>
      <c r="H512" s="414">
        <f>ROUNDUP((((('Exchange rate'!Eur_per_GBP*('UK-R-Dining Tables'!H498/(1+'Exchange rate'!UK_vat_rate))*1.25)-('Exchange rate'!Eur_per_GBP*('UK-R-Dining Tables'!H498/(1+'Exchange rate'!UK_vat_rate))*1.25)*0.25)+1)*0.9165)/10,0)*10</f>
        <v>9700</v>
      </c>
      <c r="I512" s="414">
        <f>ROUNDUP((((('Exchange rate'!Eur_per_GBP*('UK-R-Dining Tables'!I498/(1+'Exchange rate'!UK_vat_rate))*1.25)-('Exchange rate'!Eur_per_GBP*('UK-R-Dining Tables'!I498/(1+'Exchange rate'!UK_vat_rate))*1.25)*0.25)+1)*0.9165)/10,0)*10</f>
        <v>13320</v>
      </c>
    </row>
    <row r="513" spans="1:9" ht="26.25">
      <c r="B513" s="14"/>
      <c r="C513" s="14"/>
      <c r="D513" s="14"/>
      <c r="E513" s="14"/>
      <c r="F513" s="87"/>
      <c r="G513" s="87"/>
      <c r="I513" s="91"/>
    </row>
    <row r="514" spans="1:9" ht="26.25">
      <c r="B514" s="14"/>
      <c r="C514" s="14"/>
      <c r="D514" s="14"/>
      <c r="E514" s="176" t="s">
        <v>22</v>
      </c>
      <c r="F514" s="67"/>
      <c r="G514" s="67"/>
      <c r="I514" s="67"/>
    </row>
    <row r="515" spans="1:9" ht="26.25">
      <c r="B515" s="14"/>
      <c r="C515" s="14"/>
      <c r="D515" s="14"/>
      <c r="E515" s="169"/>
      <c r="F515" s="67"/>
      <c r="G515" s="67"/>
      <c r="I515" s="67"/>
    </row>
    <row r="516" spans="1:9" ht="26.25">
      <c r="B516" s="14"/>
      <c r="C516" s="14"/>
      <c r="D516" s="14"/>
      <c r="E516" s="81" t="s">
        <v>14</v>
      </c>
      <c r="F516" s="160"/>
      <c r="G516" s="160"/>
      <c r="H516" s="646">
        <f>ROUNDUP((((('Exchange rate'!Eur_per_GBP*('UK-R-Dining Tables'!H502/(1+'Exchange rate'!UK_vat_rate))*1.25)-('Exchange rate'!Eur_per_GBP*('UK-R-Dining Tables'!GH502/(1+'Exchange rate'!UK_vat_rate))*1.25)*0.25)+1)*0.9165)/10,0)*10</f>
        <v>1380</v>
      </c>
      <c r="I516" s="67"/>
    </row>
    <row r="517" spans="1:9" ht="26.25">
      <c r="B517" s="14"/>
      <c r="C517" s="14"/>
      <c r="D517" s="14"/>
      <c r="I517" s="67"/>
    </row>
    <row r="518" spans="1:9" ht="26.25">
      <c r="B518" s="14"/>
      <c r="C518" s="14"/>
      <c r="D518" s="14"/>
      <c r="E518" s="81" t="s">
        <v>233</v>
      </c>
      <c r="F518" s="160"/>
      <c r="G518" s="160"/>
      <c r="H518" s="371">
        <f>ROUNDUP(((('Exchange rate'!Eur_per_GBP*('UK-R-Dining Tables'!H504/(1+'Exchange rate'!UK_vat_rate))*1.25*0.9165)+1)/1.59)/10,0)*10</f>
        <v>2390</v>
      </c>
      <c r="I518" s="67"/>
    </row>
    <row r="519" spans="1:9" ht="26.25">
      <c r="B519" s="14"/>
      <c r="C519" s="14"/>
      <c r="D519" s="14"/>
      <c r="E519" s="24"/>
      <c r="F519" s="67"/>
      <c r="G519" s="67"/>
      <c r="H519" s="143"/>
      <c r="I519" s="67"/>
    </row>
    <row r="520" spans="1:9" ht="26.25">
      <c r="B520" s="14"/>
      <c r="C520" s="14"/>
      <c r="D520" s="14"/>
      <c r="E520" s="24"/>
      <c r="F520" s="67"/>
      <c r="G520" s="67"/>
      <c r="H520" s="143"/>
      <c r="I520" s="67"/>
    </row>
    <row r="521" spans="1:9" ht="48.75">
      <c r="A521" s="2" t="s">
        <v>23</v>
      </c>
      <c r="B521" s="25" t="s">
        <v>26</v>
      </c>
      <c r="C521" s="3"/>
      <c r="D521" s="3"/>
      <c r="E521" s="3"/>
      <c r="F521" s="117"/>
      <c r="G521" s="71"/>
      <c r="H521" s="71"/>
      <c r="I521" s="71"/>
    </row>
    <row r="522" spans="1:9" ht="26.25">
      <c r="A522" s="85"/>
      <c r="B522" s="26" t="s">
        <v>43</v>
      </c>
      <c r="C522" s="26"/>
      <c r="D522" s="26"/>
      <c r="E522" s="28" t="s">
        <v>0</v>
      </c>
      <c r="F522" s="123" t="s">
        <v>79</v>
      </c>
      <c r="G522" s="33" t="s">
        <v>1</v>
      </c>
      <c r="H522" s="36" t="s">
        <v>439</v>
      </c>
      <c r="I522" s="125"/>
    </row>
    <row r="523" spans="1:9" ht="26.25">
      <c r="A523" s="1"/>
      <c r="B523" s="14"/>
      <c r="C523" s="14"/>
      <c r="D523" s="14"/>
      <c r="E523" s="16"/>
      <c r="F523" s="118" t="s">
        <v>113</v>
      </c>
      <c r="G523" s="93" t="s">
        <v>698</v>
      </c>
    </row>
    <row r="524" spans="1:9" ht="26.25">
      <c r="B524" s="14"/>
      <c r="C524" s="14"/>
      <c r="D524" s="14"/>
      <c r="E524" s="16" t="s">
        <v>3</v>
      </c>
      <c r="F524" s="87" t="s">
        <v>327</v>
      </c>
      <c r="G524" s="414">
        <f>ROUNDUP((((('Exchange rate'!Eur_per_GBP*('UK-R-Dining Tables'!G509/(1+'Exchange rate'!UK_vat_rate))*1.25)-('Exchange rate'!Eur_per_GBP*('UK-R-Dining Tables'!G509/(1+'Exchange rate'!UK_vat_rate))*1.25)*0.25)+1)*0.9165)/10,0)*10</f>
        <v>11630</v>
      </c>
      <c r="H524" s="414">
        <f>ROUNDUP((((('Exchange rate'!Eur_per_GBP*('UK-R-Dining Tables'!H509/(1+'Exchange rate'!UK_vat_rate))*1.25)-('Exchange rate'!Eur_per_GBP*('UK-R-Dining Tables'!H509/(1+'Exchange rate'!UK_vat_rate))*1.25)*0.25)+1)*0.9165)/10,0)*10</f>
        <v>13950</v>
      </c>
    </row>
    <row r="525" spans="1:9" ht="26.25">
      <c r="B525" s="14"/>
      <c r="C525" s="14"/>
      <c r="D525" s="14"/>
      <c r="E525" s="16" t="s">
        <v>4</v>
      </c>
      <c r="F525" s="87" t="s">
        <v>268</v>
      </c>
      <c r="G525" s="414">
        <f>ROUNDUP((((('Exchange rate'!Eur_per_GBP*('UK-R-Dining Tables'!G510/(1+'Exchange rate'!UK_vat_rate))*1.25)-('Exchange rate'!Eur_per_GBP*('UK-R-Dining Tables'!G510/(1+'Exchange rate'!UK_vat_rate))*1.25)*0.25)+1)*0.9165)/10,0)*10</f>
        <v>14540</v>
      </c>
      <c r="H525" s="414">
        <f>ROUNDUP((((('Exchange rate'!Eur_per_GBP*('UK-R-Dining Tables'!H510/(1+'Exchange rate'!UK_vat_rate))*1.25)-('Exchange rate'!Eur_per_GBP*('UK-R-Dining Tables'!H510/(1+'Exchange rate'!UK_vat_rate))*1.25)*0.25)+1)*0.9165)/10,0)*10</f>
        <v>17440</v>
      </c>
    </row>
    <row r="526" spans="1:9" ht="26.25">
      <c r="B526" s="14"/>
      <c r="C526" s="14"/>
      <c r="D526" s="14"/>
      <c r="E526" s="16" t="s">
        <v>5</v>
      </c>
      <c r="F526" s="87" t="s">
        <v>328</v>
      </c>
      <c r="G526" s="414">
        <f>ROUNDUP((((('Exchange rate'!Eur_per_GBP*('UK-R-Dining Tables'!G511/(1+'Exchange rate'!UK_vat_rate))*1.25)-('Exchange rate'!Eur_per_GBP*('UK-R-Dining Tables'!G511/(1+'Exchange rate'!UK_vat_rate))*1.25)*0.25)+1)*0.9165)/10,0)*10</f>
        <v>16710</v>
      </c>
      <c r="H526" s="414">
        <f>ROUNDUP((((('Exchange rate'!Eur_per_GBP*('UK-R-Dining Tables'!H511/(1+'Exchange rate'!UK_vat_rate))*1.25)-('Exchange rate'!Eur_per_GBP*('UK-R-Dining Tables'!H511/(1+'Exchange rate'!UK_vat_rate))*1.25)*0.25)+1)*0.9165)/10,0)*10</f>
        <v>20050</v>
      </c>
      <c r="I526" s="67"/>
    </row>
    <row r="527" spans="1:9" ht="26.25">
      <c r="B527" s="14"/>
      <c r="C527" s="14"/>
      <c r="D527" s="14"/>
      <c r="E527" s="14"/>
      <c r="F527" s="87"/>
      <c r="G527" s="87"/>
      <c r="I527" s="91"/>
    </row>
    <row r="528" spans="1:9" ht="26.25">
      <c r="B528" s="14"/>
      <c r="C528" s="14"/>
      <c r="D528" s="14"/>
      <c r="E528" s="176" t="s">
        <v>22</v>
      </c>
      <c r="F528" s="67"/>
      <c r="G528" s="67"/>
      <c r="I528" s="67"/>
    </row>
    <row r="529" spans="1:9" ht="26.25">
      <c r="B529" s="14"/>
      <c r="C529" s="14"/>
      <c r="D529" s="14"/>
      <c r="E529" s="176"/>
      <c r="F529" s="67"/>
      <c r="G529" s="67"/>
      <c r="I529" s="67"/>
    </row>
    <row r="530" spans="1:9" ht="26.25">
      <c r="B530" s="14"/>
      <c r="C530" s="14"/>
      <c r="D530" s="14"/>
      <c r="E530" s="81" t="s">
        <v>14</v>
      </c>
      <c r="F530" s="160"/>
      <c r="G530" s="160"/>
      <c r="H530" s="646">
        <f>ROUNDUP((((('Exchange rate'!Eur_per_GBP*('UK-R-Dining Tables'!H515/(1+'Exchange rate'!UK_vat_rate))*1.25)-('Exchange rate'!Eur_per_GBP*('UK-R-Dining Tables'!GH515/(1+'Exchange rate'!UK_vat_rate))*1.25)*0.25)+1)*0.9165)/10,0)*10</f>
        <v>2190</v>
      </c>
      <c r="I530" s="67"/>
    </row>
    <row r="531" spans="1:9" ht="26.25">
      <c r="B531" s="14"/>
      <c r="C531" s="14"/>
      <c r="D531" s="14"/>
      <c r="E531" s="169"/>
      <c r="F531" s="67"/>
      <c r="G531" s="67"/>
      <c r="I531" s="67"/>
    </row>
    <row r="532" spans="1:9" ht="26.25">
      <c r="B532" s="14"/>
      <c r="C532" s="14"/>
      <c r="D532" s="14"/>
      <c r="E532" s="81" t="s">
        <v>233</v>
      </c>
      <c r="F532" s="160"/>
      <c r="G532" s="160"/>
      <c r="H532" s="371">
        <f>ROUNDUP(((('Exchange rate'!Eur_per_GBP*('UK-R-Dining Tables'!H517/(1+'Exchange rate'!UK_vat_rate))*1.25*0.9165)+1)/1.59)/10,0)*10</f>
        <v>3610</v>
      </c>
      <c r="I532" s="67"/>
    </row>
    <row r="533" spans="1:9" ht="26.25">
      <c r="B533" s="14"/>
      <c r="C533" s="14"/>
      <c r="D533" s="14"/>
      <c r="E533" s="24"/>
      <c r="F533" s="67"/>
      <c r="G533" s="67"/>
      <c r="H533" s="143"/>
      <c r="I533" s="67"/>
    </row>
    <row r="534" spans="1:9" ht="26.25">
      <c r="B534" s="14"/>
      <c r="C534" s="14"/>
      <c r="D534" s="14"/>
      <c r="E534" s="24"/>
      <c r="F534" s="67"/>
      <c r="G534" s="67"/>
      <c r="H534" s="143"/>
      <c r="I534" s="67"/>
    </row>
    <row r="535" spans="1:9" ht="26.25">
      <c r="A535" s="166"/>
      <c r="B535" s="79"/>
      <c r="C535" s="79"/>
      <c r="D535" s="79"/>
      <c r="E535" s="81"/>
      <c r="F535" s="160"/>
      <c r="G535" s="160"/>
      <c r="H535" s="161"/>
      <c r="I535" s="160"/>
    </row>
    <row r="536" spans="1:9" ht="48.75">
      <c r="A536" s="2"/>
      <c r="B536" s="25" t="s">
        <v>27</v>
      </c>
      <c r="C536" s="3"/>
      <c r="D536" s="3"/>
      <c r="E536" s="3"/>
      <c r="F536" s="117"/>
      <c r="G536" s="71"/>
      <c r="H536" s="71"/>
      <c r="I536" s="71"/>
    </row>
    <row r="537" spans="1:9" ht="26.25">
      <c r="A537" s="85"/>
      <c r="B537" s="26" t="s">
        <v>8</v>
      </c>
      <c r="C537" s="26"/>
      <c r="D537" s="26"/>
      <c r="E537" s="28" t="s">
        <v>0</v>
      </c>
      <c r="F537" s="123" t="s">
        <v>79</v>
      </c>
      <c r="G537" s="33" t="s">
        <v>1</v>
      </c>
      <c r="H537" s="125"/>
      <c r="I537" s="125"/>
    </row>
    <row r="538" spans="1:9" ht="26.25">
      <c r="A538" s="1"/>
      <c r="B538" s="14"/>
      <c r="C538" s="14"/>
      <c r="D538" s="14"/>
      <c r="E538" s="16"/>
      <c r="F538" s="118" t="s">
        <v>113</v>
      </c>
      <c r="G538" s="375" t="s">
        <v>699</v>
      </c>
    </row>
    <row r="539" spans="1:9" ht="26.25">
      <c r="A539" s="1"/>
      <c r="B539" s="14"/>
      <c r="C539" s="14"/>
      <c r="D539" s="14"/>
      <c r="E539" s="16" t="s">
        <v>2</v>
      </c>
      <c r="F539" s="87" t="s">
        <v>9</v>
      </c>
      <c r="G539" s="414">
        <f>ROUNDUP((((('Exchange rate'!Eur_per_GBP*('UK-R-Dining Tables'!G522/(1+'Exchange rate'!UK_vat_rate))*1.25)-('Exchange rate'!Eur_per_GBP*('UK-R-Dining Tables'!G522/(1+'Exchange rate'!UK_vat_rate))*1.25)*0.25)+1)*0.9165)/10,0)*10</f>
        <v>9600</v>
      </c>
    </row>
    <row r="540" spans="1:9" ht="26.25">
      <c r="A540" s="1"/>
      <c r="B540" s="14"/>
      <c r="C540" s="14"/>
      <c r="D540" s="14"/>
      <c r="E540" s="16" t="s">
        <v>3</v>
      </c>
      <c r="F540" s="87" t="s">
        <v>327</v>
      </c>
      <c r="G540" s="414">
        <f>ROUNDUP((((('Exchange rate'!Eur_per_GBP*('UK-R-Dining Tables'!G523/(1+'Exchange rate'!UK_vat_rate))*1.25)-('Exchange rate'!Eur_per_GBP*('UK-R-Dining Tables'!G523/(1+'Exchange rate'!UK_vat_rate))*1.25)*0.25)+1)*0.9165)/10,0)*10</f>
        <v>10810</v>
      </c>
    </row>
    <row r="541" spans="1:9" ht="26.25">
      <c r="A541" s="1"/>
      <c r="B541" s="14"/>
      <c r="C541" s="14"/>
      <c r="D541" s="14"/>
      <c r="E541" s="16" t="s">
        <v>4</v>
      </c>
      <c r="F541" s="87" t="s">
        <v>268</v>
      </c>
      <c r="G541" s="414">
        <f>ROUNDUP((((('Exchange rate'!Eur_per_GBP*('UK-R-Dining Tables'!G524/(1+'Exchange rate'!UK_vat_rate))*1.25)-('Exchange rate'!Eur_per_GBP*('UK-R-Dining Tables'!G524/(1+'Exchange rate'!UK_vat_rate))*1.25)*0.25)+1)*0.9165)/10,0)*10</f>
        <v>12700</v>
      </c>
    </row>
    <row r="542" spans="1:9" ht="26.25">
      <c r="A542" s="1"/>
      <c r="B542" s="14"/>
      <c r="C542" s="14"/>
      <c r="D542" s="14"/>
      <c r="E542" s="16" t="s">
        <v>5</v>
      </c>
      <c r="F542" s="87" t="s">
        <v>328</v>
      </c>
      <c r="G542" s="414">
        <f>ROUNDUP((((('Exchange rate'!Eur_per_GBP*('UK-R-Dining Tables'!G525/(1+'Exchange rate'!UK_vat_rate))*1.25)-('Exchange rate'!Eur_per_GBP*('UK-R-Dining Tables'!G525/(1+'Exchange rate'!UK_vat_rate))*1.25)*0.25)+1)*0.9165)/10,0)*10</f>
        <v>15880</v>
      </c>
    </row>
    <row r="543" spans="1:9" ht="26.25">
      <c r="B543" s="14"/>
      <c r="C543" s="14"/>
      <c r="D543" s="14"/>
      <c r="E543" s="16"/>
      <c r="F543" s="67"/>
      <c r="G543" s="67"/>
    </row>
    <row r="544" spans="1:9" ht="26.25">
      <c r="B544" s="14"/>
      <c r="C544" s="14"/>
      <c r="D544" s="14"/>
      <c r="E544" s="14"/>
      <c r="F544" s="87"/>
      <c r="G544" s="87"/>
    </row>
    <row r="545" spans="1:9" ht="26.25">
      <c r="B545" s="14"/>
      <c r="C545" s="14"/>
      <c r="D545" s="14"/>
      <c r="E545" s="193" t="s">
        <v>22</v>
      </c>
      <c r="F545" s="67"/>
      <c r="G545" s="67"/>
    </row>
    <row r="546" spans="1:9" ht="26.25">
      <c r="B546" s="14"/>
      <c r="C546" s="14"/>
      <c r="D546" s="14"/>
      <c r="E546" s="169"/>
      <c r="F546" s="67"/>
      <c r="G546" s="67"/>
    </row>
    <row r="547" spans="1:9" ht="26.25">
      <c r="B547" s="14"/>
      <c r="C547" s="14"/>
      <c r="D547" s="14"/>
      <c r="E547" s="81" t="s">
        <v>14</v>
      </c>
      <c r="F547" s="160"/>
      <c r="G547" s="160"/>
      <c r="H547" s="676">
        <f>ROUNDUP(((('Exchange rate'!Eur_per_GBP*('UK-R-Dining Tables'!H530/(1+'Exchange rate'!UK_vat_rate))*1.25*0.9165)+1)/1.59)/10,0)*10</f>
        <v>1380</v>
      </c>
      <c r="I547" s="159"/>
    </row>
    <row r="548" spans="1:9" ht="26.25">
      <c r="B548" s="14"/>
      <c r="C548" s="14"/>
      <c r="D548" s="14"/>
      <c r="E548" s="14"/>
      <c r="F548" s="67"/>
      <c r="G548" s="67"/>
      <c r="H548" s="67"/>
      <c r="I548" s="67"/>
    </row>
    <row r="549" spans="1:9" ht="26.25">
      <c r="B549" s="14"/>
      <c r="C549" s="14"/>
      <c r="D549" s="14"/>
      <c r="E549" s="14"/>
      <c r="F549" s="67"/>
      <c r="G549" s="67"/>
      <c r="H549" s="67"/>
      <c r="I549" s="67"/>
    </row>
    <row r="550" spans="1:9" ht="26.25">
      <c r="B550" s="14"/>
      <c r="C550" s="14"/>
      <c r="D550" s="14"/>
      <c r="E550" s="14"/>
      <c r="F550" s="67"/>
      <c r="G550" s="67"/>
      <c r="H550" s="67"/>
      <c r="I550" s="67"/>
    </row>
    <row r="551" spans="1:9" ht="26.25">
      <c r="A551" s="14"/>
      <c r="B551" s="14"/>
      <c r="C551" s="14"/>
      <c r="D551" s="14"/>
      <c r="E551" s="14"/>
      <c r="F551" s="14"/>
      <c r="G551" s="14"/>
      <c r="H551" s="14"/>
      <c r="I551" s="14"/>
    </row>
    <row r="552" spans="1:9" ht="26.25">
      <c r="B552" s="14"/>
      <c r="C552" s="14"/>
      <c r="D552" s="14"/>
      <c r="E552" s="14"/>
      <c r="F552" s="67"/>
      <c r="G552" s="67"/>
      <c r="H552" s="67"/>
      <c r="I552" s="67"/>
    </row>
    <row r="553" spans="1:9" ht="26.25">
      <c r="B553" s="14"/>
      <c r="C553" s="14"/>
      <c r="D553" s="14"/>
      <c r="E553" s="14"/>
      <c r="F553" s="67"/>
      <c r="G553" s="67"/>
      <c r="H553" s="67"/>
      <c r="I553" s="67"/>
    </row>
    <row r="554" spans="1:9" ht="26.25">
      <c r="B554" s="14"/>
      <c r="C554" s="14"/>
      <c r="D554" s="14"/>
      <c r="E554" s="14"/>
      <c r="F554" s="67"/>
      <c r="G554" s="67"/>
      <c r="H554" s="67"/>
      <c r="I554" s="67"/>
    </row>
    <row r="555" spans="1:9" ht="26.25">
      <c r="B555" s="14"/>
      <c r="C555" s="14"/>
      <c r="D555" s="14"/>
      <c r="E555" s="14"/>
      <c r="F555" s="67"/>
      <c r="G555" s="67"/>
      <c r="H555" s="67"/>
      <c r="I555" s="67"/>
    </row>
    <row r="556" spans="1:9" ht="26.25">
      <c r="B556" s="14"/>
      <c r="C556" s="14"/>
      <c r="D556" s="14"/>
      <c r="E556" s="14"/>
      <c r="F556" s="67"/>
      <c r="G556" s="67"/>
      <c r="H556" s="67"/>
      <c r="I556" s="67"/>
    </row>
    <row r="557" spans="1:9" ht="26.25">
      <c r="B557" s="14"/>
      <c r="C557" s="14"/>
      <c r="D557" s="14"/>
      <c r="E557" s="14"/>
      <c r="F557" s="67"/>
      <c r="G557" s="67"/>
      <c r="H557" s="67"/>
      <c r="I557" s="67"/>
    </row>
    <row r="558" spans="1:9" ht="26.25">
      <c r="B558" s="14"/>
      <c r="C558" s="14"/>
      <c r="D558" s="14"/>
      <c r="E558" s="14"/>
      <c r="F558" s="67"/>
      <c r="G558" s="67"/>
      <c r="H558" s="67"/>
      <c r="I558" s="67"/>
    </row>
    <row r="559" spans="1:9" ht="26.25">
      <c r="B559" s="14"/>
      <c r="C559" s="14"/>
      <c r="D559" s="14"/>
      <c r="E559" s="14"/>
      <c r="F559" s="67"/>
      <c r="G559" s="67"/>
      <c r="H559" s="67"/>
      <c r="I559" s="67"/>
    </row>
    <row r="560" spans="1:9" ht="26.25">
      <c r="B560" s="14"/>
      <c r="C560" s="14"/>
      <c r="D560" s="14"/>
      <c r="E560" s="14"/>
      <c r="F560" s="67"/>
      <c r="G560" s="67"/>
      <c r="H560" s="67"/>
      <c r="I560" s="67"/>
    </row>
    <row r="561" spans="2:9" ht="26.25">
      <c r="B561" s="14"/>
      <c r="C561" s="14"/>
      <c r="D561" s="14"/>
      <c r="E561" s="14"/>
      <c r="F561" s="67"/>
      <c r="G561" s="67"/>
      <c r="H561" s="67"/>
      <c r="I561" s="67"/>
    </row>
    <row r="562" spans="2:9" ht="26.25">
      <c r="B562" s="14"/>
      <c r="C562" s="14"/>
      <c r="D562" s="14"/>
      <c r="E562" s="14"/>
      <c r="F562" s="67"/>
      <c r="G562" s="67"/>
      <c r="H562" s="67"/>
      <c r="I562" s="67"/>
    </row>
    <row r="563" spans="2:9" ht="26.25">
      <c r="B563" s="14"/>
      <c r="C563" s="14"/>
      <c r="D563" s="14"/>
      <c r="E563" s="14"/>
      <c r="F563" s="67"/>
      <c r="G563" s="67"/>
      <c r="H563" s="67"/>
      <c r="I563" s="67"/>
    </row>
    <row r="564" spans="2:9" ht="26.25">
      <c r="B564" s="14"/>
      <c r="C564" s="14"/>
      <c r="D564" s="14"/>
      <c r="E564" s="14"/>
      <c r="F564" s="67"/>
      <c r="G564" s="67"/>
      <c r="H564" s="67"/>
      <c r="I564" s="67"/>
    </row>
    <row r="565" spans="2:9" ht="26.25">
      <c r="B565" s="14"/>
      <c r="C565" s="14"/>
      <c r="D565" s="14"/>
      <c r="E565" s="14"/>
      <c r="F565" s="67"/>
      <c r="G565" s="67"/>
      <c r="H565" s="67"/>
      <c r="I565" s="67"/>
    </row>
    <row r="566" spans="2:9" ht="26.25">
      <c r="B566" s="14"/>
      <c r="C566" s="14"/>
      <c r="D566" s="14"/>
      <c r="E566" s="14"/>
      <c r="F566" s="67"/>
      <c r="G566" s="67"/>
      <c r="H566" s="67"/>
      <c r="I566" s="67"/>
    </row>
    <row r="567" spans="2:9" ht="26.25">
      <c r="B567" s="14"/>
      <c r="C567" s="14"/>
      <c r="D567" s="14"/>
      <c r="E567" s="14"/>
      <c r="F567" s="67"/>
      <c r="G567" s="67"/>
      <c r="H567" s="67"/>
      <c r="I567" s="67"/>
    </row>
    <row r="568" spans="2:9" ht="26.25">
      <c r="B568" s="14"/>
      <c r="C568" s="14"/>
      <c r="D568" s="14"/>
      <c r="E568" s="14"/>
      <c r="F568" s="67"/>
      <c r="G568" s="67"/>
      <c r="H568" s="67"/>
      <c r="I568" s="67"/>
    </row>
    <row r="569" spans="2:9" ht="26.25">
      <c r="B569" s="14"/>
      <c r="C569" s="14"/>
      <c r="D569" s="14"/>
      <c r="E569" s="14"/>
      <c r="F569" s="67"/>
      <c r="G569" s="67"/>
      <c r="H569" s="67"/>
      <c r="I569" s="67"/>
    </row>
    <row r="570" spans="2:9" ht="26.25">
      <c r="B570" s="14"/>
      <c r="C570" s="14"/>
      <c r="D570" s="14"/>
      <c r="E570" s="14"/>
      <c r="F570" s="67"/>
      <c r="G570" s="67"/>
      <c r="H570" s="67"/>
      <c r="I570" s="67"/>
    </row>
  </sheetData>
  <mergeCells count="1">
    <mergeCell ref="A1:I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>&amp;LTom Faulkner Trade price list 2022
&amp;R&amp;16Dining Tables</oddHeader>
    <oddFooter>&amp;R&amp;16&amp;P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3"/>
  <dimension ref="A1:J306"/>
  <sheetViews>
    <sheetView showGridLines="0" view="pageLayout" topLeftCell="A176" zoomScale="40" zoomScaleNormal="57" zoomScalePageLayoutView="40" workbookViewId="0">
      <selection activeCell="I165" sqref="I165"/>
    </sheetView>
  </sheetViews>
  <sheetFormatPr defaultColWidth="11" defaultRowHeight="26.25"/>
  <cols>
    <col min="1" max="1" width="3.625" style="14" customWidth="1"/>
    <col min="2" max="2" width="14" style="14" bestFit="1" customWidth="1"/>
    <col min="3" max="3" width="22.125" style="14" customWidth="1"/>
    <col min="4" max="4" width="23.625" style="14" customWidth="1"/>
    <col min="5" max="5" width="12.625" style="14" customWidth="1"/>
    <col min="6" max="6" width="25.625" style="19" customWidth="1"/>
    <col min="7" max="7" width="37.625" style="14" customWidth="1"/>
    <col min="8" max="8" width="33.125" style="14" customWidth="1"/>
    <col min="9" max="9" width="30.5" style="14" customWidth="1"/>
    <col min="10" max="10" width="17.125" style="14" hidden="1" customWidth="1"/>
    <col min="11" max="11" width="22.125" style="14" customWidth="1"/>
    <col min="12" max="16384" width="11" style="14"/>
  </cols>
  <sheetData>
    <row r="1" spans="1:10" ht="36" customHeight="1">
      <c r="A1" s="696" t="s">
        <v>37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>
      <c r="A2" s="19"/>
      <c r="B2" s="19"/>
      <c r="C2" s="19"/>
      <c r="D2" s="19"/>
      <c r="E2" s="19"/>
      <c r="G2" s="19"/>
      <c r="H2" s="19"/>
      <c r="I2" s="19"/>
      <c r="J2" s="19"/>
    </row>
    <row r="3" spans="1:10" ht="49.35" customHeight="1">
      <c r="A3" s="39"/>
      <c r="B3" s="25" t="s">
        <v>446</v>
      </c>
      <c r="C3" s="50"/>
      <c r="D3" s="50"/>
      <c r="E3" s="41"/>
      <c r="F3" s="42"/>
      <c r="G3" s="41"/>
      <c r="H3" s="41"/>
      <c r="I3" s="41"/>
      <c r="J3" s="41"/>
    </row>
    <row r="4" spans="1:10">
      <c r="A4" s="32"/>
      <c r="B4" s="32" t="s">
        <v>247</v>
      </c>
      <c r="C4" s="32"/>
      <c r="D4" s="32"/>
      <c r="E4" s="33" t="s">
        <v>0</v>
      </c>
      <c r="F4" s="97" t="s">
        <v>79</v>
      </c>
      <c r="G4" s="34" t="s">
        <v>249</v>
      </c>
      <c r="H4" s="99"/>
      <c r="I4" s="38"/>
      <c r="J4" s="23"/>
    </row>
    <row r="5" spans="1:10">
      <c r="E5" s="16"/>
      <c r="F5" s="52" t="s">
        <v>117</v>
      </c>
      <c r="G5" s="46"/>
      <c r="H5" s="218"/>
      <c r="J5" s="23"/>
    </row>
    <row r="6" spans="1:10">
      <c r="E6" s="16" t="s">
        <v>2</v>
      </c>
      <c r="F6" s="16" t="s">
        <v>100</v>
      </c>
      <c r="G6" s="65">
        <v>4930</v>
      </c>
      <c r="H6" s="65"/>
      <c r="J6" s="23"/>
    </row>
    <row r="7" spans="1:10">
      <c r="E7" s="16" t="s">
        <v>3</v>
      </c>
      <c r="F7" s="16" t="s">
        <v>248</v>
      </c>
      <c r="G7" s="65">
        <v>5430</v>
      </c>
      <c r="H7" s="65"/>
      <c r="J7" s="23"/>
    </row>
    <row r="8" spans="1:10">
      <c r="E8" s="19" t="s">
        <v>4</v>
      </c>
      <c r="F8" s="16" t="s">
        <v>99</v>
      </c>
      <c r="G8" s="65">
        <v>6240</v>
      </c>
      <c r="H8" s="65"/>
      <c r="I8" s="44"/>
      <c r="J8" s="23"/>
    </row>
    <row r="9" spans="1:10">
      <c r="E9" s="19"/>
      <c r="F9" s="16"/>
      <c r="G9" s="65"/>
      <c r="H9" s="65"/>
      <c r="I9" s="44"/>
      <c r="J9" s="23"/>
    </row>
    <row r="10" spans="1:10">
      <c r="E10" s="15" t="s">
        <v>308</v>
      </c>
      <c r="F10" s="16"/>
      <c r="G10" s="20"/>
      <c r="H10" s="20"/>
      <c r="I10" s="44"/>
      <c r="J10" s="23"/>
    </row>
    <row r="11" spans="1:10">
      <c r="F11" s="16"/>
      <c r="G11" s="20"/>
      <c r="H11" s="20"/>
      <c r="I11" s="44"/>
      <c r="J11" s="23"/>
    </row>
    <row r="12" spans="1:10">
      <c r="E12" s="176" t="s">
        <v>22</v>
      </c>
      <c r="J12" s="23"/>
    </row>
    <row r="13" spans="1:10">
      <c r="E13" s="131"/>
      <c r="J13" s="23"/>
    </row>
    <row r="14" spans="1:10">
      <c r="J14" s="23"/>
    </row>
    <row r="15" spans="1:10">
      <c r="E15" s="82" t="s">
        <v>21</v>
      </c>
      <c r="F15" s="164"/>
      <c r="G15" s="79"/>
      <c r="H15" s="192">
        <v>540</v>
      </c>
      <c r="J15" s="23"/>
    </row>
    <row r="16" spans="1:10">
      <c r="E16" s="131"/>
      <c r="J16" s="23"/>
    </row>
    <row r="17" spans="1:10">
      <c r="E17" s="131"/>
      <c r="J17" s="23"/>
    </row>
    <row r="18" spans="1:10">
      <c r="J18" s="23"/>
    </row>
    <row r="19" spans="1:10" ht="49.35" customHeight="1">
      <c r="A19" s="39"/>
      <c r="B19" s="25" t="s">
        <v>447</v>
      </c>
      <c r="C19" s="50"/>
      <c r="D19" s="50"/>
      <c r="E19" s="41"/>
      <c r="F19" s="42"/>
      <c r="G19" s="41"/>
      <c r="H19" s="41"/>
      <c r="I19" s="41"/>
      <c r="J19" s="41"/>
    </row>
    <row r="20" spans="1:10">
      <c r="A20" s="32"/>
      <c r="B20" s="32" t="s">
        <v>83</v>
      </c>
      <c r="C20" s="32"/>
      <c r="D20" s="32"/>
      <c r="E20" s="33" t="s">
        <v>0</v>
      </c>
      <c r="F20" s="97" t="s">
        <v>79</v>
      </c>
      <c r="G20" s="34" t="s">
        <v>346</v>
      </c>
      <c r="H20" s="123" t="s">
        <v>439</v>
      </c>
      <c r="I20" s="38"/>
      <c r="J20" s="23"/>
    </row>
    <row r="21" spans="1:10">
      <c r="E21" s="16"/>
      <c r="F21" s="52" t="s">
        <v>119</v>
      </c>
      <c r="G21" s="46"/>
      <c r="H21" s="218" t="s">
        <v>702</v>
      </c>
      <c r="J21" s="23"/>
    </row>
    <row r="22" spans="1:10">
      <c r="E22" s="16" t="s">
        <v>3</v>
      </c>
      <c r="F22" s="16" t="s">
        <v>591</v>
      </c>
      <c r="G22" s="65">
        <v>5600</v>
      </c>
      <c r="H22" s="65">
        <v>8960</v>
      </c>
      <c r="J22" s="23"/>
    </row>
    <row r="23" spans="1:10">
      <c r="E23" s="19" t="s">
        <v>4</v>
      </c>
      <c r="F23" s="16" t="s">
        <v>656</v>
      </c>
      <c r="G23" s="65">
        <v>6440</v>
      </c>
      <c r="H23" s="65">
        <v>9860</v>
      </c>
      <c r="I23" s="44"/>
      <c r="J23" s="23"/>
    </row>
    <row r="24" spans="1:10">
      <c r="E24" s="19"/>
      <c r="F24" s="16"/>
      <c r="G24" s="65"/>
      <c r="H24" s="65"/>
      <c r="I24" s="44"/>
      <c r="J24" s="23"/>
    </row>
    <row r="25" spans="1:10">
      <c r="F25" s="16"/>
      <c r="G25" s="20"/>
      <c r="H25" s="20"/>
      <c r="I25" s="44"/>
      <c r="J25" s="23"/>
    </row>
    <row r="26" spans="1:10">
      <c r="E26" s="210" t="s">
        <v>307</v>
      </c>
      <c r="J26" s="23"/>
    </row>
    <row r="27" spans="1:10">
      <c r="E27" s="141" t="s">
        <v>466</v>
      </c>
      <c r="J27" s="23"/>
    </row>
    <row r="28" spans="1:10">
      <c r="J28" s="23"/>
    </row>
    <row r="29" spans="1:10">
      <c r="E29" s="82" t="s">
        <v>21</v>
      </c>
      <c r="F29" s="164"/>
      <c r="G29" s="79"/>
      <c r="H29" s="192">
        <v>940</v>
      </c>
      <c r="J29" s="23"/>
    </row>
    <row r="30" spans="1:10">
      <c r="E30" s="131"/>
      <c r="J30" s="23"/>
    </row>
    <row r="31" spans="1:10">
      <c r="E31" s="131"/>
      <c r="J31" s="23"/>
    </row>
    <row r="32" spans="1:10">
      <c r="E32" s="82" t="s">
        <v>84</v>
      </c>
      <c r="F32" s="164"/>
      <c r="G32" s="79"/>
      <c r="H32" s="192">
        <v>4100</v>
      </c>
      <c r="J32" s="23"/>
    </row>
    <row r="33" spans="1:10">
      <c r="E33" s="369" t="s">
        <v>467</v>
      </c>
      <c r="H33" s="256"/>
      <c r="J33" s="23"/>
    </row>
    <row r="34" spans="1:10" ht="65.099999999999994" customHeight="1">
      <c r="E34" s="24"/>
      <c r="H34" s="135"/>
      <c r="J34" s="23"/>
    </row>
    <row r="35" spans="1:10" ht="49.35" customHeight="1">
      <c r="A35" s="39"/>
      <c r="B35" s="25" t="s">
        <v>449</v>
      </c>
      <c r="C35" s="50"/>
      <c r="D35" s="50"/>
      <c r="E35" s="41"/>
      <c r="F35" s="42"/>
      <c r="G35" s="41"/>
      <c r="H35" s="41"/>
      <c r="I35" s="41"/>
      <c r="J35" s="41"/>
    </row>
    <row r="36" spans="1:10">
      <c r="A36" s="32"/>
      <c r="B36" s="32" t="s">
        <v>83</v>
      </c>
      <c r="C36" s="32"/>
      <c r="D36" s="32"/>
      <c r="E36" s="33" t="s">
        <v>0</v>
      </c>
      <c r="F36" s="97" t="s">
        <v>79</v>
      </c>
      <c r="G36" s="34" t="s">
        <v>346</v>
      </c>
      <c r="H36" s="99"/>
      <c r="I36" s="38"/>
      <c r="J36" s="23"/>
    </row>
    <row r="37" spans="1:10">
      <c r="E37" s="16"/>
      <c r="F37" s="52" t="s">
        <v>119</v>
      </c>
      <c r="G37" s="46"/>
      <c r="H37" s="218"/>
      <c r="J37" s="23"/>
    </row>
    <row r="38" spans="1:10">
      <c r="E38" s="16" t="s">
        <v>3</v>
      </c>
      <c r="F38" s="16" t="s">
        <v>591</v>
      </c>
      <c r="G38" s="65">
        <v>5600</v>
      </c>
      <c r="H38" s="65"/>
      <c r="J38" s="23"/>
    </row>
    <row r="39" spans="1:10">
      <c r="E39" s="19" t="s">
        <v>4</v>
      </c>
      <c r="F39" s="16" t="s">
        <v>656</v>
      </c>
      <c r="G39" s="65">
        <v>6440</v>
      </c>
      <c r="H39" s="65"/>
      <c r="I39" s="44"/>
      <c r="J39" s="23"/>
    </row>
    <row r="40" spans="1:10">
      <c r="E40" s="19"/>
      <c r="F40" s="16"/>
      <c r="G40" s="65"/>
      <c r="H40" s="65"/>
      <c r="I40" s="44"/>
      <c r="J40" s="23"/>
    </row>
    <row r="41" spans="1:10">
      <c r="F41" s="16"/>
      <c r="G41" s="20"/>
      <c r="H41" s="20"/>
      <c r="I41" s="44"/>
      <c r="J41" s="23"/>
    </row>
    <row r="42" spans="1:10">
      <c r="E42" s="210" t="s">
        <v>307</v>
      </c>
      <c r="J42" s="23"/>
    </row>
    <row r="43" spans="1:10">
      <c r="E43" s="141" t="s">
        <v>466</v>
      </c>
      <c r="J43" s="23"/>
    </row>
    <row r="44" spans="1:10">
      <c r="J44" s="23"/>
    </row>
    <row r="45" spans="1:10">
      <c r="E45" s="82" t="s">
        <v>14</v>
      </c>
      <c r="F45" s="160"/>
      <c r="G45" s="160"/>
      <c r="H45" s="370">
        <v>940</v>
      </c>
      <c r="J45" s="23"/>
    </row>
    <row r="46" spans="1:10">
      <c r="E46" s="369"/>
      <c r="F46" s="67"/>
      <c r="G46" s="67"/>
      <c r="H46" s="9"/>
      <c r="J46" s="23"/>
    </row>
    <row r="47" spans="1:10">
      <c r="E47" s="131"/>
      <c r="J47" s="23"/>
    </row>
    <row r="48" spans="1:10">
      <c r="E48" s="82" t="s">
        <v>84</v>
      </c>
      <c r="F48" s="160"/>
      <c r="G48" s="160"/>
      <c r="H48" s="370">
        <v>4100</v>
      </c>
      <c r="J48" s="23"/>
    </row>
    <row r="49" spans="1:10">
      <c r="E49" s="369" t="s">
        <v>467</v>
      </c>
      <c r="F49" s="67"/>
      <c r="G49" s="67"/>
      <c r="H49" s="9"/>
      <c r="J49" s="23"/>
    </row>
    <row r="50" spans="1:10" ht="24" customHeight="1">
      <c r="E50" s="24"/>
      <c r="H50" s="135"/>
      <c r="J50" s="23"/>
    </row>
    <row r="51" spans="1:10" ht="49.35" customHeight="1">
      <c r="A51" s="39"/>
      <c r="B51" s="25" t="s">
        <v>7</v>
      </c>
      <c r="C51" s="50"/>
      <c r="D51" s="50"/>
      <c r="E51" s="41"/>
      <c r="F51" s="42"/>
      <c r="G51" s="41"/>
      <c r="H51" s="41"/>
      <c r="I51" s="41"/>
      <c r="J51" s="41"/>
    </row>
    <row r="52" spans="1:10" s="37" customFormat="1" ht="26.1" customHeight="1">
      <c r="A52" s="32"/>
      <c r="B52" s="32" t="s">
        <v>8</v>
      </c>
      <c r="C52" s="32"/>
      <c r="D52" s="32"/>
      <c r="E52" s="33" t="s">
        <v>0</v>
      </c>
      <c r="F52" s="97" t="s">
        <v>79</v>
      </c>
      <c r="G52" s="34" t="s">
        <v>323</v>
      </c>
      <c r="H52" s="34" t="s">
        <v>1</v>
      </c>
      <c r="I52" s="35" t="s">
        <v>114</v>
      </c>
      <c r="J52" s="36"/>
    </row>
    <row r="53" spans="1:10" ht="42">
      <c r="E53" s="16"/>
      <c r="F53" s="17" t="s">
        <v>120</v>
      </c>
      <c r="G53" s="16"/>
      <c r="I53" s="620" t="s">
        <v>702</v>
      </c>
      <c r="J53" s="16"/>
    </row>
    <row r="54" spans="1:10">
      <c r="E54" s="16" t="s">
        <v>2</v>
      </c>
      <c r="F54" s="16" t="s">
        <v>220</v>
      </c>
      <c r="G54" s="45">
        <v>3980</v>
      </c>
      <c r="H54" s="594">
        <v>5170</v>
      </c>
      <c r="I54" s="134">
        <v>6370</v>
      </c>
      <c r="J54" s="47"/>
    </row>
    <row r="55" spans="1:10">
      <c r="E55" s="16" t="s">
        <v>3</v>
      </c>
      <c r="F55" s="16" t="s">
        <v>221</v>
      </c>
      <c r="G55" s="45">
        <v>4580</v>
      </c>
      <c r="H55" s="594">
        <v>5950</v>
      </c>
      <c r="I55" s="134">
        <v>7320</v>
      </c>
      <c r="J55" s="47"/>
    </row>
    <row r="56" spans="1:10">
      <c r="E56" s="16" t="s">
        <v>4</v>
      </c>
      <c r="F56" s="16" t="s">
        <v>222</v>
      </c>
      <c r="G56" s="45">
        <v>5260</v>
      </c>
      <c r="H56" s="594">
        <v>6840</v>
      </c>
      <c r="I56" s="134">
        <v>8420</v>
      </c>
      <c r="J56" s="47"/>
    </row>
    <row r="57" spans="1:10">
      <c r="E57" s="16"/>
    </row>
    <row r="58" spans="1:10">
      <c r="F58" s="16"/>
      <c r="G58" s="20"/>
      <c r="H58" s="20"/>
      <c r="I58" s="44"/>
      <c r="J58" s="44"/>
    </row>
    <row r="59" spans="1:10">
      <c r="E59" s="176" t="s">
        <v>22</v>
      </c>
    </row>
    <row r="60" spans="1:10">
      <c r="E60" s="131"/>
    </row>
    <row r="62" spans="1:10">
      <c r="E62" s="82" t="s">
        <v>128</v>
      </c>
      <c r="F62" s="164"/>
      <c r="G62" s="79"/>
      <c r="H62" s="165">
        <v>940</v>
      </c>
    </row>
    <row r="63" spans="1:10">
      <c r="E63" s="131"/>
      <c r="F63" s="147"/>
      <c r="I63" s="45"/>
    </row>
    <row r="64" spans="1:10">
      <c r="E64" s="131"/>
      <c r="I64" s="45"/>
    </row>
    <row r="65" spans="1:10">
      <c r="E65" s="81" t="s">
        <v>265</v>
      </c>
      <c r="F65" s="164"/>
      <c r="G65" s="79"/>
      <c r="H65" s="165">
        <v>3330</v>
      </c>
      <c r="I65" s="45"/>
    </row>
    <row r="66" spans="1:10">
      <c r="E66" s="24"/>
      <c r="H66" s="135"/>
      <c r="I66" s="45"/>
    </row>
    <row r="67" spans="1:10">
      <c r="E67" s="24"/>
      <c r="H67" s="135"/>
      <c r="I67" s="45"/>
    </row>
    <row r="68" spans="1:10" ht="49.35" customHeight="1">
      <c r="A68" s="39"/>
      <c r="B68" s="25" t="s">
        <v>25</v>
      </c>
      <c r="C68" s="50"/>
      <c r="D68" s="50"/>
      <c r="E68" s="41"/>
      <c r="F68" s="42"/>
      <c r="G68" s="41"/>
      <c r="H68" s="41"/>
      <c r="I68" s="41"/>
      <c r="J68" s="41"/>
    </row>
    <row r="69" spans="1:10" s="37" customFormat="1" ht="26.1" customHeight="1">
      <c r="A69" s="32"/>
      <c r="B69" s="32" t="s">
        <v>8</v>
      </c>
      <c r="C69" s="32"/>
      <c r="D69" s="32"/>
      <c r="E69" s="33" t="s">
        <v>0</v>
      </c>
      <c r="F69" s="97" t="s">
        <v>79</v>
      </c>
      <c r="G69" s="34" t="s">
        <v>323</v>
      </c>
      <c r="H69" s="35" t="s">
        <v>1</v>
      </c>
      <c r="I69" s="35" t="s">
        <v>114</v>
      </c>
      <c r="J69" s="36"/>
    </row>
    <row r="70" spans="1:10" ht="42">
      <c r="E70" s="16"/>
      <c r="F70" s="17" t="s">
        <v>223</v>
      </c>
      <c r="G70" s="16"/>
      <c r="H70" s="16"/>
      <c r="I70" s="620" t="s">
        <v>702</v>
      </c>
      <c r="J70" s="16"/>
    </row>
    <row r="71" spans="1:10">
      <c r="E71" s="16" t="s">
        <v>2</v>
      </c>
      <c r="F71" s="16" t="s">
        <v>95</v>
      </c>
      <c r="G71" s="45">
        <v>4440</v>
      </c>
      <c r="H71" s="65">
        <v>5190</v>
      </c>
      <c r="I71" s="134">
        <v>6390</v>
      </c>
      <c r="J71" s="47"/>
    </row>
    <row r="72" spans="1:10">
      <c r="E72" s="16" t="s">
        <v>3</v>
      </c>
      <c r="F72" s="16" t="s">
        <v>97</v>
      </c>
      <c r="G72" s="45">
        <v>4830</v>
      </c>
      <c r="H72" s="65">
        <v>5810</v>
      </c>
      <c r="I72" s="134">
        <v>7150</v>
      </c>
      <c r="J72" s="47"/>
    </row>
    <row r="73" spans="1:10">
      <c r="E73" s="16" t="s">
        <v>4</v>
      </c>
      <c r="F73" s="16" t="s">
        <v>98</v>
      </c>
      <c r="G73" s="45">
        <v>5560</v>
      </c>
      <c r="H73" s="65">
        <v>6640</v>
      </c>
      <c r="I73" s="134">
        <v>8170</v>
      </c>
      <c r="J73" s="47"/>
    </row>
    <row r="74" spans="1:10">
      <c r="E74" s="16"/>
    </row>
    <row r="75" spans="1:10">
      <c r="F75" s="16"/>
      <c r="G75" s="20"/>
      <c r="H75" s="20"/>
      <c r="I75" s="44"/>
      <c r="J75" s="44"/>
    </row>
    <row r="76" spans="1:10">
      <c r="E76" s="176" t="s">
        <v>22</v>
      </c>
    </row>
    <row r="77" spans="1:10">
      <c r="E77" s="132"/>
    </row>
    <row r="79" spans="1:10">
      <c r="E79" s="82" t="s">
        <v>200</v>
      </c>
      <c r="F79" s="164"/>
      <c r="G79" s="79"/>
      <c r="H79" s="165">
        <v>800</v>
      </c>
      <c r="I79" s="45"/>
    </row>
    <row r="80" spans="1:10">
      <c r="E80" s="127"/>
      <c r="I80" s="45"/>
    </row>
    <row r="81" spans="1:10">
      <c r="E81" s="57"/>
      <c r="I81" s="45"/>
    </row>
    <row r="82" spans="1:10">
      <c r="E82" s="57"/>
      <c r="I82" s="45"/>
    </row>
    <row r="83" spans="1:10">
      <c r="E83" s="57"/>
      <c r="I83" s="45"/>
    </row>
    <row r="84" spans="1:10" ht="49.35" customHeight="1">
      <c r="E84" s="23"/>
      <c r="I84" s="45"/>
      <c r="J84" s="23"/>
    </row>
    <row r="85" spans="1:10" ht="49.35" customHeight="1">
      <c r="A85" s="39"/>
      <c r="B85" s="25" t="s">
        <v>450</v>
      </c>
      <c r="C85" s="50"/>
      <c r="D85" s="50"/>
      <c r="E85" s="41"/>
      <c r="F85" s="42"/>
      <c r="G85" s="41"/>
      <c r="H85" s="41"/>
      <c r="I85" s="41"/>
      <c r="J85" s="41"/>
    </row>
    <row r="86" spans="1:10" s="37" customFormat="1" ht="26.1" customHeight="1">
      <c r="A86" s="32"/>
      <c r="B86" s="32" t="s">
        <v>8</v>
      </c>
      <c r="C86" s="32"/>
      <c r="D86" s="32"/>
      <c r="E86" s="33" t="s">
        <v>0</v>
      </c>
      <c r="F86" s="97" t="s">
        <v>79</v>
      </c>
      <c r="G86" s="34" t="s">
        <v>635</v>
      </c>
      <c r="H86" s="34" t="s">
        <v>653</v>
      </c>
      <c r="I86" s="643" t="s">
        <v>114</v>
      </c>
      <c r="J86" s="36"/>
    </row>
    <row r="87" spans="1:10" ht="42">
      <c r="E87" s="16"/>
      <c r="F87" s="17" t="s">
        <v>353</v>
      </c>
      <c r="G87" s="16"/>
      <c r="I87" s="620" t="s">
        <v>702</v>
      </c>
      <c r="J87" s="16"/>
    </row>
    <row r="88" spans="1:10">
      <c r="E88" s="16" t="s">
        <v>2</v>
      </c>
      <c r="F88" s="16" t="s">
        <v>95</v>
      </c>
      <c r="G88" s="134">
        <v>3030</v>
      </c>
      <c r="H88" s="134">
        <v>3930</v>
      </c>
      <c r="I88" s="134">
        <v>4840</v>
      </c>
      <c r="J88" s="47"/>
    </row>
    <row r="89" spans="1:10">
      <c r="E89" s="16" t="s">
        <v>3</v>
      </c>
      <c r="F89" s="16" t="s">
        <v>97</v>
      </c>
      <c r="G89" s="134">
        <v>3330</v>
      </c>
      <c r="H89" s="134">
        <v>4330</v>
      </c>
      <c r="I89" s="134">
        <v>5320</v>
      </c>
      <c r="J89" s="47"/>
    </row>
    <row r="90" spans="1:10">
      <c r="E90" s="16" t="s">
        <v>4</v>
      </c>
      <c r="F90" s="16" t="s">
        <v>98</v>
      </c>
      <c r="G90" s="134">
        <v>3830</v>
      </c>
      <c r="H90" s="134">
        <v>4970</v>
      </c>
      <c r="I90" s="134">
        <v>6120</v>
      </c>
      <c r="J90" s="47"/>
    </row>
    <row r="91" spans="1:10">
      <c r="E91" s="16"/>
    </row>
    <row r="92" spans="1:10">
      <c r="F92" s="16"/>
      <c r="G92" s="20"/>
      <c r="H92" s="20"/>
      <c r="I92" s="44"/>
      <c r="J92" s="44"/>
    </row>
    <row r="93" spans="1:10">
      <c r="E93" s="176" t="s">
        <v>22</v>
      </c>
    </row>
    <row r="94" spans="1:10">
      <c r="E94" s="132"/>
    </row>
    <row r="96" spans="1:10">
      <c r="E96" s="82" t="s">
        <v>200</v>
      </c>
      <c r="F96" s="164"/>
      <c r="G96" s="79"/>
      <c r="H96" s="165">
        <v>800</v>
      </c>
      <c r="I96" s="45"/>
    </row>
    <row r="97" spans="1:10">
      <c r="E97" s="127"/>
      <c r="I97" s="45"/>
    </row>
    <row r="98" spans="1:10">
      <c r="E98" s="57"/>
      <c r="I98" s="45"/>
    </row>
    <row r="99" spans="1:10">
      <c r="E99" s="57"/>
      <c r="I99" s="45"/>
    </row>
    <row r="100" spans="1:10" ht="66" customHeight="1">
      <c r="E100" s="57"/>
      <c r="I100" s="45"/>
    </row>
    <row r="101" spans="1:10">
      <c r="E101" s="23"/>
      <c r="I101" s="45"/>
      <c r="J101" s="23"/>
    </row>
    <row r="102" spans="1:10" ht="49.35" customHeight="1">
      <c r="A102" s="39"/>
      <c r="B102" s="354" t="s">
        <v>40</v>
      </c>
      <c r="C102" s="50"/>
      <c r="D102" s="50"/>
      <c r="E102" s="41"/>
      <c r="F102" s="42"/>
      <c r="G102" s="41"/>
      <c r="H102" s="41"/>
      <c r="I102" s="41"/>
      <c r="J102" s="41"/>
    </row>
    <row r="103" spans="1:10" s="37" customFormat="1" ht="26.1" customHeight="1">
      <c r="A103" s="32"/>
      <c r="B103" s="32" t="s">
        <v>8</v>
      </c>
      <c r="C103" s="32"/>
      <c r="D103" s="32"/>
      <c r="E103" s="33" t="s">
        <v>0</v>
      </c>
      <c r="F103" s="97" t="s">
        <v>79</v>
      </c>
      <c r="G103" s="34" t="s">
        <v>346</v>
      </c>
      <c r="H103" s="700" t="s">
        <v>115</v>
      </c>
      <c r="I103" s="701"/>
      <c r="J103" s="36"/>
    </row>
    <row r="104" spans="1:10">
      <c r="A104" s="60"/>
      <c r="B104" s="60"/>
      <c r="C104" s="60"/>
      <c r="D104" s="60"/>
      <c r="E104" s="48"/>
      <c r="F104" s="52" t="s">
        <v>117</v>
      </c>
      <c r="G104" s="48"/>
      <c r="H104" s="699" t="s">
        <v>702</v>
      </c>
      <c r="I104" s="699"/>
      <c r="J104" s="48"/>
    </row>
    <row r="105" spans="1:10">
      <c r="A105" s="60"/>
      <c r="B105" s="60"/>
      <c r="C105" s="60"/>
      <c r="D105" s="60"/>
      <c r="E105" s="48" t="s">
        <v>2</v>
      </c>
      <c r="F105" s="48" t="s">
        <v>95</v>
      </c>
      <c r="G105" s="65">
        <v>3030</v>
      </c>
      <c r="H105" s="400">
        <v>4840</v>
      </c>
      <c r="I105" s="400"/>
      <c r="J105" s="49"/>
    </row>
    <row r="106" spans="1:10">
      <c r="A106" s="60"/>
      <c r="B106" s="60"/>
      <c r="C106" s="60"/>
      <c r="D106" s="60"/>
      <c r="E106" s="48" t="s">
        <v>4</v>
      </c>
      <c r="F106" s="48" t="s">
        <v>97</v>
      </c>
      <c r="G106" s="65">
        <v>3330</v>
      </c>
      <c r="H106" s="400">
        <v>5320</v>
      </c>
      <c r="I106" s="400"/>
      <c r="J106" s="49"/>
    </row>
    <row r="107" spans="1:10">
      <c r="A107" s="60"/>
      <c r="B107" s="60"/>
      <c r="C107" s="60"/>
      <c r="D107" s="60"/>
      <c r="E107" s="48"/>
      <c r="F107" s="48"/>
      <c r="G107" s="60"/>
      <c r="H107" s="60"/>
      <c r="I107" s="49"/>
      <c r="J107" s="49"/>
    </row>
    <row r="108" spans="1:10">
      <c r="A108" s="60"/>
      <c r="B108" s="60"/>
      <c r="C108" s="60"/>
      <c r="D108" s="60"/>
      <c r="E108" s="60"/>
      <c r="F108" s="48"/>
      <c r="G108" s="61"/>
      <c r="H108" s="61"/>
      <c r="I108" s="62"/>
      <c r="J108" s="62"/>
    </row>
    <row r="109" spans="1:10">
      <c r="A109" s="60"/>
      <c r="B109" s="60"/>
      <c r="C109" s="60"/>
      <c r="D109" s="60"/>
      <c r="E109" s="178" t="s">
        <v>22</v>
      </c>
      <c r="F109" s="48"/>
      <c r="G109" s="60"/>
      <c r="H109" s="60"/>
      <c r="I109" s="60"/>
      <c r="J109" s="60"/>
    </row>
    <row r="110" spans="1:10">
      <c r="A110" s="60"/>
      <c r="B110" s="60"/>
      <c r="C110" s="60"/>
      <c r="D110" s="60"/>
      <c r="E110" s="131"/>
      <c r="F110" s="133"/>
      <c r="G110" s="60"/>
      <c r="H110" s="60"/>
      <c r="I110" s="60"/>
      <c r="J110" s="60"/>
    </row>
    <row r="111" spans="1:10">
      <c r="A111" s="60"/>
      <c r="B111" s="60"/>
      <c r="C111" s="60"/>
      <c r="D111" s="60"/>
      <c r="I111" s="60"/>
      <c r="J111" s="60"/>
    </row>
    <row r="112" spans="1:10" ht="27" customHeight="1">
      <c r="E112" s="82" t="s">
        <v>14</v>
      </c>
      <c r="F112" s="180"/>
      <c r="G112" s="179"/>
      <c r="H112" s="192">
        <v>800</v>
      </c>
      <c r="I112" s="128"/>
      <c r="J112" s="128"/>
    </row>
    <row r="113" spans="1:10" ht="27" customHeight="1">
      <c r="E113" s="131"/>
      <c r="F113" s="128"/>
      <c r="G113" s="128"/>
      <c r="H113" s="128"/>
      <c r="I113" s="126"/>
      <c r="J113" s="126"/>
    </row>
    <row r="114" spans="1:10">
      <c r="E114" s="131"/>
      <c r="F114" s="126"/>
      <c r="G114" s="126"/>
      <c r="H114" s="126"/>
      <c r="I114" s="45"/>
      <c r="J114" s="23"/>
    </row>
    <row r="115" spans="1:10">
      <c r="F115" s="14"/>
    </row>
    <row r="116" spans="1:10">
      <c r="F116" s="14"/>
    </row>
    <row r="117" spans="1:10" ht="51" customHeight="1">
      <c r="F117" s="14"/>
    </row>
    <row r="118" spans="1:10" ht="51" customHeight="1">
      <c r="F118" s="14"/>
    </row>
    <row r="119" spans="1:10" ht="49.35" customHeight="1">
      <c r="A119" s="39"/>
      <c r="B119" s="354" t="s">
        <v>345</v>
      </c>
      <c r="C119" s="50"/>
      <c r="D119" s="50"/>
      <c r="E119" s="41"/>
      <c r="F119" s="42"/>
      <c r="G119" s="41"/>
      <c r="H119" s="41"/>
      <c r="I119" s="41"/>
      <c r="J119" s="41"/>
    </row>
    <row r="120" spans="1:10" s="37" customFormat="1" ht="26.1" customHeight="1">
      <c r="A120" s="32"/>
      <c r="B120" s="32" t="s">
        <v>8</v>
      </c>
      <c r="C120" s="32"/>
      <c r="D120" s="32"/>
      <c r="E120" s="33" t="s">
        <v>0</v>
      </c>
      <c r="F120" s="97" t="s">
        <v>79</v>
      </c>
      <c r="G120" s="34" t="s">
        <v>346</v>
      </c>
      <c r="H120" s="700" t="s">
        <v>115</v>
      </c>
      <c r="I120" s="701"/>
      <c r="J120" s="36"/>
    </row>
    <row r="121" spans="1:10">
      <c r="A121" s="60"/>
      <c r="B121" s="60"/>
      <c r="C121" s="60"/>
      <c r="D121" s="60"/>
      <c r="E121" s="48"/>
      <c r="F121" s="52" t="s">
        <v>117</v>
      </c>
      <c r="G121" s="48"/>
      <c r="H121" s="699" t="s">
        <v>702</v>
      </c>
      <c r="I121" s="699"/>
      <c r="J121" s="48"/>
    </row>
    <row r="122" spans="1:10">
      <c r="A122" s="60"/>
      <c r="B122" s="60"/>
      <c r="C122" s="60"/>
      <c r="D122" s="60"/>
      <c r="E122" s="16" t="s">
        <v>2</v>
      </c>
      <c r="F122" s="16" t="s">
        <v>95</v>
      </c>
      <c r="G122" s="65">
        <v>2710</v>
      </c>
      <c r="H122" s="400">
        <v>4330</v>
      </c>
      <c r="I122" s="400"/>
      <c r="J122" s="49"/>
    </row>
    <row r="123" spans="1:10">
      <c r="A123" s="60"/>
      <c r="B123" s="60"/>
      <c r="C123" s="60"/>
      <c r="D123" s="60"/>
      <c r="E123" s="16" t="s">
        <v>3</v>
      </c>
      <c r="F123" s="16" t="s">
        <v>97</v>
      </c>
      <c r="G123" s="65">
        <v>2980</v>
      </c>
      <c r="H123" s="400">
        <v>4760</v>
      </c>
      <c r="I123" s="400"/>
      <c r="J123" s="49"/>
    </row>
    <row r="124" spans="1:10">
      <c r="A124" s="60"/>
      <c r="B124" s="60"/>
      <c r="C124" s="60"/>
      <c r="D124" s="60"/>
      <c r="E124" s="16" t="s">
        <v>4</v>
      </c>
      <c r="F124" s="16" t="s">
        <v>98</v>
      </c>
      <c r="G124" s="65">
        <v>3430</v>
      </c>
      <c r="H124" s="400">
        <v>5480</v>
      </c>
      <c r="I124" s="400"/>
      <c r="J124" s="49"/>
    </row>
    <row r="125" spans="1:10">
      <c r="A125" s="60"/>
      <c r="B125" s="60"/>
      <c r="C125" s="60"/>
      <c r="D125" s="60"/>
      <c r="E125" s="60"/>
      <c r="F125" s="48"/>
      <c r="G125" s="65"/>
      <c r="H125" s="61"/>
      <c r="I125" s="62"/>
      <c r="J125" s="62"/>
    </row>
    <row r="126" spans="1:10">
      <c r="A126" s="60"/>
      <c r="B126" s="60"/>
      <c r="C126" s="60"/>
      <c r="D126" s="60"/>
      <c r="E126" s="178" t="s">
        <v>22</v>
      </c>
      <c r="F126" s="48"/>
      <c r="G126" s="60"/>
      <c r="H126" s="60"/>
      <c r="I126" s="60"/>
      <c r="J126" s="60"/>
    </row>
    <row r="127" spans="1:10">
      <c r="A127" s="60"/>
      <c r="B127" s="60"/>
      <c r="C127" s="60"/>
      <c r="D127" s="60"/>
      <c r="E127" s="131"/>
      <c r="F127" s="133"/>
      <c r="G127" s="60"/>
      <c r="H127" s="60"/>
      <c r="I127" s="60"/>
      <c r="J127" s="60"/>
    </row>
    <row r="128" spans="1:10">
      <c r="A128" s="60"/>
      <c r="B128" s="60"/>
      <c r="C128" s="60"/>
      <c r="D128" s="60"/>
      <c r="I128" s="60"/>
      <c r="J128" s="60"/>
    </row>
    <row r="129" spans="1:10" ht="27" customHeight="1">
      <c r="E129" s="82" t="s">
        <v>14</v>
      </c>
      <c r="F129" s="180"/>
      <c r="G129" s="179"/>
      <c r="H129" s="192">
        <v>800</v>
      </c>
      <c r="I129" s="128"/>
      <c r="J129" s="128"/>
    </row>
    <row r="130" spans="1:10" ht="27" customHeight="1">
      <c r="E130" s="131"/>
      <c r="F130" s="128"/>
      <c r="G130" s="128"/>
      <c r="H130" s="128"/>
      <c r="I130" s="126"/>
      <c r="J130" s="126"/>
    </row>
    <row r="131" spans="1:10">
      <c r="E131" s="131"/>
      <c r="F131" s="126"/>
      <c r="G131" s="126"/>
      <c r="H131" s="126"/>
      <c r="I131" s="45"/>
      <c r="J131" s="23"/>
    </row>
    <row r="132" spans="1:10" ht="63.75" customHeight="1">
      <c r="A132" s="39" t="s">
        <v>23</v>
      </c>
      <c r="B132" s="354" t="s">
        <v>30</v>
      </c>
      <c r="C132" s="50"/>
      <c r="D132" s="50"/>
      <c r="E132" s="41"/>
      <c r="F132" s="42"/>
      <c r="G132" s="41"/>
      <c r="H132" s="41"/>
      <c r="I132" s="41"/>
      <c r="J132" s="41"/>
    </row>
    <row r="133" spans="1:10" s="37" customFormat="1" ht="26.1" customHeight="1">
      <c r="A133" s="32"/>
      <c r="B133" s="32" t="s">
        <v>8</v>
      </c>
      <c r="C133" s="32"/>
      <c r="D133" s="32"/>
      <c r="E133" s="33" t="s">
        <v>0</v>
      </c>
      <c r="F133" s="97" t="s">
        <v>79</v>
      </c>
      <c r="G133" s="34" t="s">
        <v>346</v>
      </c>
      <c r="H133" s="700" t="s">
        <v>115</v>
      </c>
      <c r="I133" s="701"/>
      <c r="J133" s="36"/>
    </row>
    <row r="134" spans="1:10">
      <c r="E134" s="16"/>
      <c r="F134" s="52" t="s">
        <v>117</v>
      </c>
      <c r="G134" s="16"/>
      <c r="H134" s="699" t="s">
        <v>702</v>
      </c>
      <c r="I134" s="699"/>
      <c r="J134" s="16"/>
    </row>
    <row r="135" spans="1:10">
      <c r="E135" s="16" t="s">
        <v>2</v>
      </c>
      <c r="F135" s="16" t="s">
        <v>96</v>
      </c>
      <c r="G135" s="45">
        <v>3110</v>
      </c>
      <c r="H135" s="400">
        <v>4470</v>
      </c>
      <c r="I135" s="400"/>
      <c r="J135" s="47"/>
    </row>
    <row r="136" spans="1:10">
      <c r="E136" s="16" t="s">
        <v>3</v>
      </c>
      <c r="F136" s="16" t="s">
        <v>95</v>
      </c>
      <c r="G136" s="45">
        <v>3330</v>
      </c>
      <c r="H136" s="400">
        <v>5200</v>
      </c>
      <c r="I136" s="400"/>
      <c r="J136" s="47"/>
    </row>
    <row r="137" spans="1:10">
      <c r="E137" s="16" t="s">
        <v>4</v>
      </c>
      <c r="F137" s="16" t="s">
        <v>97</v>
      </c>
      <c r="G137" s="45">
        <v>4050</v>
      </c>
      <c r="H137" s="400">
        <v>5780</v>
      </c>
      <c r="I137" s="400"/>
      <c r="J137" s="47"/>
    </row>
    <row r="138" spans="1:10">
      <c r="E138" s="16" t="s">
        <v>5</v>
      </c>
      <c r="F138" s="16" t="s">
        <v>98</v>
      </c>
      <c r="G138" s="45">
        <v>4590</v>
      </c>
      <c r="H138" s="400">
        <v>7210</v>
      </c>
      <c r="I138" s="400"/>
      <c r="J138" s="47"/>
    </row>
    <row r="139" spans="1:10">
      <c r="E139" s="16"/>
      <c r="H139" s="55"/>
      <c r="I139" s="55"/>
      <c r="J139" s="47"/>
    </row>
    <row r="140" spans="1:10">
      <c r="F140" s="16"/>
      <c r="G140" s="20"/>
      <c r="H140" s="20"/>
      <c r="I140" s="44"/>
      <c r="J140" s="44"/>
    </row>
    <row r="141" spans="1:10">
      <c r="E141" s="176" t="s">
        <v>22</v>
      </c>
    </row>
    <row r="142" spans="1:10">
      <c r="E142" s="131"/>
    </row>
    <row r="144" spans="1:10">
      <c r="E144" s="82" t="s">
        <v>14</v>
      </c>
      <c r="F144" s="164"/>
      <c r="G144" s="79"/>
      <c r="H144" s="165">
        <v>800</v>
      </c>
    </row>
    <row r="145" spans="1:10">
      <c r="E145" s="131"/>
    </row>
    <row r="146" spans="1:10" ht="72" customHeight="1">
      <c r="E146" s="131"/>
      <c r="I146" s="45"/>
    </row>
    <row r="147" spans="1:10" ht="49.35" customHeight="1">
      <c r="A147" s="39"/>
      <c r="B147" s="354" t="s">
        <v>34</v>
      </c>
      <c r="C147" s="359"/>
      <c r="D147" s="50"/>
      <c r="E147" s="41"/>
      <c r="F147" s="42"/>
      <c r="G147" s="41"/>
      <c r="H147" s="41"/>
      <c r="I147" s="41"/>
      <c r="J147" s="41"/>
    </row>
    <row r="148" spans="1:10" s="37" customFormat="1" ht="26.1" customHeight="1">
      <c r="A148" s="32"/>
      <c r="B148" s="32" t="s">
        <v>8</v>
      </c>
      <c r="C148" s="32"/>
      <c r="D148" s="32"/>
      <c r="E148" s="33" t="s">
        <v>0</v>
      </c>
      <c r="F148" s="97" t="s">
        <v>79</v>
      </c>
      <c r="G148" s="34" t="s">
        <v>346</v>
      </c>
      <c r="H148" s="34" t="s">
        <v>82</v>
      </c>
      <c r="I148" s="38"/>
      <c r="J148" s="36"/>
    </row>
    <row r="149" spans="1:10">
      <c r="E149" s="16"/>
      <c r="F149" s="52" t="s">
        <v>117</v>
      </c>
      <c r="G149" s="16"/>
      <c r="H149" s="16"/>
      <c r="I149" s="59"/>
      <c r="J149" s="59"/>
    </row>
    <row r="150" spans="1:10">
      <c r="E150" s="16" t="s">
        <v>2</v>
      </c>
      <c r="F150" s="16" t="s">
        <v>96</v>
      </c>
      <c r="G150" s="45">
        <v>1250</v>
      </c>
      <c r="H150" s="65">
        <v>2300</v>
      </c>
      <c r="I150" s="18"/>
      <c r="J150" s="23"/>
    </row>
    <row r="151" spans="1:10">
      <c r="E151" s="16" t="s">
        <v>3</v>
      </c>
      <c r="F151" s="16" t="s">
        <v>590</v>
      </c>
      <c r="G151" s="45">
        <v>1490</v>
      </c>
      <c r="H151" s="65">
        <v>2750</v>
      </c>
      <c r="I151" s="18"/>
      <c r="J151" s="23"/>
    </row>
    <row r="152" spans="1:10">
      <c r="E152" s="16" t="s">
        <v>4</v>
      </c>
      <c r="F152" s="16" t="s">
        <v>588</v>
      </c>
      <c r="G152" s="45">
        <v>2100</v>
      </c>
      <c r="H152" s="65">
        <v>3880</v>
      </c>
      <c r="I152" s="18"/>
      <c r="J152" s="23"/>
    </row>
    <row r="153" spans="1:10">
      <c r="E153" s="16" t="s">
        <v>5</v>
      </c>
      <c r="F153" s="16" t="s">
        <v>589</v>
      </c>
      <c r="G153" s="45">
        <v>3170</v>
      </c>
      <c r="H153" s="65">
        <v>5840</v>
      </c>
      <c r="I153" s="18"/>
      <c r="J153" s="23"/>
    </row>
    <row r="154" spans="1:10">
      <c r="E154" s="16"/>
      <c r="I154" s="44"/>
      <c r="J154" s="23"/>
    </row>
    <row r="155" spans="1:10">
      <c r="F155" s="16"/>
      <c r="G155" s="20"/>
      <c r="H155" s="20"/>
      <c r="J155" s="23"/>
    </row>
    <row r="156" spans="1:10">
      <c r="E156" s="176" t="s">
        <v>22</v>
      </c>
      <c r="J156" s="23"/>
    </row>
    <row r="157" spans="1:10">
      <c r="E157" s="131"/>
      <c r="J157" s="23"/>
    </row>
    <row r="158" spans="1:10">
      <c r="I158" s="45"/>
      <c r="J158" s="23"/>
    </row>
    <row r="159" spans="1:10">
      <c r="E159" s="82" t="s">
        <v>14</v>
      </c>
      <c r="F159" s="164"/>
      <c r="G159" s="79"/>
      <c r="H159" s="165">
        <v>540</v>
      </c>
      <c r="I159" s="45"/>
      <c r="J159" s="23"/>
    </row>
    <row r="160" spans="1:10" ht="48.75" customHeight="1">
      <c r="E160" s="131"/>
      <c r="I160" s="45"/>
      <c r="J160" s="23"/>
    </row>
    <row r="161" spans="1:10">
      <c r="E161" s="131"/>
      <c r="I161" s="45"/>
      <c r="J161" s="23"/>
    </row>
    <row r="162" spans="1:10">
      <c r="E162" s="24"/>
      <c r="I162" s="45"/>
      <c r="J162" s="23"/>
    </row>
    <row r="163" spans="1:10">
      <c r="E163" s="24"/>
      <c r="I163" s="45"/>
      <c r="J163" s="23"/>
    </row>
    <row r="164" spans="1:10" ht="49.35" customHeight="1">
      <c r="A164" s="39"/>
      <c r="B164" s="354" t="s">
        <v>35</v>
      </c>
      <c r="C164" s="50"/>
      <c r="D164" s="50"/>
      <c r="E164" s="41"/>
      <c r="F164" s="42"/>
      <c r="G164" s="41"/>
      <c r="H164" s="41"/>
      <c r="I164" s="41"/>
      <c r="J164" s="41"/>
    </row>
    <row r="165" spans="1:10" s="37" customFormat="1" ht="26.1" customHeight="1">
      <c r="A165" s="32"/>
      <c r="B165" s="32" t="s">
        <v>259</v>
      </c>
      <c r="C165" s="32"/>
      <c r="D165" s="32"/>
      <c r="E165" s="33" t="s">
        <v>0</v>
      </c>
      <c r="F165" s="97" t="s">
        <v>79</v>
      </c>
      <c r="G165" s="34" t="s">
        <v>346</v>
      </c>
      <c r="H165" s="123" t="s">
        <v>726</v>
      </c>
      <c r="I165" s="36" t="s">
        <v>598</v>
      </c>
      <c r="J165" s="36"/>
    </row>
    <row r="166" spans="1:10" ht="42">
      <c r="E166" s="16"/>
      <c r="F166" s="52" t="s">
        <v>117</v>
      </c>
      <c r="G166" s="218"/>
      <c r="I166" s="616" t="s">
        <v>702</v>
      </c>
      <c r="J166" s="46"/>
    </row>
    <row r="167" spans="1:10">
      <c r="E167" s="16" t="s">
        <v>2</v>
      </c>
      <c r="F167" s="16" t="s">
        <v>96</v>
      </c>
      <c r="G167" s="65">
        <v>1340</v>
      </c>
      <c r="H167" s="65">
        <v>2580</v>
      </c>
      <c r="I167" s="65">
        <v>2680</v>
      </c>
    </row>
    <row r="168" spans="1:10">
      <c r="E168" s="16" t="s">
        <v>3</v>
      </c>
      <c r="F168" s="16" t="s">
        <v>95</v>
      </c>
      <c r="G168" s="65">
        <v>1610</v>
      </c>
      <c r="H168" s="65">
        <v>3100</v>
      </c>
      <c r="I168" s="65">
        <v>3210</v>
      </c>
    </row>
    <row r="169" spans="1:10">
      <c r="E169" s="16" t="s">
        <v>4</v>
      </c>
      <c r="F169" s="16" t="s">
        <v>97</v>
      </c>
      <c r="G169" s="65">
        <v>2270</v>
      </c>
      <c r="H169" s="65">
        <v>4360</v>
      </c>
      <c r="I169" s="65">
        <v>4520</v>
      </c>
    </row>
    <row r="170" spans="1:10">
      <c r="E170" s="16" t="s">
        <v>5</v>
      </c>
      <c r="F170" s="16" t="s">
        <v>98</v>
      </c>
      <c r="G170" s="65">
        <v>3410</v>
      </c>
      <c r="H170" s="65">
        <v>6570</v>
      </c>
      <c r="I170" s="65">
        <v>6820</v>
      </c>
    </row>
    <row r="171" spans="1:10">
      <c r="E171" s="16"/>
      <c r="I171" s="19"/>
    </row>
    <row r="172" spans="1:10">
      <c r="F172" s="16"/>
      <c r="G172" s="20"/>
      <c r="H172" s="20"/>
    </row>
    <row r="173" spans="1:10">
      <c r="E173" s="176" t="s">
        <v>22</v>
      </c>
    </row>
    <row r="174" spans="1:10">
      <c r="E174" s="131"/>
    </row>
    <row r="176" spans="1:10">
      <c r="E176" s="82" t="s">
        <v>14</v>
      </c>
      <c r="F176" s="164"/>
      <c r="G176" s="79"/>
      <c r="H176" s="192">
        <v>540</v>
      </c>
    </row>
    <row r="177" spans="1:9">
      <c r="E177" s="131"/>
    </row>
    <row r="178" spans="1:9">
      <c r="E178" s="131"/>
    </row>
    <row r="182" spans="1:9">
      <c r="E182" s="24"/>
      <c r="H182" s="256"/>
    </row>
    <row r="183" spans="1:9" ht="49.35" customHeight="1">
      <c r="A183" s="232"/>
      <c r="B183" s="354" t="s">
        <v>35</v>
      </c>
      <c r="C183" s="359"/>
      <c r="D183" s="4"/>
      <c r="E183" s="233"/>
      <c r="F183" s="42"/>
      <c r="G183" s="41"/>
      <c r="H183" s="41"/>
      <c r="I183" s="41"/>
    </row>
    <row r="184" spans="1:9">
      <c r="A184" s="32"/>
      <c r="B184" s="32" t="s">
        <v>8</v>
      </c>
      <c r="C184" s="32"/>
      <c r="D184" s="32"/>
      <c r="E184" s="33" t="s">
        <v>0</v>
      </c>
      <c r="F184" s="97" t="s">
        <v>79</v>
      </c>
      <c r="G184" s="34" t="s">
        <v>346</v>
      </c>
      <c r="H184" s="34" t="s">
        <v>82</v>
      </c>
      <c r="I184" s="38"/>
    </row>
    <row r="185" spans="1:9">
      <c r="E185" s="16"/>
      <c r="F185" s="52" t="s">
        <v>117</v>
      </c>
      <c r="G185" s="16"/>
      <c r="H185" s="16"/>
      <c r="I185" s="46"/>
    </row>
    <row r="186" spans="1:9">
      <c r="E186" s="16" t="s">
        <v>2</v>
      </c>
      <c r="F186" s="16" t="s">
        <v>96</v>
      </c>
      <c r="G186" s="65">
        <v>1250</v>
      </c>
      <c r="H186" s="400">
        <v>2300</v>
      </c>
    </row>
    <row r="187" spans="1:9">
      <c r="E187" s="16" t="s">
        <v>3</v>
      </c>
      <c r="F187" s="16" t="s">
        <v>590</v>
      </c>
      <c r="G187" s="65">
        <v>1490</v>
      </c>
      <c r="H187" s="400">
        <v>2750</v>
      </c>
    </row>
    <row r="188" spans="1:9">
      <c r="E188" s="16" t="s">
        <v>4</v>
      </c>
      <c r="F188" s="16" t="s">
        <v>588</v>
      </c>
      <c r="G188" s="65">
        <v>2100</v>
      </c>
      <c r="H188" s="400">
        <v>3880</v>
      </c>
    </row>
    <row r="189" spans="1:9">
      <c r="E189" s="16" t="s">
        <v>5</v>
      </c>
      <c r="F189" s="16" t="s">
        <v>589</v>
      </c>
      <c r="G189" s="65">
        <v>3170</v>
      </c>
      <c r="H189" s="400">
        <v>5840</v>
      </c>
    </row>
    <row r="190" spans="1:9">
      <c r="E190" s="16"/>
      <c r="G190" s="134"/>
      <c r="H190" s="134"/>
    </row>
    <row r="191" spans="1:9">
      <c r="F191" s="16"/>
      <c r="G191" s="20"/>
      <c r="H191" s="20"/>
    </row>
    <row r="192" spans="1:9">
      <c r="E192" s="176" t="s">
        <v>22</v>
      </c>
    </row>
    <row r="193" spans="1:10">
      <c r="E193" s="131"/>
    </row>
    <row r="195" spans="1:10">
      <c r="E195" s="82" t="s">
        <v>14</v>
      </c>
      <c r="F195" s="164"/>
      <c r="G195" s="79"/>
      <c r="H195" s="165">
        <v>540</v>
      </c>
    </row>
    <row r="196" spans="1:10">
      <c r="E196" s="131"/>
    </row>
    <row r="197" spans="1:10">
      <c r="E197" s="131"/>
    </row>
    <row r="198" spans="1:10" ht="49.35" customHeight="1">
      <c r="A198" s="39"/>
      <c r="B198" s="25" t="s">
        <v>516</v>
      </c>
      <c r="C198" s="50"/>
      <c r="D198" s="50"/>
      <c r="E198" s="41"/>
      <c r="F198" s="42"/>
      <c r="G198" s="41"/>
      <c r="H198" s="41"/>
      <c r="I198" s="41"/>
      <c r="J198" s="41"/>
    </row>
    <row r="199" spans="1:10">
      <c r="A199" s="32"/>
      <c r="B199" s="32" t="s">
        <v>83</v>
      </c>
      <c r="C199" s="32"/>
      <c r="D199" s="32"/>
      <c r="E199" s="33" t="s">
        <v>0</v>
      </c>
      <c r="F199" s="97" t="s">
        <v>79</v>
      </c>
      <c r="G199" s="34" t="s">
        <v>346</v>
      </c>
      <c r="H199" s="123" t="s">
        <v>439</v>
      </c>
      <c r="I199" s="38"/>
      <c r="J199" s="23"/>
    </row>
    <row r="200" spans="1:10">
      <c r="E200" s="16"/>
      <c r="F200" s="52" t="s">
        <v>119</v>
      </c>
      <c r="G200" s="46"/>
      <c r="H200" s="218" t="s">
        <v>702</v>
      </c>
      <c r="J200" s="23"/>
    </row>
    <row r="201" spans="1:10">
      <c r="E201" s="16" t="s">
        <v>2</v>
      </c>
      <c r="F201" s="48" t="s">
        <v>729</v>
      </c>
      <c r="G201" s="134">
        <v>4780</v>
      </c>
      <c r="H201" s="695">
        <v>7640</v>
      </c>
      <c r="J201" s="23"/>
    </row>
    <row r="202" spans="1:10">
      <c r="E202" s="16" t="s">
        <v>3</v>
      </c>
      <c r="F202" s="19" t="s">
        <v>745</v>
      </c>
      <c r="G202" s="134">
        <v>5090</v>
      </c>
      <c r="H202" s="134">
        <v>8150</v>
      </c>
      <c r="J202" s="23"/>
    </row>
    <row r="203" spans="1:10">
      <c r="E203" s="19" t="s">
        <v>4</v>
      </c>
      <c r="F203" s="16" t="s">
        <v>554</v>
      </c>
      <c r="G203" s="65">
        <v>5490</v>
      </c>
      <c r="H203" s="65">
        <v>8780</v>
      </c>
      <c r="I203" s="44"/>
      <c r="J203" s="23"/>
    </row>
    <row r="204" spans="1:10">
      <c r="E204" s="19"/>
      <c r="F204" s="16"/>
      <c r="G204" s="65"/>
      <c r="H204" s="65"/>
      <c r="I204" s="44"/>
      <c r="J204" s="23"/>
    </row>
    <row r="205" spans="1:10">
      <c r="E205" s="176" t="s">
        <v>22</v>
      </c>
      <c r="F205" s="67"/>
      <c r="G205" s="67"/>
      <c r="H205" s="9"/>
      <c r="J205" s="23"/>
    </row>
    <row r="206" spans="1:10">
      <c r="E206" s="169"/>
      <c r="F206" s="67"/>
      <c r="G206" s="67"/>
      <c r="H206" s="9"/>
      <c r="J206" s="23"/>
    </row>
    <row r="207" spans="1:10">
      <c r="E207" s="81" t="s">
        <v>14</v>
      </c>
      <c r="F207" s="160"/>
      <c r="G207" s="160"/>
      <c r="H207" s="161">
        <v>720</v>
      </c>
      <c r="J207" s="23"/>
    </row>
    <row r="208" spans="1:10">
      <c r="E208" s="24"/>
      <c r="F208" s="67"/>
      <c r="G208" s="67"/>
      <c r="H208" s="143"/>
      <c r="J208" s="23"/>
    </row>
    <row r="209" spans="1:10">
      <c r="E209" s="24" t="s">
        <v>544</v>
      </c>
      <c r="F209" s="67"/>
      <c r="G209" s="67"/>
      <c r="H209" s="143"/>
      <c r="J209" s="23"/>
    </row>
    <row r="210" spans="1:10">
      <c r="E210" s="81" t="s">
        <v>545</v>
      </c>
      <c r="F210" s="164"/>
      <c r="G210" s="79"/>
      <c r="H210" s="161">
        <v>1670</v>
      </c>
      <c r="J210" s="23"/>
    </row>
    <row r="211" spans="1:10">
      <c r="E211" s="23"/>
      <c r="H211" s="256"/>
      <c r="J211" s="23"/>
    </row>
    <row r="212" spans="1:10" ht="97.5" customHeight="1">
      <c r="E212" s="369"/>
      <c r="H212" s="256"/>
      <c r="J212" s="23"/>
    </row>
    <row r="213" spans="1:10">
      <c r="E213" s="24"/>
      <c r="H213" s="135"/>
      <c r="J213" s="23"/>
    </row>
    <row r="214" spans="1:10" ht="49.35" customHeight="1">
      <c r="A214" s="39"/>
      <c r="B214" s="25" t="s">
        <v>36</v>
      </c>
      <c r="C214" s="50"/>
      <c r="D214" s="50"/>
      <c r="E214" s="41"/>
      <c r="F214" s="42"/>
      <c r="G214" s="41"/>
      <c r="H214" s="41"/>
      <c r="I214" s="41"/>
      <c r="J214" s="41"/>
    </row>
    <row r="215" spans="1:10" s="37" customFormat="1" ht="26.1" customHeight="1">
      <c r="A215" s="32"/>
      <c r="B215" s="32" t="s">
        <v>8</v>
      </c>
      <c r="C215" s="32"/>
      <c r="D215" s="32"/>
      <c r="E215" s="33" t="s">
        <v>0</v>
      </c>
      <c r="F215" s="97" t="s">
        <v>79</v>
      </c>
      <c r="G215" s="34" t="s">
        <v>346</v>
      </c>
      <c r="H215" s="33" t="s">
        <v>114</v>
      </c>
      <c r="I215" s="38"/>
      <c r="J215" s="36"/>
    </row>
    <row r="216" spans="1:10">
      <c r="E216" s="16"/>
      <c r="F216" s="52" t="s">
        <v>117</v>
      </c>
      <c r="G216" s="46"/>
      <c r="H216" s="699" t="s">
        <v>702</v>
      </c>
      <c r="I216" s="699"/>
      <c r="J216" s="46"/>
    </row>
    <row r="217" spans="1:10">
      <c r="E217" s="16" t="s">
        <v>2</v>
      </c>
      <c r="F217" s="16" t="s">
        <v>96</v>
      </c>
      <c r="G217" s="45">
        <v>1250</v>
      </c>
      <c r="H217" s="45">
        <v>2530</v>
      </c>
      <c r="J217" s="56">
        <f>H217-G217</f>
        <v>1280</v>
      </c>
    </row>
    <row r="218" spans="1:10">
      <c r="E218" s="16" t="s">
        <v>3</v>
      </c>
      <c r="F218" s="16" t="s">
        <v>590</v>
      </c>
      <c r="G218" s="45">
        <v>1490</v>
      </c>
      <c r="H218" s="45">
        <v>3040</v>
      </c>
      <c r="J218" s="56">
        <f>H218-G218</f>
        <v>1550</v>
      </c>
    </row>
    <row r="219" spans="1:10">
      <c r="E219" s="16" t="s">
        <v>4</v>
      </c>
      <c r="F219" s="16" t="s">
        <v>588</v>
      </c>
      <c r="G219" s="45">
        <v>2100</v>
      </c>
      <c r="H219" s="45">
        <v>4280</v>
      </c>
      <c r="J219" s="56">
        <f>H219-G219</f>
        <v>2180</v>
      </c>
    </row>
    <row r="220" spans="1:10">
      <c r="E220" s="16" t="s">
        <v>5</v>
      </c>
      <c r="F220" s="16" t="s">
        <v>589</v>
      </c>
      <c r="G220" s="45">
        <v>3170</v>
      </c>
      <c r="H220" s="45">
        <v>6450</v>
      </c>
      <c r="J220" s="56">
        <f>H220-G220</f>
        <v>3280</v>
      </c>
    </row>
    <row r="221" spans="1:10">
      <c r="F221" s="16"/>
      <c r="G221" s="20"/>
      <c r="H221" s="20"/>
      <c r="I221" s="44"/>
      <c r="J221" s="23"/>
    </row>
    <row r="222" spans="1:10">
      <c r="E222" s="176" t="s">
        <v>22</v>
      </c>
      <c r="J222" s="23"/>
    </row>
    <row r="223" spans="1:10">
      <c r="E223" s="131"/>
      <c r="J223" s="23"/>
    </row>
    <row r="224" spans="1:10">
      <c r="J224" s="23"/>
    </row>
    <row r="225" spans="1:10">
      <c r="E225" s="82" t="s">
        <v>14</v>
      </c>
      <c r="F225" s="164"/>
      <c r="G225" s="79"/>
      <c r="H225" s="165">
        <v>540</v>
      </c>
      <c r="J225" s="23"/>
    </row>
    <row r="226" spans="1:10">
      <c r="E226" s="131"/>
      <c r="J226" s="23"/>
    </row>
    <row r="227" spans="1:10">
      <c r="E227" s="131"/>
      <c r="J227" s="23"/>
    </row>
    <row r="228" spans="1:10">
      <c r="J228" s="23"/>
    </row>
    <row r="229" spans="1:10">
      <c r="E229" s="24"/>
      <c r="H229" s="135"/>
      <c r="J229" s="23"/>
    </row>
    <row r="230" spans="1:10">
      <c r="E230" s="24"/>
      <c r="H230" s="135"/>
      <c r="J230" s="23"/>
    </row>
    <row r="231" spans="1:10">
      <c r="E231" s="24"/>
      <c r="H231" s="135"/>
      <c r="J231" s="23"/>
    </row>
    <row r="232" spans="1:10" ht="17.100000000000001" customHeight="1">
      <c r="E232" s="24"/>
      <c r="H232" s="135"/>
      <c r="J232" s="23"/>
    </row>
    <row r="233" spans="1:10" ht="49.35" customHeight="1">
      <c r="A233" s="39"/>
      <c r="B233" s="25" t="s">
        <v>41</v>
      </c>
      <c r="C233" s="50"/>
      <c r="D233" s="50"/>
      <c r="E233" s="41"/>
      <c r="F233" s="42"/>
      <c r="G233" s="41"/>
      <c r="H233" s="41"/>
      <c r="I233" s="41"/>
      <c r="J233" s="41"/>
    </row>
    <row r="234" spans="1:10" s="37" customFormat="1" ht="26.1" customHeight="1">
      <c r="A234" s="32"/>
      <c r="B234" s="32" t="s">
        <v>8</v>
      </c>
      <c r="C234" s="32"/>
      <c r="D234" s="32"/>
      <c r="E234" s="33" t="s">
        <v>0</v>
      </c>
      <c r="F234" s="97" t="s">
        <v>79</v>
      </c>
      <c r="G234" s="34" t="s">
        <v>346</v>
      </c>
      <c r="H234" s="34" t="s">
        <v>114</v>
      </c>
      <c r="I234" s="38"/>
      <c r="J234" s="36"/>
    </row>
    <row r="235" spans="1:10">
      <c r="E235" s="16"/>
      <c r="F235" s="52" t="s">
        <v>120</v>
      </c>
      <c r="G235" s="66"/>
      <c r="H235" s="699" t="s">
        <v>702</v>
      </c>
      <c r="I235" s="699"/>
    </row>
    <row r="236" spans="1:10">
      <c r="E236" s="67" t="s">
        <v>2</v>
      </c>
      <c r="F236" s="16" t="s">
        <v>318</v>
      </c>
      <c r="G236" s="45">
        <v>4850</v>
      </c>
      <c r="H236" s="45">
        <v>6750</v>
      </c>
    </row>
    <row r="237" spans="1:10">
      <c r="E237" s="16" t="s">
        <v>3</v>
      </c>
      <c r="F237" s="16" t="s">
        <v>67</v>
      </c>
      <c r="G237" s="45">
        <v>5340</v>
      </c>
      <c r="H237" s="45">
        <v>7420</v>
      </c>
    </row>
    <row r="238" spans="1:10">
      <c r="E238" s="16" t="s">
        <v>4</v>
      </c>
      <c r="F238" s="16" t="s">
        <v>68</v>
      </c>
      <c r="G238" s="45">
        <v>6130</v>
      </c>
      <c r="H238" s="45">
        <v>8160</v>
      </c>
    </row>
    <row r="239" spans="1:10">
      <c r="E239" s="16"/>
      <c r="J239" s="23"/>
    </row>
    <row r="240" spans="1:10">
      <c r="F240" s="16"/>
      <c r="G240" s="20"/>
      <c r="H240" s="20"/>
      <c r="I240" s="44"/>
      <c r="J240" s="23"/>
    </row>
    <row r="241" spans="5:10">
      <c r="E241" s="176" t="s">
        <v>22</v>
      </c>
      <c r="J241" s="23"/>
    </row>
    <row r="242" spans="5:10">
      <c r="E242" s="131"/>
      <c r="J242" s="23"/>
    </row>
    <row r="243" spans="5:10">
      <c r="F243" s="14"/>
      <c r="J243" s="23"/>
    </row>
    <row r="244" spans="5:10">
      <c r="E244" s="82" t="s">
        <v>200</v>
      </c>
      <c r="F244" s="164"/>
      <c r="G244" s="79"/>
      <c r="H244" s="165">
        <v>1030</v>
      </c>
    </row>
    <row r="306" spans="6:10">
      <c r="F306" s="14"/>
      <c r="G306" s="19"/>
      <c r="J306" s="79"/>
    </row>
  </sheetData>
  <mergeCells count="9">
    <mergeCell ref="H216:I216"/>
    <mergeCell ref="H235:I235"/>
    <mergeCell ref="H120:I120"/>
    <mergeCell ref="H121:I121"/>
    <mergeCell ref="A1:J1"/>
    <mergeCell ref="H103:I103"/>
    <mergeCell ref="H104:I104"/>
    <mergeCell ref="H133:I133"/>
    <mergeCell ref="H134:I134"/>
  </mergeCells>
  <phoneticPr fontId="8" type="noConversion"/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 alignWithMargins="0">
    <oddHeader>&amp;L&amp;"Calibri (Body),Regular"&amp;16Tom Faulkner UK Retail Price List - 2022
&amp;R&amp;"Calibri (Body),Regular"&amp;16Console Tables</oddHeader>
    <oddFooter>&amp;L&amp;"Calibri (Body),Regular"&amp;16Prices do not include delivery and installation.&amp;R&amp;"Calibri (Body),Regular"&amp;16&amp;P</oddFooter>
  </headerFooter>
  <drawing r:id="rId2"/>
  <extLst>
    <ext xmlns:mx="http://schemas.microsoft.com/office/mac/excel/2008/main" uri="{64002731-A6B0-56B0-2670-7721B7C09600}">
      <mx:PLV Mode="1" OnePage="0" WScale="12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I336"/>
  <sheetViews>
    <sheetView showGridLines="0" tabSelected="1" view="pageLayout" topLeftCell="A224" zoomScale="40" zoomScaleNormal="120" zoomScalePageLayoutView="40" workbookViewId="0">
      <selection activeCell="I246" sqref="I246"/>
    </sheetView>
  </sheetViews>
  <sheetFormatPr defaultColWidth="11" defaultRowHeight="26.25"/>
  <cols>
    <col min="1" max="1" width="4.625" style="284" customWidth="1"/>
    <col min="2" max="2" width="16" style="284" customWidth="1"/>
    <col min="3" max="3" width="25.125" style="284" customWidth="1"/>
    <col min="4" max="4" width="32.5" style="284" customWidth="1"/>
    <col min="5" max="5" width="13.125" style="275" customWidth="1"/>
    <col min="6" max="6" width="22.125" style="276" customWidth="1"/>
    <col min="7" max="7" width="43" style="309" customWidth="1"/>
    <col min="8" max="8" width="35" style="275" customWidth="1"/>
    <col min="9" max="9" width="23.625" style="284" customWidth="1"/>
    <col min="10" max="16384" width="11" style="284"/>
  </cols>
  <sheetData>
    <row r="1" spans="1:8" s="275" customFormat="1" ht="36">
      <c r="A1" s="702" t="s">
        <v>205</v>
      </c>
      <c r="B1" s="702"/>
      <c r="C1" s="702"/>
      <c r="D1" s="702"/>
      <c r="E1" s="702"/>
      <c r="F1" s="702"/>
      <c r="G1" s="702"/>
      <c r="H1" s="702"/>
    </row>
    <row r="2" spans="1:8" s="275" customFormat="1">
      <c r="A2" s="276"/>
      <c r="B2" s="276"/>
      <c r="C2" s="276"/>
      <c r="D2" s="276"/>
      <c r="E2" s="276"/>
      <c r="F2" s="276"/>
      <c r="G2" s="277"/>
      <c r="H2" s="276"/>
    </row>
    <row r="3" spans="1:8" ht="48.75">
      <c r="A3" s="278" t="s">
        <v>23</v>
      </c>
      <c r="B3" s="279" t="s">
        <v>28</v>
      </c>
      <c r="C3" s="280"/>
      <c r="D3" s="280"/>
      <c r="E3" s="281"/>
      <c r="F3" s="282"/>
      <c r="G3" s="283"/>
      <c r="H3" s="281"/>
    </row>
    <row r="4" spans="1:8" s="289" customFormat="1" ht="25.5" customHeight="1">
      <c r="A4" s="285"/>
      <c r="B4" s="285" t="s">
        <v>8</v>
      </c>
      <c r="C4" s="285"/>
      <c r="D4" s="285"/>
      <c r="E4" s="286" t="s">
        <v>0</v>
      </c>
      <c r="F4" s="287" t="s">
        <v>79</v>
      </c>
      <c r="G4" s="140" t="s">
        <v>341</v>
      </c>
      <c r="H4" s="266"/>
    </row>
    <row r="5" spans="1:8" ht="23.1" customHeight="1">
      <c r="A5" s="290"/>
      <c r="B5" s="290"/>
      <c r="D5" s="291"/>
      <c r="E5" s="292"/>
      <c r="F5" s="293" t="s">
        <v>116</v>
      </c>
      <c r="G5" s="294"/>
      <c r="H5" s="295"/>
    </row>
    <row r="6" spans="1:8" ht="27" customHeight="1">
      <c r="A6" s="290"/>
      <c r="E6" s="292" t="s">
        <v>2</v>
      </c>
      <c r="F6" s="292" t="s">
        <v>56</v>
      </c>
      <c r="G6" s="296">
        <v>1890</v>
      </c>
      <c r="H6" s="296"/>
    </row>
    <row r="7" spans="1:8">
      <c r="A7" s="290"/>
      <c r="E7" s="292" t="s">
        <v>3</v>
      </c>
      <c r="F7" s="292" t="s">
        <v>49</v>
      </c>
      <c r="G7" s="296">
        <v>2410</v>
      </c>
      <c r="H7" s="296"/>
    </row>
    <row r="8" spans="1:8">
      <c r="A8" s="290"/>
      <c r="E8" s="292" t="s">
        <v>4</v>
      </c>
      <c r="F8" s="292" t="s">
        <v>50</v>
      </c>
      <c r="G8" s="296">
        <v>3210</v>
      </c>
      <c r="H8" s="296"/>
    </row>
    <row r="9" spans="1:8">
      <c r="A9" s="290"/>
      <c r="E9" s="292"/>
      <c r="F9" s="292"/>
      <c r="G9" s="296"/>
      <c r="H9" s="296"/>
    </row>
    <row r="10" spans="1:8">
      <c r="A10" s="290"/>
      <c r="E10" s="292"/>
      <c r="F10" s="292"/>
      <c r="G10" s="296"/>
      <c r="H10" s="296"/>
    </row>
    <row r="11" spans="1:8">
      <c r="A11" s="290"/>
      <c r="E11" s="297" t="s">
        <v>22</v>
      </c>
      <c r="F11" s="292"/>
      <c r="G11" s="298"/>
      <c r="H11" s="299"/>
    </row>
    <row r="12" spans="1:8">
      <c r="A12" s="290"/>
      <c r="D12" s="300"/>
      <c r="E12" s="301"/>
      <c r="F12" s="292"/>
      <c r="G12" s="298"/>
      <c r="H12" s="299"/>
    </row>
    <row r="13" spans="1:8">
      <c r="A13" s="290"/>
      <c r="E13" s="299"/>
      <c r="F13" s="292"/>
      <c r="G13" s="298"/>
      <c r="H13" s="299"/>
    </row>
    <row r="14" spans="1:8">
      <c r="A14" s="290"/>
      <c r="E14" s="302" t="s">
        <v>14</v>
      </c>
      <c r="F14" s="303"/>
      <c r="G14" s="304"/>
      <c r="H14" s="305">
        <v>740</v>
      </c>
    </row>
    <row r="15" spans="1:8">
      <c r="A15" s="290"/>
      <c r="E15" s="301"/>
      <c r="F15" s="292"/>
      <c r="G15" s="298"/>
      <c r="H15" s="299"/>
    </row>
    <row r="16" spans="1:8">
      <c r="A16" s="290"/>
      <c r="E16" s="299"/>
      <c r="F16" s="292"/>
      <c r="G16" s="298"/>
      <c r="H16" s="299"/>
    </row>
    <row r="17" spans="1:8">
      <c r="A17" s="290"/>
      <c r="E17" s="306" t="s">
        <v>78</v>
      </c>
      <c r="F17" s="303"/>
      <c r="G17" s="304"/>
      <c r="H17" s="305">
        <v>2130</v>
      </c>
    </row>
    <row r="18" spans="1:8">
      <c r="A18" s="290"/>
      <c r="E18" s="307"/>
      <c r="F18" s="292"/>
      <c r="G18" s="298"/>
      <c r="H18" s="308"/>
    </row>
    <row r="19" spans="1:8" s="289" customFormat="1" ht="30" customHeight="1">
      <c r="A19" s="285"/>
      <c r="B19" s="285" t="s">
        <v>29</v>
      </c>
      <c r="C19" s="285"/>
      <c r="D19" s="285"/>
      <c r="E19" s="286" t="s">
        <v>0</v>
      </c>
      <c r="F19" s="287" t="s">
        <v>79</v>
      </c>
      <c r="G19" s="140" t="s">
        <v>341</v>
      </c>
      <c r="H19" s="266"/>
    </row>
    <row r="20" spans="1:8">
      <c r="A20" s="290"/>
      <c r="B20" s="290"/>
      <c r="D20" s="291"/>
      <c r="E20" s="292"/>
      <c r="F20" s="293" t="s">
        <v>116</v>
      </c>
      <c r="G20" s="294"/>
      <c r="H20" s="295"/>
    </row>
    <row r="21" spans="1:8">
      <c r="A21" s="290"/>
      <c r="E21" s="292" t="s">
        <v>2</v>
      </c>
      <c r="F21" s="292" t="s">
        <v>51</v>
      </c>
      <c r="G21" s="296">
        <v>2870</v>
      </c>
      <c r="H21" s="296"/>
    </row>
    <row r="22" spans="1:8">
      <c r="A22" s="290"/>
      <c r="E22" s="292" t="s">
        <v>69</v>
      </c>
      <c r="F22" s="292" t="s">
        <v>57</v>
      </c>
      <c r="G22" s="296">
        <v>3470</v>
      </c>
      <c r="H22" s="296"/>
    </row>
    <row r="23" spans="1:8">
      <c r="A23" s="290"/>
      <c r="E23" s="292" t="s">
        <v>4</v>
      </c>
      <c r="F23" s="292" t="s">
        <v>52</v>
      </c>
      <c r="G23" s="65">
        <v>4130</v>
      </c>
      <c r="H23" s="65"/>
    </row>
    <row r="24" spans="1:8">
      <c r="A24" s="290"/>
      <c r="E24" s="292" t="s">
        <v>53</v>
      </c>
      <c r="F24" s="292" t="s">
        <v>54</v>
      </c>
      <c r="G24" s="296">
        <v>5620</v>
      </c>
      <c r="H24" s="296"/>
    </row>
    <row r="25" spans="1:8">
      <c r="A25" s="290"/>
      <c r="E25" s="292"/>
      <c r="F25" s="292"/>
      <c r="G25" s="296"/>
      <c r="H25" s="296"/>
    </row>
    <row r="26" spans="1:8">
      <c r="A26" s="290"/>
      <c r="E26" s="292"/>
      <c r="F26" s="292"/>
      <c r="G26" s="296"/>
      <c r="H26" s="296"/>
    </row>
    <row r="27" spans="1:8">
      <c r="E27" s="297" t="s">
        <v>22</v>
      </c>
      <c r="F27" s="292"/>
      <c r="G27" s="298"/>
      <c r="H27" s="299"/>
    </row>
    <row r="28" spans="1:8">
      <c r="E28" s="301"/>
      <c r="F28" s="292"/>
      <c r="G28" s="298"/>
      <c r="H28" s="308"/>
    </row>
    <row r="30" spans="1:8">
      <c r="E30" s="302" t="s">
        <v>14</v>
      </c>
      <c r="F30" s="303"/>
      <c r="G30" s="304"/>
      <c r="H30" s="305">
        <v>740</v>
      </c>
    </row>
    <row r="31" spans="1:8">
      <c r="E31" s="301"/>
      <c r="F31" s="292"/>
      <c r="G31" s="298"/>
      <c r="H31" s="299"/>
    </row>
    <row r="33" spans="1:8">
      <c r="E33" s="306" t="s">
        <v>78</v>
      </c>
      <c r="F33" s="303"/>
      <c r="G33" s="304"/>
      <c r="H33" s="305">
        <v>2130</v>
      </c>
    </row>
    <row r="34" spans="1:8">
      <c r="E34" s="310"/>
    </row>
    <row r="35" spans="1:8" ht="48.75">
      <c r="A35" s="278" t="s">
        <v>23</v>
      </c>
      <c r="B35" s="279" t="s">
        <v>33</v>
      </c>
      <c r="C35" s="280"/>
      <c r="D35" s="280"/>
      <c r="E35" s="281"/>
      <c r="F35" s="282"/>
      <c r="G35" s="283"/>
      <c r="H35" s="281"/>
    </row>
    <row r="36" spans="1:8" s="289" customFormat="1" ht="24" customHeight="1">
      <c r="A36" s="285"/>
      <c r="B36" s="26" t="s">
        <v>43</v>
      </c>
      <c r="C36" s="285"/>
      <c r="D36" s="285"/>
      <c r="E36" s="286" t="s">
        <v>0</v>
      </c>
      <c r="F36" s="287" t="s">
        <v>79</v>
      </c>
      <c r="G36" s="140" t="s">
        <v>459</v>
      </c>
      <c r="H36" s="313"/>
    </row>
    <row r="37" spans="1:8" ht="24" customHeight="1">
      <c r="A37" s="290"/>
      <c r="B37" s="290"/>
      <c r="D37" s="291"/>
      <c r="E37" s="292"/>
      <c r="F37" s="293" t="s">
        <v>116</v>
      </c>
      <c r="G37" s="314"/>
      <c r="H37" s="315"/>
    </row>
    <row r="38" spans="1:8" s="316" customFormat="1">
      <c r="A38" s="290"/>
      <c r="B38" s="284"/>
      <c r="C38" s="284"/>
      <c r="D38" s="284"/>
      <c r="E38" s="292" t="s">
        <v>2</v>
      </c>
      <c r="F38" s="292" t="s">
        <v>81</v>
      </c>
      <c r="G38" s="65">
        <v>4340</v>
      </c>
      <c r="H38" s="296"/>
    </row>
    <row r="39" spans="1:8" s="316" customFormat="1">
      <c r="A39" s="290"/>
      <c r="B39" s="284"/>
      <c r="C39" s="284"/>
      <c r="D39" s="284"/>
      <c r="E39" s="292" t="s">
        <v>3</v>
      </c>
      <c r="F39" s="292" t="s">
        <v>51</v>
      </c>
      <c r="G39" s="65">
        <v>6970</v>
      </c>
      <c r="H39" s="296"/>
    </row>
    <row r="40" spans="1:8" s="316" customFormat="1">
      <c r="A40" s="284"/>
      <c r="B40" s="284"/>
      <c r="C40" s="284"/>
      <c r="D40" s="284"/>
      <c r="E40" s="292"/>
      <c r="F40" s="292"/>
      <c r="G40" s="65"/>
      <c r="H40" s="294"/>
    </row>
    <row r="41" spans="1:8" s="316" customFormat="1">
      <c r="A41" s="284"/>
      <c r="B41" s="284"/>
      <c r="C41" s="284"/>
      <c r="D41" s="284"/>
      <c r="E41" s="292"/>
      <c r="F41" s="292"/>
      <c r="G41" s="294"/>
      <c r="H41" s="294"/>
    </row>
    <row r="42" spans="1:8" s="316" customFormat="1">
      <c r="E42" s="297" t="s">
        <v>22</v>
      </c>
      <c r="F42" s="292"/>
      <c r="G42" s="298"/>
      <c r="H42" s="299"/>
    </row>
    <row r="43" spans="1:8" s="316" customFormat="1">
      <c r="D43" s="317"/>
      <c r="E43" s="301"/>
      <c r="F43" s="299"/>
      <c r="G43" s="298"/>
      <c r="H43" s="299"/>
    </row>
    <row r="44" spans="1:8" s="316" customFormat="1" ht="23.25">
      <c r="D44" s="317"/>
      <c r="E44" s="318"/>
    </row>
    <row r="45" spans="1:8" s="316" customFormat="1">
      <c r="D45" s="317"/>
      <c r="E45" s="299"/>
      <c r="F45" s="292"/>
      <c r="G45" s="298"/>
      <c r="H45" s="308"/>
    </row>
    <row r="46" spans="1:8">
      <c r="A46" s="316"/>
      <c r="B46" s="316"/>
      <c r="C46" s="316"/>
      <c r="D46" s="317"/>
      <c r="E46" s="319"/>
      <c r="F46" s="292"/>
      <c r="G46" s="298"/>
      <c r="H46" s="299"/>
    </row>
    <row r="47" spans="1:8">
      <c r="E47" s="311"/>
      <c r="H47" s="312"/>
    </row>
    <row r="48" spans="1:8" ht="48.75">
      <c r="A48" s="278" t="s">
        <v>23</v>
      </c>
      <c r="B48" s="25" t="s">
        <v>553</v>
      </c>
      <c r="C48" s="280"/>
      <c r="D48" s="280"/>
      <c r="E48" s="281"/>
      <c r="F48" s="282"/>
      <c r="G48" s="283"/>
      <c r="H48" s="281"/>
    </row>
    <row r="49" spans="1:8" s="289" customFormat="1" ht="24" customHeight="1">
      <c r="A49" s="285"/>
      <c r="B49" s="26"/>
      <c r="C49" s="285"/>
      <c r="D49" s="285"/>
      <c r="E49" s="286" t="s">
        <v>0</v>
      </c>
      <c r="F49" s="287" t="s">
        <v>79</v>
      </c>
      <c r="G49" s="140" t="s">
        <v>320</v>
      </c>
      <c r="H49" s="313"/>
    </row>
    <row r="50" spans="1:8" ht="52.5">
      <c r="A50" s="290"/>
      <c r="B50" s="290"/>
      <c r="D50" s="291"/>
      <c r="E50" s="292"/>
      <c r="F50" s="293" t="s">
        <v>116</v>
      </c>
      <c r="G50" s="539" t="s">
        <v>701</v>
      </c>
      <c r="H50" s="315"/>
    </row>
    <row r="51" spans="1:8" s="316" customFormat="1">
      <c r="A51" s="290"/>
      <c r="B51" s="284"/>
      <c r="C51" s="284"/>
      <c r="D51" s="284"/>
      <c r="E51" s="292"/>
      <c r="F51" s="48" t="s">
        <v>602</v>
      </c>
      <c r="G51" s="65">
        <v>6830</v>
      </c>
      <c r="H51" s="296"/>
    </row>
    <row r="52" spans="1:8" s="316" customFormat="1">
      <c r="A52" s="290"/>
      <c r="B52" s="284"/>
      <c r="C52" s="284"/>
      <c r="D52" s="284"/>
      <c r="E52" s="292"/>
      <c r="F52" s="292"/>
      <c r="G52" s="65"/>
      <c r="H52" s="296"/>
    </row>
    <row r="53" spans="1:8" s="316" customFormat="1">
      <c r="A53" s="284"/>
      <c r="B53" s="284"/>
      <c r="C53" s="284"/>
      <c r="D53" s="284"/>
      <c r="E53" s="292"/>
      <c r="F53" s="292"/>
      <c r="G53" s="65"/>
      <c r="H53" s="294"/>
    </row>
    <row r="54" spans="1:8" s="316" customFormat="1">
      <c r="A54" s="284"/>
      <c r="B54" s="284"/>
      <c r="C54" s="284"/>
      <c r="D54" s="284"/>
      <c r="E54" s="292"/>
      <c r="F54" s="292"/>
      <c r="G54" s="294"/>
      <c r="H54" s="294"/>
    </row>
    <row r="55" spans="1:8" s="316" customFormat="1">
      <c r="E55" s="297"/>
      <c r="F55" s="292"/>
      <c r="G55" s="298"/>
      <c r="H55" s="299"/>
    </row>
    <row r="56" spans="1:8" s="316" customFormat="1">
      <c r="D56" s="317"/>
      <c r="E56" s="301"/>
      <c r="F56" s="299"/>
      <c r="G56" s="298"/>
      <c r="H56" s="299"/>
    </row>
    <row r="57" spans="1:8" s="316" customFormat="1" ht="23.25">
      <c r="D57" s="317"/>
      <c r="E57" s="318"/>
    </row>
    <row r="58" spans="1:8" s="316" customFormat="1">
      <c r="D58" s="317"/>
      <c r="E58" s="329" t="s">
        <v>129</v>
      </c>
      <c r="F58" s="330"/>
      <c r="G58" s="331"/>
      <c r="H58" s="340">
        <v>880</v>
      </c>
    </row>
    <row r="59" spans="1:8">
      <c r="A59" s="316"/>
      <c r="B59" s="316"/>
      <c r="C59" s="316"/>
      <c r="D59" s="317"/>
      <c r="E59" s="319"/>
      <c r="F59" s="292"/>
      <c r="G59" s="298"/>
      <c r="H59" s="299"/>
    </row>
    <row r="60" spans="1:8">
      <c r="A60" s="316"/>
      <c r="B60" s="316"/>
      <c r="C60" s="316"/>
      <c r="D60" s="317"/>
      <c r="E60" s="319"/>
      <c r="F60" s="292"/>
      <c r="G60" s="298"/>
      <c r="H60" s="299"/>
    </row>
    <row r="61" spans="1:8">
      <c r="A61" s="316"/>
      <c r="B61" s="316"/>
      <c r="C61" s="316"/>
      <c r="D61" s="317"/>
      <c r="E61" s="82" t="s">
        <v>623</v>
      </c>
      <c r="F61" s="303"/>
      <c r="G61" s="304"/>
      <c r="H61" s="209">
        <v>1510</v>
      </c>
    </row>
    <row r="62" spans="1:8">
      <c r="A62" s="316"/>
      <c r="B62" s="316"/>
      <c r="C62" s="316"/>
      <c r="D62" s="317"/>
      <c r="E62" s="319"/>
      <c r="F62" s="292"/>
      <c r="G62" s="298"/>
      <c r="H62" s="299"/>
    </row>
    <row r="63" spans="1:8" ht="48.75">
      <c r="A63" s="278"/>
      <c r="B63" s="354" t="s">
        <v>345</v>
      </c>
      <c r="C63" s="280"/>
      <c r="D63" s="280"/>
      <c r="E63" s="281"/>
      <c r="F63" s="282"/>
      <c r="G63" s="283"/>
      <c r="H63" s="281"/>
    </row>
    <row r="64" spans="1:8" s="289" customFormat="1">
      <c r="A64" s="285"/>
      <c r="B64" s="285" t="s">
        <v>8</v>
      </c>
      <c r="C64" s="285"/>
      <c r="D64" s="285"/>
      <c r="E64" s="286" t="s">
        <v>0</v>
      </c>
      <c r="F64" s="287" t="s">
        <v>79</v>
      </c>
      <c r="G64" s="140" t="s">
        <v>346</v>
      </c>
      <c r="H64" s="266" t="s">
        <v>115</v>
      </c>
    </row>
    <row r="65" spans="1:8" ht="29.1" customHeight="1">
      <c r="A65" s="290"/>
      <c r="B65" s="290"/>
      <c r="D65" s="291"/>
      <c r="E65" s="322"/>
      <c r="F65" s="323" t="s">
        <v>116</v>
      </c>
      <c r="G65" s="324"/>
      <c r="H65" s="220" t="s">
        <v>702</v>
      </c>
    </row>
    <row r="66" spans="1:8" s="289" customFormat="1" ht="29.1" customHeight="1">
      <c r="A66" s="290"/>
      <c r="B66" s="284"/>
      <c r="C66" s="284"/>
      <c r="D66" s="284"/>
      <c r="E66" s="322" t="s">
        <v>2</v>
      </c>
      <c r="F66" s="322" t="s">
        <v>56</v>
      </c>
      <c r="G66" s="325">
        <v>2860</v>
      </c>
      <c r="H66" s="65">
        <v>4570</v>
      </c>
    </row>
    <row r="67" spans="1:8" ht="29.1" customHeight="1">
      <c r="E67" s="322" t="s">
        <v>3</v>
      </c>
      <c r="F67" s="322" t="s">
        <v>49</v>
      </c>
      <c r="G67" s="325">
        <v>2690</v>
      </c>
      <c r="H67" s="65">
        <v>5180</v>
      </c>
    </row>
    <row r="68" spans="1:8" ht="29.1" customHeight="1">
      <c r="E68" s="322" t="s">
        <v>4</v>
      </c>
      <c r="F68" s="322" t="s">
        <v>50</v>
      </c>
      <c r="G68" s="325">
        <v>2890</v>
      </c>
      <c r="H68" s="65">
        <v>6140</v>
      </c>
    </row>
    <row r="69" spans="1:8" ht="29.1" customHeight="1">
      <c r="E69" s="322"/>
      <c r="H69" s="319"/>
    </row>
    <row r="70" spans="1:8" ht="29.1" customHeight="1">
      <c r="E70" s="328" t="s">
        <v>22</v>
      </c>
      <c r="H70" s="319"/>
    </row>
    <row r="71" spans="1:8" ht="29.1" customHeight="1">
      <c r="D71" s="300"/>
      <c r="E71" s="301"/>
    </row>
    <row r="72" spans="1:8" ht="29.1" customHeight="1">
      <c r="D72" s="300"/>
    </row>
    <row r="73" spans="1:8" ht="29.1" customHeight="1">
      <c r="D73" s="300"/>
      <c r="E73" s="329" t="s">
        <v>129</v>
      </c>
      <c r="F73" s="330"/>
      <c r="G73" s="331"/>
      <c r="H73" s="186">
        <v>610</v>
      </c>
    </row>
    <row r="74" spans="1:8" ht="29.1" customHeight="1">
      <c r="D74" s="300"/>
      <c r="E74" s="319"/>
      <c r="H74" s="341"/>
    </row>
    <row r="75" spans="1:8" ht="48.75">
      <c r="A75" s="278" t="s">
        <v>23</v>
      </c>
      <c r="B75" s="354" t="s">
        <v>30</v>
      </c>
      <c r="C75" s="350"/>
      <c r="D75" s="280"/>
      <c r="E75" s="281"/>
      <c r="F75" s="282"/>
      <c r="G75" s="283"/>
      <c r="H75" s="281"/>
    </row>
    <row r="76" spans="1:8" s="289" customFormat="1" ht="24" customHeight="1">
      <c r="A76" s="285"/>
      <c r="B76" s="285" t="s">
        <v>8</v>
      </c>
      <c r="C76" s="285"/>
      <c r="D76" s="285"/>
      <c r="E76" s="286" t="s">
        <v>0</v>
      </c>
      <c r="F76" s="287" t="s">
        <v>79</v>
      </c>
      <c r="G76" s="140" t="s">
        <v>323</v>
      </c>
      <c r="H76" s="266" t="s">
        <v>115</v>
      </c>
    </row>
    <row r="77" spans="1:8">
      <c r="A77" s="290"/>
      <c r="B77" s="290"/>
      <c r="D77" s="291"/>
      <c r="E77" s="292"/>
      <c r="F77" s="293" t="s">
        <v>116</v>
      </c>
      <c r="G77" s="294"/>
      <c r="H77" s="220" t="s">
        <v>702</v>
      </c>
    </row>
    <row r="78" spans="1:8">
      <c r="A78" s="290"/>
      <c r="E78" s="292" t="s">
        <v>2</v>
      </c>
      <c r="F78" s="292" t="s">
        <v>56</v>
      </c>
      <c r="G78" s="296">
        <v>3150</v>
      </c>
      <c r="H78" s="65">
        <v>4970</v>
      </c>
    </row>
    <row r="79" spans="1:8">
      <c r="E79" s="292" t="s">
        <v>3</v>
      </c>
      <c r="F79" s="292" t="s">
        <v>49</v>
      </c>
      <c r="G79" s="296">
        <v>3590</v>
      </c>
      <c r="H79" s="65">
        <v>5650</v>
      </c>
    </row>
    <row r="80" spans="1:8">
      <c r="E80" s="292" t="s">
        <v>4</v>
      </c>
      <c r="F80" s="292" t="s">
        <v>50</v>
      </c>
      <c r="G80" s="296">
        <v>3990</v>
      </c>
      <c r="H80" s="65">
        <v>6910</v>
      </c>
    </row>
    <row r="81" spans="1:8">
      <c r="E81" s="292"/>
      <c r="F81" s="292"/>
      <c r="G81" s="296"/>
      <c r="H81" s="65"/>
    </row>
    <row r="82" spans="1:8">
      <c r="E82" s="292"/>
      <c r="F82" s="292"/>
      <c r="G82" s="294"/>
      <c r="H82" s="294"/>
    </row>
    <row r="83" spans="1:8" s="316" customFormat="1">
      <c r="A83" s="284"/>
      <c r="B83" s="284"/>
      <c r="C83" s="284"/>
      <c r="D83" s="284"/>
      <c r="E83" s="297" t="s">
        <v>22</v>
      </c>
      <c r="F83" s="292"/>
      <c r="G83" s="298"/>
      <c r="H83" s="299"/>
    </row>
    <row r="84" spans="1:8" s="320" customFormat="1" ht="29.1" customHeight="1">
      <c r="A84" s="284"/>
      <c r="B84" s="284"/>
      <c r="C84" s="284"/>
      <c r="D84" s="300"/>
      <c r="E84" s="301"/>
      <c r="F84" s="292"/>
      <c r="G84" s="298"/>
      <c r="H84" s="299"/>
    </row>
    <row r="85" spans="1:8" ht="15.75">
      <c r="D85" s="300"/>
      <c r="E85" s="284"/>
      <c r="F85" s="284"/>
      <c r="G85" s="284"/>
      <c r="H85" s="284"/>
    </row>
    <row r="86" spans="1:8">
      <c r="D86" s="300"/>
      <c r="E86" s="302" t="s">
        <v>14</v>
      </c>
      <c r="F86" s="321"/>
      <c r="G86" s="304"/>
      <c r="H86" s="305">
        <v>800</v>
      </c>
    </row>
    <row r="87" spans="1:8" ht="18.75" customHeight="1">
      <c r="B87" s="385"/>
      <c r="C87" s="386"/>
      <c r="D87" s="386"/>
      <c r="E87" s="319"/>
      <c r="F87" s="322"/>
      <c r="G87" s="326"/>
      <c r="H87" s="319"/>
    </row>
    <row r="88" spans="1:8" s="289" customFormat="1">
      <c r="A88" s="285"/>
      <c r="B88" s="285" t="s">
        <v>29</v>
      </c>
      <c r="C88" s="285"/>
      <c r="D88" s="285"/>
      <c r="E88" s="286" t="s">
        <v>0</v>
      </c>
      <c r="F88" s="287" t="s">
        <v>79</v>
      </c>
      <c r="G88" s="140" t="s">
        <v>323</v>
      </c>
      <c r="H88" s="266" t="s">
        <v>115</v>
      </c>
    </row>
    <row r="89" spans="1:8">
      <c r="A89" s="290"/>
      <c r="B89" s="290"/>
      <c r="D89" s="291"/>
      <c r="E89" s="322"/>
      <c r="F89" s="323" t="s">
        <v>116</v>
      </c>
      <c r="G89" s="324"/>
      <c r="H89" s="220" t="s">
        <v>702</v>
      </c>
    </row>
    <row r="90" spans="1:8">
      <c r="A90" s="290"/>
      <c r="E90" s="322" t="s">
        <v>2</v>
      </c>
      <c r="F90" s="322" t="s">
        <v>51</v>
      </c>
      <c r="G90" s="325">
        <v>3860</v>
      </c>
      <c r="H90" s="65">
        <v>6340</v>
      </c>
    </row>
    <row r="91" spans="1:8" s="316" customFormat="1">
      <c r="A91" s="290"/>
      <c r="B91" s="284"/>
      <c r="C91" s="284"/>
      <c r="D91" s="284"/>
      <c r="E91" s="322" t="s">
        <v>3</v>
      </c>
      <c r="F91" s="322" t="s">
        <v>57</v>
      </c>
      <c r="G91" s="325">
        <v>4320</v>
      </c>
      <c r="H91" s="65">
        <v>7100</v>
      </c>
    </row>
    <row r="92" spans="1:8" s="316" customFormat="1">
      <c r="A92" s="290"/>
      <c r="B92" s="284"/>
      <c r="C92" s="284"/>
      <c r="D92" s="284"/>
      <c r="E92" s="322" t="s">
        <v>4</v>
      </c>
      <c r="F92" s="322" t="s">
        <v>58</v>
      </c>
      <c r="G92" s="325">
        <v>4520</v>
      </c>
      <c r="H92" s="65">
        <v>7880</v>
      </c>
    </row>
    <row r="93" spans="1:8" s="320" customFormat="1" ht="29.1" customHeight="1">
      <c r="A93" s="290"/>
      <c r="B93" s="284"/>
      <c r="C93" s="284"/>
      <c r="D93" s="284"/>
      <c r="E93" s="322" t="s">
        <v>5</v>
      </c>
      <c r="F93" s="322" t="s">
        <v>59</v>
      </c>
      <c r="G93" s="325">
        <v>4790</v>
      </c>
      <c r="H93" s="65">
        <v>10500</v>
      </c>
    </row>
    <row r="94" spans="1:8">
      <c r="F94" s="322"/>
      <c r="G94" s="326"/>
      <c r="H94" s="327"/>
    </row>
    <row r="95" spans="1:8">
      <c r="E95" s="328" t="s">
        <v>22</v>
      </c>
    </row>
    <row r="96" spans="1:8" ht="24" customHeight="1">
      <c r="D96" s="300"/>
      <c r="E96" s="301"/>
    </row>
    <row r="97" spans="1:8" ht="24" customHeight="1">
      <c r="D97" s="300"/>
    </row>
    <row r="98" spans="1:8">
      <c r="D98" s="300"/>
      <c r="E98" s="329" t="s">
        <v>14</v>
      </c>
      <c r="F98" s="330"/>
      <c r="G98" s="331"/>
      <c r="H98" s="332">
        <v>800</v>
      </c>
    </row>
    <row r="99" spans="1:8">
      <c r="D99" s="300"/>
      <c r="E99" s="301"/>
    </row>
    <row r="100" spans="1:8">
      <c r="D100" s="300"/>
      <c r="E100" s="333"/>
    </row>
    <row r="101" spans="1:8" s="289" customFormat="1">
      <c r="A101" s="285"/>
      <c r="B101" s="285" t="s">
        <v>15</v>
      </c>
      <c r="C101" s="285"/>
      <c r="D101" s="285"/>
      <c r="E101" s="286" t="s">
        <v>0</v>
      </c>
      <c r="F101" s="287" t="s">
        <v>79</v>
      </c>
      <c r="G101" s="140" t="s">
        <v>323</v>
      </c>
      <c r="H101" s="266" t="s">
        <v>115</v>
      </c>
    </row>
    <row r="102" spans="1:8" ht="29.1" customHeight="1">
      <c r="A102" s="290"/>
      <c r="B102" s="334"/>
      <c r="D102" s="291"/>
      <c r="E102" s="322"/>
      <c r="F102" s="323" t="s">
        <v>116</v>
      </c>
      <c r="G102" s="324"/>
      <c r="H102" s="220" t="s">
        <v>702</v>
      </c>
    </row>
    <row r="103" spans="1:8" s="289" customFormat="1" ht="29.1" customHeight="1">
      <c r="A103" s="290"/>
      <c r="B103" s="284"/>
      <c r="C103" s="284"/>
      <c r="D103" s="284"/>
      <c r="E103" s="292" t="s">
        <v>2</v>
      </c>
      <c r="F103" s="292" t="s">
        <v>16</v>
      </c>
      <c r="G103" s="296">
        <v>4320</v>
      </c>
      <c r="H103" s="65">
        <v>8040</v>
      </c>
    </row>
    <row r="104" spans="1:8" ht="29.1" customHeight="1">
      <c r="E104" s="292" t="s">
        <v>3</v>
      </c>
      <c r="F104" s="292" t="s">
        <v>17</v>
      </c>
      <c r="G104" s="296">
        <v>4700</v>
      </c>
      <c r="H104" s="65">
        <v>9560</v>
      </c>
    </row>
    <row r="105" spans="1:8" ht="29.1" customHeight="1">
      <c r="E105" s="292" t="s">
        <v>4</v>
      </c>
      <c r="F105" s="292" t="s">
        <v>55</v>
      </c>
      <c r="G105" s="296">
        <v>5560</v>
      </c>
      <c r="H105" s="65">
        <v>11850</v>
      </c>
    </row>
    <row r="106" spans="1:8" ht="29.1" customHeight="1">
      <c r="E106" s="335"/>
      <c r="F106" s="335"/>
      <c r="G106" s="336"/>
    </row>
    <row r="107" spans="1:8" ht="29.1" customHeight="1">
      <c r="E107" s="337" t="s">
        <v>22</v>
      </c>
      <c r="F107" s="335"/>
      <c r="G107" s="336"/>
    </row>
    <row r="108" spans="1:8" ht="29.1" customHeight="1">
      <c r="E108" s="301"/>
    </row>
    <row r="109" spans="1:8" ht="29.1" customHeight="1"/>
    <row r="110" spans="1:8" ht="29.1" customHeight="1">
      <c r="E110" s="329" t="s">
        <v>14</v>
      </c>
      <c r="F110" s="338"/>
      <c r="G110" s="339"/>
      <c r="H110" s="332">
        <v>800</v>
      </c>
    </row>
    <row r="111" spans="1:8" ht="29.1" customHeight="1">
      <c r="E111" s="301"/>
      <c r="F111" s="335"/>
      <c r="G111" s="336"/>
      <c r="H111" s="312"/>
    </row>
    <row r="112" spans="1:8" ht="48.75">
      <c r="A112" s="278"/>
      <c r="B112" s="354" t="s">
        <v>34</v>
      </c>
      <c r="C112" s="280"/>
      <c r="D112" s="280"/>
      <c r="E112" s="281"/>
      <c r="F112" s="282"/>
      <c r="G112" s="283"/>
      <c r="H112" s="281"/>
    </row>
    <row r="113" spans="1:8" s="289" customFormat="1">
      <c r="A113" s="285"/>
      <c r="B113" s="285" t="s">
        <v>8</v>
      </c>
      <c r="C113" s="285"/>
      <c r="D113" s="285"/>
      <c r="E113" s="286" t="s">
        <v>0</v>
      </c>
      <c r="F113" s="287" t="s">
        <v>79</v>
      </c>
      <c r="G113" s="140" t="s">
        <v>341</v>
      </c>
      <c r="H113" s="286" t="s">
        <v>82</v>
      </c>
    </row>
    <row r="114" spans="1:8" ht="29.1" customHeight="1">
      <c r="A114" s="290"/>
      <c r="B114" s="290"/>
      <c r="D114" s="291"/>
      <c r="E114" s="322"/>
      <c r="F114" s="323" t="s">
        <v>116</v>
      </c>
      <c r="G114" s="324"/>
      <c r="H114" s="319"/>
    </row>
    <row r="115" spans="1:8" s="289" customFormat="1" ht="29.1" customHeight="1">
      <c r="A115" s="290"/>
      <c r="B115" s="284"/>
      <c r="C115" s="284"/>
      <c r="D115" s="284"/>
      <c r="E115" s="322" t="s">
        <v>2</v>
      </c>
      <c r="F115" s="322" t="s">
        <v>56</v>
      </c>
      <c r="G115" s="325">
        <v>1580</v>
      </c>
      <c r="H115" s="65">
        <v>2630</v>
      </c>
    </row>
    <row r="116" spans="1:8" ht="29.1" customHeight="1">
      <c r="E116" s="322" t="s">
        <v>3</v>
      </c>
      <c r="F116" s="322" t="s">
        <v>49</v>
      </c>
      <c r="G116" s="325">
        <v>2010</v>
      </c>
      <c r="H116" s="65">
        <v>3340</v>
      </c>
    </row>
    <row r="117" spans="1:8" ht="29.1" customHeight="1">
      <c r="E117" s="322" t="s">
        <v>4</v>
      </c>
      <c r="F117" s="322" t="s">
        <v>50</v>
      </c>
      <c r="G117" s="325">
        <v>3210</v>
      </c>
      <c r="H117" s="65">
        <v>4460</v>
      </c>
    </row>
    <row r="118" spans="1:8" ht="29.1" customHeight="1">
      <c r="E118" s="322"/>
      <c r="H118" s="319"/>
    </row>
    <row r="119" spans="1:8" ht="29.1" customHeight="1">
      <c r="E119" s="328" t="s">
        <v>22</v>
      </c>
      <c r="H119" s="319"/>
    </row>
    <row r="120" spans="1:8" ht="29.1" customHeight="1">
      <c r="D120" s="300"/>
      <c r="E120" s="301"/>
    </row>
    <row r="121" spans="1:8" ht="29.1" customHeight="1">
      <c r="D121" s="300"/>
    </row>
    <row r="122" spans="1:8" ht="29.1" customHeight="1">
      <c r="D122" s="300"/>
      <c r="E122" s="329" t="s">
        <v>129</v>
      </c>
      <c r="F122" s="330"/>
      <c r="G122" s="331"/>
      <c r="H122" s="165">
        <v>610</v>
      </c>
    </row>
    <row r="123" spans="1:8" ht="29.1" customHeight="1">
      <c r="E123" s="311"/>
      <c r="H123" s="312"/>
    </row>
    <row r="124" spans="1:8" s="289" customFormat="1">
      <c r="A124" s="285"/>
      <c r="B124" s="285" t="s">
        <v>29</v>
      </c>
      <c r="C124" s="285"/>
      <c r="D124" s="285"/>
      <c r="E124" s="286" t="s">
        <v>0</v>
      </c>
      <c r="F124" s="287" t="s">
        <v>79</v>
      </c>
      <c r="G124" s="140" t="s">
        <v>341</v>
      </c>
      <c r="H124" s="286" t="s">
        <v>82</v>
      </c>
    </row>
    <row r="125" spans="1:8" ht="29.1" customHeight="1">
      <c r="A125" s="290"/>
      <c r="B125" s="290"/>
      <c r="D125" s="291"/>
      <c r="E125" s="322"/>
      <c r="F125" s="323" t="s">
        <v>116</v>
      </c>
      <c r="G125" s="324"/>
      <c r="H125" s="319"/>
    </row>
    <row r="126" spans="1:8" ht="29.1" customHeight="1">
      <c r="A126" s="290"/>
      <c r="E126" s="322" t="s">
        <v>2</v>
      </c>
      <c r="F126" s="322" t="s">
        <v>51</v>
      </c>
      <c r="G126" s="325">
        <v>2390</v>
      </c>
      <c r="H126" s="65">
        <v>3980</v>
      </c>
    </row>
    <row r="127" spans="1:8" s="289" customFormat="1" ht="29.1" customHeight="1">
      <c r="A127" s="284"/>
      <c r="B127" s="284"/>
      <c r="C127" s="284"/>
      <c r="D127" s="284"/>
      <c r="E127" s="322" t="s">
        <v>3</v>
      </c>
      <c r="F127" s="322" t="s">
        <v>57</v>
      </c>
      <c r="G127" s="325">
        <v>2890</v>
      </c>
      <c r="H127" s="65">
        <v>4820</v>
      </c>
    </row>
    <row r="128" spans="1:8" ht="29.1" customHeight="1">
      <c r="E128" s="322" t="s">
        <v>4</v>
      </c>
      <c r="F128" s="322" t="s">
        <v>62</v>
      </c>
      <c r="G128" s="325">
        <v>3440</v>
      </c>
      <c r="H128" s="65">
        <v>5730</v>
      </c>
    </row>
    <row r="129" spans="1:8" ht="29.1" customHeight="1">
      <c r="E129" s="322" t="s">
        <v>5</v>
      </c>
      <c r="F129" s="322" t="s">
        <v>59</v>
      </c>
      <c r="G129" s="325">
        <v>4680</v>
      </c>
      <c r="H129" s="65">
        <v>7800</v>
      </c>
    </row>
    <row r="130" spans="1:8" ht="29.1" customHeight="1">
      <c r="F130" s="322"/>
      <c r="G130" s="326"/>
      <c r="H130" s="65"/>
    </row>
    <row r="131" spans="1:8" ht="29.1" customHeight="1">
      <c r="E131" s="328" t="s">
        <v>22</v>
      </c>
      <c r="H131" s="65"/>
    </row>
    <row r="132" spans="1:8" ht="29.1" customHeight="1">
      <c r="D132" s="300"/>
      <c r="E132" s="301"/>
      <c r="H132" s="65"/>
    </row>
    <row r="133" spans="1:8" ht="29.1" customHeight="1">
      <c r="D133" s="300"/>
      <c r="H133" s="65"/>
    </row>
    <row r="134" spans="1:8" ht="29.1" customHeight="1">
      <c r="D134" s="300"/>
      <c r="E134" s="329" t="s">
        <v>129</v>
      </c>
      <c r="F134" s="330"/>
      <c r="G134" s="331"/>
      <c r="H134" s="340">
        <v>610</v>
      </c>
    </row>
    <row r="135" spans="1:8" ht="29.1" customHeight="1">
      <c r="D135" s="300"/>
      <c r="E135" s="301"/>
      <c r="H135" s="341"/>
    </row>
    <row r="136" spans="1:8" ht="48.75">
      <c r="A136" s="278"/>
      <c r="B136" s="354" t="s">
        <v>34</v>
      </c>
      <c r="C136" s="280"/>
      <c r="D136" s="280"/>
      <c r="E136" s="281"/>
      <c r="F136" s="282"/>
      <c r="G136" s="283"/>
      <c r="H136" s="281"/>
    </row>
    <row r="137" spans="1:8" s="289" customFormat="1">
      <c r="A137" s="285"/>
      <c r="B137" s="285" t="s">
        <v>15</v>
      </c>
      <c r="C137" s="285"/>
      <c r="D137" s="285"/>
      <c r="E137" s="286" t="s">
        <v>0</v>
      </c>
      <c r="F137" s="287" t="s">
        <v>79</v>
      </c>
      <c r="G137" s="140" t="s">
        <v>341</v>
      </c>
      <c r="H137" s="286" t="s">
        <v>82</v>
      </c>
    </row>
    <row r="138" spans="1:8" ht="29.1" customHeight="1">
      <c r="A138" s="290"/>
      <c r="B138" s="290"/>
      <c r="D138" s="291"/>
      <c r="E138" s="322"/>
      <c r="F138" s="323" t="s">
        <v>116</v>
      </c>
      <c r="G138" s="324"/>
      <c r="H138" s="319"/>
    </row>
    <row r="139" spans="1:8" ht="29.1" customHeight="1">
      <c r="A139" s="290"/>
      <c r="E139" s="322" t="s">
        <v>2</v>
      </c>
      <c r="F139" s="322" t="s">
        <v>16</v>
      </c>
      <c r="G139" s="325">
        <v>2750</v>
      </c>
      <c r="H139" s="65">
        <v>5000</v>
      </c>
    </row>
    <row r="140" spans="1:8" ht="29.1" customHeight="1">
      <c r="E140" s="322" t="s">
        <v>3</v>
      </c>
      <c r="F140" s="322" t="s">
        <v>17</v>
      </c>
      <c r="G140" s="325">
        <v>3960</v>
      </c>
      <c r="H140" s="65">
        <v>7200</v>
      </c>
    </row>
    <row r="141" spans="1:8" ht="29.1" customHeight="1">
      <c r="E141" s="322" t="s">
        <v>4</v>
      </c>
      <c r="F141" s="322" t="s">
        <v>63</v>
      </c>
      <c r="G141" s="325">
        <v>5390</v>
      </c>
      <c r="H141" s="65">
        <v>9790</v>
      </c>
    </row>
    <row r="142" spans="1:8" s="289" customFormat="1" ht="29.1" customHeight="1">
      <c r="A142" s="284"/>
      <c r="B142" s="284"/>
      <c r="C142" s="284"/>
      <c r="D142" s="284"/>
      <c r="E142" s="275"/>
      <c r="F142" s="322"/>
      <c r="G142" s="326"/>
      <c r="H142" s="319"/>
    </row>
    <row r="143" spans="1:8" ht="29.1" customHeight="1">
      <c r="E143" s="328" t="s">
        <v>22</v>
      </c>
      <c r="H143" s="319"/>
    </row>
    <row r="144" spans="1:8" ht="29.1" customHeight="1">
      <c r="D144" s="300"/>
      <c r="E144" s="301"/>
    </row>
    <row r="145" spans="1:8" ht="29.1" customHeight="1">
      <c r="D145" s="300"/>
    </row>
    <row r="146" spans="1:8" ht="29.1" customHeight="1">
      <c r="D146" s="300"/>
      <c r="E146" s="329" t="s">
        <v>129</v>
      </c>
      <c r="F146" s="330"/>
      <c r="G146" s="331"/>
      <c r="H146" s="340">
        <v>610</v>
      </c>
    </row>
    <row r="147" spans="1:8" ht="29.1" customHeight="1">
      <c r="D147" s="300"/>
      <c r="E147" s="301"/>
      <c r="H147" s="341"/>
    </row>
    <row r="148" spans="1:8" ht="48.75">
      <c r="A148" s="278"/>
      <c r="B148" s="25" t="s">
        <v>235</v>
      </c>
      <c r="C148" s="280"/>
      <c r="D148" s="280"/>
      <c r="E148" s="281"/>
      <c r="F148" s="282"/>
      <c r="G148" s="283"/>
      <c r="H148" s="281"/>
    </row>
    <row r="149" spans="1:8" s="289" customFormat="1">
      <c r="A149" s="285"/>
      <c r="B149" s="26" t="s">
        <v>551</v>
      </c>
      <c r="C149" s="285"/>
      <c r="D149" s="285"/>
      <c r="E149" s="286" t="s">
        <v>0</v>
      </c>
      <c r="F149" s="287" t="s">
        <v>79</v>
      </c>
      <c r="G149" s="140" t="s">
        <v>552</v>
      </c>
      <c r="H149" s="266" t="s">
        <v>439</v>
      </c>
    </row>
    <row r="150" spans="1:8" ht="29.1" customHeight="1">
      <c r="A150" s="290"/>
      <c r="B150" s="290"/>
      <c r="D150" s="291"/>
      <c r="E150" s="322"/>
      <c r="F150" s="17" t="s">
        <v>645</v>
      </c>
      <c r="G150" s="324"/>
      <c r="H150" s="220" t="s">
        <v>702</v>
      </c>
    </row>
    <row r="151" spans="1:8" s="320" customFormat="1" ht="29.1" customHeight="1">
      <c r="A151" s="290"/>
      <c r="B151" s="284"/>
      <c r="C151" s="284"/>
      <c r="D151" s="284"/>
      <c r="E151" s="16" t="s">
        <v>2</v>
      </c>
      <c r="F151" s="16" t="s">
        <v>275</v>
      </c>
      <c r="G151" s="325">
        <v>5590</v>
      </c>
      <c r="H151" s="683">
        <v>8030</v>
      </c>
    </row>
    <row r="152" spans="1:8" ht="29.1" customHeight="1">
      <c r="A152" s="290"/>
      <c r="E152" s="16" t="s">
        <v>3</v>
      </c>
      <c r="F152" s="16" t="s">
        <v>342</v>
      </c>
      <c r="G152" s="325">
        <v>5920</v>
      </c>
      <c r="H152" s="651">
        <v>8870</v>
      </c>
    </row>
    <row r="153" spans="1:8" ht="29.1" customHeight="1">
      <c r="A153" s="290"/>
      <c r="E153" s="16" t="s">
        <v>4</v>
      </c>
      <c r="F153" s="16" t="s">
        <v>703</v>
      </c>
      <c r="G153" s="325">
        <v>6250</v>
      </c>
      <c r="H153" s="651">
        <v>10070</v>
      </c>
    </row>
    <row r="154" spans="1:8" ht="29.1" customHeight="1">
      <c r="E154" s="24"/>
    </row>
    <row r="155" spans="1:8" ht="29.1" customHeight="1">
      <c r="E155" s="328" t="s">
        <v>22</v>
      </c>
    </row>
    <row r="156" spans="1:8" ht="29.1" customHeight="1">
      <c r="D156" s="300"/>
      <c r="E156" s="301"/>
    </row>
    <row r="157" spans="1:8" ht="29.1" customHeight="1">
      <c r="D157" s="300"/>
    </row>
    <row r="158" spans="1:8" ht="29.1" customHeight="1">
      <c r="D158" s="300"/>
      <c r="E158" s="82" t="s">
        <v>14</v>
      </c>
      <c r="F158" s="330"/>
      <c r="G158" s="331"/>
      <c r="H158" s="332">
        <v>660</v>
      </c>
    </row>
    <row r="159" spans="1:8" ht="29.1" customHeight="1">
      <c r="D159" s="300"/>
      <c r="E159" s="23"/>
      <c r="H159" s="312"/>
    </row>
    <row r="160" spans="1:8" ht="29.1" customHeight="1">
      <c r="D160" s="300"/>
      <c r="E160" s="23" t="s">
        <v>586</v>
      </c>
      <c r="H160" s="312"/>
    </row>
    <row r="161" spans="1:8" ht="33" customHeight="1">
      <c r="D161" s="300"/>
      <c r="E161" s="23"/>
      <c r="H161" s="312"/>
    </row>
    <row r="162" spans="1:8" ht="48.75">
      <c r="A162" s="278"/>
      <c r="B162" s="25" t="s">
        <v>235</v>
      </c>
      <c r="C162" s="280"/>
      <c r="D162" s="280"/>
      <c r="E162" s="281"/>
      <c r="F162" s="282"/>
      <c r="G162" s="283"/>
      <c r="H162" s="281"/>
    </row>
    <row r="163" spans="1:8" s="289" customFormat="1">
      <c r="A163" s="285"/>
      <c r="B163" s="26" t="s">
        <v>15</v>
      </c>
      <c r="C163" s="285"/>
      <c r="D163" s="285"/>
      <c r="E163" s="286" t="s">
        <v>0</v>
      </c>
      <c r="F163" s="287" t="s">
        <v>79</v>
      </c>
      <c r="G163" s="140" t="s">
        <v>439</v>
      </c>
      <c r="H163" s="313"/>
    </row>
    <row r="164" spans="1:8" ht="29.1" customHeight="1">
      <c r="A164" s="290"/>
      <c r="B164" s="290"/>
      <c r="D164" s="291"/>
      <c r="E164" s="322"/>
      <c r="F164" s="17" t="s">
        <v>343</v>
      </c>
      <c r="G164" s="218" t="s">
        <v>702</v>
      </c>
      <c r="H164" s="335"/>
    </row>
    <row r="165" spans="1:8" s="320" customFormat="1" ht="29.1" customHeight="1">
      <c r="A165" s="290"/>
      <c r="B165" s="284"/>
      <c r="C165" s="284"/>
      <c r="D165" s="284"/>
      <c r="E165" s="16" t="s">
        <v>3</v>
      </c>
      <c r="F165" s="16" t="s">
        <v>275</v>
      </c>
      <c r="G165" s="325">
        <v>8240</v>
      </c>
      <c r="H165" s="275"/>
    </row>
    <row r="166" spans="1:8" ht="29.1" customHeight="1">
      <c r="A166" s="290"/>
      <c r="E166" s="322"/>
      <c r="F166" s="322"/>
      <c r="G166" s="325"/>
    </row>
    <row r="167" spans="1:8" ht="29.1" customHeight="1">
      <c r="E167" s="322"/>
    </row>
    <row r="168" spans="1:8" ht="29.1" customHeight="1">
      <c r="E168" s="328" t="s">
        <v>22</v>
      </c>
    </row>
    <row r="169" spans="1:8" ht="29.1" customHeight="1">
      <c r="D169" s="300"/>
      <c r="E169" s="301"/>
    </row>
    <row r="170" spans="1:8" ht="29.1" customHeight="1">
      <c r="D170" s="300"/>
    </row>
    <row r="171" spans="1:8" ht="29.1" customHeight="1">
      <c r="D171" s="300"/>
      <c r="E171" s="82" t="s">
        <v>84</v>
      </c>
      <c r="F171" s="330"/>
      <c r="G171" s="331"/>
      <c r="H171" s="332">
        <v>3310</v>
      </c>
    </row>
    <row r="172" spans="1:8" ht="64.349999999999994" customHeight="1">
      <c r="D172" s="300"/>
      <c r="E172" s="23"/>
      <c r="H172" s="312"/>
    </row>
    <row r="173" spans="1:8" ht="33" customHeight="1">
      <c r="D173" s="300"/>
      <c r="E173" s="319"/>
      <c r="H173" s="312"/>
    </row>
    <row r="174" spans="1:8" ht="48.75">
      <c r="A174" s="278"/>
      <c r="B174" s="354" t="s">
        <v>35</v>
      </c>
      <c r="C174" s="280"/>
      <c r="D174" s="280"/>
      <c r="E174" s="281"/>
      <c r="F174" s="282"/>
      <c r="G174" s="283"/>
      <c r="H174" s="281"/>
    </row>
    <row r="175" spans="1:8" s="289" customFormat="1">
      <c r="A175" s="285"/>
      <c r="B175" s="285" t="s">
        <v>8</v>
      </c>
      <c r="C175" s="285"/>
      <c r="D175" s="285"/>
      <c r="E175" s="286" t="s">
        <v>0</v>
      </c>
      <c r="F175" s="287" t="s">
        <v>79</v>
      </c>
      <c r="G175" s="140" t="s">
        <v>341</v>
      </c>
      <c r="H175" s="286" t="s">
        <v>82</v>
      </c>
    </row>
    <row r="176" spans="1:8" ht="29.1" customHeight="1">
      <c r="A176" s="290"/>
      <c r="B176" s="290"/>
      <c r="D176" s="291"/>
      <c r="E176" s="322"/>
      <c r="F176" s="323" t="s">
        <v>116</v>
      </c>
      <c r="G176" s="324"/>
      <c r="H176" s="335"/>
    </row>
    <row r="177" spans="1:8" ht="29.1" customHeight="1">
      <c r="A177" s="290"/>
      <c r="E177" s="322" t="s">
        <v>2</v>
      </c>
      <c r="F177" s="322" t="s">
        <v>56</v>
      </c>
      <c r="G177" s="325">
        <v>1580</v>
      </c>
      <c r="H177" s="65">
        <v>2630</v>
      </c>
    </row>
    <row r="178" spans="1:8" s="320" customFormat="1" ht="29.1" customHeight="1">
      <c r="A178" s="284"/>
      <c r="B178" s="284"/>
      <c r="C178" s="284"/>
      <c r="D178" s="284"/>
      <c r="E178" s="322" t="s">
        <v>3</v>
      </c>
      <c r="F178" s="322" t="s">
        <v>49</v>
      </c>
      <c r="G178" s="325">
        <v>2010</v>
      </c>
      <c r="H178" s="65">
        <v>3340</v>
      </c>
    </row>
    <row r="179" spans="1:8" ht="29.1" customHeight="1">
      <c r="E179" s="322" t="s">
        <v>4</v>
      </c>
      <c r="F179" s="322" t="s">
        <v>50</v>
      </c>
      <c r="G179" s="325">
        <v>2680</v>
      </c>
      <c r="H179" s="65">
        <v>4460</v>
      </c>
    </row>
    <row r="180" spans="1:8" ht="29.1" customHeight="1">
      <c r="F180" s="322"/>
      <c r="G180" s="326"/>
    </row>
    <row r="181" spans="1:8" ht="29.1" customHeight="1">
      <c r="E181" s="328" t="s">
        <v>22</v>
      </c>
    </row>
    <row r="182" spans="1:8" ht="29.1" customHeight="1">
      <c r="D182" s="300"/>
      <c r="E182" s="301"/>
    </row>
    <row r="183" spans="1:8" ht="29.1" customHeight="1">
      <c r="D183" s="300"/>
    </row>
    <row r="184" spans="1:8" ht="29.1" customHeight="1">
      <c r="D184" s="300"/>
      <c r="E184" s="329" t="s">
        <v>14</v>
      </c>
      <c r="F184" s="330"/>
      <c r="G184" s="331"/>
      <c r="H184" s="332">
        <v>610</v>
      </c>
    </row>
    <row r="185" spans="1:8" ht="29.1" customHeight="1">
      <c r="D185" s="300"/>
      <c r="E185" s="301"/>
    </row>
    <row r="186" spans="1:8" ht="48.75">
      <c r="A186" s="278"/>
      <c r="B186" s="354" t="s">
        <v>35</v>
      </c>
      <c r="C186" s="280"/>
      <c r="D186" s="280"/>
      <c r="E186" s="281"/>
      <c r="F186" s="282"/>
      <c r="G186" s="283"/>
      <c r="H186" s="281"/>
    </row>
    <row r="187" spans="1:8" s="289" customFormat="1">
      <c r="A187" s="285"/>
      <c r="B187" s="285" t="s">
        <v>29</v>
      </c>
      <c r="C187" s="285"/>
      <c r="D187" s="285"/>
      <c r="E187" s="286" t="s">
        <v>0</v>
      </c>
      <c r="F187" s="287" t="s">
        <v>79</v>
      </c>
      <c r="G187" s="140" t="s">
        <v>341</v>
      </c>
      <c r="H187" s="288" t="s">
        <v>82</v>
      </c>
    </row>
    <row r="188" spans="1:8" ht="29.1" customHeight="1">
      <c r="A188" s="290"/>
      <c r="B188" s="290"/>
      <c r="D188" s="291"/>
      <c r="E188" s="322"/>
      <c r="F188" s="323" t="s">
        <v>116</v>
      </c>
      <c r="G188" s="324"/>
      <c r="H188" s="335"/>
    </row>
    <row r="189" spans="1:8" ht="29.1" customHeight="1">
      <c r="A189" s="290"/>
      <c r="E189" s="322" t="s">
        <v>2</v>
      </c>
      <c r="F189" s="322" t="s">
        <v>51</v>
      </c>
      <c r="G189" s="325">
        <v>2390</v>
      </c>
      <c r="H189" s="65">
        <v>3980</v>
      </c>
    </row>
    <row r="190" spans="1:8" s="320" customFormat="1" ht="29.1" customHeight="1">
      <c r="A190" s="290"/>
      <c r="B190" s="284"/>
      <c r="C190" s="284"/>
      <c r="D190" s="284"/>
      <c r="E190" s="322" t="s">
        <v>3</v>
      </c>
      <c r="F190" s="322" t="s">
        <v>57</v>
      </c>
      <c r="G190" s="325">
        <v>2890</v>
      </c>
      <c r="H190" s="65">
        <v>4820</v>
      </c>
    </row>
    <row r="191" spans="1:8" ht="29.1" customHeight="1">
      <c r="A191" s="290"/>
      <c r="E191" s="322" t="s">
        <v>4</v>
      </c>
      <c r="F191" s="322" t="s">
        <v>62</v>
      </c>
      <c r="G191" s="325">
        <v>3440</v>
      </c>
      <c r="H191" s="65">
        <v>5730</v>
      </c>
    </row>
    <row r="192" spans="1:8" ht="29.1" customHeight="1">
      <c r="A192" s="290"/>
      <c r="E192" s="322" t="s">
        <v>5</v>
      </c>
      <c r="F192" s="322" t="s">
        <v>59</v>
      </c>
      <c r="G192" s="325">
        <v>4680</v>
      </c>
      <c r="H192" s="65">
        <v>7800</v>
      </c>
    </row>
    <row r="193" spans="1:8" ht="29.1" customHeight="1">
      <c r="D193" s="300"/>
      <c r="E193" s="310"/>
      <c r="H193" s="312"/>
    </row>
    <row r="194" spans="1:8" ht="29.1" customHeight="1">
      <c r="E194" s="328" t="s">
        <v>22</v>
      </c>
    </row>
    <row r="195" spans="1:8" ht="29.1" customHeight="1">
      <c r="D195" s="300"/>
      <c r="E195" s="301"/>
    </row>
    <row r="196" spans="1:8" ht="29.1" customHeight="1">
      <c r="D196" s="300"/>
    </row>
    <row r="197" spans="1:8" ht="29.1" customHeight="1">
      <c r="D197" s="300"/>
      <c r="E197" s="329" t="s">
        <v>14</v>
      </c>
      <c r="F197" s="330"/>
      <c r="G197" s="331"/>
      <c r="H197" s="332">
        <v>610</v>
      </c>
    </row>
    <row r="198" spans="1:8" ht="49.5" customHeight="1">
      <c r="D198" s="300"/>
      <c r="E198" s="301"/>
    </row>
    <row r="199" spans="1:8" s="289" customFormat="1">
      <c r="A199" s="285"/>
      <c r="B199" s="285" t="s">
        <v>15</v>
      </c>
      <c r="C199" s="285"/>
      <c r="D199" s="285"/>
      <c r="E199" s="286" t="s">
        <v>0</v>
      </c>
      <c r="F199" s="287" t="s">
        <v>79</v>
      </c>
      <c r="G199" s="140" t="s">
        <v>341</v>
      </c>
      <c r="H199" s="288" t="s">
        <v>82</v>
      </c>
    </row>
    <row r="200" spans="1:8" ht="29.1" customHeight="1">
      <c r="A200" s="290"/>
      <c r="B200" s="290"/>
      <c r="D200" s="291"/>
      <c r="E200" s="322"/>
      <c r="F200" s="323" t="s">
        <v>116</v>
      </c>
      <c r="G200" s="324"/>
      <c r="H200" s="335"/>
    </row>
    <row r="201" spans="1:8" s="320" customFormat="1" ht="29.1" customHeight="1">
      <c r="A201" s="290"/>
      <c r="B201" s="284"/>
      <c r="C201" s="284"/>
      <c r="D201" s="284"/>
      <c r="E201" s="322" t="s">
        <v>2</v>
      </c>
      <c r="F201" s="322" t="s">
        <v>16</v>
      </c>
      <c r="G201" s="325">
        <v>2750</v>
      </c>
      <c r="H201" s="65">
        <v>5000</v>
      </c>
    </row>
    <row r="202" spans="1:8" ht="29.1" customHeight="1">
      <c r="A202" s="290"/>
      <c r="E202" s="322" t="s">
        <v>3</v>
      </c>
      <c r="F202" s="322" t="s">
        <v>17</v>
      </c>
      <c r="G202" s="325">
        <v>3960</v>
      </c>
      <c r="H202" s="65">
        <v>7200</v>
      </c>
    </row>
    <row r="203" spans="1:8" ht="29.1" customHeight="1">
      <c r="A203" s="290"/>
      <c r="E203" s="322" t="s">
        <v>4</v>
      </c>
      <c r="F203" s="322" t="s">
        <v>63</v>
      </c>
      <c r="G203" s="325">
        <v>5390</v>
      </c>
      <c r="H203" s="65">
        <v>9790</v>
      </c>
    </row>
    <row r="204" spans="1:8" ht="29.1" customHeight="1">
      <c r="E204" s="310"/>
    </row>
    <row r="205" spans="1:8" ht="29.1" customHeight="1">
      <c r="E205" s="328" t="s">
        <v>22</v>
      </c>
    </row>
    <row r="206" spans="1:8" ht="29.1" customHeight="1">
      <c r="E206" s="301"/>
    </row>
    <row r="207" spans="1:8" ht="29.1" customHeight="1"/>
    <row r="208" spans="1:8" ht="29.1" customHeight="1">
      <c r="E208" s="329" t="s">
        <v>14</v>
      </c>
      <c r="F208" s="330"/>
      <c r="G208" s="331"/>
      <c r="H208" s="332">
        <v>610</v>
      </c>
    </row>
    <row r="209" spans="1:8" ht="29.1" customHeight="1">
      <c r="E209" s="129"/>
    </row>
    <row r="210" spans="1:8" ht="29.1" customHeight="1">
      <c r="E210" s="129"/>
    </row>
    <row r="211" spans="1:8" ht="29.1" customHeight="1">
      <c r="E211" s="129"/>
    </row>
    <row r="212" spans="1:8" ht="29.1" customHeight="1">
      <c r="E212" s="129"/>
    </row>
    <row r="213" spans="1:8" ht="29.1" customHeight="1">
      <c r="E213" s="301"/>
      <c r="H213" s="312"/>
    </row>
    <row r="214" spans="1:8" ht="27" customHeight="1">
      <c r="B214" s="385"/>
      <c r="C214" s="386"/>
      <c r="D214" s="386"/>
      <c r="E214" s="319"/>
      <c r="F214" s="322"/>
      <c r="G214" s="326"/>
      <c r="H214" s="319"/>
    </row>
    <row r="215" spans="1:8" s="289" customFormat="1">
      <c r="A215" s="285"/>
      <c r="B215" s="285" t="s">
        <v>20</v>
      </c>
      <c r="C215" s="285"/>
      <c r="D215" s="285"/>
      <c r="E215" s="286" t="s">
        <v>0</v>
      </c>
      <c r="F215" s="287" t="s">
        <v>79</v>
      </c>
      <c r="G215" s="140" t="s">
        <v>341</v>
      </c>
      <c r="H215" s="288" t="s">
        <v>82</v>
      </c>
    </row>
    <row r="216" spans="1:8" ht="29.1" customHeight="1">
      <c r="A216" s="290"/>
      <c r="B216" s="290"/>
      <c r="D216" s="291"/>
      <c r="E216" s="322"/>
      <c r="F216" s="323" t="s">
        <v>116</v>
      </c>
      <c r="G216" s="325"/>
      <c r="H216" s="335"/>
    </row>
    <row r="217" spans="1:8" ht="29.1" customHeight="1">
      <c r="A217" s="290"/>
      <c r="E217" s="322" t="s">
        <v>2</v>
      </c>
      <c r="F217" s="322" t="s">
        <v>64</v>
      </c>
      <c r="G217" s="65">
        <v>2990</v>
      </c>
      <c r="H217" s="65">
        <v>5630</v>
      </c>
    </row>
    <row r="218" spans="1:8" ht="29.1" customHeight="1">
      <c r="A218" s="290"/>
      <c r="E218" s="322" t="s">
        <v>3</v>
      </c>
      <c r="F218" s="322" t="s">
        <v>65</v>
      </c>
      <c r="G218" s="65">
        <v>3570</v>
      </c>
      <c r="H218" s="65">
        <v>6720</v>
      </c>
    </row>
    <row r="219" spans="1:8" s="320" customFormat="1" ht="29.1" customHeight="1">
      <c r="A219" s="290"/>
      <c r="B219" s="284"/>
      <c r="C219" s="284"/>
      <c r="D219" s="284"/>
      <c r="E219" s="322" t="s">
        <v>4</v>
      </c>
      <c r="F219" s="322" t="s">
        <v>66</v>
      </c>
      <c r="G219" s="65">
        <v>4880</v>
      </c>
      <c r="H219" s="65">
        <v>9180</v>
      </c>
    </row>
    <row r="220" spans="1:8" ht="29.1" customHeight="1">
      <c r="E220" s="310"/>
      <c r="F220" s="322"/>
      <c r="G220" s="326"/>
    </row>
    <row r="221" spans="1:8" ht="29.1" customHeight="1">
      <c r="E221" s="328" t="s">
        <v>22</v>
      </c>
    </row>
    <row r="222" spans="1:8" ht="29.1" customHeight="1">
      <c r="E222" s="301"/>
    </row>
    <row r="223" spans="1:8" ht="29.1" customHeight="1"/>
    <row r="224" spans="1:8" ht="29.1" customHeight="1">
      <c r="E224" s="329" t="s">
        <v>14</v>
      </c>
      <c r="F224" s="330"/>
      <c r="G224" s="331"/>
      <c r="H224" s="332">
        <v>610</v>
      </c>
    </row>
    <row r="225" spans="1:8" ht="29.1" customHeight="1">
      <c r="E225" s="301"/>
    </row>
    <row r="226" spans="1:8" ht="48.75">
      <c r="A226" s="278"/>
      <c r="B226" s="279" t="s">
        <v>31</v>
      </c>
      <c r="C226" s="280"/>
      <c r="D226" s="280"/>
      <c r="E226" s="281"/>
      <c r="F226" s="282"/>
      <c r="G226" s="283"/>
      <c r="H226" s="281"/>
    </row>
    <row r="227" spans="1:8" s="289" customFormat="1">
      <c r="A227" s="285"/>
      <c r="B227" s="285" t="s">
        <v>8</v>
      </c>
      <c r="C227" s="285"/>
      <c r="D227" s="285"/>
      <c r="E227" s="286" t="s">
        <v>0</v>
      </c>
      <c r="F227" s="287" t="s">
        <v>79</v>
      </c>
      <c r="G227" s="140" t="s">
        <v>324</v>
      </c>
      <c r="H227" s="313"/>
    </row>
    <row r="228" spans="1:8" ht="29.1" customHeight="1">
      <c r="A228" s="290"/>
      <c r="B228" s="290"/>
      <c r="D228" s="291"/>
      <c r="E228" s="322"/>
      <c r="F228" s="323" t="s">
        <v>116</v>
      </c>
      <c r="G228" s="324"/>
      <c r="H228" s="335"/>
    </row>
    <row r="229" spans="1:8" s="320" customFormat="1" ht="29.1" customHeight="1">
      <c r="A229" s="290"/>
      <c r="B229" s="284"/>
      <c r="C229" s="284"/>
      <c r="D229" s="284"/>
      <c r="E229" s="322" t="s">
        <v>2</v>
      </c>
      <c r="F229" s="322" t="s">
        <v>49</v>
      </c>
      <c r="G229" s="325">
        <v>3330</v>
      </c>
      <c r="H229" s="275"/>
    </row>
    <row r="230" spans="1:8" ht="29.1" customHeight="1">
      <c r="A230" s="290"/>
      <c r="E230" s="322" t="s">
        <v>4</v>
      </c>
      <c r="F230" s="322" t="s">
        <v>50</v>
      </c>
      <c r="G230" s="325">
        <v>3680</v>
      </c>
    </row>
    <row r="231" spans="1:8" ht="29.1" customHeight="1">
      <c r="E231" s="322"/>
    </row>
    <row r="232" spans="1:8" ht="29.1" customHeight="1">
      <c r="E232" s="328" t="s">
        <v>22</v>
      </c>
    </row>
    <row r="233" spans="1:8" ht="29.1" customHeight="1">
      <c r="D233" s="300"/>
      <c r="E233" s="301"/>
    </row>
    <row r="234" spans="1:8" ht="29.1" customHeight="1">
      <c r="D234" s="300"/>
    </row>
    <row r="235" spans="1:8" ht="29.1" customHeight="1">
      <c r="D235" s="300"/>
      <c r="E235" s="82" t="s">
        <v>14</v>
      </c>
      <c r="F235" s="330"/>
      <c r="G235" s="331"/>
      <c r="H235" s="332">
        <v>730</v>
      </c>
    </row>
    <row r="236" spans="1:8" ht="29.1" customHeight="1">
      <c r="D236" s="300"/>
      <c r="E236" s="319"/>
      <c r="H236" s="312"/>
    </row>
    <row r="237" spans="1:8" ht="29.1" customHeight="1">
      <c r="D237" s="300"/>
      <c r="E237" s="319"/>
      <c r="H237" s="312"/>
    </row>
    <row r="238" spans="1:8" ht="48.75">
      <c r="A238" s="278"/>
      <c r="B238" s="279" t="s">
        <v>31</v>
      </c>
      <c r="C238" s="280"/>
      <c r="D238" s="280"/>
      <c r="E238" s="281"/>
      <c r="F238" s="282"/>
      <c r="G238" s="283"/>
      <c r="H238" s="281"/>
    </row>
    <row r="239" spans="1:8" s="289" customFormat="1">
      <c r="A239" s="285"/>
      <c r="B239" s="26" t="s">
        <v>15</v>
      </c>
      <c r="C239" s="285"/>
      <c r="D239" s="285"/>
      <c r="E239" s="286" t="s">
        <v>0</v>
      </c>
      <c r="F239" s="287" t="s">
        <v>79</v>
      </c>
      <c r="G239" s="140" t="s">
        <v>324</v>
      </c>
      <c r="H239" s="313" t="s">
        <v>598</v>
      </c>
    </row>
    <row r="240" spans="1:8" ht="29.1" customHeight="1">
      <c r="A240" s="290"/>
      <c r="B240" s="290"/>
      <c r="D240" s="291"/>
      <c r="E240" s="322"/>
      <c r="F240" s="323" t="s">
        <v>116</v>
      </c>
      <c r="G240" s="324"/>
      <c r="H240" s="335"/>
    </row>
    <row r="241" spans="1:8" s="320" customFormat="1" ht="29.1" customHeight="1">
      <c r="A241" s="290"/>
      <c r="B241" s="284"/>
      <c r="C241" s="284"/>
      <c r="D241" s="284"/>
      <c r="E241" s="48" t="s">
        <v>2</v>
      </c>
      <c r="F241" s="48" t="s">
        <v>462</v>
      </c>
      <c r="G241" s="325">
        <v>4260</v>
      </c>
      <c r="H241" s="325">
        <v>7960</v>
      </c>
    </row>
    <row r="242" spans="1:8" ht="29.1" customHeight="1">
      <c r="A242" s="290"/>
      <c r="E242" s="16" t="s">
        <v>4</v>
      </c>
      <c r="F242" s="16" t="s">
        <v>342</v>
      </c>
      <c r="G242" s="325">
        <v>4470</v>
      </c>
      <c r="H242" s="325">
        <v>8490</v>
      </c>
    </row>
    <row r="243" spans="1:8" ht="29.1" customHeight="1">
      <c r="E243" s="16" t="s">
        <v>5</v>
      </c>
      <c r="F243" s="19" t="s">
        <v>744</v>
      </c>
      <c r="G243" s="134">
        <v>5360</v>
      </c>
      <c r="H243" s="134">
        <v>10190</v>
      </c>
    </row>
    <row r="244" spans="1:8" ht="29.1" customHeight="1">
      <c r="E244" s="328" t="s">
        <v>22</v>
      </c>
    </row>
    <row r="245" spans="1:8" ht="29.1" customHeight="1">
      <c r="D245" s="300"/>
      <c r="E245" s="301"/>
    </row>
    <row r="246" spans="1:8" ht="29.1" customHeight="1">
      <c r="D246" s="300"/>
    </row>
    <row r="247" spans="1:8" ht="29.1" customHeight="1">
      <c r="D247" s="300"/>
      <c r="E247" s="82" t="s">
        <v>14</v>
      </c>
      <c r="F247" s="330"/>
      <c r="G247" s="331"/>
      <c r="H247" s="332">
        <v>800</v>
      </c>
    </row>
    <row r="248" spans="1:8" ht="29.1" customHeight="1">
      <c r="D248" s="300"/>
      <c r="E248" s="23"/>
      <c r="H248" s="312"/>
    </row>
    <row r="249" spans="1:8" ht="29.1" customHeight="1">
      <c r="D249" s="300"/>
      <c r="E249" s="23"/>
      <c r="H249" s="312"/>
    </row>
    <row r="250" spans="1:8" ht="48.75">
      <c r="A250" s="278"/>
      <c r="B250" s="25" t="s">
        <v>516</v>
      </c>
      <c r="C250" s="280"/>
      <c r="D250" s="280"/>
      <c r="E250" s="281"/>
      <c r="F250" s="282"/>
      <c r="G250" s="283"/>
      <c r="H250" s="281"/>
    </row>
    <row r="251" spans="1:8">
      <c r="A251" s="285"/>
      <c r="B251" s="285" t="s">
        <v>15</v>
      </c>
      <c r="C251" s="285"/>
      <c r="D251" s="285"/>
      <c r="E251" s="286" t="s">
        <v>0</v>
      </c>
      <c r="F251" s="287" t="s">
        <v>79</v>
      </c>
      <c r="G251" s="140" t="s">
        <v>323</v>
      </c>
      <c r="H251" s="313"/>
    </row>
    <row r="252" spans="1:8">
      <c r="A252" s="290"/>
      <c r="B252" s="290"/>
      <c r="D252" s="291"/>
      <c r="E252" s="322"/>
      <c r="F252" s="323" t="s">
        <v>116</v>
      </c>
      <c r="G252" s="324"/>
      <c r="H252" s="335"/>
    </row>
    <row r="253" spans="1:8">
      <c r="A253" s="290"/>
      <c r="E253" s="322" t="s">
        <v>2</v>
      </c>
      <c r="F253" s="16" t="s">
        <v>16</v>
      </c>
      <c r="G253" s="65">
        <v>3700</v>
      </c>
    </row>
    <row r="254" spans="1:8">
      <c r="A254" s="290"/>
      <c r="E254" s="322" t="s">
        <v>4</v>
      </c>
      <c r="F254" s="322" t="s">
        <v>17</v>
      </c>
      <c r="G254" s="65">
        <v>4050</v>
      </c>
    </row>
    <row r="255" spans="1:8">
      <c r="F255" s="322"/>
      <c r="G255" s="326"/>
    </row>
    <row r="256" spans="1:8">
      <c r="E256" s="176" t="s">
        <v>22</v>
      </c>
      <c r="F256" s="67"/>
      <c r="G256" s="67"/>
      <c r="H256" s="9"/>
    </row>
    <row r="257" spans="1:8">
      <c r="E257" s="169"/>
      <c r="F257" s="67"/>
      <c r="G257" s="67"/>
      <c r="H257" s="9"/>
    </row>
    <row r="258" spans="1:8">
      <c r="D258" s="300"/>
      <c r="E258" s="81" t="s">
        <v>14</v>
      </c>
      <c r="F258" s="160"/>
      <c r="G258" s="160"/>
      <c r="H258" s="161">
        <v>800</v>
      </c>
    </row>
    <row r="259" spans="1:8">
      <c r="D259" s="300"/>
      <c r="E259" s="24"/>
      <c r="F259" s="67"/>
      <c r="G259" s="67"/>
      <c r="H259" s="143"/>
    </row>
    <row r="260" spans="1:8">
      <c r="D260" s="300"/>
      <c r="E260" s="24" t="s">
        <v>544</v>
      </c>
      <c r="F260" s="67"/>
      <c r="G260" s="67"/>
      <c r="H260" s="143"/>
    </row>
    <row r="261" spans="1:8">
      <c r="D261" s="300"/>
      <c r="E261" s="81" t="s">
        <v>545</v>
      </c>
      <c r="F261" s="330"/>
      <c r="G261" s="331"/>
      <c r="H261" s="161">
        <v>1630</v>
      </c>
    </row>
    <row r="262" spans="1:8">
      <c r="D262" s="300"/>
      <c r="E262" s="319"/>
      <c r="H262" s="312"/>
    </row>
    <row r="263" spans="1:8">
      <c r="D263" s="300"/>
      <c r="E263" s="23"/>
      <c r="H263" s="312"/>
    </row>
    <row r="264" spans="1:8" ht="48.75">
      <c r="A264" s="278"/>
      <c r="B264" s="279" t="s">
        <v>32</v>
      </c>
      <c r="C264" s="280"/>
      <c r="D264" s="280"/>
      <c r="E264" s="281"/>
      <c r="F264" s="282"/>
      <c r="G264" s="283"/>
      <c r="H264" s="281"/>
    </row>
    <row r="265" spans="1:8" s="289" customFormat="1">
      <c r="A265" s="285"/>
      <c r="B265" s="285" t="s">
        <v>15</v>
      </c>
      <c r="C265" s="285"/>
      <c r="D265" s="285"/>
      <c r="E265" s="286" t="s">
        <v>0</v>
      </c>
      <c r="F265" s="287" t="s">
        <v>79</v>
      </c>
      <c r="G265" s="140" t="s">
        <v>323</v>
      </c>
      <c r="H265" s="313"/>
    </row>
    <row r="266" spans="1:8" ht="29.1" customHeight="1">
      <c r="A266" s="290"/>
      <c r="B266" s="290"/>
      <c r="D266" s="291"/>
      <c r="E266" s="322"/>
      <c r="F266" s="323" t="s">
        <v>116</v>
      </c>
      <c r="G266" s="324"/>
      <c r="H266" s="335"/>
    </row>
    <row r="267" spans="1:8" ht="29.1" customHeight="1">
      <c r="A267" s="290"/>
      <c r="E267" s="322" t="s">
        <v>2</v>
      </c>
      <c r="F267" s="16" t="s">
        <v>16</v>
      </c>
      <c r="G267" s="65">
        <v>3680</v>
      </c>
    </row>
    <row r="268" spans="1:8" s="320" customFormat="1" ht="29.1" customHeight="1">
      <c r="A268" s="290"/>
      <c r="B268" s="284"/>
      <c r="C268" s="284"/>
      <c r="D268" s="284"/>
      <c r="E268" s="322" t="s">
        <v>4</v>
      </c>
      <c r="F268" s="322" t="s">
        <v>17</v>
      </c>
      <c r="G268" s="65">
        <v>4780</v>
      </c>
      <c r="H268" s="275"/>
    </row>
    <row r="269" spans="1:8" ht="29.1" customHeight="1">
      <c r="F269" s="322"/>
      <c r="G269" s="326"/>
    </row>
    <row r="270" spans="1:8" ht="29.1" customHeight="1">
      <c r="E270" s="328" t="s">
        <v>22</v>
      </c>
    </row>
    <row r="271" spans="1:8" ht="29.1" customHeight="1">
      <c r="E271" s="301"/>
      <c r="F271" s="322"/>
      <c r="G271" s="326"/>
    </row>
    <row r="272" spans="1:8" ht="29.1" customHeight="1">
      <c r="D272" s="300"/>
    </row>
    <row r="273" spans="1:9" ht="29.1" customHeight="1">
      <c r="D273" s="300"/>
      <c r="E273" s="82" t="s">
        <v>84</v>
      </c>
      <c r="F273" s="330"/>
      <c r="G273" s="331"/>
      <c r="H273" s="332">
        <v>2862</v>
      </c>
    </row>
    <row r="274" spans="1:9" ht="29.1" customHeight="1">
      <c r="D274" s="300"/>
      <c r="E274" s="319"/>
      <c r="H274" s="312"/>
    </row>
    <row r="275" spans="1:9" ht="29.1" customHeight="1">
      <c r="D275" s="300"/>
      <c r="E275" s="82" t="s">
        <v>14</v>
      </c>
      <c r="F275" s="330"/>
      <c r="G275" s="331"/>
      <c r="H275" s="332">
        <v>610</v>
      </c>
    </row>
    <row r="276" spans="1:9" ht="29.1" customHeight="1">
      <c r="D276" s="300"/>
      <c r="E276" s="23"/>
      <c r="H276" s="312"/>
    </row>
    <row r="277" spans="1:9" ht="29.1" customHeight="1">
      <c r="D277" s="300"/>
      <c r="E277" s="23"/>
      <c r="H277" s="312"/>
    </row>
    <row r="278" spans="1:9" ht="29.1" customHeight="1">
      <c r="D278" s="300"/>
      <c r="E278" s="23"/>
      <c r="H278" s="312"/>
    </row>
    <row r="279" spans="1:9" ht="29.1" customHeight="1">
      <c r="D279" s="300"/>
      <c r="E279" s="23"/>
      <c r="H279" s="312"/>
    </row>
    <row r="280" spans="1:9" ht="29.1" customHeight="1">
      <c r="D280" s="300"/>
      <c r="E280" s="23"/>
      <c r="H280" s="312"/>
    </row>
    <row r="281" spans="1:9" ht="29.1" customHeight="1">
      <c r="D281" s="300"/>
      <c r="E281" s="23"/>
      <c r="H281" s="312"/>
    </row>
    <row r="282" spans="1:9" ht="29.1" customHeight="1">
      <c r="D282" s="300"/>
      <c r="E282" s="23"/>
      <c r="H282" s="312"/>
    </row>
    <row r="283" spans="1:9" ht="29.1" customHeight="1">
      <c r="D283" s="300"/>
      <c r="E283" s="319"/>
      <c r="H283" s="312"/>
    </row>
    <row r="284" spans="1:9" ht="18.75" customHeight="1">
      <c r="D284" s="300"/>
      <c r="E284" s="319"/>
      <c r="H284" s="312"/>
    </row>
    <row r="285" spans="1:9" ht="29.1" customHeight="1">
      <c r="D285" s="300"/>
      <c r="E285" s="319"/>
      <c r="H285" s="312"/>
    </row>
    <row r="286" spans="1:9" ht="48.75">
      <c r="A286" s="278"/>
      <c r="B286" s="279" t="s">
        <v>36</v>
      </c>
      <c r="C286" s="280"/>
      <c r="D286" s="280"/>
      <c r="E286" s="281"/>
      <c r="F286" s="282"/>
      <c r="G286" s="283"/>
      <c r="H286" s="281"/>
    </row>
    <row r="287" spans="1:9" s="289" customFormat="1">
      <c r="A287" s="285"/>
      <c r="B287" s="285" t="s">
        <v>8</v>
      </c>
      <c r="C287" s="285"/>
      <c r="D287" s="285"/>
      <c r="E287" s="286" t="s">
        <v>0</v>
      </c>
      <c r="F287" s="287" t="s">
        <v>79</v>
      </c>
      <c r="G287" s="140" t="s">
        <v>323</v>
      </c>
      <c r="H287" s="96" t="s">
        <v>731</v>
      </c>
      <c r="I287" s="96" t="s">
        <v>114</v>
      </c>
    </row>
    <row r="288" spans="1:9" ht="82.5" customHeight="1">
      <c r="A288" s="290"/>
      <c r="B288" s="290"/>
      <c r="D288" s="291"/>
      <c r="E288" s="322"/>
      <c r="F288" s="323" t="s">
        <v>116</v>
      </c>
      <c r="H288" s="220"/>
      <c r="I288" s="616" t="s">
        <v>702</v>
      </c>
    </row>
    <row r="289" spans="1:9" ht="29.1" customHeight="1">
      <c r="A289" s="290"/>
      <c r="E289" s="322" t="s">
        <v>2</v>
      </c>
      <c r="F289" s="322" t="s">
        <v>56</v>
      </c>
      <c r="G289" s="325">
        <v>1580</v>
      </c>
      <c r="H289" s="325">
        <v>2630</v>
      </c>
      <c r="I289" s="134">
        <v>2840</v>
      </c>
    </row>
    <row r="290" spans="1:9" ht="29.1" customHeight="1">
      <c r="A290" s="290"/>
      <c r="E290" s="322" t="s">
        <v>3</v>
      </c>
      <c r="F290" s="322" t="s">
        <v>49</v>
      </c>
      <c r="G290" s="325">
        <v>2010</v>
      </c>
      <c r="H290" s="325">
        <v>3340</v>
      </c>
      <c r="I290" s="134">
        <v>3610</v>
      </c>
    </row>
    <row r="291" spans="1:9" ht="29.1" customHeight="1">
      <c r="A291" s="290"/>
      <c r="E291" s="322" t="s">
        <v>4</v>
      </c>
      <c r="F291" s="322" t="s">
        <v>50</v>
      </c>
      <c r="G291" s="325">
        <v>2680</v>
      </c>
      <c r="H291" s="325">
        <v>4460</v>
      </c>
      <c r="I291" s="134">
        <v>4810</v>
      </c>
    </row>
    <row r="292" spans="1:9" ht="29.1" customHeight="1">
      <c r="F292" s="322"/>
      <c r="G292" s="326"/>
    </row>
    <row r="293" spans="1:9" ht="29.1" customHeight="1">
      <c r="E293" s="328" t="s">
        <v>22</v>
      </c>
    </row>
    <row r="294" spans="1:9" ht="29.1" customHeight="1">
      <c r="D294" s="300"/>
      <c r="E294" s="301"/>
      <c r="F294" s="320"/>
      <c r="G294" s="342"/>
      <c r="H294" s="320"/>
    </row>
    <row r="295" spans="1:9" ht="29.1" customHeight="1"/>
    <row r="296" spans="1:9" ht="29.1" customHeight="1">
      <c r="E296" s="329" t="s">
        <v>14</v>
      </c>
      <c r="F296" s="330"/>
      <c r="G296" s="331"/>
      <c r="H296" s="332">
        <v>610</v>
      </c>
    </row>
    <row r="297" spans="1:9" s="320" customFormat="1" ht="29.1" customHeight="1">
      <c r="A297" s="284"/>
      <c r="B297" s="284"/>
      <c r="C297" s="284"/>
      <c r="D297" s="284"/>
      <c r="E297" s="301"/>
      <c r="G297" s="342"/>
    </row>
    <row r="298" spans="1:9" s="320" customFormat="1" ht="29.1" customHeight="1">
      <c r="A298" s="284"/>
      <c r="B298" s="284"/>
      <c r="C298" s="284"/>
      <c r="D298" s="284"/>
      <c r="E298" s="301"/>
      <c r="F298" s="276"/>
      <c r="G298" s="309"/>
      <c r="H298" s="312"/>
    </row>
    <row r="299" spans="1:9" s="320" customFormat="1" ht="29.1" customHeight="1">
      <c r="A299" s="284"/>
      <c r="B299" s="284"/>
      <c r="C299" s="284"/>
      <c r="D299" s="284"/>
    </row>
    <row r="300" spans="1:9" ht="48.75">
      <c r="A300" s="278"/>
      <c r="B300" s="279" t="s">
        <v>36</v>
      </c>
      <c r="C300" s="280"/>
      <c r="D300" s="280"/>
      <c r="E300" s="281"/>
      <c r="F300" s="282"/>
      <c r="G300" s="283"/>
      <c r="H300" s="281"/>
    </row>
    <row r="301" spans="1:9" s="289" customFormat="1">
      <c r="A301" s="285"/>
      <c r="B301" s="285" t="s">
        <v>29</v>
      </c>
      <c r="C301" s="285"/>
      <c r="D301" s="285"/>
      <c r="E301" s="286" t="s">
        <v>0</v>
      </c>
      <c r="F301" s="287" t="s">
        <v>79</v>
      </c>
      <c r="G301" s="140" t="s">
        <v>323</v>
      </c>
      <c r="H301" s="96" t="s">
        <v>114</v>
      </c>
    </row>
    <row r="302" spans="1:9" ht="29.1" customHeight="1">
      <c r="A302" s="290"/>
      <c r="B302" s="290"/>
      <c r="D302" s="291"/>
      <c r="E302" s="322"/>
      <c r="F302" s="323" t="s">
        <v>116</v>
      </c>
      <c r="G302" s="324"/>
      <c r="H302" s="220" t="s">
        <v>702</v>
      </c>
    </row>
    <row r="303" spans="1:9" ht="29.1" customHeight="1">
      <c r="A303" s="290"/>
      <c r="E303" s="322" t="s">
        <v>2</v>
      </c>
      <c r="F303" s="322" t="s">
        <v>51</v>
      </c>
      <c r="G303" s="325">
        <v>2390</v>
      </c>
      <c r="H303" s="325">
        <v>4300</v>
      </c>
    </row>
    <row r="304" spans="1:9" ht="29.1" customHeight="1">
      <c r="E304" s="322" t="s">
        <v>3</v>
      </c>
      <c r="F304" s="322" t="s">
        <v>57</v>
      </c>
      <c r="G304" s="325">
        <v>2890</v>
      </c>
      <c r="H304" s="325">
        <v>5200</v>
      </c>
    </row>
    <row r="305" spans="1:8" ht="29.1" customHeight="1">
      <c r="A305" s="290"/>
      <c r="E305" s="322" t="s">
        <v>4</v>
      </c>
      <c r="F305" s="322" t="s">
        <v>62</v>
      </c>
      <c r="G305" s="325">
        <v>3440</v>
      </c>
      <c r="H305" s="325">
        <v>6190</v>
      </c>
    </row>
    <row r="306" spans="1:8" ht="29.1" customHeight="1">
      <c r="A306" s="290"/>
      <c r="E306" s="322" t="s">
        <v>5</v>
      </c>
      <c r="F306" s="322" t="s">
        <v>59</v>
      </c>
      <c r="G306" s="325">
        <v>4680</v>
      </c>
      <c r="H306" s="65">
        <v>8420</v>
      </c>
    </row>
    <row r="307" spans="1:8" ht="29.1" customHeight="1">
      <c r="F307" s="322"/>
      <c r="G307" s="326"/>
      <c r="H307" s="319"/>
    </row>
    <row r="308" spans="1:8" ht="29.1" customHeight="1">
      <c r="E308" s="328" t="s">
        <v>22</v>
      </c>
      <c r="H308" s="319"/>
    </row>
    <row r="309" spans="1:8" ht="29.1" customHeight="1">
      <c r="D309" s="300"/>
      <c r="E309" s="301"/>
      <c r="F309" s="320"/>
      <c r="G309" s="342"/>
      <c r="H309" s="320"/>
    </row>
    <row r="310" spans="1:8" s="320" customFormat="1" ht="29.1" customHeight="1">
      <c r="A310" s="284"/>
      <c r="B310" s="284"/>
      <c r="C310" s="284"/>
      <c r="D310" s="284"/>
    </row>
    <row r="311" spans="1:8" ht="29.1" customHeight="1">
      <c r="E311" s="329" t="s">
        <v>14</v>
      </c>
      <c r="F311" s="330"/>
      <c r="G311" s="331"/>
      <c r="H311" s="332">
        <v>610</v>
      </c>
    </row>
    <row r="312" spans="1:8" ht="29.1" customHeight="1">
      <c r="E312" s="301"/>
      <c r="F312" s="320"/>
      <c r="G312" s="342"/>
      <c r="H312" s="320"/>
    </row>
    <row r="313" spans="1:8" ht="29.1" customHeight="1">
      <c r="E313" s="301"/>
      <c r="H313" s="312"/>
    </row>
    <row r="314" spans="1:8" ht="29.1" customHeight="1"/>
    <row r="315" spans="1:8" s="289" customFormat="1">
      <c r="A315" s="285"/>
      <c r="B315" s="285" t="s">
        <v>15</v>
      </c>
      <c r="C315" s="285"/>
      <c r="D315" s="285"/>
      <c r="E315" s="286" t="s">
        <v>0</v>
      </c>
      <c r="F315" s="287" t="s">
        <v>79</v>
      </c>
      <c r="G315" s="140" t="s">
        <v>323</v>
      </c>
      <c r="H315" s="96" t="s">
        <v>303</v>
      </c>
    </row>
    <row r="316" spans="1:8" ht="29.1" customHeight="1">
      <c r="A316" s="290"/>
      <c r="B316" s="290"/>
      <c r="D316" s="291"/>
      <c r="E316" s="322"/>
      <c r="F316" s="323" t="s">
        <v>116</v>
      </c>
      <c r="G316" s="324"/>
      <c r="H316" s="220" t="s">
        <v>702</v>
      </c>
    </row>
    <row r="317" spans="1:8" ht="29.1" customHeight="1">
      <c r="A317" s="290"/>
      <c r="E317" s="322" t="s">
        <v>2</v>
      </c>
      <c r="F317" s="322" t="s">
        <v>16</v>
      </c>
      <c r="G317" s="325">
        <v>3000</v>
      </c>
      <c r="H317" s="325">
        <v>5120</v>
      </c>
    </row>
    <row r="318" spans="1:8" ht="29.1" customHeight="1">
      <c r="A318" s="290"/>
      <c r="E318" s="322" t="s">
        <v>3</v>
      </c>
      <c r="F318" s="322" t="s">
        <v>17</v>
      </c>
      <c r="G318" s="325">
        <v>4320</v>
      </c>
      <c r="H318" s="325">
        <v>7380</v>
      </c>
    </row>
    <row r="319" spans="1:8" ht="29.1" customHeight="1">
      <c r="A319" s="290"/>
      <c r="E319" s="322" t="s">
        <v>4</v>
      </c>
      <c r="F319" s="322" t="s">
        <v>55</v>
      </c>
      <c r="G319" s="325">
        <v>5880</v>
      </c>
      <c r="H319" s="325">
        <v>10040</v>
      </c>
    </row>
    <row r="320" spans="1:8" ht="29.1" customHeight="1">
      <c r="F320" s="322"/>
      <c r="G320" s="326"/>
      <c r="H320" s="319"/>
    </row>
    <row r="321" spans="1:9" ht="29.1" customHeight="1">
      <c r="E321" s="328" t="s">
        <v>22</v>
      </c>
      <c r="H321" s="319"/>
    </row>
    <row r="322" spans="1:9" ht="29.1" customHeight="1">
      <c r="D322" s="300"/>
      <c r="E322" s="301"/>
      <c r="H322" s="320"/>
    </row>
    <row r="323" spans="1:9" ht="29.1" customHeight="1"/>
    <row r="324" spans="1:9" ht="29.1" customHeight="1">
      <c r="E324" s="329" t="s">
        <v>14</v>
      </c>
      <c r="F324" s="330"/>
      <c r="G324" s="331"/>
      <c r="H324" s="332">
        <v>610</v>
      </c>
    </row>
    <row r="325" spans="1:9" ht="29.1" customHeight="1">
      <c r="E325" s="301"/>
      <c r="H325" s="312"/>
    </row>
    <row r="326" spans="1:9" ht="29.1" customHeight="1">
      <c r="A326" s="285"/>
      <c r="B326" s="26" t="s">
        <v>91</v>
      </c>
      <c r="C326" s="285"/>
      <c r="D326" s="285"/>
      <c r="E326" s="286" t="s">
        <v>0</v>
      </c>
      <c r="F326" s="287" t="s">
        <v>79</v>
      </c>
      <c r="G326" s="140" t="s">
        <v>323</v>
      </c>
      <c r="H326" s="96" t="s">
        <v>303</v>
      </c>
      <c r="I326" s="289"/>
    </row>
    <row r="327" spans="1:9" ht="29.1" customHeight="1">
      <c r="A327" s="290"/>
      <c r="B327" s="290"/>
      <c r="D327" s="291"/>
      <c r="E327" s="322"/>
      <c r="F327" s="323" t="s">
        <v>116</v>
      </c>
      <c r="G327" s="324"/>
      <c r="H327" s="220" t="s">
        <v>702</v>
      </c>
    </row>
    <row r="328" spans="1:9" ht="29.1" customHeight="1">
      <c r="A328" s="290"/>
      <c r="E328" s="322" t="s">
        <v>2</v>
      </c>
      <c r="F328" s="16" t="s">
        <v>60</v>
      </c>
      <c r="G328" s="325">
        <v>3870</v>
      </c>
      <c r="H328" s="325">
        <v>6160</v>
      </c>
    </row>
    <row r="329" spans="1:9" ht="29.1" customHeight="1">
      <c r="A329" s="290"/>
      <c r="E329" s="322" t="s">
        <v>3</v>
      </c>
      <c r="F329" s="16" t="s">
        <v>49</v>
      </c>
      <c r="G329" s="325">
        <v>4620</v>
      </c>
      <c r="H329" s="325">
        <v>7350</v>
      </c>
    </row>
    <row r="330" spans="1:9" ht="29.1" customHeight="1">
      <c r="A330" s="290"/>
      <c r="E330" s="322" t="s">
        <v>4</v>
      </c>
      <c r="F330" s="16" t="s">
        <v>735</v>
      </c>
      <c r="G330" s="325">
        <v>6310</v>
      </c>
      <c r="H330" s="325">
        <v>10040</v>
      </c>
    </row>
    <row r="331" spans="1:9" ht="27" customHeight="1">
      <c r="F331" s="322"/>
      <c r="G331" s="326"/>
      <c r="H331" s="319"/>
    </row>
    <row r="332" spans="1:9">
      <c r="E332" s="328" t="s">
        <v>22</v>
      </c>
      <c r="H332" s="319"/>
    </row>
    <row r="333" spans="1:9">
      <c r="D333" s="300"/>
      <c r="E333" s="301"/>
      <c r="H333" s="320"/>
    </row>
    <row r="335" spans="1:9">
      <c r="E335" s="329" t="s">
        <v>14</v>
      </c>
      <c r="F335" s="330"/>
      <c r="G335" s="331"/>
      <c r="H335" s="332">
        <v>610</v>
      </c>
    </row>
    <row r="336" spans="1:9">
      <c r="E336" s="301"/>
      <c r="H336" s="312"/>
    </row>
  </sheetData>
  <mergeCells count="1">
    <mergeCell ref="A1:H1"/>
  </mergeCells>
  <phoneticPr fontId="8" type="noConversion"/>
  <printOptions horizontalCentered="1"/>
  <pageMargins left="0.67" right="0.67" top="0.79166666666666663" bottom="0.79000000000000015" header="0.39000000000000007" footer="0.39000000000000007"/>
  <pageSetup paperSize="9" scale="35" fitToHeight="5" orientation="portrait" copies="4" r:id="rId1"/>
  <headerFooter>
    <oddHeader>&amp;L&amp;"Calibri (Body),Regular"&amp;16Tom Faulkner UK Retail Price List - 2022
&amp;R&amp;"Calibri (Body),Regular"&amp;16Coffee Tables</oddHeader>
    <oddFooter>&amp;L&amp;"Calibri (Body),Regular"&amp;16Prices do not include delivery and installation.&amp;R&amp;"Calibri (Body),Regular"&amp;16&amp;P</oddFooter>
  </headerFooter>
  <drawing r:id="rId2"/>
  <extLst>
    <ext xmlns:mx="http://schemas.microsoft.com/office/mac/excel/2008/main" uri="{64002731-A6B0-56B0-2670-7721B7C09600}">
      <mx:PLV Mode="1" OnePage="0" WScale="35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434B4-BF73-4B1F-ACC6-DFFE9C1B49E6}">
  <sheetPr codeName="Sheet8">
    <tabColor rgb="FFFFC000"/>
  </sheetPr>
  <dimension ref="A1:J593"/>
  <sheetViews>
    <sheetView showGridLines="0" view="pageLayout" zoomScale="55" zoomScaleNormal="120" zoomScalePageLayoutView="55" workbookViewId="0">
      <selection activeCell="J545" sqref="J545"/>
    </sheetView>
  </sheetViews>
  <sheetFormatPr defaultColWidth="11.125" defaultRowHeight="15.75"/>
  <cols>
    <col min="1" max="1" width="1.625" customWidth="1"/>
    <col min="2" max="2" width="14" bestFit="1" customWidth="1"/>
    <col min="3" max="3" width="27.625" customWidth="1"/>
    <col min="4" max="4" width="26.625" customWidth="1"/>
    <col min="5" max="5" width="11.125" customWidth="1"/>
    <col min="6" max="6" width="17.125" bestFit="1" customWidth="1"/>
    <col min="7" max="7" width="22.125" style="9" customWidth="1"/>
    <col min="8" max="8" width="32.125" style="9" customWidth="1"/>
    <col min="9" max="9" width="32.625" style="9" customWidth="1"/>
    <col min="10" max="10" width="25.625" style="9" customWidth="1"/>
    <col min="11" max="11" width="11.125" customWidth="1"/>
  </cols>
  <sheetData>
    <row r="1" spans="1:10" ht="36">
      <c r="A1" s="696" t="s">
        <v>19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A2" s="11"/>
      <c r="B2" s="11"/>
      <c r="C2" s="11"/>
      <c r="D2" s="11"/>
      <c r="E2" s="11"/>
      <c r="F2" s="11"/>
      <c r="G2" s="116"/>
      <c r="H2" s="116"/>
      <c r="I2" s="116"/>
      <c r="J2" s="116"/>
    </row>
    <row r="3" spans="1:10" ht="48.75">
      <c r="A3" s="2" t="s">
        <v>23</v>
      </c>
      <c r="B3" s="25" t="s">
        <v>24</v>
      </c>
      <c r="C3" s="3"/>
      <c r="D3" s="3"/>
      <c r="E3" s="3"/>
      <c r="F3" s="3"/>
      <c r="G3" s="117"/>
      <c r="H3" s="71"/>
      <c r="I3" s="71"/>
      <c r="J3" s="71"/>
    </row>
    <row r="4" spans="1:10" s="69" customFormat="1" ht="26.25">
      <c r="A4" s="26"/>
      <c r="B4" s="26" t="s">
        <v>83</v>
      </c>
      <c r="C4" s="26"/>
      <c r="D4" s="26"/>
      <c r="E4" s="28" t="s">
        <v>0</v>
      </c>
      <c r="F4" s="705" t="s">
        <v>79</v>
      </c>
      <c r="G4" s="706"/>
      <c r="H4" s="177" t="s">
        <v>1</v>
      </c>
      <c r="I4" s="28" t="s">
        <v>598</v>
      </c>
      <c r="J4" s="26"/>
    </row>
    <row r="5" spans="1:10" ht="26.25">
      <c r="A5" s="1"/>
      <c r="B5" s="14"/>
      <c r="C5" s="14"/>
      <c r="D5" s="14"/>
      <c r="E5" s="48"/>
      <c r="F5" s="273" t="s">
        <v>113</v>
      </c>
      <c r="G5" s="24" t="s">
        <v>174</v>
      </c>
      <c r="H5" s="167"/>
      <c r="I5" s="218" t="s">
        <v>663</v>
      </c>
    </row>
    <row r="6" spans="1:10" ht="26.25">
      <c r="A6" s="1"/>
      <c r="B6" s="14"/>
      <c r="C6" s="14"/>
      <c r="D6" s="14"/>
      <c r="E6" s="16" t="s">
        <v>2</v>
      </c>
      <c r="F6" s="93" t="s">
        <v>9</v>
      </c>
      <c r="G6" s="152" t="s">
        <v>132</v>
      </c>
      <c r="H6" s="415">
        <f>ROUNDUP(((USD_per_GBP*('UK-R-Dining Tables'!G6/(1+'Exchange rate'!UK_vat_rate)))+1)/10,0)*10</f>
        <v>13040</v>
      </c>
      <c r="I6" s="415">
        <f>ROUNDUP(((USD_per_GBP*('UK-R-Dining Tables'!H6/(1+'Exchange rate'!UK_vat_rate)))+1)/10,0)*10</f>
        <v>17070</v>
      </c>
    </row>
    <row r="7" spans="1:10" ht="26.25">
      <c r="A7" s="1"/>
      <c r="B7" s="14"/>
      <c r="C7" s="14"/>
      <c r="D7" s="14"/>
      <c r="E7" s="16" t="s">
        <v>3</v>
      </c>
      <c r="F7" s="87" t="s">
        <v>327</v>
      </c>
      <c r="G7" s="152" t="s">
        <v>335</v>
      </c>
      <c r="H7" s="415">
        <f>ROUNDUP(((USD_per_GBP*('UK-R-Dining Tables'!G7/(1+'Exchange rate'!UK_vat_rate)))+1)/10,0)*10</f>
        <v>15000</v>
      </c>
      <c r="I7" s="415">
        <f>ROUNDUP(((USD_per_GBP*('UK-R-Dining Tables'!H7/(1+'Exchange rate'!UK_vat_rate)))+1)/10,0)*10</f>
        <v>19640</v>
      </c>
      <c r="J7" s="159"/>
    </row>
    <row r="8" spans="1:10" ht="26.25">
      <c r="A8" s="1"/>
      <c r="B8" s="14"/>
      <c r="C8" s="14"/>
      <c r="D8" s="14"/>
      <c r="E8" s="16" t="s">
        <v>4</v>
      </c>
      <c r="F8" s="87" t="s">
        <v>268</v>
      </c>
      <c r="G8" s="152" t="s">
        <v>337</v>
      </c>
      <c r="H8" s="415">
        <f>ROUNDUP(((USD_per_GBP*('UK-R-Dining Tables'!G8/(1+'Exchange rate'!UK_vat_rate)))+1)/10,0)*10</f>
        <v>17240</v>
      </c>
      <c r="I8" s="415">
        <f>ROUNDUP(((USD_per_GBP*('UK-R-Dining Tables'!H8/(1+'Exchange rate'!UK_vat_rate)))+1)/10,0)*10</f>
        <v>22580</v>
      </c>
      <c r="J8" s="159"/>
    </row>
    <row r="9" spans="1:10" ht="26.25">
      <c r="A9" s="1"/>
      <c r="B9" s="14"/>
      <c r="C9" s="14"/>
      <c r="D9" s="14"/>
      <c r="E9" s="144" t="s">
        <v>5</v>
      </c>
      <c r="F9" s="87" t="s">
        <v>328</v>
      </c>
      <c r="G9" s="152" t="s">
        <v>336</v>
      </c>
      <c r="H9" s="415">
        <f>ROUNDUP(((USD_per_GBP*('UK-R-Dining Tables'!G9/(1+'Exchange rate'!UK_vat_rate)))+1)/10,0)*10</f>
        <v>21550</v>
      </c>
      <c r="I9" s="415">
        <f>ROUNDUP(((USD_per_GBP*('UK-R-Dining Tables'!H9/(1+'Exchange rate'!UK_vat_rate)))+1)/10,0)*10</f>
        <v>28230</v>
      </c>
      <c r="J9" s="159"/>
    </row>
    <row r="10" spans="1:10" ht="25.35" customHeight="1">
      <c r="B10" s="14"/>
      <c r="C10" s="14"/>
      <c r="D10" s="14"/>
      <c r="E10" s="48"/>
      <c r="F10" s="48"/>
      <c r="G10" s="150"/>
      <c r="H10" s="150"/>
      <c r="I10" s="150"/>
    </row>
    <row r="11" spans="1:10" ht="25.35" customHeight="1">
      <c r="B11" s="14"/>
      <c r="C11" s="14"/>
      <c r="D11" s="14"/>
      <c r="E11" s="168" t="s">
        <v>127</v>
      </c>
      <c r="F11" s="168"/>
      <c r="G11" s="150"/>
      <c r="H11" s="150"/>
      <c r="I11" s="150"/>
    </row>
    <row r="12" spans="1:10" ht="25.35" customHeight="1">
      <c r="B12" s="14"/>
      <c r="C12" s="14"/>
      <c r="D12" s="14"/>
      <c r="E12" s="169"/>
      <c r="F12" s="169"/>
      <c r="G12" s="170"/>
      <c r="H12" s="170"/>
      <c r="I12" s="150"/>
    </row>
    <row r="13" spans="1:10" ht="24.75" customHeight="1">
      <c r="B13" s="14"/>
      <c r="C13" s="14"/>
      <c r="D13" s="14"/>
      <c r="E13" s="8"/>
      <c r="F13" s="8"/>
      <c r="G13" s="170"/>
      <c r="H13" s="170"/>
      <c r="I13" s="170"/>
    </row>
    <row r="14" spans="1:10" ht="25.35" customHeight="1">
      <c r="B14" s="14"/>
      <c r="C14" s="14"/>
      <c r="D14" s="14"/>
      <c r="E14" s="171" t="s">
        <v>14</v>
      </c>
      <c r="F14" s="171"/>
      <c r="G14" s="172"/>
      <c r="H14" s="172"/>
      <c r="I14" s="373">
        <f>ROUNDUP(((USD_per_GBP*('UK-R-Dining Tables'!H14/(1+'Exchange rate'!UK_vat_rate)))+1)/10,0)*10</f>
        <v>1560</v>
      </c>
    </row>
    <row r="15" spans="1:10" ht="25.35" customHeight="1">
      <c r="B15" s="14"/>
      <c r="C15" s="14"/>
      <c r="D15" s="14"/>
      <c r="E15" s="129"/>
      <c r="F15" s="129"/>
      <c r="G15" s="150"/>
      <c r="H15" s="150"/>
      <c r="I15" s="150"/>
    </row>
    <row r="16" spans="1:10" ht="25.35" customHeight="1">
      <c r="E16" s="129"/>
      <c r="F16" s="129"/>
      <c r="H16" s="119"/>
      <c r="I16" s="120"/>
      <c r="J16" s="120"/>
    </row>
    <row r="17" spans="1:10" ht="25.35" customHeight="1">
      <c r="E17" s="129"/>
      <c r="F17" s="129"/>
      <c r="H17" s="119"/>
      <c r="I17" s="120"/>
      <c r="J17" s="120"/>
    </row>
    <row r="18" spans="1:10" ht="25.35" customHeight="1">
      <c r="E18" s="129"/>
      <c r="F18" s="129"/>
      <c r="H18" s="119"/>
      <c r="I18" s="120"/>
      <c r="J18" s="120"/>
    </row>
    <row r="19" spans="1:10" ht="48.75">
      <c r="A19" s="2" t="s">
        <v>23</v>
      </c>
      <c r="B19" s="25" t="s">
        <v>24</v>
      </c>
      <c r="C19" s="3"/>
      <c r="D19" s="3"/>
      <c r="E19" s="3"/>
      <c r="F19" s="117"/>
      <c r="G19" s="71"/>
      <c r="H19" s="71"/>
      <c r="I19" s="71"/>
      <c r="J19"/>
    </row>
    <row r="20" spans="1:10" s="69" customFormat="1" ht="26.25">
      <c r="A20" s="26"/>
      <c r="B20" s="26" t="s">
        <v>15</v>
      </c>
      <c r="C20" s="26"/>
      <c r="D20" s="26"/>
      <c r="E20" s="28" t="s">
        <v>0</v>
      </c>
      <c r="F20" s="136" t="s">
        <v>79</v>
      </c>
      <c r="G20" s="136"/>
      <c r="H20" s="177" t="s">
        <v>635</v>
      </c>
      <c r="I20" s="28" t="s">
        <v>653</v>
      </c>
      <c r="J20" s="26" t="s">
        <v>598</v>
      </c>
    </row>
    <row r="21" spans="1:10" ht="42">
      <c r="A21" s="1"/>
      <c r="B21" s="14"/>
      <c r="C21" s="14"/>
      <c r="D21" s="14"/>
      <c r="E21" s="48"/>
      <c r="F21" s="167" t="s">
        <v>113</v>
      </c>
      <c r="G21" s="167" t="s">
        <v>174</v>
      </c>
      <c r="H21" s="218"/>
      <c r="J21" s="620" t="s">
        <v>663</v>
      </c>
    </row>
    <row r="22" spans="1:10" ht="26.25">
      <c r="A22" s="1"/>
      <c r="B22" s="14"/>
      <c r="C22" s="14"/>
      <c r="D22" s="14"/>
      <c r="E22" s="16" t="s">
        <v>2</v>
      </c>
      <c r="F22" s="87" t="s">
        <v>16</v>
      </c>
      <c r="G22" s="598" t="s">
        <v>134</v>
      </c>
      <c r="H22" s="602">
        <f>ROUNDUP(((USD_per_GBP*('UK-R-Dining Tables'!G21/(1+'Exchange rate'!UK_vat_rate)))+1)/10,0)*10</f>
        <v>5760</v>
      </c>
      <c r="I22" s="554">
        <f>ROUNDUP(((USD_per_GBP*('UK-R-Dining Tables'!H21/(1+'Exchange rate'!UK_vat_rate)))+1)/10,0)*10</f>
        <v>8350</v>
      </c>
      <c r="J22" s="505">
        <f>ROUNDUP(((USD_per_GBP*('UK-R-Dining Tables'!I21/(1+'Exchange rate'!UK_vat_rate)))+1)/10,0)*10</f>
        <v>10940</v>
      </c>
    </row>
    <row r="23" spans="1:10" ht="26.25">
      <c r="A23" s="1"/>
      <c r="B23" s="14"/>
      <c r="C23" s="14"/>
      <c r="D23" s="14"/>
      <c r="E23" s="16" t="s">
        <v>3</v>
      </c>
      <c r="F23" s="87" t="s">
        <v>17</v>
      </c>
      <c r="G23" s="598" t="s">
        <v>170</v>
      </c>
      <c r="H23" s="602">
        <f>ROUNDUP(((USD_per_GBP*('UK-R-Dining Tables'!G22/(1+'Exchange rate'!UK_vat_rate)))+1)/10,0)*10</f>
        <v>6620</v>
      </c>
      <c r="I23" s="554">
        <f>ROUNDUP(((USD_per_GBP*('UK-R-Dining Tables'!H22/(1+'Exchange rate'!UK_vat_rate)))+1)/10,0)*10</f>
        <v>9610</v>
      </c>
      <c r="J23" s="505">
        <f>ROUNDUP(((USD_per_GBP*('UK-R-Dining Tables'!I22/(1+'Exchange rate'!UK_vat_rate)))+1)/10,0)*10</f>
        <v>12580</v>
      </c>
    </row>
    <row r="24" spans="1:10" ht="26.25">
      <c r="A24" s="1"/>
      <c r="B24" s="14"/>
      <c r="C24" s="14"/>
      <c r="D24" s="14"/>
      <c r="E24" s="16" t="s">
        <v>4</v>
      </c>
      <c r="F24" s="87" t="s">
        <v>654</v>
      </c>
      <c r="G24" s="598" t="s">
        <v>334</v>
      </c>
      <c r="H24" s="602">
        <f>ROUNDUP(((USD_per_GBP*('UK-R-Dining Tables'!G23/(1+'Exchange rate'!UK_vat_rate)))+1)/10,0)*10</f>
        <v>8280</v>
      </c>
      <c r="I24" s="554">
        <f>ROUNDUP(((USD_per_GBP*('UK-R-Dining Tables'!H23/(1+'Exchange rate'!UK_vat_rate)))+1)/10,0)*10</f>
        <v>13170</v>
      </c>
      <c r="J24" s="505">
        <f>ROUNDUP(((USD_per_GBP*('UK-R-Dining Tables'!I23/(1+'Exchange rate'!UK_vat_rate)))+1)/10,0)*10</f>
        <v>15720</v>
      </c>
    </row>
    <row r="25" spans="1:10" ht="26.25">
      <c r="A25" s="1"/>
      <c r="B25" s="14"/>
      <c r="C25" s="14"/>
      <c r="D25" s="14"/>
      <c r="E25" s="144" t="s">
        <v>5</v>
      </c>
      <c r="F25" s="87" t="s">
        <v>681</v>
      </c>
      <c r="G25" s="598" t="s">
        <v>683</v>
      </c>
      <c r="H25" s="602">
        <f>ROUNDUP(((USD_per_GBP*('UK-R-Dining Tables'!G24/(1+'Exchange rate'!UK_vat_rate)))+1)/10,0)*10</f>
        <v>9510</v>
      </c>
      <c r="I25" s="554">
        <f>ROUNDUP(((USD_per_GBP*('UK-R-Dining Tables'!H24/(1+'Exchange rate'!UK_vat_rate)))+1)/10,0)*10</f>
        <v>13800</v>
      </c>
      <c r="J25" s="505">
        <f>ROUNDUP(((USD_per_GBP*('UK-R-Dining Tables'!I24/(1+'Exchange rate'!UK_vat_rate)))+1)/10,0)*10</f>
        <v>18080</v>
      </c>
    </row>
    <row r="26" spans="1:10" ht="25.35" customHeight="1">
      <c r="B26" s="14"/>
      <c r="C26" s="14"/>
      <c r="D26" s="14"/>
      <c r="E26" s="48"/>
      <c r="F26" s="150"/>
      <c r="G26" s="150"/>
      <c r="H26" s="150"/>
      <c r="J26"/>
    </row>
    <row r="27" spans="1:10" ht="25.35" customHeight="1">
      <c r="B27" s="14"/>
      <c r="C27" s="14"/>
      <c r="D27" s="14"/>
      <c r="E27" s="168" t="s">
        <v>127</v>
      </c>
      <c r="F27" s="150"/>
      <c r="G27" s="150"/>
      <c r="H27" s="150"/>
      <c r="J27"/>
    </row>
    <row r="28" spans="1:10" ht="25.35" customHeight="1">
      <c r="B28" s="14"/>
      <c r="C28" s="14"/>
      <c r="D28" s="14"/>
      <c r="E28" s="169"/>
      <c r="F28" s="170"/>
      <c r="G28" s="170"/>
      <c r="H28" s="150"/>
      <c r="J28"/>
    </row>
    <row r="29" spans="1:10" ht="24.75" customHeight="1">
      <c r="B29" s="14"/>
      <c r="C29" s="14"/>
      <c r="D29" s="14"/>
      <c r="E29" s="8"/>
      <c r="F29" s="170"/>
      <c r="G29" s="170"/>
      <c r="H29" s="170"/>
      <c r="J29"/>
    </row>
    <row r="30" spans="1:10" ht="25.35" customHeight="1">
      <c r="B30" s="14"/>
      <c r="C30" s="14"/>
      <c r="D30" s="14"/>
      <c r="E30" s="171" t="s">
        <v>14</v>
      </c>
      <c r="F30" s="172"/>
      <c r="G30" s="172"/>
      <c r="H30" s="173"/>
      <c r="I30" s="601">
        <f>ROUNDUP(((USD_per_GBP*('UK-R-Dining Tables'!H29/(1+'Exchange rate'!UK_vat_rate)))+1)/10,0)*10</f>
        <v>1560</v>
      </c>
      <c r="J30"/>
    </row>
    <row r="31" spans="1:10" ht="25.35" customHeight="1">
      <c r="B31" s="14"/>
      <c r="C31" s="14"/>
      <c r="D31" s="14"/>
      <c r="E31" s="64"/>
      <c r="F31" s="150"/>
      <c r="G31" s="150"/>
      <c r="H31" s="597"/>
      <c r="J31"/>
    </row>
    <row r="32" spans="1:10" ht="25.35" customHeight="1">
      <c r="B32" s="14"/>
      <c r="C32" s="14"/>
      <c r="D32" s="14"/>
      <c r="E32" s="129"/>
      <c r="F32" s="150"/>
      <c r="G32" s="150"/>
      <c r="H32" s="150"/>
      <c r="J32"/>
    </row>
    <row r="33" spans="1:10" ht="25.35" customHeight="1">
      <c r="E33" s="129"/>
      <c r="F33" s="9"/>
      <c r="G33" s="119"/>
      <c r="H33" s="120"/>
      <c r="I33" s="120"/>
      <c r="J33"/>
    </row>
    <row r="34" spans="1:10" ht="48.75">
      <c r="A34" s="2" t="s">
        <v>23</v>
      </c>
      <c r="B34" s="25" t="s">
        <v>664</v>
      </c>
      <c r="C34" s="3"/>
      <c r="D34" s="3"/>
      <c r="E34" s="3"/>
      <c r="F34" s="3"/>
      <c r="G34" s="117"/>
      <c r="H34" s="71"/>
      <c r="I34" s="71"/>
      <c r="J34" s="71"/>
    </row>
    <row r="35" spans="1:10" s="69" customFormat="1" ht="26.25">
      <c r="A35" s="26"/>
      <c r="B35" s="26" t="s">
        <v>15</v>
      </c>
      <c r="C35" s="26"/>
      <c r="D35" s="26"/>
      <c r="E35" s="28" t="s">
        <v>0</v>
      </c>
      <c r="F35" s="705" t="s">
        <v>94</v>
      </c>
      <c r="G35" s="706"/>
      <c r="H35" s="28" t="s">
        <v>326</v>
      </c>
      <c r="I35" s="86" t="s">
        <v>1</v>
      </c>
      <c r="J35" s="86" t="s">
        <v>439</v>
      </c>
    </row>
    <row r="36" spans="1:10" ht="42">
      <c r="A36" s="1"/>
      <c r="B36" s="14"/>
      <c r="C36" s="14"/>
      <c r="D36" s="14"/>
      <c r="E36" s="16"/>
      <c r="F36" s="183" t="s">
        <v>113</v>
      </c>
      <c r="G36" s="24" t="s">
        <v>174</v>
      </c>
      <c r="H36" s="118"/>
      <c r="J36" s="620" t="s">
        <v>663</v>
      </c>
    </row>
    <row r="37" spans="1:10" ht="26.25">
      <c r="A37" s="1"/>
      <c r="B37" s="14"/>
      <c r="C37" s="14"/>
      <c r="D37" s="14"/>
      <c r="E37" s="16" t="s">
        <v>561</v>
      </c>
      <c r="F37" s="229" t="s">
        <v>16</v>
      </c>
      <c r="G37" s="598" t="s">
        <v>134</v>
      </c>
      <c r="H37" s="415">
        <f>ROUNDUP(((USD_per_GBP*('UK-R-Dining Tables'!G36/(1+'Exchange rate'!UK_vat_rate)))+1)/10,0)*10</f>
        <v>5760</v>
      </c>
      <c r="I37" s="415">
        <f>ROUNDUP(((USD_per_GBP*('UK-R-Dining Tables'!H36/(1+'Exchange rate'!UK_vat_rate)))+1)/10,0)*10</f>
        <v>8350</v>
      </c>
      <c r="J37" s="415">
        <f>ROUNDUP(((USD_per_GBP*('UK-R-Dining Tables'!I36/(1+'Exchange rate'!UK_vat_rate)))+1)/10,0)*10</f>
        <v>10940</v>
      </c>
    </row>
    <row r="38" spans="1:10" ht="26.25">
      <c r="A38" s="1"/>
      <c r="B38" s="14"/>
      <c r="C38" s="14"/>
      <c r="D38" s="14"/>
      <c r="E38" s="16" t="s">
        <v>3</v>
      </c>
      <c r="F38" s="24" t="s">
        <v>17</v>
      </c>
      <c r="G38" s="151" t="s">
        <v>170</v>
      </c>
      <c r="H38" s="415">
        <f>ROUNDUP(((USD_per_GBP*('UK-R-Dining Tables'!G37/(1+'Exchange rate'!UK_vat_rate)))+1)/10,0)*10</f>
        <v>6620</v>
      </c>
      <c r="I38" s="415">
        <f>ROUNDUP(((USD_per_GBP*('UK-R-Dining Tables'!H37/(1+'Exchange rate'!UK_vat_rate)))+1)/10,0)*10</f>
        <v>9610</v>
      </c>
      <c r="J38" s="415">
        <f>ROUNDUP(((USD_per_GBP*('UK-R-Dining Tables'!I37/(1+'Exchange rate'!UK_vat_rate)))+1)/10,0)*10</f>
        <v>12580</v>
      </c>
    </row>
    <row r="39" spans="1:10" ht="26.25">
      <c r="A39" s="1"/>
      <c r="B39" s="14"/>
      <c r="C39" s="14"/>
      <c r="D39" s="14"/>
      <c r="E39" s="16" t="s">
        <v>4</v>
      </c>
      <c r="F39" s="24" t="s">
        <v>18</v>
      </c>
      <c r="G39" s="151" t="s">
        <v>334</v>
      </c>
      <c r="H39" s="415">
        <f>ROUNDUP(((USD_per_GBP*('UK-R-Dining Tables'!G38/(1+'Exchange rate'!UK_vat_rate)))+1)/10,0)*10</f>
        <v>8280</v>
      </c>
      <c r="I39" s="415">
        <f>ROUNDUP(((USD_per_GBP*('UK-R-Dining Tables'!H38/(1+'Exchange rate'!UK_vat_rate)))+1)/10,0)*10</f>
        <v>12000</v>
      </c>
      <c r="J39" s="415">
        <f>ROUNDUP(((USD_per_GBP*('UK-R-Dining Tables'!I38/(1+'Exchange rate'!UK_vat_rate)))+1)/10,0)*10</f>
        <v>15720</v>
      </c>
    </row>
    <row r="40" spans="1:10" ht="26.25">
      <c r="A40" s="1"/>
      <c r="B40" s="14"/>
      <c r="C40" s="14"/>
      <c r="D40" s="14"/>
      <c r="E40" s="16" t="s">
        <v>5</v>
      </c>
      <c r="F40" s="24" t="s">
        <v>680</v>
      </c>
      <c r="G40" s="151" t="s">
        <v>683</v>
      </c>
      <c r="H40" s="415">
        <f>ROUNDUP(((USD_per_GBP*('UK-R-Dining Tables'!G39/(1+'Exchange rate'!UK_vat_rate)))+1)/10,0)*10</f>
        <v>9510</v>
      </c>
      <c r="I40" s="415">
        <f>ROUNDUP(((USD_per_GBP*('UK-R-Dining Tables'!H39/(1+'Exchange rate'!UK_vat_rate)))+1)/10,0)*10</f>
        <v>13800</v>
      </c>
      <c r="J40" s="415">
        <f>ROUNDUP(((USD_per_GBP*('UK-R-Dining Tables'!I39/(1+'Exchange rate'!UK_vat_rate)))+1)/10,0)*10</f>
        <v>18080</v>
      </c>
    </row>
    <row r="41" spans="1:10" ht="25.35" customHeight="1">
      <c r="B41" s="14"/>
      <c r="C41" s="14"/>
      <c r="D41" s="14"/>
      <c r="E41" s="16"/>
      <c r="F41" s="16"/>
      <c r="G41" s="87"/>
      <c r="H41" s="87"/>
    </row>
    <row r="42" spans="1:10" ht="25.35" customHeight="1">
      <c r="B42" s="14"/>
      <c r="C42" s="14"/>
      <c r="D42" s="14"/>
      <c r="E42" s="16"/>
      <c r="F42" s="16"/>
      <c r="G42" s="87"/>
      <c r="H42" s="87"/>
    </row>
    <row r="43" spans="1:10" ht="25.35" customHeight="1">
      <c r="B43" s="14"/>
      <c r="C43" s="14"/>
      <c r="D43" s="14"/>
      <c r="E43" s="16"/>
      <c r="F43" s="16"/>
      <c r="G43" s="67"/>
      <c r="H43" s="67"/>
    </row>
    <row r="44" spans="1:10" ht="25.35" customHeight="1">
      <c r="B44" s="14"/>
      <c r="C44" s="14"/>
      <c r="D44" s="14"/>
      <c r="E44" s="210" t="s">
        <v>284</v>
      </c>
      <c r="G44" s="67"/>
      <c r="H44" s="67"/>
    </row>
    <row r="45" spans="1:10" ht="25.35" customHeight="1">
      <c r="B45" s="14"/>
      <c r="C45" s="14"/>
      <c r="D45" s="14"/>
      <c r="E45" s="141"/>
      <c r="F45" s="141"/>
      <c r="G45" s="67"/>
      <c r="H45" s="67"/>
    </row>
    <row r="46" spans="1:10" ht="25.35" customHeight="1">
      <c r="B46" s="14"/>
      <c r="C46" s="14"/>
      <c r="D46" s="14"/>
      <c r="E46" s="141"/>
      <c r="F46" s="141"/>
    </row>
    <row r="47" spans="1:10" ht="25.35" customHeight="1">
      <c r="B47" s="14"/>
      <c r="C47" s="14"/>
      <c r="D47" s="14"/>
    </row>
    <row r="48" spans="1:10" ht="25.35" customHeight="1">
      <c r="B48" s="14"/>
      <c r="C48" s="14"/>
      <c r="D48" s="14"/>
      <c r="E48" s="81" t="s">
        <v>14</v>
      </c>
      <c r="F48" s="81"/>
      <c r="G48" s="160"/>
      <c r="H48" s="160"/>
      <c r="I48" s="373">
        <f>ROUNDUP(((USD_per_GBP*('UK-R-Dining Tables'!H47/(1+'Exchange rate'!UK_vat_rate)))+1)/10,0)*10</f>
        <v>1560</v>
      </c>
    </row>
    <row r="49" spans="1:10" ht="25.35" customHeight="1">
      <c r="B49" s="14"/>
      <c r="C49" s="14"/>
      <c r="D49" s="14"/>
      <c r="E49" s="169"/>
      <c r="F49" s="169"/>
      <c r="G49" s="67"/>
      <c r="H49" s="67"/>
    </row>
    <row r="50" spans="1:10" ht="25.35" customHeight="1">
      <c r="B50" s="14"/>
      <c r="C50" s="14"/>
      <c r="D50" s="14"/>
      <c r="E50" s="169"/>
      <c r="F50" s="169"/>
      <c r="G50" s="67"/>
      <c r="H50" s="67"/>
    </row>
    <row r="51" spans="1:10" ht="26.25">
      <c r="B51" s="14"/>
      <c r="C51" s="14"/>
      <c r="D51" s="14"/>
    </row>
    <row r="52" spans="1:10" ht="25.35" customHeight="1">
      <c r="B52" s="14"/>
      <c r="C52" s="14"/>
      <c r="D52" s="14"/>
      <c r="E52" s="24"/>
      <c r="F52" s="24"/>
      <c r="G52" s="67"/>
      <c r="H52" s="67"/>
      <c r="I52" s="143"/>
      <c r="J52" s="67"/>
    </row>
    <row r="53" spans="1:10" ht="48.75">
      <c r="A53" s="2" t="s">
        <v>23</v>
      </c>
      <c r="B53" s="25" t="s">
        <v>557</v>
      </c>
      <c r="C53" s="3"/>
      <c r="D53" s="3"/>
      <c r="E53" s="3"/>
      <c r="F53" s="3"/>
      <c r="G53" s="117"/>
      <c r="H53" s="71"/>
      <c r="I53" s="71"/>
      <c r="J53" s="71"/>
    </row>
    <row r="54" spans="1:10" s="69" customFormat="1" ht="26.25">
      <c r="A54" s="26"/>
      <c r="B54" s="26" t="s">
        <v>43</v>
      </c>
      <c r="C54" s="26"/>
      <c r="D54" s="26"/>
      <c r="E54" s="28" t="s">
        <v>0</v>
      </c>
      <c r="F54" s="705" t="s">
        <v>94</v>
      </c>
      <c r="G54" s="706"/>
      <c r="H54" s="28" t="s">
        <v>583</v>
      </c>
      <c r="I54" s="86"/>
      <c r="J54" s="26"/>
    </row>
    <row r="55" spans="1:10" ht="26.25">
      <c r="A55" s="1"/>
      <c r="B55" s="14"/>
      <c r="C55" s="14"/>
      <c r="D55" s="14"/>
      <c r="E55" s="16"/>
      <c r="F55" s="183" t="s">
        <v>113</v>
      </c>
      <c r="G55" s="24" t="s">
        <v>174</v>
      </c>
      <c r="H55" s="118"/>
    </row>
    <row r="56" spans="1:10" ht="26.25">
      <c r="A56" s="1"/>
      <c r="B56" s="14"/>
      <c r="C56" s="14"/>
      <c r="D56" s="14"/>
      <c r="E56" s="16" t="s">
        <v>561</v>
      </c>
      <c r="F56" s="24" t="s">
        <v>9</v>
      </c>
      <c r="G56" s="151" t="s">
        <v>563</v>
      </c>
      <c r="H56" s="415">
        <f>ROUNDUP(((USD_per_GBP*('UK-R-Dining Tables'!G54/(1+'Exchange rate'!UK_vat_rate)))+1)/10,0)*10</f>
        <v>5850</v>
      </c>
    </row>
    <row r="57" spans="1:10" ht="26.25">
      <c r="A57" s="1"/>
      <c r="B57" s="14"/>
      <c r="C57" s="14"/>
      <c r="D57" s="14"/>
      <c r="E57" s="16" t="s">
        <v>3</v>
      </c>
      <c r="F57" s="24" t="s">
        <v>562</v>
      </c>
      <c r="G57" s="151" t="s">
        <v>585</v>
      </c>
      <c r="H57" s="415">
        <f>ROUNDUP(((USD_per_GBP*('UK-R-Dining Tables'!G55/(1+'Exchange rate'!UK_vat_rate)))+1)/10,0)*10</f>
        <v>7020</v>
      </c>
    </row>
    <row r="58" spans="1:10" ht="26.25">
      <c r="A58" s="1"/>
      <c r="B58" s="14"/>
      <c r="C58" s="14"/>
      <c r="D58" s="14"/>
      <c r="E58" s="16" t="s">
        <v>4</v>
      </c>
      <c r="F58" s="24" t="s">
        <v>89</v>
      </c>
      <c r="G58" s="151" t="s">
        <v>339</v>
      </c>
      <c r="H58" s="415">
        <f>ROUNDUP(((USD_per_GBP*('UK-R-Dining Tables'!G56/(1+'Exchange rate'!UK_vat_rate)))+1)/10,0)*10</f>
        <v>8180</v>
      </c>
    </row>
    <row r="59" spans="1:10" ht="25.35" customHeight="1">
      <c r="B59" s="14"/>
      <c r="C59" s="14"/>
      <c r="D59" s="14"/>
      <c r="E59" s="16" t="s">
        <v>5</v>
      </c>
      <c r="F59" s="16" t="s">
        <v>12</v>
      </c>
      <c r="G59" s="151" t="s">
        <v>137</v>
      </c>
      <c r="H59" s="415">
        <f>ROUNDUP(((USD_per_GBP*('UK-R-Dining Tables'!G57/(1+'Exchange rate'!UK_vat_rate)))+1)/10,0)*10</f>
        <v>9350</v>
      </c>
    </row>
    <row r="60" spans="1:10" ht="25.35" customHeight="1">
      <c r="B60" s="14"/>
      <c r="C60" s="14"/>
      <c r="D60" s="14"/>
      <c r="E60" s="16"/>
      <c r="F60" s="16"/>
      <c r="G60" s="87"/>
      <c r="H60" s="87"/>
    </row>
    <row r="61" spans="1:10" ht="25.35" customHeight="1">
      <c r="B61" s="14"/>
      <c r="C61" s="14"/>
      <c r="D61" s="14"/>
      <c r="E61" s="16"/>
      <c r="F61" s="16"/>
      <c r="G61" s="67"/>
      <c r="H61" s="67"/>
    </row>
    <row r="62" spans="1:10" ht="25.35" customHeight="1">
      <c r="B62" s="14"/>
      <c r="C62" s="14"/>
      <c r="D62" s="14"/>
      <c r="E62" s="210" t="s">
        <v>284</v>
      </c>
      <c r="G62" s="67"/>
      <c r="H62" s="67"/>
    </row>
    <row r="63" spans="1:10" ht="25.35" customHeight="1">
      <c r="B63" s="14"/>
      <c r="C63" s="14"/>
      <c r="D63" s="14"/>
      <c r="E63" s="141"/>
      <c r="F63" s="141"/>
      <c r="G63" s="67"/>
      <c r="H63" s="67"/>
    </row>
    <row r="64" spans="1:10" ht="25.35" customHeight="1">
      <c r="B64" s="14"/>
      <c r="C64" s="14"/>
      <c r="D64" s="14"/>
      <c r="E64" t="s">
        <v>666</v>
      </c>
      <c r="F64" s="141"/>
    </row>
    <row r="65" spans="2:10" ht="25.35" customHeight="1">
      <c r="B65" s="14"/>
      <c r="C65" s="14"/>
      <c r="D65" s="14"/>
    </row>
    <row r="66" spans="2:10" ht="25.35" customHeight="1">
      <c r="B66" s="14"/>
      <c r="C66" s="14"/>
      <c r="D66" s="14"/>
      <c r="E66" s="169"/>
      <c r="F66" s="169"/>
      <c r="G66" s="67"/>
      <c r="H66" s="67"/>
    </row>
    <row r="67" spans="2:10" ht="25.35" customHeight="1">
      <c r="B67" s="14"/>
      <c r="C67" s="14"/>
      <c r="D67" s="14"/>
    </row>
    <row r="68" spans="2:10" ht="25.35" customHeight="1">
      <c r="B68" s="14"/>
      <c r="C68" s="14"/>
      <c r="D68" s="14"/>
    </row>
    <row r="69" spans="2:10" ht="25.35" customHeight="1">
      <c r="B69" s="14"/>
      <c r="C69" s="14"/>
      <c r="D69" s="14"/>
    </row>
    <row r="70" spans="2:10" ht="25.35" customHeight="1">
      <c r="B70" s="14"/>
      <c r="C70" s="14"/>
      <c r="D70" s="14"/>
      <c r="E70" s="24"/>
      <c r="F70" s="24"/>
      <c r="G70" s="67"/>
      <c r="H70" s="67"/>
      <c r="I70" s="143"/>
      <c r="J70" s="67"/>
    </row>
    <row r="71" spans="2:10" ht="52.35" customHeight="1">
      <c r="B71" s="25" t="s">
        <v>557</v>
      </c>
      <c r="C71" s="3"/>
      <c r="D71" s="3"/>
      <c r="E71" s="3"/>
      <c r="F71" s="117"/>
      <c r="G71" s="71"/>
      <c r="H71" s="71"/>
      <c r="I71" s="71"/>
      <c r="J71"/>
    </row>
    <row r="72" spans="2:10" ht="25.35" customHeight="1">
      <c r="B72" s="26" t="s">
        <v>15</v>
      </c>
      <c r="C72" s="26"/>
      <c r="D72" s="26"/>
      <c r="E72" s="28" t="s">
        <v>0</v>
      </c>
      <c r="F72" s="705" t="s">
        <v>94</v>
      </c>
      <c r="G72" s="706"/>
      <c r="H72" s="28" t="s">
        <v>583</v>
      </c>
      <c r="I72" s="86"/>
      <c r="J72" s="26"/>
    </row>
    <row r="73" spans="2:10" ht="25.35" customHeight="1">
      <c r="B73" s="14"/>
      <c r="C73" s="14"/>
      <c r="D73" s="14"/>
      <c r="E73" s="16"/>
      <c r="F73" s="183" t="s">
        <v>113</v>
      </c>
      <c r="G73" s="24" t="s">
        <v>174</v>
      </c>
      <c r="J73"/>
    </row>
    <row r="74" spans="2:10" ht="25.35" customHeight="1">
      <c r="B74" s="14"/>
      <c r="C74" s="14"/>
      <c r="D74" s="14"/>
      <c r="E74" s="16" t="s">
        <v>3</v>
      </c>
      <c r="F74" s="24" t="s">
        <v>17</v>
      </c>
      <c r="G74" s="151" t="s">
        <v>170</v>
      </c>
      <c r="H74" s="554">
        <f>ROUNDUP(((USD_per_GBP*('UK-R-Dining Tables'!G74/(1+'Exchange rate'!UK_vat_rate)))+1)/10,0)*10</f>
        <v>4680</v>
      </c>
      <c r="J74"/>
    </row>
    <row r="75" spans="2:10" ht="25.35" customHeight="1">
      <c r="B75" s="14"/>
      <c r="C75" s="14"/>
      <c r="D75" s="14"/>
      <c r="E75" s="16" t="s">
        <v>4</v>
      </c>
      <c r="F75" s="93" t="s">
        <v>18</v>
      </c>
      <c r="G75" s="94" t="s">
        <v>334</v>
      </c>
      <c r="H75" s="554">
        <f>ROUNDUP(((USD_per_GBP*('UK-R-Dining Tables'!G75/(1+'Exchange rate'!UK_vat_rate)))+1)/10,0)*10</f>
        <v>5500</v>
      </c>
      <c r="J75"/>
    </row>
    <row r="76" spans="2:10" ht="25.35" customHeight="1">
      <c r="B76" s="14"/>
      <c r="C76" s="14"/>
      <c r="D76" s="14"/>
      <c r="E76" s="16" t="s">
        <v>5</v>
      </c>
      <c r="F76" s="92" t="s">
        <v>681</v>
      </c>
      <c r="G76" s="92" t="s">
        <v>683</v>
      </c>
      <c r="H76" s="554">
        <f>ROUNDUP(((USD_per_GBP*('UK-R-Dining Tables'!G76/(1+'Exchange rate'!UK_vat_rate)))+1)/10,0)*10</f>
        <v>6500</v>
      </c>
      <c r="J76"/>
    </row>
    <row r="77" spans="2:10" ht="25.35" customHeight="1">
      <c r="B77" s="14"/>
      <c r="C77" s="14"/>
      <c r="D77" s="14"/>
      <c r="E77" s="16"/>
      <c r="F77" s="87"/>
      <c r="G77" s="87"/>
      <c r="J77"/>
    </row>
    <row r="78" spans="2:10" ht="25.35" customHeight="1">
      <c r="B78" s="14"/>
      <c r="C78" s="14"/>
      <c r="D78" s="14"/>
      <c r="E78" s="16"/>
      <c r="F78" s="87"/>
      <c r="G78" s="87"/>
      <c r="J78"/>
    </row>
    <row r="79" spans="2:10" ht="25.35" customHeight="1">
      <c r="B79" s="14"/>
      <c r="C79" s="14"/>
      <c r="D79" s="14"/>
      <c r="E79" s="16"/>
      <c r="F79" s="67"/>
      <c r="G79" s="67"/>
      <c r="J79"/>
    </row>
    <row r="80" spans="2:10" ht="25.35" customHeight="1">
      <c r="B80" s="14"/>
      <c r="C80" s="14"/>
      <c r="D80" s="14"/>
      <c r="E80" s="210" t="s">
        <v>284</v>
      </c>
      <c r="F80" s="67"/>
      <c r="G80" s="67"/>
      <c r="J80"/>
    </row>
    <row r="81" spans="1:10" ht="25.35" customHeight="1">
      <c r="B81" s="14"/>
      <c r="C81" s="14"/>
      <c r="D81" s="14"/>
      <c r="E81" s="141"/>
      <c r="F81" s="67"/>
      <c r="G81" s="67"/>
      <c r="J81"/>
    </row>
    <row r="82" spans="1:10" ht="25.35" customHeight="1">
      <c r="B82" s="14"/>
      <c r="C82" s="14"/>
      <c r="D82" s="14"/>
      <c r="E82" s="141" t="s">
        <v>666</v>
      </c>
      <c r="F82" s="9"/>
      <c r="J82"/>
    </row>
    <row r="83" spans="1:10" ht="25.35" customHeight="1">
      <c r="B83" s="14"/>
      <c r="C83" s="14"/>
      <c r="D83" s="14"/>
      <c r="E83" s="169"/>
      <c r="F83" s="67"/>
      <c r="G83" s="67"/>
      <c r="J83"/>
    </row>
    <row r="84" spans="1:10" ht="25.35" customHeight="1">
      <c r="B84" s="14"/>
      <c r="C84" s="14"/>
      <c r="D84" s="14"/>
      <c r="E84" s="24"/>
      <c r="F84" s="67"/>
      <c r="G84" s="67"/>
      <c r="H84" s="143"/>
      <c r="I84" s="67"/>
      <c r="J84"/>
    </row>
    <row r="85" spans="1:10" ht="25.35" customHeight="1">
      <c r="B85" s="14"/>
      <c r="C85" s="14"/>
      <c r="D85" s="14"/>
      <c r="E85" s="24"/>
      <c r="F85" s="67"/>
      <c r="G85" s="67"/>
      <c r="H85" s="143"/>
      <c r="I85" s="67"/>
      <c r="J85"/>
    </row>
    <row r="86" spans="1:10" ht="25.35" customHeight="1">
      <c r="B86" s="14"/>
      <c r="C86" s="14"/>
      <c r="D86" s="14"/>
      <c r="E86" s="24"/>
      <c r="F86" s="67"/>
      <c r="G86" s="67"/>
      <c r="H86" s="143"/>
      <c r="I86" s="67"/>
      <c r="J86"/>
    </row>
    <row r="87" spans="1:10" ht="25.35" customHeight="1">
      <c r="B87" s="14"/>
      <c r="C87" s="14"/>
      <c r="D87" s="14"/>
      <c r="E87" s="24"/>
      <c r="F87" s="67"/>
      <c r="G87" s="67"/>
      <c r="H87" s="143"/>
      <c r="I87" s="67"/>
      <c r="J87"/>
    </row>
    <row r="88" spans="1:10" ht="25.35" customHeight="1">
      <c r="B88" s="14"/>
      <c r="C88" s="14"/>
      <c r="D88" s="14"/>
      <c r="E88" s="24"/>
      <c r="F88" s="67"/>
      <c r="G88" s="67"/>
      <c r="H88" s="143"/>
      <c r="I88" s="67"/>
      <c r="J88"/>
    </row>
    <row r="89" spans="1:10" ht="25.35" customHeight="1">
      <c r="B89" s="14"/>
      <c r="C89" s="14"/>
      <c r="D89" s="14"/>
      <c r="E89" s="24"/>
      <c r="F89" s="67"/>
      <c r="G89" s="67"/>
      <c r="H89" s="143"/>
      <c r="I89" s="67"/>
      <c r="J89"/>
    </row>
    <row r="90" spans="1:10" ht="25.35" customHeight="1">
      <c r="B90" s="69"/>
      <c r="C90" s="69"/>
      <c r="D90" s="69"/>
      <c r="E90" s="141"/>
      <c r="F90" s="67"/>
      <c r="G90" s="67"/>
      <c r="H90" s="121"/>
      <c r="I90" s="122"/>
      <c r="J90"/>
    </row>
    <row r="91" spans="1:10" ht="48.75">
      <c r="A91" s="2" t="s">
        <v>23</v>
      </c>
      <c r="B91" s="4" t="s">
        <v>330</v>
      </c>
      <c r="C91" s="3"/>
      <c r="D91" s="3"/>
      <c r="E91" s="3"/>
      <c r="F91" s="3"/>
      <c r="G91" s="117"/>
      <c r="H91" s="71"/>
      <c r="I91" s="71"/>
      <c r="J91" s="71"/>
    </row>
    <row r="92" spans="1:10" ht="26.25">
      <c r="A92" s="26"/>
      <c r="B92" s="26" t="s">
        <v>15</v>
      </c>
      <c r="C92" s="26"/>
      <c r="D92" s="26"/>
      <c r="E92" s="28" t="s">
        <v>0</v>
      </c>
      <c r="F92" s="705" t="s">
        <v>94</v>
      </c>
      <c r="G92" s="706"/>
      <c r="H92" s="28" t="s">
        <v>326</v>
      </c>
      <c r="I92" s="86"/>
      <c r="J92" s="26"/>
    </row>
    <row r="93" spans="1:10" ht="28.35" customHeight="1">
      <c r="A93" s="1"/>
      <c r="B93" s="14"/>
      <c r="C93" s="14"/>
      <c r="D93" s="14"/>
      <c r="E93" s="16"/>
      <c r="F93" s="183" t="s">
        <v>113</v>
      </c>
      <c r="G93" s="24" t="s">
        <v>174</v>
      </c>
      <c r="H93" s="118"/>
    </row>
    <row r="94" spans="1:10" ht="26.25">
      <c r="A94" s="1"/>
      <c r="B94" s="14"/>
      <c r="C94" s="14"/>
      <c r="D94" s="14"/>
      <c r="E94" s="16" t="s">
        <v>2</v>
      </c>
      <c r="F94" s="24" t="s">
        <v>16</v>
      </c>
      <c r="G94" s="151" t="s">
        <v>134</v>
      </c>
      <c r="H94" s="415">
        <f>ROUNDUP(((USD_per_GBP*('UK-R-Dining Tables'!G93/(1+'Exchange rate'!UK_vat_rate)))+1)/10,0)*10</f>
        <v>6130</v>
      </c>
    </row>
    <row r="95" spans="1:10" ht="26.25">
      <c r="A95" s="1"/>
      <c r="B95" s="14"/>
      <c r="C95" s="14"/>
      <c r="D95" s="14"/>
      <c r="E95" s="16" t="s">
        <v>3</v>
      </c>
      <c r="F95" s="24" t="s">
        <v>17</v>
      </c>
      <c r="G95" s="151" t="s">
        <v>170</v>
      </c>
      <c r="H95" s="415">
        <f>ROUNDUP(((USD_per_GBP*('UK-R-Dining Tables'!G94/(1+'Exchange rate'!UK_vat_rate)))+1)/10,0)*10</f>
        <v>7050</v>
      </c>
    </row>
    <row r="96" spans="1:10" ht="26.25">
      <c r="A96" s="1"/>
      <c r="B96" s="14"/>
      <c r="C96" s="14"/>
      <c r="D96" s="14"/>
      <c r="E96" s="16" t="s">
        <v>4</v>
      </c>
      <c r="F96" s="24" t="s">
        <v>18</v>
      </c>
      <c r="G96" s="151" t="s">
        <v>334</v>
      </c>
      <c r="H96" s="415">
        <f>ROUNDUP(((USD_per_GBP*('UK-R-Dining Tables'!G95/(1+'Exchange rate'!UK_vat_rate)))+1)/10,0)*10</f>
        <v>8810</v>
      </c>
    </row>
    <row r="97" spans="1:10" ht="26.25">
      <c r="B97" s="14"/>
      <c r="C97" s="14"/>
      <c r="D97" s="14"/>
      <c r="E97" s="16" t="s">
        <v>5</v>
      </c>
      <c r="F97" s="24" t="s">
        <v>681</v>
      </c>
      <c r="G97" s="93" t="s">
        <v>683</v>
      </c>
      <c r="H97" s="415">
        <f>ROUNDUP(((USD_per_GBP*('UK-R-Dining Tables'!G96/(1+'Exchange rate'!UK_vat_rate)))+1)/10,0)*10</f>
        <v>10130</v>
      </c>
    </row>
    <row r="98" spans="1:10" ht="25.35" customHeight="1">
      <c r="B98" s="14"/>
      <c r="C98" s="14"/>
      <c r="D98" s="14"/>
      <c r="E98" s="16"/>
      <c r="F98" s="16"/>
      <c r="G98" s="87"/>
      <c r="H98" s="87"/>
    </row>
    <row r="99" spans="1:10" ht="25.35" customHeight="1">
      <c r="B99" s="14"/>
      <c r="C99" s="14"/>
      <c r="D99" s="14"/>
      <c r="E99" s="16"/>
      <c r="F99" s="16"/>
      <c r="G99" s="67"/>
      <c r="H99" s="67"/>
    </row>
    <row r="100" spans="1:10" ht="25.35" customHeight="1">
      <c r="B100" s="14"/>
      <c r="C100" s="14"/>
      <c r="D100" s="14"/>
      <c r="E100" s="210" t="s">
        <v>307</v>
      </c>
      <c r="F100" s="210"/>
      <c r="G100" s="67"/>
      <c r="H100" s="67"/>
    </row>
    <row r="101" spans="1:10" ht="25.35" customHeight="1">
      <c r="B101" s="14"/>
      <c r="C101" s="14"/>
      <c r="D101" s="14"/>
      <c r="E101" s="141" t="s">
        <v>466</v>
      </c>
      <c r="F101" s="141"/>
      <c r="G101" s="67"/>
      <c r="H101" s="67"/>
    </row>
    <row r="102" spans="1:10" ht="25.35" customHeight="1">
      <c r="B102" s="14"/>
      <c r="C102" s="14"/>
      <c r="D102" s="14"/>
      <c r="E102" s="141"/>
      <c r="F102" s="141"/>
    </row>
    <row r="103" spans="1:10" ht="25.35" customHeight="1">
      <c r="B103" s="14"/>
      <c r="C103" s="14"/>
      <c r="D103" s="14"/>
    </row>
    <row r="104" spans="1:10" ht="25.35" customHeight="1">
      <c r="B104" s="14"/>
      <c r="C104" s="14"/>
      <c r="D104" s="14"/>
      <c r="E104" s="81" t="s">
        <v>14</v>
      </c>
      <c r="F104" s="81"/>
      <c r="G104" s="160"/>
      <c r="H104" s="160"/>
      <c r="I104" s="373">
        <f>ROUNDUP(((USD_per_GBP*('UK-R-Dining Tables'!H103/(1+'Exchange rate'!UK_vat_rate)))+1)/10,0)*10</f>
        <v>1410</v>
      </c>
    </row>
    <row r="105" spans="1:10" ht="25.35" customHeight="1">
      <c r="B105" s="14"/>
      <c r="C105" s="14"/>
      <c r="D105" s="14"/>
      <c r="E105" s="169"/>
      <c r="F105" s="169"/>
      <c r="G105" s="67"/>
      <c r="H105" s="67"/>
    </row>
    <row r="106" spans="1:10" ht="25.35" customHeight="1">
      <c r="B106" s="14"/>
      <c r="C106" s="14"/>
      <c r="D106" s="14"/>
    </row>
    <row r="107" spans="1:10" ht="25.35" customHeight="1">
      <c r="B107" s="14"/>
      <c r="C107" s="14"/>
      <c r="D107" s="14"/>
      <c r="E107" s="81" t="s">
        <v>201</v>
      </c>
      <c r="F107" s="81"/>
      <c r="G107" s="160"/>
      <c r="H107" s="160"/>
      <c r="I107" s="373">
        <f>ROUNDUP(((USD_per_GBP*('UK-R-Dining Tables'!H106/(1+'Exchange rate'!UK_vat_rate)))+1)/10,0)*10</f>
        <v>5790</v>
      </c>
      <c r="J107" s="67"/>
    </row>
    <row r="108" spans="1:10" ht="30" customHeight="1">
      <c r="B108" s="69"/>
      <c r="C108" s="69"/>
      <c r="D108" s="69"/>
      <c r="E108" s="141" t="s">
        <v>467</v>
      </c>
      <c r="F108" s="141"/>
      <c r="G108" s="67"/>
      <c r="H108" s="67"/>
      <c r="I108" s="121"/>
      <c r="J108" s="122"/>
    </row>
    <row r="109" spans="1:10" ht="37.35" customHeight="1">
      <c r="H109" s="119"/>
      <c r="I109" s="120"/>
      <c r="J109" s="120"/>
    </row>
    <row r="110" spans="1:10" s="69" customFormat="1" ht="48.75">
      <c r="A110" s="2" t="s">
        <v>23</v>
      </c>
      <c r="B110" s="4" t="s">
        <v>435</v>
      </c>
      <c r="C110" s="3"/>
      <c r="D110" s="3"/>
      <c r="E110" s="3"/>
      <c r="F110" s="3"/>
      <c r="G110" s="117"/>
      <c r="H110" s="71"/>
      <c r="I110" s="71"/>
      <c r="J110" s="71"/>
    </row>
    <row r="111" spans="1:10" ht="26.25">
      <c r="A111" s="29"/>
      <c r="B111" s="26" t="s">
        <v>15</v>
      </c>
      <c r="C111" s="26"/>
      <c r="D111" s="26"/>
      <c r="E111" s="28" t="s">
        <v>0</v>
      </c>
      <c r="F111" s="700" t="s">
        <v>94</v>
      </c>
      <c r="G111" s="707"/>
      <c r="H111" s="33" t="s">
        <v>114</v>
      </c>
      <c r="I111" s="124"/>
      <c r="J111" s="124"/>
    </row>
    <row r="112" spans="1:10" ht="26.25">
      <c r="A112" s="1"/>
      <c r="B112" s="14"/>
      <c r="C112" s="14"/>
      <c r="D112" s="14"/>
      <c r="E112" s="16"/>
      <c r="F112" s="183" t="s">
        <v>113</v>
      </c>
      <c r="G112" s="24" t="s">
        <v>174</v>
      </c>
      <c r="H112" s="218" t="s">
        <v>663</v>
      </c>
    </row>
    <row r="113" spans="1:10" ht="26.25">
      <c r="A113" s="1"/>
      <c r="B113" s="14"/>
      <c r="C113" s="14"/>
      <c r="D113" s="14"/>
      <c r="E113" s="16" t="s">
        <v>2</v>
      </c>
      <c r="F113" s="24" t="s">
        <v>16</v>
      </c>
      <c r="G113" s="151" t="s">
        <v>134</v>
      </c>
      <c r="H113" s="415">
        <f>ROUNDUP(((USD_per_GBP*('UK-R-Dining Tables'!G111/(1+'Exchange rate'!UK_vat_rate)))+1)/10,0)*10</f>
        <v>11650</v>
      </c>
      <c r="J113" s="214"/>
    </row>
    <row r="114" spans="1:10" ht="26.25">
      <c r="A114" s="1"/>
      <c r="B114" s="14"/>
      <c r="C114" s="14"/>
      <c r="D114" s="14"/>
      <c r="E114" s="16" t="s">
        <v>3</v>
      </c>
      <c r="F114" s="24" t="s">
        <v>17</v>
      </c>
      <c r="G114" s="151" t="s">
        <v>170</v>
      </c>
      <c r="H114" s="415">
        <f>ROUNDUP(((USD_per_GBP*('UK-R-Dining Tables'!G112/(1+'Exchange rate'!UK_vat_rate)))+1)/10,0)*10</f>
        <v>13390</v>
      </c>
      <c r="J114" s="214"/>
    </row>
    <row r="115" spans="1:10" ht="25.35" customHeight="1">
      <c r="A115" s="1"/>
      <c r="B115" s="14"/>
      <c r="C115" s="14"/>
      <c r="D115" s="14"/>
      <c r="E115" s="16" t="s">
        <v>4</v>
      </c>
      <c r="F115" s="24" t="s">
        <v>18</v>
      </c>
      <c r="G115" s="151" t="s">
        <v>334</v>
      </c>
      <c r="H115" s="415">
        <f>ROUNDUP(((USD_per_GBP*('UK-R-Dining Tables'!G113/(1+'Exchange rate'!UK_vat_rate)))+1)/10,0)*10</f>
        <v>16740</v>
      </c>
      <c r="J115" s="214"/>
    </row>
    <row r="116" spans="1:10" ht="25.35" customHeight="1">
      <c r="B116" s="14"/>
      <c r="C116" s="14"/>
      <c r="D116" s="14"/>
      <c r="E116" s="16" t="s">
        <v>5</v>
      </c>
      <c r="F116" s="24" t="s">
        <v>681</v>
      </c>
      <c r="G116" s="93" t="s">
        <v>683</v>
      </c>
      <c r="H116" s="415">
        <f>ROUNDUP(((USD_per_GBP*('UK-R-Dining Tables'!G114/(1+'Exchange rate'!UK_vat_rate)))+1)/10,0)*10</f>
        <v>19240</v>
      </c>
      <c r="I116" s="67"/>
    </row>
    <row r="117" spans="1:10" ht="26.25" customHeight="1">
      <c r="B117" s="14"/>
      <c r="C117" s="14"/>
      <c r="D117" s="14"/>
      <c r="E117" s="24"/>
      <c r="F117" s="24"/>
      <c r="G117" s="67"/>
      <c r="H117" s="67"/>
      <c r="I117" s="67"/>
    </row>
    <row r="118" spans="1:10" ht="26.25" customHeight="1">
      <c r="B118" s="14"/>
      <c r="C118" s="14"/>
      <c r="D118" s="14"/>
      <c r="E118" s="162" t="s">
        <v>22</v>
      </c>
      <c r="F118" s="162"/>
      <c r="G118" s="67"/>
      <c r="H118" s="67"/>
      <c r="I118" s="67"/>
    </row>
    <row r="119" spans="1:10" ht="26.25" customHeight="1">
      <c r="B119" s="14"/>
      <c r="C119" s="14"/>
      <c r="D119" s="14"/>
      <c r="E119" s="169"/>
      <c r="F119" s="169"/>
      <c r="G119" s="67"/>
      <c r="H119" s="67"/>
      <c r="I119" s="67"/>
    </row>
    <row r="120" spans="1:10" ht="26.25" customHeight="1">
      <c r="B120" s="14"/>
      <c r="C120" s="14"/>
      <c r="D120" s="14"/>
      <c r="E120" s="141"/>
      <c r="F120" s="141"/>
      <c r="H120" s="67"/>
      <c r="I120" s="67"/>
    </row>
    <row r="121" spans="1:10" ht="26.25" customHeight="1">
      <c r="B121" s="14"/>
      <c r="C121" s="14"/>
      <c r="D121" s="14"/>
      <c r="E121" s="81" t="s">
        <v>200</v>
      </c>
      <c r="F121" s="81"/>
      <c r="G121" s="160"/>
      <c r="H121" s="160"/>
      <c r="I121" s="373">
        <f>ROUNDUP(((USD_per_GBP*('UK-R-Dining Tables'!H119/(1+'Exchange rate'!UK_vat_rate)))+1)/10,0)*10</f>
        <v>1410</v>
      </c>
    </row>
    <row r="122" spans="1:10" ht="26.25" customHeight="1">
      <c r="B122" s="14"/>
      <c r="C122" s="14"/>
      <c r="D122" s="14"/>
      <c r="E122" s="131"/>
      <c r="F122" s="131"/>
    </row>
    <row r="123" spans="1:10" ht="26.25" customHeight="1">
      <c r="B123" s="14"/>
      <c r="C123" s="14"/>
      <c r="D123" s="14"/>
    </row>
    <row r="124" spans="1:10" ht="25.35" customHeight="1">
      <c r="B124" s="14"/>
      <c r="C124" s="14"/>
      <c r="D124" s="14"/>
      <c r="E124" s="81" t="s">
        <v>201</v>
      </c>
      <c r="F124" s="81"/>
      <c r="G124" s="160"/>
      <c r="H124" s="160"/>
      <c r="I124" s="373">
        <f>ROUNDUP(((USD_per_GBP*('UK-R-Dining Tables'!H122/(1+'Exchange rate'!UK_vat_rate)))+1)/10,0)*10</f>
        <v>5790</v>
      </c>
    </row>
    <row r="125" spans="1:10" ht="25.35" customHeight="1">
      <c r="B125" s="14"/>
      <c r="C125" s="14"/>
      <c r="D125" s="14"/>
      <c r="E125" s="24"/>
      <c r="F125" s="24"/>
      <c r="G125" s="67"/>
      <c r="H125" s="67"/>
      <c r="I125" s="415"/>
    </row>
    <row r="126" spans="1:10" ht="48.75">
      <c r="A126" s="2" t="s">
        <v>23</v>
      </c>
      <c r="B126" s="4" t="s">
        <v>669</v>
      </c>
      <c r="C126" s="3"/>
      <c r="D126" s="3"/>
      <c r="E126" s="3"/>
      <c r="F126" s="3"/>
      <c r="G126" s="117"/>
      <c r="H126" s="71"/>
      <c r="I126" s="71"/>
      <c r="J126" s="71"/>
    </row>
    <row r="127" spans="1:10" ht="25.35" customHeight="1">
      <c r="A127" s="29"/>
      <c r="B127" s="26" t="s">
        <v>15</v>
      </c>
      <c r="C127" s="26"/>
      <c r="D127" s="26"/>
      <c r="E127" s="28" t="s">
        <v>0</v>
      </c>
      <c r="F127" s="700" t="s">
        <v>94</v>
      </c>
      <c r="G127" s="707"/>
      <c r="H127" s="33" t="s">
        <v>264</v>
      </c>
      <c r="I127" s="124"/>
      <c r="J127" s="124"/>
    </row>
    <row r="128" spans="1:10" ht="25.35" customHeight="1">
      <c r="A128" s="1"/>
      <c r="B128" s="14"/>
      <c r="C128" s="14"/>
      <c r="D128" s="14"/>
      <c r="E128" s="16"/>
      <c r="F128" s="183" t="s">
        <v>113</v>
      </c>
      <c r="G128" s="24" t="s">
        <v>174</v>
      </c>
      <c r="H128" s="218"/>
    </row>
    <row r="129" spans="1:10" ht="25.35" customHeight="1">
      <c r="A129" s="1"/>
      <c r="B129" s="14"/>
      <c r="C129" s="14"/>
      <c r="D129" s="14"/>
      <c r="E129" s="16" t="s">
        <v>2</v>
      </c>
      <c r="F129" s="24" t="s">
        <v>16</v>
      </c>
      <c r="G129" s="151" t="s">
        <v>134</v>
      </c>
      <c r="H129" s="415">
        <f>ROUNDUP(((USD_per_GBP*('UK-R-Dining Tables'!G127/(1+'Exchange rate'!UK_vat_rate)))+1)/10,0)*10</f>
        <v>8880</v>
      </c>
      <c r="J129" s="214"/>
    </row>
    <row r="130" spans="1:10" ht="25.35" customHeight="1">
      <c r="A130" s="1"/>
      <c r="B130" s="14"/>
      <c r="C130" s="14"/>
      <c r="D130" s="14"/>
      <c r="E130" s="16" t="s">
        <v>3</v>
      </c>
      <c r="F130" s="24" t="s">
        <v>17</v>
      </c>
      <c r="G130" s="151" t="s">
        <v>170</v>
      </c>
      <c r="H130" s="415">
        <f>ROUNDUP(((USD_per_GBP*('UK-R-Dining Tables'!G128/(1+'Exchange rate'!UK_vat_rate)))+1)/10,0)*10</f>
        <v>10230</v>
      </c>
      <c r="J130" s="214"/>
    </row>
    <row r="131" spans="1:10" ht="25.35" customHeight="1">
      <c r="A131" s="1"/>
      <c r="B131" s="14"/>
      <c r="C131" s="14"/>
      <c r="D131" s="14"/>
      <c r="E131" s="16" t="s">
        <v>4</v>
      </c>
      <c r="F131" s="24" t="s">
        <v>18</v>
      </c>
      <c r="G131" s="151" t="s">
        <v>334</v>
      </c>
      <c r="H131" s="415">
        <f>ROUNDUP(((USD_per_GBP*('UK-R-Dining Tables'!G129/(1+'Exchange rate'!UK_vat_rate)))+1)/10,0)*10</f>
        <v>12770</v>
      </c>
      <c r="J131" s="214"/>
    </row>
    <row r="132" spans="1:10" ht="25.35" customHeight="1">
      <c r="B132" s="14"/>
      <c r="C132" s="14"/>
      <c r="D132" s="14"/>
      <c r="E132" s="16" t="s">
        <v>5</v>
      </c>
      <c r="F132" s="24" t="s">
        <v>681</v>
      </c>
      <c r="G132" s="93" t="s">
        <v>683</v>
      </c>
      <c r="H132" s="415">
        <f>ROUNDUP(((USD_per_GBP*('UK-R-Dining Tables'!G130/(1+'Exchange rate'!UK_vat_rate)))+1)/10,0)*10</f>
        <v>14680</v>
      </c>
      <c r="I132" s="67"/>
    </row>
    <row r="133" spans="1:10" ht="25.35" customHeight="1">
      <c r="B133" s="14"/>
      <c r="C133" s="14"/>
      <c r="D133" s="14"/>
      <c r="E133" s="24"/>
      <c r="F133" s="24"/>
      <c r="G133" s="67"/>
      <c r="H133" s="67"/>
      <c r="I133" s="67"/>
    </row>
    <row r="134" spans="1:10" ht="25.35" customHeight="1">
      <c r="B134" s="14"/>
      <c r="C134" s="14"/>
      <c r="D134" s="14"/>
      <c r="E134" s="162" t="s">
        <v>22</v>
      </c>
      <c r="F134" s="162"/>
      <c r="G134" s="67"/>
      <c r="H134" s="67"/>
      <c r="I134" s="67"/>
    </row>
    <row r="135" spans="1:10" ht="25.35" customHeight="1">
      <c r="B135" s="14"/>
      <c r="C135" s="14"/>
      <c r="D135" s="14"/>
      <c r="E135" s="169"/>
      <c r="F135" s="169"/>
      <c r="G135" s="67"/>
      <c r="H135" s="67"/>
      <c r="I135" s="67"/>
    </row>
    <row r="136" spans="1:10" ht="25.35" customHeight="1">
      <c r="B136" s="14"/>
      <c r="C136" s="14"/>
      <c r="D136" s="14"/>
      <c r="E136" s="141"/>
      <c r="F136" s="141"/>
      <c r="H136" s="67"/>
      <c r="I136" s="67"/>
    </row>
    <row r="137" spans="1:10" ht="25.35" customHeight="1">
      <c r="B137" s="14"/>
      <c r="C137" s="14"/>
      <c r="D137" s="14"/>
      <c r="E137" s="81" t="s">
        <v>200</v>
      </c>
      <c r="F137" s="81"/>
      <c r="G137" s="160"/>
      <c r="H137" s="160"/>
      <c r="I137" s="373">
        <f>ROUNDUP(((USD_per_GBP*('UK-R-Dining Tables'!H135/(1+'Exchange rate'!UK_vat_rate)))+1)/10,0)*10</f>
        <v>1410</v>
      </c>
    </row>
    <row r="138" spans="1:10" ht="25.35" customHeight="1">
      <c r="B138" s="14"/>
      <c r="C138" s="14"/>
      <c r="D138" s="14"/>
      <c r="E138" s="131"/>
      <c r="F138" s="131"/>
    </row>
    <row r="139" spans="1:10" ht="25.35" customHeight="1">
      <c r="B139" s="14"/>
      <c r="C139" s="14"/>
      <c r="D139" s="14"/>
    </row>
    <row r="140" spans="1:10" ht="25.35" customHeight="1">
      <c r="B140" s="14"/>
      <c r="C140" s="14"/>
      <c r="D140" s="14"/>
      <c r="E140" s="81" t="s">
        <v>201</v>
      </c>
      <c r="F140" s="81"/>
      <c r="G140" s="160"/>
      <c r="H140" s="160"/>
      <c r="I140" s="373">
        <f>ROUNDUP(((USD_per_GBP*('UK-R-Dining Tables'!H138/(1+'Exchange rate'!UK_vat_rate)))+1)/10,0)*10</f>
        <v>5790</v>
      </c>
    </row>
    <row r="141" spans="1:10" ht="25.35" customHeight="1">
      <c r="B141" s="14"/>
      <c r="C141" s="14"/>
      <c r="D141" s="14"/>
      <c r="E141" s="24"/>
      <c r="F141" s="24"/>
      <c r="G141" s="67"/>
      <c r="H141" s="67"/>
      <c r="I141" s="415"/>
    </row>
    <row r="142" spans="1:10" ht="48.75">
      <c r="A142" s="2" t="s">
        <v>23</v>
      </c>
      <c r="B142" s="368" t="s">
        <v>331</v>
      </c>
      <c r="C142" s="3"/>
      <c r="D142" s="3"/>
      <c r="E142" s="3"/>
      <c r="F142" s="3"/>
      <c r="G142" s="117"/>
      <c r="H142" s="71"/>
      <c r="I142" s="71"/>
      <c r="J142" s="71"/>
    </row>
    <row r="143" spans="1:10" ht="25.35" customHeight="1">
      <c r="A143" s="26"/>
      <c r="B143" s="26" t="s">
        <v>8</v>
      </c>
      <c r="C143" s="26"/>
      <c r="D143" s="26"/>
      <c r="E143" s="28" t="s">
        <v>0</v>
      </c>
      <c r="F143" s="705" t="s">
        <v>94</v>
      </c>
      <c r="G143" s="706"/>
      <c r="H143" s="177" t="s">
        <v>326</v>
      </c>
      <c r="I143" s="86"/>
      <c r="J143" s="26"/>
    </row>
    <row r="144" spans="1:10" ht="25.35" customHeight="1">
      <c r="A144" s="1"/>
      <c r="B144" s="14"/>
      <c r="C144" s="14"/>
      <c r="D144" s="14"/>
      <c r="E144" s="16"/>
      <c r="F144" s="375" t="s">
        <v>113</v>
      </c>
      <c r="G144" s="24" t="s">
        <v>174</v>
      </c>
      <c r="H144" s="118"/>
      <c r="J144" s="87"/>
    </row>
    <row r="145" spans="1:10" ht="25.35" customHeight="1">
      <c r="A145" s="1"/>
      <c r="B145" s="14"/>
      <c r="C145" s="14"/>
      <c r="D145" s="14"/>
      <c r="E145" s="16" t="s">
        <v>561</v>
      </c>
      <c r="F145" s="376" t="s">
        <v>9</v>
      </c>
      <c r="G145" s="51" t="s">
        <v>139</v>
      </c>
      <c r="H145" s="415">
        <f>ROUNDUP(((USD_per_GBP*('UK-R-Dining Tables'!G145/(1+'Exchange rate'!UK_vat_rate)))+1)/10,0)*10</f>
        <v>8360</v>
      </c>
      <c r="J145" s="87"/>
    </row>
    <row r="146" spans="1:10" ht="25.35" customHeight="1">
      <c r="A146" s="1"/>
      <c r="B146" s="14"/>
      <c r="C146" s="14"/>
      <c r="D146" s="14"/>
      <c r="E146" s="16" t="s">
        <v>3</v>
      </c>
      <c r="F146" s="93" t="s">
        <v>10</v>
      </c>
      <c r="G146" s="151" t="s">
        <v>136</v>
      </c>
      <c r="H146" s="415">
        <f>ROUNDUP(((USD_per_GBP*('UK-R-Dining Tables'!G146/(1+'Exchange rate'!UK_vat_rate)))+1)/10,0)*10</f>
        <v>9010</v>
      </c>
      <c r="J146" s="91"/>
    </row>
    <row r="147" spans="1:10" ht="25.35" customHeight="1">
      <c r="A147" s="1"/>
      <c r="B147" s="14"/>
      <c r="C147" s="14"/>
      <c r="D147" s="14"/>
      <c r="E147" s="16" t="s">
        <v>4</v>
      </c>
      <c r="F147" s="93" t="s">
        <v>11</v>
      </c>
      <c r="G147" s="151" t="s">
        <v>133</v>
      </c>
      <c r="H147" s="415">
        <f>ROUNDUP(((USD_per_GBP*('UK-R-Dining Tables'!G147/(1+'Exchange rate'!UK_vat_rate)))+1)/10,0)*10</f>
        <v>10790</v>
      </c>
      <c r="J147" s="91"/>
    </row>
    <row r="148" spans="1:10" ht="25.35" customHeight="1">
      <c r="A148" s="1"/>
      <c r="B148" s="14"/>
      <c r="C148" s="14"/>
      <c r="D148" s="14"/>
      <c r="E148" s="16" t="s">
        <v>5</v>
      </c>
      <c r="F148" s="93" t="s">
        <v>85</v>
      </c>
      <c r="G148" s="151" t="s">
        <v>137</v>
      </c>
      <c r="H148" s="415">
        <f>ROUNDUP(((USD_per_GBP*('UK-R-Dining Tables'!G148/(1+'Exchange rate'!UK_vat_rate)))+1)/10,0)*10</f>
        <v>12840</v>
      </c>
      <c r="J148" s="91"/>
    </row>
    <row r="149" spans="1:10" ht="25.35" customHeight="1">
      <c r="B149" s="14"/>
      <c r="C149" s="14"/>
      <c r="D149" s="14"/>
      <c r="E149" s="24"/>
      <c r="F149" s="24"/>
      <c r="G149" s="67"/>
      <c r="H149" s="67"/>
      <c r="J149" s="67"/>
    </row>
    <row r="150" spans="1:10" ht="25.35" customHeight="1">
      <c r="B150" s="14"/>
      <c r="C150" s="14"/>
      <c r="D150" s="14"/>
      <c r="E150" s="210" t="s">
        <v>307</v>
      </c>
      <c r="F150" s="210"/>
      <c r="G150" s="67"/>
      <c r="H150" s="67"/>
      <c r="J150" s="67"/>
    </row>
    <row r="151" spans="1:10" ht="25.35" customHeight="1">
      <c r="B151" s="14"/>
      <c r="C151" s="14"/>
      <c r="D151" s="14"/>
      <c r="E151" s="141" t="s">
        <v>466</v>
      </c>
      <c r="F151" s="141"/>
      <c r="G151" s="67"/>
      <c r="H151" s="67"/>
      <c r="J151" s="67"/>
    </row>
    <row r="152" spans="1:10" ht="25.35" customHeight="1">
      <c r="B152" s="14"/>
      <c r="C152" s="14"/>
      <c r="D152" s="14"/>
      <c r="E152" s="141"/>
      <c r="F152" s="141"/>
      <c r="J152" s="67"/>
    </row>
    <row r="153" spans="1:10" ht="25.35" customHeight="1">
      <c r="B153" s="14"/>
      <c r="C153" s="14"/>
      <c r="D153" s="14"/>
      <c r="E153" s="141"/>
      <c r="F153" s="141"/>
      <c r="J153" s="67"/>
    </row>
    <row r="154" spans="1:10" ht="25.35" customHeight="1">
      <c r="B154" s="14"/>
      <c r="C154" s="14"/>
      <c r="D154" s="14"/>
      <c r="E154" s="82" t="s">
        <v>14</v>
      </c>
      <c r="F154" s="82"/>
      <c r="G154" s="160"/>
      <c r="H154" s="160"/>
      <c r="I154" s="373">
        <f>ROUNDUP(((USD_per_GBP*('UK-R-Dining Tables'!H154/(1+'Exchange rate'!UK_vat_rate)))+1)/10,0)*10</f>
        <v>2230</v>
      </c>
      <c r="J154" s="67"/>
    </row>
    <row r="155" spans="1:10" ht="25.35" customHeight="1">
      <c r="B155" s="14"/>
      <c r="C155" s="14"/>
      <c r="D155" s="14"/>
      <c r="E155" s="141"/>
      <c r="F155" s="141"/>
      <c r="G155" s="67"/>
      <c r="H155" s="67"/>
      <c r="J155" s="67"/>
    </row>
    <row r="156" spans="1:10" ht="25.35" customHeight="1">
      <c r="B156" s="14"/>
      <c r="C156" s="14"/>
      <c r="D156" s="14"/>
      <c r="G156" s="67"/>
      <c r="H156" s="67"/>
      <c r="J156" s="67"/>
    </row>
    <row r="157" spans="1:10" ht="48" customHeight="1">
      <c r="B157" s="14"/>
      <c r="C157" s="14"/>
      <c r="D157" s="14"/>
      <c r="E157" s="82" t="s">
        <v>84</v>
      </c>
      <c r="F157" s="82"/>
      <c r="G157" s="160"/>
      <c r="H157" s="160"/>
      <c r="I157" s="259">
        <f>ROUNDUP(((USD_per_GBP*('UK-R-Dining Tables'!H156/(1+'Exchange rate'!UK_vat_rate)))+1)/10,0)*10</f>
        <v>7730</v>
      </c>
      <c r="J157" s="67"/>
    </row>
    <row r="158" spans="1:10" ht="48" customHeight="1">
      <c r="B158" s="14"/>
      <c r="C158" s="14"/>
      <c r="D158" s="14"/>
      <c r="E158" s="141" t="s">
        <v>467</v>
      </c>
      <c r="F158" s="23"/>
      <c r="G158" s="67"/>
      <c r="H158" s="67"/>
      <c r="I158" s="216"/>
      <c r="J158" s="67"/>
    </row>
    <row r="159" spans="1:10" ht="48.75">
      <c r="A159" s="2" t="s">
        <v>23</v>
      </c>
      <c r="B159" s="368" t="s">
        <v>678</v>
      </c>
      <c r="C159" s="3"/>
      <c r="D159" s="3"/>
      <c r="E159" s="3"/>
      <c r="F159" s="3"/>
      <c r="G159" s="117"/>
      <c r="H159" s="71"/>
      <c r="I159" s="71"/>
      <c r="J159" s="71"/>
    </row>
    <row r="160" spans="1:10" ht="25.35" customHeight="1">
      <c r="A160" s="26"/>
      <c r="B160" s="26" t="s">
        <v>8</v>
      </c>
      <c r="C160" s="26"/>
      <c r="D160" s="26"/>
      <c r="E160" s="28" t="s">
        <v>0</v>
      </c>
      <c r="F160" s="705" t="s">
        <v>94</v>
      </c>
      <c r="G160" s="706"/>
      <c r="H160" s="177" t="s">
        <v>264</v>
      </c>
      <c r="I160" s="86" t="s">
        <v>439</v>
      </c>
      <c r="J160" s="26"/>
    </row>
    <row r="161" spans="1:10" ht="25.35" customHeight="1">
      <c r="A161" s="1"/>
      <c r="B161" s="14"/>
      <c r="C161" s="14"/>
      <c r="D161" s="14"/>
      <c r="E161" s="16"/>
      <c r="F161" s="375" t="s">
        <v>113</v>
      </c>
      <c r="G161" s="24" t="s">
        <v>174</v>
      </c>
      <c r="H161" s="118"/>
      <c r="I161" s="218" t="s">
        <v>663</v>
      </c>
      <c r="J161" s="87"/>
    </row>
    <row r="162" spans="1:10" ht="25.35" customHeight="1">
      <c r="A162" s="1"/>
      <c r="B162" s="14"/>
      <c r="C162" s="14"/>
      <c r="D162" s="14"/>
      <c r="E162" s="16" t="s">
        <v>561</v>
      </c>
      <c r="F162" s="376" t="s">
        <v>9</v>
      </c>
      <c r="G162" s="51" t="s">
        <v>139</v>
      </c>
      <c r="H162" s="415">
        <f>ROUNDUP(((USD_per_GBP*('UK-R-Dining Tables'!G161/(1+'Exchange rate'!UK_vat_rate)))+1)/10,0)*10</f>
        <v>12120</v>
      </c>
      <c r="I162" s="415">
        <f>ROUNDUP(((USD_per_GBP*('UK-R-Dining Tables'!H161/(1+'Exchange rate'!UK_vat_rate)))+1)/10,0)*10</f>
        <v>15870</v>
      </c>
      <c r="J162" s="87"/>
    </row>
    <row r="163" spans="1:10" ht="25.35" customHeight="1">
      <c r="A163" s="1"/>
      <c r="B163" s="14"/>
      <c r="C163" s="14"/>
      <c r="D163" s="14"/>
      <c r="E163" s="16" t="s">
        <v>3</v>
      </c>
      <c r="F163" s="93" t="s">
        <v>10</v>
      </c>
      <c r="G163" s="151" t="s">
        <v>136</v>
      </c>
      <c r="H163" s="415">
        <f>ROUNDUP(((USD_per_GBP*('UK-R-Dining Tables'!G162/(1+'Exchange rate'!UK_vat_rate)))+1)/10,0)*10</f>
        <v>13940</v>
      </c>
      <c r="I163" s="415">
        <f>ROUNDUP(((USD_per_GBP*('UK-R-Dining Tables'!H162/(1+'Exchange rate'!UK_vat_rate)))+1)/10,0)*10</f>
        <v>18250</v>
      </c>
      <c r="J163" s="91"/>
    </row>
    <row r="164" spans="1:10" ht="25.35" customHeight="1">
      <c r="A164" s="1"/>
      <c r="B164" s="14"/>
      <c r="C164" s="14"/>
      <c r="D164" s="14"/>
      <c r="E164" s="16" t="s">
        <v>4</v>
      </c>
      <c r="F164" s="93" t="s">
        <v>11</v>
      </c>
      <c r="G164" s="151" t="s">
        <v>133</v>
      </c>
      <c r="H164" s="415">
        <f>ROUNDUP(((USD_per_GBP*('UK-R-Dining Tables'!G163/(1+'Exchange rate'!UK_vat_rate)))+1)/10,0)*10</f>
        <v>15600</v>
      </c>
      <c r="I164" s="415">
        <f>ROUNDUP(((USD_per_GBP*('UK-R-Dining Tables'!H163/(1+'Exchange rate'!UK_vat_rate)))+1)/10,0)*10</f>
        <v>20980</v>
      </c>
      <c r="J164" s="91"/>
    </row>
    <row r="165" spans="1:10" ht="25.35" customHeight="1">
      <c r="A165" s="1"/>
      <c r="B165" s="14"/>
      <c r="C165" s="14"/>
      <c r="D165" s="14"/>
      <c r="E165" s="16" t="s">
        <v>5</v>
      </c>
      <c r="F165" s="93" t="s">
        <v>85</v>
      </c>
      <c r="G165" s="151" t="s">
        <v>137</v>
      </c>
      <c r="H165" s="415">
        <f>ROUNDUP(((USD_per_GBP*('UK-R-Dining Tables'!G164/(1+'Exchange rate'!UK_vat_rate)))+1)/10,0)*10</f>
        <v>20030</v>
      </c>
      <c r="I165" s="415">
        <f>ROUNDUP(((USD_per_GBP*('UK-R-Dining Tables'!H164/(1+'Exchange rate'!UK_vat_rate)))+1)/10,0)*10</f>
        <v>26230</v>
      </c>
      <c r="J165" s="91"/>
    </row>
    <row r="166" spans="1:10" ht="25.35" customHeight="1">
      <c r="B166" s="14"/>
      <c r="C166" s="14"/>
      <c r="D166" s="14"/>
      <c r="E166" s="24"/>
      <c r="F166" s="24"/>
      <c r="G166" s="67"/>
      <c r="H166" s="67"/>
      <c r="J166" s="67"/>
    </row>
    <row r="167" spans="1:10" ht="25.35" customHeight="1">
      <c r="B167" s="14"/>
      <c r="C167" s="14"/>
      <c r="D167" s="14"/>
      <c r="E167" s="210" t="s">
        <v>674</v>
      </c>
      <c r="F167" s="210"/>
      <c r="G167" s="67"/>
      <c r="H167" s="67"/>
      <c r="J167" s="67"/>
    </row>
    <row r="168" spans="1:10" ht="25.35" customHeight="1">
      <c r="B168" s="14"/>
      <c r="C168" s="14"/>
      <c r="D168" s="14"/>
      <c r="E168" s="141"/>
      <c r="F168" s="141"/>
      <c r="G168" s="67"/>
      <c r="H168" s="67"/>
      <c r="J168" s="67"/>
    </row>
    <row r="169" spans="1:10" ht="25.35" customHeight="1">
      <c r="B169" s="14"/>
      <c r="C169" s="14"/>
      <c r="D169" s="14"/>
      <c r="E169" s="141"/>
      <c r="F169" s="141"/>
      <c r="J169" s="67"/>
    </row>
    <row r="170" spans="1:10" ht="25.35" customHeight="1">
      <c r="B170" s="14"/>
      <c r="C170" s="14"/>
      <c r="D170" s="14"/>
      <c r="E170" s="82" t="s">
        <v>14</v>
      </c>
      <c r="F170" s="82"/>
      <c r="G170" s="160"/>
      <c r="H170" s="160"/>
      <c r="I170" s="373">
        <f>ROUNDUP(((USD_per_GBP*('UK-R-Dining Tables'!H169/(1+'Exchange rate'!UK_vat_rate)))+1)/10,0)*10</f>
        <v>2230</v>
      </c>
      <c r="J170" s="67"/>
    </row>
    <row r="171" spans="1:10" ht="26.25" customHeight="1">
      <c r="B171" s="14"/>
      <c r="C171" s="14"/>
      <c r="D171" s="14"/>
      <c r="E171" s="141"/>
      <c r="F171" s="141"/>
      <c r="G171" s="67"/>
      <c r="H171" s="67"/>
      <c r="J171" s="67"/>
    </row>
    <row r="172" spans="1:10" ht="48" customHeight="1">
      <c r="B172" s="14"/>
      <c r="C172" s="14"/>
      <c r="D172" s="14"/>
      <c r="E172" s="82" t="s">
        <v>84</v>
      </c>
      <c r="F172" s="82"/>
      <c r="G172" s="160"/>
      <c r="H172" s="160"/>
      <c r="I172" s="259">
        <f>ROUNDUP(((USD_per_GBP*('UK-R-Dining Tables'!H171/(1+'Exchange rate'!UK_vat_rate)))+1)/10,0)*10</f>
        <v>7730</v>
      </c>
      <c r="J172" s="67"/>
    </row>
    <row r="173" spans="1:10" ht="26.25">
      <c r="B173" s="14"/>
      <c r="C173" s="14"/>
      <c r="D173" s="14"/>
      <c r="F173" s="141"/>
      <c r="G173" s="67"/>
      <c r="H173" s="67"/>
      <c r="J173" s="67"/>
    </row>
    <row r="174" spans="1:10" s="353" customFormat="1" ht="48.75">
      <c r="A174" s="2" t="s">
        <v>23</v>
      </c>
      <c r="B174" s="25" t="s">
        <v>266</v>
      </c>
      <c r="C174" s="3"/>
      <c r="D174" s="3"/>
      <c r="E174" s="3"/>
      <c r="F174" s="3"/>
      <c r="G174" s="117"/>
      <c r="H174" s="71"/>
      <c r="I174" s="71"/>
      <c r="J174" s="71"/>
    </row>
    <row r="175" spans="1:10" ht="25.35" customHeight="1">
      <c r="A175" s="26"/>
      <c r="B175" s="26" t="s">
        <v>20</v>
      </c>
      <c r="C175" s="26"/>
      <c r="D175" s="26"/>
      <c r="E175" s="28" t="s">
        <v>0</v>
      </c>
      <c r="F175" s="705" t="s">
        <v>94</v>
      </c>
      <c r="G175" s="706"/>
      <c r="H175" s="177" t="s">
        <v>1</v>
      </c>
      <c r="I175" s="86" t="s">
        <v>114</v>
      </c>
      <c r="J175" s="266"/>
    </row>
    <row r="176" spans="1:10" ht="25.35" customHeight="1">
      <c r="A176" s="1"/>
      <c r="B176" s="14"/>
      <c r="C176" s="14"/>
      <c r="D176" s="14"/>
      <c r="E176" s="16"/>
      <c r="F176" s="375" t="s">
        <v>113</v>
      </c>
      <c r="G176" s="24" t="s">
        <v>174</v>
      </c>
      <c r="H176" s="118"/>
      <c r="I176" s="218" t="s">
        <v>663</v>
      </c>
      <c r="J176" s="87"/>
    </row>
    <row r="177" spans="1:10" ht="26.25">
      <c r="A177" s="1"/>
      <c r="B177" s="14"/>
      <c r="C177" s="14"/>
      <c r="D177" s="14"/>
      <c r="E177" s="16" t="s">
        <v>2</v>
      </c>
      <c r="F177" s="93" t="s">
        <v>267</v>
      </c>
      <c r="G177" s="270" t="s">
        <v>338</v>
      </c>
      <c r="H177" s="415">
        <f>ROUNDUP(((USD_per_GBP*('UK-R-Dining Tables'!G176/(1+'Exchange rate'!UK_vat_rate)))+1)/10,0)*10</f>
        <v>13470</v>
      </c>
      <c r="I177" s="415">
        <f>ROUNDUP(((USD_per_GBP*('UK-R-Dining Tables'!H176/(1+'Exchange rate'!UK_vat_rate)))+1)/10,0)*10</f>
        <v>17630</v>
      </c>
      <c r="J177" s="91"/>
    </row>
    <row r="178" spans="1:10" ht="26.25">
      <c r="A178" s="1"/>
      <c r="B178" s="14"/>
      <c r="C178" s="14"/>
      <c r="D178" s="14"/>
      <c r="E178" s="16" t="s">
        <v>3</v>
      </c>
      <c r="F178" s="93" t="s">
        <v>88</v>
      </c>
      <c r="G178" s="374" t="s">
        <v>138</v>
      </c>
      <c r="H178" s="415">
        <f>ROUNDUP(((USD_per_GBP*('UK-R-Dining Tables'!G177/(1+'Exchange rate'!UK_vat_rate)))+1)/10,0)*10</f>
        <v>15490</v>
      </c>
      <c r="I178" s="415">
        <f>ROUNDUP(((USD_per_GBP*('UK-R-Dining Tables'!H177/(1+'Exchange rate'!UK_vat_rate)))+1)/10,0)*10</f>
        <v>20280</v>
      </c>
      <c r="J178" s="91"/>
    </row>
    <row r="179" spans="1:10" ht="26.25">
      <c r="A179" s="1"/>
      <c r="B179" s="14"/>
      <c r="C179" s="14"/>
      <c r="D179" s="14"/>
      <c r="E179" s="16" t="s">
        <v>4</v>
      </c>
      <c r="F179" s="93" t="s">
        <v>268</v>
      </c>
      <c r="G179" s="374" t="s">
        <v>339</v>
      </c>
      <c r="H179" s="415">
        <f>ROUNDUP(((USD_per_GBP*('UK-R-Dining Tables'!G178/(1+'Exchange rate'!UK_vat_rate)))+1)/10,0)*10</f>
        <v>17820</v>
      </c>
      <c r="I179" s="415">
        <f>ROUNDUP(((USD_per_GBP*('UK-R-Dining Tables'!H178/(1+'Exchange rate'!UK_vat_rate)))+1)/10,0)*10</f>
        <v>23320</v>
      </c>
      <c r="J179" s="91"/>
    </row>
    <row r="180" spans="1:10" ht="25.35" customHeight="1">
      <c r="B180" s="14"/>
      <c r="C180" s="14"/>
      <c r="D180" s="14"/>
      <c r="E180" s="144" t="s">
        <v>5</v>
      </c>
      <c r="F180" s="380" t="s">
        <v>90</v>
      </c>
      <c r="G180" s="380" t="s">
        <v>340</v>
      </c>
      <c r="H180" s="415">
        <f>ROUNDUP(((USD_per_GBP*('UK-R-Dining Tables'!G179/(1+'Exchange rate'!UK_vat_rate)))+1)/10,0)*10</f>
        <v>22250</v>
      </c>
      <c r="I180" s="415">
        <f>ROUNDUP(((USD_per_GBP*('UK-R-Dining Tables'!H179/(1+'Exchange rate'!UK_vat_rate)))+1)/10,0)*10</f>
        <v>29150</v>
      </c>
      <c r="J180" s="67"/>
    </row>
    <row r="181" spans="1:10" ht="25.35" customHeight="1">
      <c r="B181" s="14"/>
      <c r="C181" s="14"/>
      <c r="D181" s="14"/>
      <c r="E181" s="24"/>
      <c r="F181" s="24"/>
      <c r="G181" s="67"/>
      <c r="J181" s="67"/>
    </row>
    <row r="182" spans="1:10" ht="25.35" customHeight="1">
      <c r="B182" s="14"/>
      <c r="C182" s="14"/>
      <c r="D182" s="14"/>
      <c r="E182" s="174" t="s">
        <v>22</v>
      </c>
      <c r="F182" s="174"/>
      <c r="G182" s="67"/>
      <c r="H182" s="67"/>
      <c r="J182" s="67"/>
    </row>
    <row r="183" spans="1:10" ht="25.35" customHeight="1">
      <c r="B183" s="14"/>
      <c r="C183" s="14"/>
      <c r="D183" s="14"/>
      <c r="E183" s="169"/>
      <c r="F183" s="169"/>
      <c r="G183" s="67"/>
      <c r="H183" s="67"/>
      <c r="J183" s="67"/>
    </row>
    <row r="184" spans="1:10" ht="25.35" customHeight="1">
      <c r="B184" s="14"/>
      <c r="C184" s="14"/>
      <c r="D184" s="14"/>
      <c r="J184" s="67"/>
    </row>
    <row r="185" spans="1:10" ht="25.35" customHeight="1">
      <c r="B185" s="14"/>
      <c r="C185" s="14"/>
      <c r="D185" s="14"/>
      <c r="E185" s="82" t="s">
        <v>200</v>
      </c>
      <c r="F185" s="82"/>
      <c r="G185" s="160"/>
      <c r="H185" s="160"/>
      <c r="I185" s="259">
        <f>ROUNDUP(((USD_per_GBP*('UK-R-Dining Tables'!H184/(1+'Exchange rate'!UK_vat_rate)))+1)/10,0)*10</f>
        <v>1410</v>
      </c>
      <c r="J185" s="67"/>
    </row>
    <row r="186" spans="1:10" ht="25.35" customHeight="1">
      <c r="B186" s="14"/>
      <c r="C186" s="14"/>
      <c r="D186" s="14"/>
      <c r="E186" s="141"/>
      <c r="F186" s="141"/>
      <c r="G186" s="67"/>
      <c r="H186" s="67"/>
      <c r="J186" s="67"/>
    </row>
    <row r="187" spans="1:10" ht="25.35" customHeight="1">
      <c r="B187" s="14"/>
      <c r="C187" s="14"/>
      <c r="D187" s="14"/>
      <c r="J187" s="67"/>
    </row>
    <row r="188" spans="1:10" ht="25.35" customHeight="1">
      <c r="B188" s="14"/>
      <c r="C188" s="14"/>
      <c r="D188" s="14"/>
      <c r="E188" s="82" t="s">
        <v>84</v>
      </c>
      <c r="F188" s="82"/>
      <c r="G188" s="160"/>
      <c r="H188" s="160"/>
      <c r="I188" s="259">
        <f>ROUNDUP(((USD_per_GBP*('UK-R-Dining Tables'!H187/(1+'Exchange rate'!UK_vat_rate)))+1)/10,0)*10</f>
        <v>5790</v>
      </c>
      <c r="J188" s="67"/>
    </row>
    <row r="189" spans="1:10" ht="25.35" customHeight="1">
      <c r="B189" s="14"/>
      <c r="C189" s="14"/>
      <c r="D189" s="14"/>
      <c r="E189" s="131"/>
      <c r="F189" s="131"/>
      <c r="G189" s="67"/>
      <c r="H189" s="67"/>
      <c r="J189" s="67"/>
    </row>
    <row r="190" spans="1:10" ht="25.35" customHeight="1">
      <c r="B190" s="14"/>
      <c r="C190" s="14"/>
      <c r="D190" s="14"/>
      <c r="E190" s="24"/>
      <c r="F190" s="24"/>
      <c r="G190" s="67"/>
      <c r="H190" s="67"/>
      <c r="J190" s="67"/>
    </row>
    <row r="191" spans="1:10" ht="48.75">
      <c r="A191" s="349"/>
      <c r="B191" s="368" t="s">
        <v>329</v>
      </c>
      <c r="C191" s="350"/>
      <c r="D191" s="350"/>
      <c r="E191" s="350"/>
      <c r="F191" s="350"/>
      <c r="G191" s="351"/>
      <c r="H191" s="352"/>
      <c r="I191" s="352"/>
      <c r="J191" s="352"/>
    </row>
    <row r="192" spans="1:10" s="353" customFormat="1" ht="26.25">
      <c r="A192" s="26"/>
      <c r="B192" s="26" t="s">
        <v>8</v>
      </c>
      <c r="C192" s="26"/>
      <c r="D192" s="26"/>
      <c r="E192" s="28" t="s">
        <v>0</v>
      </c>
      <c r="F192" s="705" t="s">
        <v>94</v>
      </c>
      <c r="G192" s="706"/>
      <c r="H192" s="177" t="s">
        <v>324</v>
      </c>
      <c r="I192" s="266"/>
      <c r="J192" s="86"/>
    </row>
    <row r="193" spans="1:10" ht="25.35" customHeight="1">
      <c r="A193" s="1"/>
      <c r="B193" s="14"/>
      <c r="C193" s="14"/>
      <c r="D193" s="14"/>
      <c r="E193" s="16"/>
      <c r="F193" s="375" t="s">
        <v>113</v>
      </c>
      <c r="G193" s="23" t="s">
        <v>174</v>
      </c>
      <c r="H193" s="87"/>
      <c r="I193" s="87"/>
      <c r="J193" s="67"/>
    </row>
    <row r="194" spans="1:10" ht="25.35" customHeight="1">
      <c r="A194" s="1"/>
      <c r="B194" s="14"/>
      <c r="C194" s="14"/>
      <c r="D194" s="14"/>
      <c r="E194" s="16" t="s">
        <v>2</v>
      </c>
      <c r="F194" s="93" t="s">
        <v>9</v>
      </c>
      <c r="G194" s="51" t="s">
        <v>139</v>
      </c>
      <c r="H194" s="415">
        <f>ROUNDUP(((USD_per_GBP*('UK-R-Dining Tables'!G192/(1+'Exchange rate'!UK_vat_rate)))+1)/10,0)*10</f>
        <v>8360</v>
      </c>
      <c r="I194" s="213"/>
      <c r="J194" s="67"/>
    </row>
    <row r="195" spans="1:10" ht="26.25">
      <c r="A195" s="1"/>
      <c r="B195" s="14"/>
      <c r="C195" s="14"/>
      <c r="D195" s="14"/>
      <c r="E195" s="16" t="s">
        <v>3</v>
      </c>
      <c r="F195" s="93" t="s">
        <v>10</v>
      </c>
      <c r="G195" s="151" t="s">
        <v>136</v>
      </c>
      <c r="H195" s="415">
        <f>ROUNDUP(((USD_per_GBP*('UK-R-Dining Tables'!G193/(1+'Exchange rate'!UK_vat_rate)))+1)/10,0)*10</f>
        <v>9610</v>
      </c>
      <c r="I195" s="213"/>
      <c r="J195" s="67"/>
    </row>
    <row r="196" spans="1:10" ht="26.25">
      <c r="A196" s="1"/>
      <c r="B196" s="14"/>
      <c r="C196" s="14"/>
      <c r="D196" s="14"/>
      <c r="E196" s="16" t="s">
        <v>4</v>
      </c>
      <c r="F196" s="93" t="s">
        <v>11</v>
      </c>
      <c r="G196" s="151" t="s">
        <v>133</v>
      </c>
      <c r="H196" s="415">
        <f>ROUNDUP(((USD_per_GBP*('UK-R-Dining Tables'!G194/(1+'Exchange rate'!UK_vat_rate)))+1)/10,0)*10</f>
        <v>11050</v>
      </c>
      <c r="I196" s="213"/>
      <c r="J196" s="67"/>
    </row>
    <row r="197" spans="1:10" ht="26.25">
      <c r="B197" s="14"/>
      <c r="C197" s="14"/>
      <c r="D197" s="14"/>
      <c r="E197" s="144" t="s">
        <v>5</v>
      </c>
      <c r="F197" s="93" t="s">
        <v>85</v>
      </c>
      <c r="G197" s="151" t="s">
        <v>137</v>
      </c>
      <c r="H197" s="415">
        <f>ROUNDUP(((USD_per_GBP*('UK-R-Dining Tables'!G195/(1+'Exchange rate'!UK_vat_rate)))+1)/10,0)*10</f>
        <v>13280</v>
      </c>
      <c r="I197" s="213"/>
      <c r="J197" s="67"/>
    </row>
    <row r="198" spans="1:10" ht="25.35" customHeight="1">
      <c r="B198" s="14"/>
      <c r="C198" s="14"/>
      <c r="D198" s="14"/>
      <c r="E198" s="110"/>
      <c r="F198" s="110"/>
      <c r="G198" s="67"/>
      <c r="H198" s="67"/>
      <c r="I198" s="67"/>
      <c r="J198" s="67"/>
    </row>
    <row r="199" spans="1:10" ht="25.35" customHeight="1">
      <c r="B199" s="14"/>
      <c r="C199" s="14"/>
      <c r="D199" s="14"/>
      <c r="E199" s="174" t="s">
        <v>22</v>
      </c>
      <c r="F199" s="174"/>
      <c r="G199" s="67"/>
      <c r="H199" s="67"/>
      <c r="I199" s="67"/>
      <c r="J199" s="67"/>
    </row>
    <row r="200" spans="1:10" ht="25.35" customHeight="1">
      <c r="B200" s="14"/>
      <c r="C200" s="14"/>
      <c r="D200" s="14"/>
      <c r="E200" s="169"/>
      <c r="F200" s="169"/>
      <c r="G200" s="67"/>
      <c r="H200" s="67"/>
      <c r="I200" s="67"/>
      <c r="J200" s="67"/>
    </row>
    <row r="201" spans="1:10" ht="25.35" customHeight="1">
      <c r="B201" s="14"/>
      <c r="C201" s="14"/>
      <c r="D201" s="14"/>
      <c r="J201" s="67"/>
    </row>
    <row r="202" spans="1:10" ht="25.35" customHeight="1">
      <c r="B202" s="14"/>
      <c r="C202" s="14"/>
      <c r="D202" s="14"/>
      <c r="E202" s="175" t="s">
        <v>14</v>
      </c>
      <c r="F202" s="175"/>
      <c r="G202" s="160"/>
      <c r="H202" s="160"/>
      <c r="I202" s="161"/>
      <c r="J202" s="259">
        <f>ROUNDUP(((USD_per_GBP*('UK-R-Dining Tables'!I200/(1+'Exchange rate'!UK_vat_rate)))+1)/10,0)*10</f>
        <v>1560</v>
      </c>
    </row>
    <row r="203" spans="1:10" ht="25.35" customHeight="1">
      <c r="B203" s="14"/>
      <c r="C203" s="14"/>
      <c r="D203" s="14"/>
      <c r="E203" s="129"/>
      <c r="F203" s="129"/>
      <c r="G203" s="67"/>
      <c r="H203" s="67"/>
      <c r="I203" s="67"/>
      <c r="J203" s="67"/>
    </row>
    <row r="204" spans="1:10" ht="25.35" customHeight="1">
      <c r="B204" s="14"/>
      <c r="C204" s="14"/>
      <c r="D204" s="14"/>
      <c r="E204" s="129"/>
      <c r="F204" s="129"/>
      <c r="J204" s="67"/>
    </row>
    <row r="205" spans="1:10" ht="25.35" customHeight="1">
      <c r="B205" s="14"/>
      <c r="C205" s="14"/>
      <c r="D205" s="14"/>
      <c r="E205" s="175" t="s">
        <v>130</v>
      </c>
      <c r="F205" s="175"/>
      <c r="G205" s="160"/>
      <c r="H205" s="160"/>
      <c r="I205" s="163"/>
      <c r="J205" s="259">
        <f>ROUNDUP(((USD_per_GBP*('UK-R-Dining Tables'!I203/(1+'Exchange rate'!UK_vat_rate)))+1)/10,0)*10</f>
        <v>5450</v>
      </c>
    </row>
    <row r="206" spans="1:10" ht="25.35" customHeight="1">
      <c r="B206" s="14"/>
      <c r="C206" s="14"/>
      <c r="D206" s="14"/>
      <c r="E206" s="110"/>
      <c r="F206" s="110"/>
      <c r="G206" s="67"/>
      <c r="H206" s="67"/>
      <c r="J206" s="143"/>
    </row>
    <row r="207" spans="1:10" ht="25.35" customHeight="1">
      <c r="B207" s="14"/>
      <c r="C207" s="14"/>
      <c r="D207" s="14"/>
      <c r="E207" s="110"/>
      <c r="F207" s="110"/>
      <c r="G207" s="67"/>
      <c r="H207" s="67"/>
      <c r="J207" s="143"/>
    </row>
    <row r="208" spans="1:10" ht="25.35" customHeight="1">
      <c r="B208" s="14"/>
      <c r="C208" s="14"/>
      <c r="D208" s="14"/>
      <c r="E208" s="175" t="s">
        <v>577</v>
      </c>
      <c r="F208" s="175"/>
      <c r="G208" s="160"/>
      <c r="H208" s="160"/>
      <c r="I208" s="163"/>
      <c r="J208" s="259">
        <f>ROUNDUP(((USD_per_GBP*('UK-R-Dining Tables'!I206/(1+'Exchange rate'!UK_vat_rate)))+1)/10,0)*10</f>
        <v>1300</v>
      </c>
    </row>
    <row r="209" spans="1:10" s="353" customFormat="1" ht="47.25" customHeight="1">
      <c r="A209"/>
      <c r="B209" s="14"/>
      <c r="C209" s="14"/>
      <c r="D209" s="14"/>
      <c r="E209" s="110"/>
      <c r="F209" s="110"/>
      <c r="G209" s="67"/>
      <c r="H209" s="67"/>
      <c r="I209" s="9"/>
      <c r="J209" s="143"/>
    </row>
    <row r="210" spans="1:10" ht="48.75">
      <c r="A210" s="349"/>
      <c r="B210" s="354" t="s">
        <v>306</v>
      </c>
      <c r="C210" s="350"/>
      <c r="D210" s="350"/>
      <c r="E210" s="350"/>
      <c r="F210" s="350"/>
      <c r="G210" s="351"/>
      <c r="H210" s="352"/>
      <c r="I210" s="352"/>
      <c r="J210" s="352"/>
    </row>
    <row r="211" spans="1:10" ht="26.25">
      <c r="A211" s="26"/>
      <c r="B211" s="26" t="s">
        <v>8</v>
      </c>
      <c r="C211" s="26"/>
      <c r="D211" s="26"/>
      <c r="E211" s="28" t="s">
        <v>0</v>
      </c>
      <c r="F211" s="705" t="s">
        <v>94</v>
      </c>
      <c r="G211" s="706"/>
      <c r="H211" s="28" t="s">
        <v>1</v>
      </c>
      <c r="I211" s="266" t="s">
        <v>114</v>
      </c>
      <c r="J211" s="266"/>
    </row>
    <row r="212" spans="1:10" ht="25.35" customHeight="1">
      <c r="A212" s="1"/>
      <c r="B212" s="14"/>
      <c r="C212" s="14"/>
      <c r="D212" s="14"/>
      <c r="E212" s="16"/>
      <c r="F212" s="375" t="s">
        <v>113</v>
      </c>
      <c r="G212" s="23" t="s">
        <v>174</v>
      </c>
      <c r="H212"/>
      <c r="I212" s="218" t="s">
        <v>663</v>
      </c>
      <c r="J212" s="67"/>
    </row>
    <row r="213" spans="1:10" ht="25.35" customHeight="1">
      <c r="A213" s="1"/>
      <c r="B213" s="14"/>
      <c r="C213" s="14"/>
      <c r="D213" s="14"/>
      <c r="E213" s="16" t="s">
        <v>2</v>
      </c>
      <c r="F213" s="93" t="s">
        <v>9</v>
      </c>
      <c r="G213" s="51" t="s">
        <v>139</v>
      </c>
      <c r="H213" s="415">
        <f>ROUNDUP(((USD_per_GBP*('UK-R-Dining Tables'!G215/(1+'Exchange rate'!UK_vat_rate)))+1)/10,0)*10</f>
        <v>12120</v>
      </c>
      <c r="I213" s="415">
        <f>ROUNDUP(((USD_per_GBP*('UK-R-Dining Tables'!H215/(1+'Exchange rate'!UK_vat_rate)))+1)/10,0)*10</f>
        <v>15870</v>
      </c>
      <c r="J213" s="67"/>
    </row>
    <row r="214" spans="1:10" ht="26.25">
      <c r="A214" s="1"/>
      <c r="B214" s="14"/>
      <c r="C214" s="14"/>
      <c r="D214" s="14"/>
      <c r="E214" s="16" t="s">
        <v>3</v>
      </c>
      <c r="F214" s="93" t="s">
        <v>10</v>
      </c>
      <c r="G214" s="151" t="s">
        <v>136</v>
      </c>
      <c r="H214" s="415">
        <f>ROUNDUP(((USD_per_GBP*('UK-R-Dining Tables'!G216/(1+'Exchange rate'!UK_vat_rate)))+1)/10,0)*10</f>
        <v>13940</v>
      </c>
      <c r="I214" s="415">
        <f>ROUNDUP(((USD_per_GBP*('UK-R-Dining Tables'!H216/(1+'Exchange rate'!UK_vat_rate)))+1)/10,0)*10</f>
        <v>18250</v>
      </c>
      <c r="J214" s="67"/>
    </row>
    <row r="215" spans="1:10" s="14" customFormat="1" ht="28.35" customHeight="1">
      <c r="A215" s="1"/>
      <c r="E215" s="16" t="s">
        <v>4</v>
      </c>
      <c r="F215" s="93" t="s">
        <v>11</v>
      </c>
      <c r="G215" s="151" t="s">
        <v>133</v>
      </c>
      <c r="H215" s="415">
        <f>ROUNDUP(((USD_per_GBP*('UK-R-Dining Tables'!G217/(1+'Exchange rate'!UK_vat_rate)))+1)/10,0)*10</f>
        <v>16020</v>
      </c>
      <c r="I215" s="415">
        <f>ROUNDUP(((USD_per_GBP*('UK-R-Dining Tables'!H217/(1+'Exchange rate'!UK_vat_rate)))+1)/10,0)*10</f>
        <v>20980</v>
      </c>
      <c r="J215" s="67"/>
    </row>
    <row r="216" spans="1:10" ht="26.25">
      <c r="B216" s="14"/>
      <c r="C216" s="14"/>
      <c r="D216" s="14"/>
      <c r="E216" s="144" t="s">
        <v>5</v>
      </c>
      <c r="F216" s="93" t="s">
        <v>85</v>
      </c>
      <c r="G216" s="151" t="s">
        <v>137</v>
      </c>
      <c r="H216" s="415">
        <f>ROUNDUP(((USD_per_GBP*('UK-R-Dining Tables'!G218/(1+'Exchange rate'!UK_vat_rate)))+1)/10,0)*10</f>
        <v>20030</v>
      </c>
      <c r="I216" s="415">
        <f>ROUNDUP(((USD_per_GBP*('UK-R-Dining Tables'!H218/(1+'Exchange rate'!UK_vat_rate)))+1)/10,0)*10</f>
        <v>26230</v>
      </c>
      <c r="J216" s="67"/>
    </row>
    <row r="217" spans="1:10" ht="26.25">
      <c r="B217" s="14"/>
      <c r="C217" s="14"/>
      <c r="D217" s="14"/>
      <c r="E217" s="110"/>
      <c r="F217" s="110"/>
      <c r="G217" s="67"/>
      <c r="H217" s="67"/>
      <c r="I217" s="67"/>
      <c r="J217" s="67"/>
    </row>
    <row r="218" spans="1:10" ht="26.25">
      <c r="B218" s="14"/>
      <c r="C218" s="14"/>
      <c r="D218" s="14"/>
      <c r="E218" s="174" t="s">
        <v>22</v>
      </c>
      <c r="F218" s="174"/>
      <c r="G218" s="67"/>
      <c r="H218" s="67"/>
      <c r="I218" s="67"/>
      <c r="J218" s="67"/>
    </row>
    <row r="219" spans="1:10" ht="26.25">
      <c r="B219" s="14"/>
      <c r="C219" s="14"/>
      <c r="D219" s="14"/>
      <c r="E219" s="169"/>
      <c r="F219" s="169"/>
      <c r="G219" s="67"/>
      <c r="H219" s="67"/>
      <c r="I219" s="67"/>
      <c r="J219" s="67"/>
    </row>
    <row r="220" spans="1:10" ht="26.25">
      <c r="B220" s="14"/>
      <c r="C220" s="14"/>
      <c r="D220" s="14"/>
      <c r="J220" s="67"/>
    </row>
    <row r="221" spans="1:10" ht="25.35" customHeight="1">
      <c r="B221" s="14"/>
      <c r="C221" s="14"/>
      <c r="D221" s="14"/>
      <c r="E221" s="175" t="s">
        <v>14</v>
      </c>
      <c r="F221" s="175"/>
      <c r="G221" s="160"/>
      <c r="H221" s="160"/>
      <c r="I221" s="161"/>
      <c r="J221" s="259">
        <f>ROUNDUP(((USD_per_GBP*('UK-R-Dining Tables'!I223/(1+'Exchange rate'!UK_vat_rate)))+1)/10,0)*10</f>
        <v>1560</v>
      </c>
    </row>
    <row r="222" spans="1:10" ht="25.35" customHeight="1">
      <c r="B222" s="14"/>
      <c r="C222" s="14"/>
      <c r="D222" s="14"/>
      <c r="E222" s="129"/>
      <c r="F222" s="129"/>
      <c r="G222" s="67"/>
      <c r="H222" s="67"/>
      <c r="I222" s="67"/>
      <c r="J222" s="67"/>
    </row>
    <row r="223" spans="1:10" ht="25.35" customHeight="1">
      <c r="B223" s="14"/>
      <c r="C223" s="14"/>
      <c r="D223" s="14"/>
      <c r="E223" s="129"/>
      <c r="F223" s="129"/>
      <c r="J223" s="67"/>
    </row>
    <row r="224" spans="1:10" ht="25.35" customHeight="1">
      <c r="B224" s="14"/>
      <c r="C224" s="14"/>
      <c r="D224" s="14"/>
      <c r="E224" s="175" t="s">
        <v>130</v>
      </c>
      <c r="F224" s="175"/>
      <c r="G224" s="160"/>
      <c r="H224" s="160"/>
      <c r="I224" s="163"/>
      <c r="J224" s="259">
        <f>ROUNDUP(((USD_per_GBP*('UK-R-Dining Tables'!I226/(1+'Exchange rate'!UK_vat_rate)))+1)/10,0)*10</f>
        <v>5450</v>
      </c>
    </row>
    <row r="225" spans="1:10" ht="25.35" customHeight="1">
      <c r="B225" s="14"/>
      <c r="C225" s="14"/>
      <c r="D225" s="14"/>
      <c r="E225" s="110"/>
      <c r="F225" s="110"/>
      <c r="G225" s="67"/>
      <c r="H225" s="67"/>
      <c r="J225" s="143"/>
    </row>
    <row r="226" spans="1:10" ht="48.75">
      <c r="A226" s="349"/>
      <c r="B226" s="354" t="s">
        <v>332</v>
      </c>
      <c r="C226" s="350"/>
      <c r="D226" s="350"/>
      <c r="E226" s="350"/>
      <c r="F226" s="350"/>
      <c r="G226" s="351"/>
      <c r="H226" s="352"/>
      <c r="I226" s="352"/>
      <c r="J226" s="352"/>
    </row>
    <row r="227" spans="1:10" s="353" customFormat="1" ht="26.25">
      <c r="A227" s="26"/>
      <c r="B227" s="26" t="s">
        <v>91</v>
      </c>
      <c r="C227" s="26"/>
      <c r="D227" s="26"/>
      <c r="E227" s="28" t="s">
        <v>0</v>
      </c>
      <c r="F227" s="703" t="s">
        <v>94</v>
      </c>
      <c r="G227" s="704"/>
      <c r="H227" s="177" t="s">
        <v>324</v>
      </c>
      <c r="I227" s="266" t="s">
        <v>304</v>
      </c>
      <c r="J227" s="266"/>
    </row>
    <row r="228" spans="1:10" ht="26.25">
      <c r="A228" s="1"/>
      <c r="B228" s="14"/>
      <c r="C228" s="14"/>
      <c r="D228" s="14"/>
      <c r="E228" s="16"/>
      <c r="F228" s="378" t="s">
        <v>113</v>
      </c>
      <c r="G228" s="427" t="s">
        <v>174</v>
      </c>
      <c r="H228" s="87"/>
      <c r="I228" s="87"/>
      <c r="J228" s="67"/>
    </row>
    <row r="229" spans="1:10" ht="26.25">
      <c r="A229" s="1"/>
      <c r="B229" s="14"/>
      <c r="C229" s="14"/>
      <c r="D229" s="14"/>
      <c r="E229" s="16" t="s">
        <v>2</v>
      </c>
      <c r="F229" s="379" t="s">
        <v>267</v>
      </c>
      <c r="G229" s="270" t="s">
        <v>338</v>
      </c>
      <c r="H229" s="415">
        <f>ROUNDUP(((USD_per_GBP*('UK-R-Dining Tables'!G231/(1+'Exchange rate'!UK_vat_rate)))+1)/10,0)*10</f>
        <v>9110</v>
      </c>
      <c r="I229" s="213"/>
      <c r="J229" s="67"/>
    </row>
    <row r="230" spans="1:10" ht="25.35" customHeight="1">
      <c r="A230" s="1"/>
      <c r="B230" s="14"/>
      <c r="C230" s="14"/>
      <c r="D230" s="14"/>
      <c r="E230" s="16" t="s">
        <v>3</v>
      </c>
      <c r="F230" s="379" t="s">
        <v>88</v>
      </c>
      <c r="G230" s="270" t="s">
        <v>138</v>
      </c>
      <c r="H230" s="415">
        <f>ROUNDUP(((USD_per_GBP*('UK-R-Dining Tables'!G232/(1+'Exchange rate'!UK_vat_rate)))+1)/10,0)*10</f>
        <v>10470</v>
      </c>
      <c r="I230" s="213"/>
      <c r="J230" s="67"/>
    </row>
    <row r="231" spans="1:10" ht="25.35" customHeight="1">
      <c r="A231" s="1"/>
      <c r="B231" s="14"/>
      <c r="C231" s="14"/>
      <c r="D231" s="14"/>
      <c r="E231" s="16" t="s">
        <v>4</v>
      </c>
      <c r="F231" s="379" t="s">
        <v>268</v>
      </c>
      <c r="G231" s="270" t="s">
        <v>339</v>
      </c>
      <c r="H231" s="415">
        <f>ROUNDUP(((USD_per_GBP*('UK-R-Dining Tables'!G233/(1+'Exchange rate'!UK_vat_rate)))+1)/10,0)*10</f>
        <v>12030</v>
      </c>
      <c r="I231" s="213"/>
      <c r="J231" s="67"/>
    </row>
    <row r="232" spans="1:10" ht="26.25">
      <c r="A232" s="1"/>
      <c r="B232" s="14"/>
      <c r="C232" s="14"/>
      <c r="D232" s="14"/>
      <c r="E232" s="16" t="s">
        <v>5</v>
      </c>
      <c r="F232" s="380" t="s">
        <v>90</v>
      </c>
      <c r="G232" s="380" t="s">
        <v>340</v>
      </c>
      <c r="H232" s="415">
        <f>ROUNDUP(((USD_per_GBP*('UK-R-Dining Tables'!G234/(1+'Exchange rate'!UK_vat_rate)))+1)/10,0)*10</f>
        <v>15040</v>
      </c>
      <c r="I232" s="213"/>
      <c r="J232" s="67"/>
    </row>
    <row r="233" spans="1:10" s="14" customFormat="1" ht="28.35" customHeight="1">
      <c r="A233"/>
      <c r="E233" s="110"/>
      <c r="F233" s="110"/>
      <c r="G233" s="67"/>
      <c r="H233" s="67"/>
      <c r="I233" s="67"/>
      <c r="J233" s="67"/>
    </row>
    <row r="234" spans="1:10" ht="26.25">
      <c r="B234" s="14"/>
      <c r="C234" s="14"/>
      <c r="D234" s="14"/>
      <c r="E234" s="174" t="s">
        <v>13</v>
      </c>
      <c r="F234" s="174"/>
      <c r="G234" s="67"/>
      <c r="H234" s="67"/>
      <c r="I234" s="67"/>
      <c r="J234" s="67"/>
    </row>
    <row r="235" spans="1:10" ht="26.25">
      <c r="B235" s="14"/>
      <c r="C235" s="14"/>
      <c r="D235" s="14"/>
      <c r="E235" s="169"/>
      <c r="F235" s="169"/>
      <c r="H235" s="67"/>
      <c r="I235" s="67"/>
      <c r="J235" s="67"/>
    </row>
    <row r="236" spans="1:10" ht="26.25">
      <c r="B236" s="14"/>
      <c r="C236" s="14"/>
      <c r="D236" s="14"/>
      <c r="J236" s="67"/>
    </row>
    <row r="237" spans="1:10" ht="26.25">
      <c r="B237" s="14"/>
      <c r="C237" s="14"/>
      <c r="D237" s="14"/>
      <c r="E237" s="175" t="s">
        <v>14</v>
      </c>
      <c r="F237" s="175"/>
      <c r="G237" s="160"/>
      <c r="H237" s="160"/>
      <c r="I237" s="161"/>
      <c r="J237" s="259">
        <f>ROUNDUP(((USD_per_GBP*('UK-R-Dining Tables'!I239/(1+'Exchange rate'!UK_vat_rate)))+1)/10,0)*10</f>
        <v>1560</v>
      </c>
    </row>
    <row r="238" spans="1:10" ht="26.25">
      <c r="B238" s="14"/>
      <c r="C238" s="14"/>
      <c r="D238" s="14"/>
      <c r="E238" s="129"/>
      <c r="F238" s="129"/>
      <c r="G238" s="67"/>
      <c r="H238" s="67"/>
      <c r="I238" s="67"/>
      <c r="J238" s="67"/>
    </row>
    <row r="239" spans="1:10" ht="25.35" customHeight="1">
      <c r="B239" s="14"/>
      <c r="C239" s="14"/>
      <c r="D239" s="14"/>
      <c r="E239" s="129"/>
      <c r="F239" s="129"/>
      <c r="J239" s="67"/>
    </row>
    <row r="240" spans="1:10" ht="25.35" customHeight="1">
      <c r="B240" s="14"/>
      <c r="C240" s="14"/>
      <c r="D240" s="14"/>
      <c r="E240" s="175" t="s">
        <v>130</v>
      </c>
      <c r="F240" s="175"/>
      <c r="G240" s="160"/>
      <c r="H240" s="160"/>
      <c r="I240" s="163"/>
      <c r="J240" s="259">
        <f>ROUNDUP(((USD_per_GBP*('UK-R-Dining Tables'!I242/(1+'Exchange rate'!UK_vat_rate)))+1)/10,0)*10</f>
        <v>5450</v>
      </c>
    </row>
    <row r="241" spans="1:10" ht="25.35" customHeight="1">
      <c r="B241" s="14"/>
      <c r="C241" s="14"/>
      <c r="D241" s="14"/>
      <c r="E241" s="110"/>
      <c r="F241" s="110"/>
      <c r="G241" s="67"/>
      <c r="H241" s="67"/>
      <c r="J241" s="143"/>
    </row>
    <row r="242" spans="1:10" ht="25.35" customHeight="1">
      <c r="B242" s="14"/>
      <c r="C242" s="14"/>
      <c r="D242" s="14"/>
      <c r="E242" s="175" t="s">
        <v>577</v>
      </c>
      <c r="F242" s="175"/>
      <c r="G242" s="160"/>
      <c r="H242" s="160"/>
      <c r="I242" s="163"/>
      <c r="J242" s="259">
        <f>ROUNDUP(((USD_per_GBP*('UK-R-Dining Tables'!I244/(1+'Exchange rate'!UK_vat_rate)))+1)/10,0)*10</f>
        <v>1300</v>
      </c>
    </row>
    <row r="243" spans="1:10" ht="25.35" customHeight="1">
      <c r="H243" s="119"/>
      <c r="J243" s="120"/>
    </row>
    <row r="244" spans="1:10" ht="25.35" customHeight="1">
      <c r="H244" s="119"/>
      <c r="J244" s="120"/>
    </row>
    <row r="245" spans="1:10" s="353" customFormat="1" ht="42.75" customHeight="1">
      <c r="A245" s="349"/>
      <c r="B245" s="354" t="s">
        <v>306</v>
      </c>
      <c r="C245" s="350"/>
      <c r="D245" s="350"/>
      <c r="E245" s="350"/>
      <c r="F245" s="350"/>
      <c r="G245" s="351"/>
      <c r="H245" s="352"/>
      <c r="I245" s="352"/>
      <c r="J245" s="352"/>
    </row>
    <row r="246" spans="1:10" ht="26.25">
      <c r="A246" s="26"/>
      <c r="B246" s="26" t="s">
        <v>91</v>
      </c>
      <c r="C246" s="26"/>
      <c r="D246" s="26"/>
      <c r="E246" s="28" t="s">
        <v>0</v>
      </c>
      <c r="F246" s="703" t="s">
        <v>94</v>
      </c>
      <c r="G246" s="704"/>
      <c r="H246" s="28" t="s">
        <v>1</v>
      </c>
      <c r="I246" s="266" t="s">
        <v>114</v>
      </c>
      <c r="J246" s="266"/>
    </row>
    <row r="247" spans="1:10" ht="26.25">
      <c r="A247" s="1"/>
      <c r="B247" s="14"/>
      <c r="C247" s="14"/>
      <c r="D247" s="14"/>
      <c r="E247" s="16"/>
      <c r="F247" s="378" t="s">
        <v>113</v>
      </c>
      <c r="G247" s="427" t="s">
        <v>174</v>
      </c>
      <c r="H247"/>
      <c r="I247" s="218" t="s">
        <v>663</v>
      </c>
      <c r="J247" s="67"/>
    </row>
    <row r="248" spans="1:10" ht="26.25">
      <c r="A248" s="1"/>
      <c r="B248" s="14"/>
      <c r="C248" s="14"/>
      <c r="D248" s="14"/>
      <c r="E248" s="16" t="s">
        <v>2</v>
      </c>
      <c r="F248" s="379" t="s">
        <v>267</v>
      </c>
      <c r="G248" s="377" t="s">
        <v>338</v>
      </c>
      <c r="H248" s="415">
        <f>ROUNDUP(((USD_per_GBP*('UK-R-Dining Tables'!G250/(1+'Exchange rate'!UK_vat_rate)))+1)/10,0)*10</f>
        <v>13190</v>
      </c>
      <c r="I248" s="415">
        <f>ROUNDUP(((USD_per_GBP*('UK-R-Dining Tables'!H250/(1+'Exchange rate'!UK_vat_rate)))+1)/10,0)*10</f>
        <v>17280</v>
      </c>
      <c r="J248" s="67"/>
    </row>
    <row r="249" spans="1:10" s="14" customFormat="1" ht="28.35" customHeight="1">
      <c r="A249" s="1"/>
      <c r="E249" s="16" t="s">
        <v>3</v>
      </c>
      <c r="F249" s="379" t="s">
        <v>88</v>
      </c>
      <c r="G249" s="270" t="s">
        <v>138</v>
      </c>
      <c r="H249" s="415">
        <f>ROUNDUP(((USD_per_GBP*('UK-R-Dining Tables'!G251/(1+'Exchange rate'!UK_vat_rate)))+1)/10,0)*10</f>
        <v>15170</v>
      </c>
      <c r="I249" s="415">
        <f>ROUNDUP(((USD_per_GBP*('UK-R-Dining Tables'!H251/(1+'Exchange rate'!UK_vat_rate)))+1)/10,0)*10</f>
        <v>19870</v>
      </c>
      <c r="J249" s="67"/>
    </row>
    <row r="250" spans="1:10" ht="26.25">
      <c r="A250" s="1"/>
      <c r="B250" s="14"/>
      <c r="C250" s="14"/>
      <c r="D250" s="14"/>
      <c r="E250" s="16" t="s">
        <v>4</v>
      </c>
      <c r="F250" s="379" t="s">
        <v>268</v>
      </c>
      <c r="G250" s="270" t="s">
        <v>339</v>
      </c>
      <c r="H250" s="415">
        <f>ROUNDUP(((USD_per_GBP*('UK-R-Dining Tables'!G252/(1+'Exchange rate'!UK_vat_rate)))+1)/10,0)*10</f>
        <v>17450</v>
      </c>
      <c r="I250" s="415">
        <f>ROUNDUP(((USD_per_GBP*('UK-R-Dining Tables'!H252/(1+'Exchange rate'!UK_vat_rate)))+1)/10,0)*10</f>
        <v>22850</v>
      </c>
      <c r="J250" s="67"/>
    </row>
    <row r="251" spans="1:10" ht="26.25">
      <c r="A251" s="1"/>
      <c r="B251" s="14"/>
      <c r="C251" s="14"/>
      <c r="D251" s="14"/>
      <c r="E251" s="16" t="s">
        <v>5</v>
      </c>
      <c r="F251" s="380" t="s">
        <v>90</v>
      </c>
      <c r="G251" s="380" t="s">
        <v>340</v>
      </c>
      <c r="H251" s="415">
        <f>ROUNDUP(((USD_per_GBP*('UK-R-Dining Tables'!G253/(1+'Exchange rate'!UK_vat_rate)))+1)/10,0)*10</f>
        <v>21800</v>
      </c>
      <c r="I251" s="415">
        <f>ROUNDUP(((USD_per_GBP*('UK-R-Dining Tables'!H253/(1+'Exchange rate'!UK_vat_rate)))+1)/10,0)*10</f>
        <v>28570</v>
      </c>
      <c r="J251" s="67"/>
    </row>
    <row r="252" spans="1:10" ht="26.25">
      <c r="B252" s="14"/>
      <c r="C252" s="14"/>
      <c r="D252" s="14"/>
      <c r="E252" s="110"/>
      <c r="F252" s="110"/>
      <c r="G252" s="67"/>
      <c r="H252" s="67"/>
      <c r="I252" s="67"/>
      <c r="J252" s="67"/>
    </row>
    <row r="253" spans="1:10" ht="26.25">
      <c r="B253" s="14"/>
      <c r="C253" s="14"/>
      <c r="D253" s="14"/>
      <c r="E253" s="174" t="s">
        <v>13</v>
      </c>
      <c r="F253" s="174"/>
      <c r="G253" s="67"/>
      <c r="H253" s="67"/>
      <c r="I253" s="67"/>
      <c r="J253" s="67"/>
    </row>
    <row r="254" spans="1:10" ht="25.35" customHeight="1">
      <c r="B254" s="14"/>
      <c r="C254" s="14"/>
      <c r="D254" s="14"/>
      <c r="E254" s="169"/>
      <c r="F254" s="169"/>
      <c r="H254" s="67"/>
      <c r="I254" s="67"/>
      <c r="J254" s="67"/>
    </row>
    <row r="255" spans="1:10" ht="25.35" customHeight="1">
      <c r="B255" s="14"/>
      <c r="C255" s="14"/>
      <c r="D255" s="14"/>
      <c r="J255" s="67"/>
    </row>
    <row r="256" spans="1:10" ht="25.35" customHeight="1">
      <c r="B256" s="14"/>
      <c r="C256" s="14"/>
      <c r="D256" s="14"/>
      <c r="E256" s="175" t="s">
        <v>14</v>
      </c>
      <c r="F256" s="175"/>
      <c r="G256" s="160"/>
      <c r="H256" s="160"/>
      <c r="I256" s="161"/>
      <c r="J256" s="259">
        <f>ROUNDUP(((USD_per_GBP*('UK-R-Dining Tables'!I258/(1+'Exchange rate'!UK_vat_rate)))+1)/10,0)*10</f>
        <v>1560</v>
      </c>
    </row>
    <row r="257" spans="1:10" ht="25.35" customHeight="1">
      <c r="B257" s="14"/>
      <c r="C257" s="14"/>
      <c r="D257" s="14"/>
      <c r="E257" s="129"/>
      <c r="F257" s="129"/>
      <c r="G257" s="67"/>
      <c r="H257" s="67"/>
      <c r="I257" s="67"/>
      <c r="J257" s="67"/>
    </row>
    <row r="258" spans="1:10" ht="25.35" customHeight="1">
      <c r="B258" s="14"/>
      <c r="C258" s="14"/>
      <c r="D258" s="14"/>
      <c r="E258" s="129"/>
      <c r="F258" s="129"/>
      <c r="J258" s="67"/>
    </row>
    <row r="259" spans="1:10" ht="24.75" customHeight="1">
      <c r="B259" s="14"/>
      <c r="C259" s="14"/>
      <c r="D259" s="14"/>
      <c r="E259" s="129"/>
      <c r="F259" s="129"/>
      <c r="J259" s="67"/>
    </row>
    <row r="260" spans="1:10" ht="25.35" customHeight="1">
      <c r="B260" s="14"/>
      <c r="C260" s="14"/>
      <c r="D260" s="14"/>
      <c r="E260" s="175" t="s">
        <v>130</v>
      </c>
      <c r="F260" s="175"/>
      <c r="G260" s="160"/>
      <c r="H260" s="160"/>
      <c r="I260" s="163"/>
      <c r="J260" s="259">
        <f>ROUNDUP(((USD_per_GBP*('UK-R-Dining Tables'!I262/(1+'Exchange rate'!UK_vat_rate)))+1)/10,0)*10</f>
        <v>5450</v>
      </c>
    </row>
    <row r="261" spans="1:10" ht="48.75">
      <c r="A261" s="349"/>
      <c r="B261" s="354" t="s">
        <v>332</v>
      </c>
      <c r="C261" s="350"/>
      <c r="D261" s="350"/>
      <c r="E261" s="350"/>
      <c r="F261" s="350"/>
      <c r="G261" s="351"/>
      <c r="H261" s="352"/>
      <c r="I261" s="352"/>
      <c r="J261" s="352"/>
    </row>
    <row r="262" spans="1:10" ht="26.25">
      <c r="A262" s="26"/>
      <c r="B262" s="26" t="s">
        <v>92</v>
      </c>
      <c r="C262" s="26"/>
      <c r="D262" s="26"/>
      <c r="E262" s="28" t="s">
        <v>0</v>
      </c>
      <c r="F262" s="703" t="s">
        <v>94</v>
      </c>
      <c r="G262" s="704"/>
      <c r="H262" s="177" t="s">
        <v>324</v>
      </c>
      <c r="I262" s="266"/>
      <c r="J262" s="266"/>
    </row>
    <row r="263" spans="1:10" ht="26.25">
      <c r="A263" s="1"/>
      <c r="B263" s="14"/>
      <c r="C263" s="14"/>
      <c r="D263" s="14"/>
      <c r="E263" s="16"/>
      <c r="F263" s="183" t="s">
        <v>113</v>
      </c>
      <c r="G263" s="229" t="s">
        <v>174</v>
      </c>
      <c r="H263" s="87"/>
      <c r="I263" s="87"/>
      <c r="J263" s="67"/>
    </row>
    <row r="264" spans="1:10" ht="26.25">
      <c r="A264" s="1"/>
      <c r="B264" s="14"/>
      <c r="C264" s="14"/>
      <c r="D264" s="14"/>
      <c r="E264" s="16" t="s">
        <v>561</v>
      </c>
      <c r="F264" s="229" t="s">
        <v>682</v>
      </c>
      <c r="G264" s="151" t="s">
        <v>134</v>
      </c>
      <c r="H264" s="415">
        <f>ROUNDUP(((USD_per_GBP*('UK-R-Dining Tables'!G267/(1+'Exchange rate'!UK_vat_rate)))+1)/10,0)*10</f>
        <v>5760</v>
      </c>
      <c r="I264" s="87"/>
      <c r="J264" s="67"/>
    </row>
    <row r="265" spans="1:10" s="14" customFormat="1" ht="28.35" customHeight="1">
      <c r="A265" s="1"/>
      <c r="E265" s="16" t="s">
        <v>3</v>
      </c>
      <c r="F265" s="229" t="s">
        <v>17</v>
      </c>
      <c r="G265" s="274" t="s">
        <v>170</v>
      </c>
      <c r="H265" s="415">
        <f>ROUNDUP(((USD_per_GBP*('UK-R-Dining Tables'!G268/(1+'Exchange rate'!UK_vat_rate)))+1)/10,0)*10</f>
        <v>6620</v>
      </c>
      <c r="I265" s="213"/>
      <c r="J265" s="67"/>
    </row>
    <row r="266" spans="1:10" ht="26.25">
      <c r="A266" s="1"/>
      <c r="B266" s="14"/>
      <c r="C266" s="14"/>
      <c r="D266" s="14"/>
      <c r="E266" s="16" t="s">
        <v>4</v>
      </c>
      <c r="F266" s="229" t="s">
        <v>18</v>
      </c>
      <c r="G266" s="274" t="s">
        <v>334</v>
      </c>
      <c r="H266" s="415">
        <f>ROUNDUP(((USD_per_GBP*('UK-R-Dining Tables'!G269/(1+'Exchange rate'!UK_vat_rate)))+1)/10,0)*10</f>
        <v>8280</v>
      </c>
      <c r="I266" s="213"/>
      <c r="J266" s="67"/>
    </row>
    <row r="267" spans="1:10" ht="26.25">
      <c r="A267" s="1"/>
      <c r="B267" s="14"/>
      <c r="C267" s="14"/>
      <c r="D267" s="14"/>
      <c r="E267" s="16" t="s">
        <v>5</v>
      </c>
      <c r="F267" s="229" t="s">
        <v>680</v>
      </c>
      <c r="G267" s="274" t="s">
        <v>683</v>
      </c>
      <c r="H267" s="415">
        <f>ROUNDUP(((USD_per_GBP*('UK-R-Dining Tables'!G270/(1+'Exchange rate'!UK_vat_rate)))+1)/10,0)*10</f>
        <v>9510</v>
      </c>
      <c r="I267" s="213"/>
      <c r="J267" s="67"/>
    </row>
    <row r="268" spans="1:10" ht="26.25">
      <c r="B268" s="14"/>
      <c r="C268" s="14"/>
      <c r="D268" s="14"/>
      <c r="E268" s="110"/>
      <c r="F268" s="110"/>
      <c r="G268" s="67"/>
      <c r="H268" s="67"/>
      <c r="I268" s="67"/>
      <c r="J268" s="67"/>
    </row>
    <row r="269" spans="1:10" ht="26.25">
      <c r="B269" s="14"/>
      <c r="C269" s="14"/>
      <c r="D269" s="14"/>
      <c r="E269" s="174" t="s">
        <v>22</v>
      </c>
      <c r="F269" s="174"/>
      <c r="G269" s="67"/>
      <c r="H269" s="67"/>
      <c r="I269" s="67"/>
      <c r="J269" s="67"/>
    </row>
    <row r="270" spans="1:10" ht="26.25">
      <c r="B270" s="14"/>
      <c r="C270" s="14"/>
      <c r="D270" s="14"/>
      <c r="E270" s="169"/>
      <c r="F270" s="169"/>
      <c r="G270" s="67"/>
      <c r="H270" s="67"/>
      <c r="I270" s="67"/>
      <c r="J270" s="67"/>
    </row>
    <row r="271" spans="1:10" ht="25.35" customHeight="1">
      <c r="B271" s="14"/>
      <c r="C271" s="14"/>
      <c r="D271" s="14"/>
      <c r="J271" s="67"/>
    </row>
    <row r="272" spans="1:10" ht="25.35" customHeight="1">
      <c r="B272" s="14"/>
      <c r="C272" s="14"/>
      <c r="D272" s="14"/>
      <c r="E272" s="175" t="s">
        <v>14</v>
      </c>
      <c r="F272" s="175"/>
      <c r="G272" s="160"/>
      <c r="H272" s="160"/>
      <c r="I272" s="161"/>
      <c r="J272" s="259">
        <f>ROUNDUP(((USD_per_GBP*('UK-R-Dining Tables'!I275/(1+'Exchange rate'!UK_vat_rate)))+1)/10,0)*10</f>
        <v>1560</v>
      </c>
    </row>
    <row r="273" spans="1:10" ht="25.35" customHeight="1">
      <c r="B273" s="14"/>
      <c r="C273" s="14"/>
      <c r="D273" s="14"/>
      <c r="E273" s="129"/>
      <c r="F273" s="129"/>
      <c r="G273" s="67"/>
      <c r="H273" s="67"/>
      <c r="I273" s="67"/>
      <c r="J273" s="67"/>
    </row>
    <row r="274" spans="1:10" ht="25.35" customHeight="1">
      <c r="B274" s="14"/>
      <c r="C274" s="14"/>
      <c r="D274" s="14"/>
      <c r="E274" s="129"/>
      <c r="F274" s="129"/>
      <c r="J274" s="67"/>
    </row>
    <row r="275" spans="1:10" ht="25.35" customHeight="1">
      <c r="B275" s="14"/>
      <c r="C275" s="14"/>
      <c r="D275" s="14"/>
      <c r="E275" s="175" t="s">
        <v>86</v>
      </c>
      <c r="F275" s="175"/>
      <c r="G275" s="160"/>
      <c r="H275" s="160"/>
      <c r="I275" s="163"/>
      <c r="J275" s="259">
        <f>ROUNDUP(((USD_per_GBP*('UK-R-Dining Tables'!I278/(1+'Exchange rate'!UK_vat_rate)))+1)/10,0)*10</f>
        <v>5450</v>
      </c>
    </row>
    <row r="276" spans="1:10" ht="25.35" customHeight="1">
      <c r="B276" s="14"/>
      <c r="C276" s="14"/>
      <c r="D276" s="14"/>
      <c r="E276" s="14"/>
      <c r="F276" s="14"/>
      <c r="G276" s="67"/>
      <c r="H276" s="87"/>
      <c r="I276" s="67"/>
      <c r="J276" s="67"/>
    </row>
    <row r="277" spans="1:10" ht="25.35" customHeight="1">
      <c r="B277" s="14"/>
      <c r="C277" s="14"/>
      <c r="D277" s="14"/>
      <c r="E277" s="175" t="s">
        <v>577</v>
      </c>
      <c r="F277" s="175"/>
      <c r="G277" s="160"/>
      <c r="H277" s="160"/>
      <c r="I277" s="163"/>
      <c r="J277" s="259">
        <f>ROUNDUP(((USD_per_GBP*('UK-R-Dining Tables'!I280/(1+'Exchange rate'!UK_vat_rate)))+1)/10,0)*10</f>
        <v>1300</v>
      </c>
    </row>
    <row r="278" spans="1:10" ht="75" customHeight="1">
      <c r="B278" s="14"/>
      <c r="C278" s="14"/>
      <c r="D278" s="14"/>
      <c r="E278" s="110"/>
      <c r="F278" s="110"/>
      <c r="G278" s="67"/>
      <c r="H278" s="67"/>
      <c r="J278" s="143"/>
    </row>
    <row r="279" spans="1:10" ht="48.75">
      <c r="A279" s="349"/>
      <c r="B279" s="354" t="s">
        <v>306</v>
      </c>
      <c r="C279" s="350"/>
      <c r="D279" s="350"/>
      <c r="E279" s="350"/>
      <c r="F279" s="350"/>
      <c r="G279" s="351"/>
      <c r="H279" s="352"/>
      <c r="I279" s="352"/>
      <c r="J279" s="352"/>
    </row>
    <row r="280" spans="1:10" ht="26.25">
      <c r="A280" s="26"/>
      <c r="B280" s="26" t="s">
        <v>92</v>
      </c>
      <c r="C280" s="26"/>
      <c r="D280" s="26"/>
      <c r="E280" s="28" t="s">
        <v>0</v>
      </c>
      <c r="F280" s="703" t="s">
        <v>94</v>
      </c>
      <c r="G280" s="704"/>
      <c r="H280" s="28" t="s">
        <v>1</v>
      </c>
      <c r="I280" s="266" t="s">
        <v>114</v>
      </c>
      <c r="J280" s="266"/>
    </row>
    <row r="281" spans="1:10" ht="26.25">
      <c r="A281" s="1"/>
      <c r="B281" s="14"/>
      <c r="C281" s="14"/>
      <c r="D281" s="14"/>
      <c r="E281" s="16"/>
      <c r="F281" s="183" t="s">
        <v>113</v>
      </c>
      <c r="G281" s="229" t="s">
        <v>174</v>
      </c>
      <c r="H281"/>
      <c r="I281" s="218" t="s">
        <v>663</v>
      </c>
      <c r="J281"/>
    </row>
    <row r="282" spans="1:10" ht="26.25">
      <c r="A282" s="1"/>
      <c r="B282" s="14"/>
      <c r="C282" s="14"/>
      <c r="D282" s="14"/>
      <c r="E282" s="16" t="s">
        <v>561</v>
      </c>
      <c r="F282" s="229" t="s">
        <v>682</v>
      </c>
      <c r="G282" s="151" t="s">
        <v>134</v>
      </c>
      <c r="H282" s="415">
        <f>ROUNDUP(((USD_per_GBP*('UK-R-Dining Tables'!G286/(1+'Exchange rate'!UK_vat_rate)))+1)/10,0)*10</f>
        <v>8350</v>
      </c>
      <c r="I282" s="415">
        <f>ROUNDUP(((USD_per_GBP*('UK-R-Dining Tables'!H286/(1+'Exchange rate'!UK_vat_rate)))+1)/10,0)*10</f>
        <v>10940</v>
      </c>
      <c r="J282"/>
    </row>
    <row r="283" spans="1:10" ht="26.25">
      <c r="A283" s="1"/>
      <c r="B283" s="14"/>
      <c r="C283" s="14"/>
      <c r="D283" s="14"/>
      <c r="E283" s="16" t="s">
        <v>3</v>
      </c>
      <c r="F283" s="229" t="s">
        <v>17</v>
      </c>
      <c r="G283" s="274" t="s">
        <v>170</v>
      </c>
      <c r="H283" s="415">
        <f>ROUNDUP(((USD_per_GBP*('UK-R-Dining Tables'!G287/(1+'Exchange rate'!UK_vat_rate)))+1)/10,0)*10</f>
        <v>9610</v>
      </c>
      <c r="I283" s="415">
        <f>ROUNDUP(((USD_per_GBP*('UK-R-Dining Tables'!H287/(1+'Exchange rate'!UK_vat_rate)))+1)/10,0)*10</f>
        <v>12580</v>
      </c>
      <c r="J283" s="142"/>
    </row>
    <row r="284" spans="1:10" ht="26.25">
      <c r="A284" s="1"/>
      <c r="B284" s="14"/>
      <c r="C284" s="14"/>
      <c r="D284" s="14"/>
      <c r="E284" s="16" t="s">
        <v>4</v>
      </c>
      <c r="F284" s="229" t="s">
        <v>18</v>
      </c>
      <c r="G284" s="274" t="s">
        <v>334</v>
      </c>
      <c r="H284" s="415">
        <f>ROUNDUP(((USD_per_GBP*('UK-R-Dining Tables'!G288/(1+'Exchange rate'!UK_vat_rate)))+1)/10,0)*10</f>
        <v>12000</v>
      </c>
      <c r="I284" s="415">
        <f>ROUNDUP(((USD_per_GBP*('UK-R-Dining Tables'!H288/(1+'Exchange rate'!UK_vat_rate)))+1)/10,0)*10</f>
        <v>15720</v>
      </c>
      <c r="J284" s="142"/>
    </row>
    <row r="285" spans="1:10" ht="26.25">
      <c r="A285" s="1"/>
      <c r="B285" s="14"/>
      <c r="C285" s="14"/>
      <c r="D285" s="14"/>
      <c r="E285" s="16" t="s">
        <v>5</v>
      </c>
      <c r="F285" s="229" t="s">
        <v>680</v>
      </c>
      <c r="G285" s="274" t="s">
        <v>683</v>
      </c>
      <c r="H285" s="415">
        <f>ROUNDUP(((USD_per_GBP*('UK-R-Dining Tables'!G289/(1+'Exchange rate'!UK_vat_rate)))+1)/10,0)*10</f>
        <v>13800</v>
      </c>
      <c r="I285" s="415">
        <f>ROUNDUP(((USD_per_GBP*('UK-R-Dining Tables'!H289/(1+'Exchange rate'!UK_vat_rate)))+1)/10,0)*10</f>
        <v>18080</v>
      </c>
      <c r="J285" s="142"/>
    </row>
    <row r="286" spans="1:10" ht="26.25">
      <c r="B286" s="14"/>
      <c r="C286" s="14"/>
      <c r="D286" s="14"/>
      <c r="E286" s="110"/>
      <c r="F286" s="110"/>
      <c r="G286" s="67"/>
      <c r="H286" s="67"/>
      <c r="I286" s="67"/>
      <c r="J286" s="67"/>
    </row>
    <row r="287" spans="1:10" ht="26.25">
      <c r="B287" s="14"/>
      <c r="C287" s="14"/>
      <c r="D287" s="14"/>
      <c r="E287" s="174" t="s">
        <v>22</v>
      </c>
      <c r="F287" s="174"/>
      <c r="G287" s="67"/>
      <c r="H287" s="67"/>
      <c r="I287" s="67"/>
      <c r="J287" s="67"/>
    </row>
    <row r="288" spans="1:10" ht="26.25">
      <c r="B288" s="14"/>
      <c r="C288" s="14"/>
      <c r="D288" s="14"/>
      <c r="E288" s="169"/>
      <c r="F288" s="169"/>
      <c r="G288" s="67"/>
      <c r="H288" s="67"/>
      <c r="I288" s="67"/>
      <c r="J288" s="67"/>
    </row>
    <row r="289" spans="1:10" ht="26.25">
      <c r="B289" s="14"/>
      <c r="C289" s="14"/>
      <c r="D289" s="14"/>
      <c r="J289" s="67"/>
    </row>
    <row r="290" spans="1:10" ht="25.35" customHeight="1">
      <c r="B290" s="14"/>
      <c r="C290" s="14"/>
      <c r="D290" s="14"/>
      <c r="E290" s="175" t="s">
        <v>14</v>
      </c>
      <c r="F290" s="175"/>
      <c r="G290" s="160"/>
      <c r="H290" s="160"/>
      <c r="I290" s="161"/>
      <c r="J290" s="259">
        <f>ROUNDUP(((USD_per_GBP*('UK-R-Dining Tables'!I294/(1+'Exchange rate'!UK_vat_rate)))+1)/10,0)*10</f>
        <v>1560</v>
      </c>
    </row>
    <row r="291" spans="1:10" ht="25.35" customHeight="1">
      <c r="B291" s="14"/>
      <c r="C291" s="14"/>
      <c r="D291" s="14"/>
      <c r="E291" s="129"/>
      <c r="F291" s="129"/>
      <c r="G291" s="67"/>
      <c r="H291" s="67"/>
      <c r="I291" s="67"/>
      <c r="J291" s="67"/>
    </row>
    <row r="292" spans="1:10" ht="25.35" customHeight="1">
      <c r="B292" s="14"/>
      <c r="C292" s="14"/>
      <c r="D292" s="14"/>
      <c r="E292" s="129"/>
      <c r="F292" s="129"/>
      <c r="J292" s="67"/>
    </row>
    <row r="293" spans="1:10" ht="25.35" customHeight="1">
      <c r="B293" s="14"/>
      <c r="C293" s="14"/>
      <c r="D293" s="14"/>
      <c r="E293" s="175" t="s">
        <v>86</v>
      </c>
      <c r="F293" s="175"/>
      <c r="G293" s="160"/>
      <c r="H293" s="160"/>
      <c r="I293" s="163"/>
      <c r="J293" s="259">
        <f>ROUNDUP(((USD_per_GBP*('UK-R-Dining Tables'!I297/(1+'Exchange rate'!UK_vat_rate)))+1)/10,0)*10</f>
        <v>5450</v>
      </c>
    </row>
    <row r="294" spans="1:10" ht="25.35" customHeight="1">
      <c r="B294" s="14"/>
      <c r="C294" s="14"/>
      <c r="D294" s="14"/>
      <c r="E294" s="14"/>
      <c r="F294" s="14"/>
      <c r="G294" s="67"/>
      <c r="H294" s="87"/>
      <c r="I294" s="67"/>
      <c r="J294" s="67"/>
    </row>
    <row r="295" spans="1:10" ht="25.35" customHeight="1">
      <c r="B295" s="14"/>
      <c r="C295" s="14"/>
      <c r="D295" s="14"/>
      <c r="E295" s="14"/>
      <c r="F295" s="14"/>
      <c r="G295" s="67"/>
      <c r="H295" s="87"/>
      <c r="I295" s="67"/>
      <c r="J295" s="67"/>
    </row>
    <row r="296" spans="1:10" ht="25.35" customHeight="1">
      <c r="B296" s="14"/>
      <c r="C296" s="14"/>
      <c r="D296" s="14"/>
      <c r="E296" s="14"/>
      <c r="F296" s="14"/>
      <c r="G296" s="67"/>
      <c r="H296" s="87"/>
      <c r="I296" s="67"/>
      <c r="J296" s="67"/>
    </row>
    <row r="297" spans="1:10" ht="25.35" customHeight="1">
      <c r="B297" s="14"/>
      <c r="C297" s="14"/>
      <c r="D297" s="14"/>
      <c r="E297" s="14"/>
      <c r="F297" s="14"/>
      <c r="G297" s="67"/>
      <c r="H297" s="87"/>
      <c r="I297" s="67"/>
      <c r="J297" s="67"/>
    </row>
    <row r="298" spans="1:10" ht="25.35" customHeight="1">
      <c r="B298" s="14"/>
      <c r="C298" s="14"/>
      <c r="D298" s="14"/>
      <c r="E298" s="14"/>
      <c r="F298" s="14"/>
      <c r="G298" s="67"/>
      <c r="H298" s="87"/>
      <c r="I298" s="67"/>
      <c r="J298" s="67"/>
    </row>
    <row r="299" spans="1:10" ht="25.35" customHeight="1">
      <c r="B299" s="14"/>
      <c r="C299" s="14"/>
      <c r="D299" s="14"/>
      <c r="E299" s="14"/>
      <c r="F299" s="14"/>
      <c r="G299" s="67"/>
      <c r="H299" s="87"/>
      <c r="I299" s="67"/>
      <c r="J299" s="67"/>
    </row>
    <row r="300" spans="1:10" ht="48.75">
      <c r="A300" s="2"/>
      <c r="B300" s="25" t="s">
        <v>738</v>
      </c>
      <c r="C300" s="3"/>
      <c r="D300" s="3"/>
      <c r="E300" s="3"/>
      <c r="F300" s="3"/>
      <c r="G300" s="117"/>
      <c r="H300" s="71"/>
      <c r="I300" s="71"/>
      <c r="J300" s="71"/>
    </row>
    <row r="301" spans="1:10" s="14" customFormat="1" ht="26.25">
      <c r="A301" s="85"/>
      <c r="B301" s="26" t="s">
        <v>8</v>
      </c>
      <c r="C301" s="26"/>
      <c r="D301" s="26"/>
      <c r="E301" s="28" t="s">
        <v>0</v>
      </c>
      <c r="F301" s="705" t="s">
        <v>94</v>
      </c>
      <c r="G301" s="706"/>
      <c r="H301" s="33" t="s">
        <v>324</v>
      </c>
      <c r="I301" s="125"/>
      <c r="J301" s="36"/>
    </row>
    <row r="302" spans="1:10" ht="26.25">
      <c r="A302" s="1"/>
      <c r="B302" s="14"/>
      <c r="C302" s="14"/>
      <c r="D302" s="14"/>
      <c r="E302" s="16"/>
      <c r="F302" s="375" t="s">
        <v>113</v>
      </c>
      <c r="G302" s="23" t="s">
        <v>174</v>
      </c>
      <c r="H302" s="87"/>
      <c r="I302" s="98"/>
      <c r="J302" s="67"/>
    </row>
    <row r="303" spans="1:10" ht="26.25">
      <c r="A303" s="1"/>
      <c r="B303" s="14"/>
      <c r="C303" s="14"/>
      <c r="D303" s="14"/>
      <c r="E303" s="16" t="s">
        <v>2</v>
      </c>
      <c r="F303" s="93" t="s">
        <v>9</v>
      </c>
      <c r="G303" s="51" t="s">
        <v>139</v>
      </c>
      <c r="H303" s="415">
        <f>ROUNDUP(((USD_per_GBP*('UK-R-Dining Tables'!G302/(1+'Exchange rate'!UK_vat_rate)))+1)/10,0)*10</f>
        <v>7440</v>
      </c>
      <c r="J303" s="67"/>
    </row>
    <row r="304" spans="1:10" ht="26.25">
      <c r="A304" s="1"/>
      <c r="B304" s="14"/>
      <c r="C304" s="14"/>
      <c r="D304" s="14"/>
      <c r="E304" s="16" t="s">
        <v>3</v>
      </c>
      <c r="F304" s="93" t="s">
        <v>10</v>
      </c>
      <c r="G304" s="151" t="s">
        <v>136</v>
      </c>
      <c r="H304" s="415">
        <f>ROUNDUP(((USD_per_GBP*('UK-R-Dining Tables'!G303/(1+'Exchange rate'!UK_vat_rate)))+1)/10,0)*10</f>
        <v>8550</v>
      </c>
      <c r="J304" s="67"/>
    </row>
    <row r="305" spans="1:10" ht="26.25">
      <c r="A305" s="1"/>
      <c r="B305" s="14"/>
      <c r="C305" s="14"/>
      <c r="D305" s="14"/>
      <c r="E305" s="16" t="s">
        <v>4</v>
      </c>
      <c r="F305" s="93" t="s">
        <v>11</v>
      </c>
      <c r="G305" s="151" t="s">
        <v>133</v>
      </c>
      <c r="H305" s="415">
        <f>ROUNDUP(((USD_per_GBP*('UK-R-Dining Tables'!G304/(1+'Exchange rate'!UK_vat_rate)))+1)/10,0)*10</f>
        <v>9830</v>
      </c>
      <c r="J305" s="67"/>
    </row>
    <row r="306" spans="1:10" ht="26.25">
      <c r="A306" s="1"/>
      <c r="B306" s="14"/>
      <c r="C306" s="14"/>
      <c r="D306" s="14"/>
      <c r="E306" s="16" t="s">
        <v>5</v>
      </c>
      <c r="F306" s="93" t="s">
        <v>85</v>
      </c>
      <c r="G306" s="151" t="s">
        <v>137</v>
      </c>
      <c r="H306" s="415">
        <f>ROUNDUP(((USD_per_GBP*('UK-R-Dining Tables'!G305/(1+'Exchange rate'!UK_vat_rate)))+1)/10,0)*10</f>
        <v>12280</v>
      </c>
      <c r="J306" s="67"/>
    </row>
    <row r="307" spans="1:10" ht="26.25">
      <c r="B307" s="14"/>
      <c r="C307" s="14"/>
      <c r="D307" s="14"/>
      <c r="E307" s="110"/>
      <c r="F307" s="110"/>
      <c r="G307" s="67"/>
      <c r="H307" s="67"/>
      <c r="I307" s="67"/>
      <c r="J307" s="67"/>
    </row>
    <row r="308" spans="1:10" ht="25.35" customHeight="1">
      <c r="B308" s="14"/>
      <c r="C308" s="14"/>
      <c r="D308" s="14"/>
      <c r="E308" s="110"/>
      <c r="F308" s="110"/>
      <c r="G308" s="67"/>
      <c r="H308" s="67"/>
      <c r="I308" s="67"/>
      <c r="J308" s="67"/>
    </row>
    <row r="309" spans="1:10" ht="25.35" customHeight="1">
      <c r="B309" s="14"/>
      <c r="C309" s="14"/>
      <c r="D309" s="14"/>
      <c r="E309" s="174" t="s">
        <v>93</v>
      </c>
      <c r="F309" s="174"/>
      <c r="G309" s="67"/>
      <c r="H309" s="67"/>
      <c r="I309" s="67"/>
      <c r="J309" s="67"/>
    </row>
    <row r="310" spans="1:10" ht="25.35" customHeight="1">
      <c r="B310" s="14"/>
      <c r="C310" s="14"/>
      <c r="D310" s="14"/>
      <c r="E310" s="169"/>
      <c r="F310" s="169"/>
      <c r="G310" s="67"/>
      <c r="H310" s="67"/>
      <c r="I310" s="67"/>
      <c r="J310" s="67"/>
    </row>
    <row r="311" spans="1:10" ht="25.35" customHeight="1">
      <c r="B311" s="14"/>
      <c r="C311" s="14"/>
      <c r="D311" s="14"/>
      <c r="E311" s="81" t="s">
        <v>14</v>
      </c>
      <c r="F311" s="81"/>
      <c r="G311" s="160"/>
      <c r="H311" s="160"/>
      <c r="I311" s="259">
        <f>ROUNDUP(((USD_per_GBP*('UK-R-Dining Tables'!H310/(1+'Exchange rate'!UK_vat_rate)))+1)/10,0)*10</f>
        <v>1410</v>
      </c>
      <c r="J311" s="67"/>
    </row>
    <row r="312" spans="1:10" ht="25.35" customHeight="1">
      <c r="B312" s="14"/>
      <c r="C312" s="14"/>
      <c r="D312" s="14"/>
      <c r="E312" s="24"/>
      <c r="F312" s="24"/>
      <c r="G312" s="67"/>
      <c r="H312" s="67"/>
      <c r="I312" s="216"/>
      <c r="J312" s="67"/>
    </row>
    <row r="313" spans="1:10" ht="48.75">
      <c r="A313" s="2"/>
      <c r="B313" s="25" t="s">
        <v>741</v>
      </c>
      <c r="C313" s="3"/>
      <c r="D313" s="3"/>
      <c r="E313" s="3"/>
      <c r="F313" s="3"/>
      <c r="G313" s="117"/>
      <c r="H313" s="71"/>
      <c r="I313" s="71"/>
      <c r="J313" s="71"/>
    </row>
    <row r="314" spans="1:10" s="14" customFormat="1" ht="26.25">
      <c r="A314" s="85"/>
      <c r="B314" s="26" t="s">
        <v>8</v>
      </c>
      <c r="C314" s="26"/>
      <c r="D314" s="26"/>
      <c r="E314" s="28" t="s">
        <v>0</v>
      </c>
      <c r="F314" s="705" t="s">
        <v>94</v>
      </c>
      <c r="G314" s="706"/>
      <c r="H314" s="33" t="s">
        <v>689</v>
      </c>
      <c r="I314" s="212" t="s">
        <v>598</v>
      </c>
      <c r="J314" s="36"/>
    </row>
    <row r="315" spans="1:10" ht="26.25">
      <c r="A315" s="1"/>
      <c r="B315" s="14"/>
      <c r="C315" s="14"/>
      <c r="D315" s="14"/>
      <c r="E315" s="16"/>
      <c r="F315" s="375" t="s">
        <v>113</v>
      </c>
      <c r="G315" s="23" t="s">
        <v>174</v>
      </c>
      <c r="H315" s="87"/>
      <c r="I315" s="218" t="s">
        <v>663</v>
      </c>
      <c r="J315" s="67"/>
    </row>
    <row r="316" spans="1:10" ht="26.25">
      <c r="A316" s="1"/>
      <c r="B316" s="14"/>
      <c r="C316" s="14"/>
      <c r="D316" s="14"/>
      <c r="E316" s="16" t="s">
        <v>2</v>
      </c>
      <c r="F316" s="93" t="s">
        <v>9</v>
      </c>
      <c r="G316" s="51" t="s">
        <v>139</v>
      </c>
      <c r="H316" s="415">
        <f>ROUNDUP(((USD_per_GBP*('UK-R-Dining Tables'!G315/(1+'Exchange rate'!UK_vat_rate)))+1)/10,0)*10</f>
        <v>10770</v>
      </c>
      <c r="I316" s="415">
        <f>ROUNDUP(((USD_per_GBP*('UK-R-Dining Tables'!H315/(1+'Exchange rate'!UK_vat_rate)))+1)/10,0)*10</f>
        <v>14110</v>
      </c>
      <c r="J316" s="67"/>
    </row>
    <row r="317" spans="1:10" ht="26.25">
      <c r="A317" s="1"/>
      <c r="B317" s="14"/>
      <c r="C317" s="14"/>
      <c r="D317" s="14"/>
      <c r="E317" s="16" t="s">
        <v>3</v>
      </c>
      <c r="F317" s="93" t="s">
        <v>10</v>
      </c>
      <c r="G317" s="151" t="s">
        <v>136</v>
      </c>
      <c r="H317" s="415">
        <f>ROUNDUP(((USD_per_GBP*('UK-R-Dining Tables'!G316/(1+'Exchange rate'!UK_vat_rate)))+1)/10,0)*10</f>
        <v>12380</v>
      </c>
      <c r="I317" s="415">
        <f>ROUNDUP(((USD_per_GBP*('UK-R-Dining Tables'!H316/(1+'Exchange rate'!UK_vat_rate)))+1)/10,0)*10</f>
        <v>16220</v>
      </c>
      <c r="J317" s="67"/>
    </row>
    <row r="318" spans="1:10" ht="26.25">
      <c r="A318" s="1"/>
      <c r="B318" s="14"/>
      <c r="C318" s="14"/>
      <c r="D318" s="14"/>
      <c r="E318" s="16" t="s">
        <v>4</v>
      </c>
      <c r="F318" s="93" t="s">
        <v>11</v>
      </c>
      <c r="G318" s="151" t="s">
        <v>133</v>
      </c>
      <c r="H318" s="415">
        <f>ROUNDUP(((USD_per_GBP*('UK-R-Dining Tables'!G317/(1+'Exchange rate'!UK_vat_rate)))+1)/10,0)*10</f>
        <v>14240</v>
      </c>
      <c r="I318" s="415">
        <f>ROUNDUP(((USD_per_GBP*('UK-R-Dining Tables'!H317/(1+'Exchange rate'!UK_vat_rate)))+1)/10,0)*10</f>
        <v>18660</v>
      </c>
      <c r="J318" s="67"/>
    </row>
    <row r="319" spans="1:10" ht="26.25">
      <c r="A319" s="1"/>
      <c r="B319" s="14"/>
      <c r="C319" s="14"/>
      <c r="D319" s="14"/>
      <c r="E319" s="16" t="s">
        <v>5</v>
      </c>
      <c r="F319" s="93" t="s">
        <v>85</v>
      </c>
      <c r="G319" s="151" t="s">
        <v>137</v>
      </c>
      <c r="H319" s="415">
        <f>ROUNDUP(((USD_per_GBP*('UK-R-Dining Tables'!G318/(1+'Exchange rate'!UK_vat_rate)))+1)/10,0)*10</f>
        <v>17800</v>
      </c>
      <c r="I319" s="415">
        <f>ROUNDUP(((USD_per_GBP*('UK-R-Dining Tables'!H318/(1+'Exchange rate'!UK_vat_rate)))+1)/10,0)*10</f>
        <v>23320</v>
      </c>
      <c r="J319" s="67"/>
    </row>
    <row r="320" spans="1:10" ht="26.25">
      <c r="B320" s="14"/>
      <c r="C320" s="14"/>
      <c r="D320" s="14"/>
      <c r="E320" s="110"/>
      <c r="F320" s="110"/>
      <c r="G320" s="67"/>
      <c r="H320" s="67"/>
      <c r="I320" s="67"/>
      <c r="J320" s="67"/>
    </row>
    <row r="321" spans="1:10" ht="25.35" customHeight="1">
      <c r="B321" s="14"/>
      <c r="C321" s="14"/>
      <c r="D321" s="14"/>
      <c r="E321" s="110"/>
      <c r="F321" s="110"/>
      <c r="G321" s="67"/>
      <c r="H321" s="67"/>
      <c r="I321" s="67"/>
      <c r="J321" s="67"/>
    </row>
    <row r="322" spans="1:10" ht="25.35" customHeight="1">
      <c r="B322" s="14"/>
      <c r="C322" s="14"/>
      <c r="D322" s="14"/>
      <c r="E322" s="174" t="s">
        <v>93</v>
      </c>
      <c r="F322" s="174"/>
      <c r="G322" s="67"/>
      <c r="H322" s="67"/>
      <c r="I322" s="67"/>
      <c r="J322" s="67"/>
    </row>
    <row r="323" spans="1:10" ht="25.35" customHeight="1">
      <c r="B323" s="14"/>
      <c r="C323" s="14"/>
      <c r="D323" s="14"/>
      <c r="E323" s="169"/>
      <c r="F323" s="169"/>
      <c r="G323" s="67"/>
      <c r="H323" s="67"/>
      <c r="I323" s="67"/>
      <c r="J323" s="67"/>
    </row>
    <row r="324" spans="1:10" ht="25.35" customHeight="1">
      <c r="B324" s="14"/>
      <c r="C324" s="14"/>
      <c r="D324" s="14"/>
      <c r="E324" s="81" t="s">
        <v>14</v>
      </c>
      <c r="F324" s="81"/>
      <c r="G324" s="160"/>
      <c r="H324" s="160"/>
      <c r="I324" s="259">
        <f>ROUNDUP(((USD_per_GBP*('UK-R-Dining Tables'!H323/(1+'Exchange rate'!UK_vat_rate)))+1)/10,0)*10</f>
        <v>1410</v>
      </c>
      <c r="J324" s="67"/>
    </row>
    <row r="325" spans="1:10" ht="25.35" customHeight="1">
      <c r="B325" s="14"/>
      <c r="C325" s="14"/>
      <c r="D325" s="14"/>
      <c r="E325" s="24"/>
      <c r="F325" s="24"/>
      <c r="G325" s="67"/>
      <c r="H325" s="67"/>
      <c r="I325" s="216"/>
      <c r="J325" s="67"/>
    </row>
    <row r="326" spans="1:10" ht="48.75">
      <c r="A326" s="2"/>
      <c r="B326" s="25" t="s">
        <v>263</v>
      </c>
      <c r="C326" s="3"/>
      <c r="D326" s="3"/>
      <c r="E326" s="3"/>
      <c r="F326" s="3"/>
      <c r="G326" s="117"/>
      <c r="H326" s="71"/>
      <c r="I326" s="71"/>
      <c r="J326" s="71"/>
    </row>
    <row r="327" spans="1:10" ht="26.25">
      <c r="A327" s="85"/>
      <c r="B327" s="26" t="s">
        <v>8</v>
      </c>
      <c r="C327" s="26"/>
      <c r="D327" s="26"/>
      <c r="E327" s="28" t="s">
        <v>0</v>
      </c>
      <c r="F327" s="705" t="s">
        <v>94</v>
      </c>
      <c r="G327" s="706"/>
      <c r="H327" s="33" t="s">
        <v>325</v>
      </c>
      <c r="I327" s="212"/>
      <c r="J327" s="36"/>
    </row>
    <row r="328" spans="1:10" s="14" customFormat="1" ht="28.35" customHeight="1">
      <c r="A328" s="1"/>
      <c r="E328" s="16"/>
      <c r="F328" s="375" t="s">
        <v>113</v>
      </c>
      <c r="G328" s="23" t="s">
        <v>174</v>
      </c>
      <c r="H328" s="87"/>
      <c r="I328" s="98"/>
      <c r="J328" s="67"/>
    </row>
    <row r="329" spans="1:10" ht="26.25">
      <c r="A329" s="1"/>
      <c r="B329" s="14"/>
      <c r="C329" s="14"/>
      <c r="D329" s="14"/>
      <c r="E329" s="16" t="s">
        <v>2</v>
      </c>
      <c r="F329" s="93" t="s">
        <v>9</v>
      </c>
      <c r="G329" s="51" t="s">
        <v>139</v>
      </c>
      <c r="H329" s="415">
        <f>ROUNDUP(((USD_per_GBP*('UK-R-Dining Tables'!G328/(1+'Exchange rate'!UK_vat_rate)))+1)/10,0)*10</f>
        <v>7440</v>
      </c>
      <c r="I329" s="213"/>
      <c r="J329" s="67"/>
    </row>
    <row r="330" spans="1:10" ht="26.25">
      <c r="A330" s="1"/>
      <c r="B330" s="14"/>
      <c r="C330" s="14"/>
      <c r="D330" s="14"/>
      <c r="E330" s="16" t="s">
        <v>3</v>
      </c>
      <c r="F330" s="93" t="s">
        <v>10</v>
      </c>
      <c r="G330" s="151" t="s">
        <v>136</v>
      </c>
      <c r="H330" s="415">
        <f>ROUNDUP(((USD_per_GBP*('UK-R-Dining Tables'!G329/(1+'Exchange rate'!UK_vat_rate)))+1)/10,0)*10</f>
        <v>8550</v>
      </c>
      <c r="I330" s="213"/>
      <c r="J330" s="67"/>
    </row>
    <row r="331" spans="1:10" ht="26.25">
      <c r="A331" s="1"/>
      <c r="B331" s="14"/>
      <c r="C331" s="14"/>
      <c r="D331" s="14"/>
      <c r="E331" s="16" t="s">
        <v>4</v>
      </c>
      <c r="F331" s="93" t="s">
        <v>11</v>
      </c>
      <c r="G331" s="151" t="s">
        <v>133</v>
      </c>
      <c r="H331" s="415">
        <f>ROUNDUP(((USD_per_GBP*('UK-R-Dining Tables'!G330/(1+'Exchange rate'!UK_vat_rate)))+1)/10,0)*10</f>
        <v>9830</v>
      </c>
      <c r="I331" s="213"/>
      <c r="J331" s="67"/>
    </row>
    <row r="332" spans="1:10" ht="25.35" customHeight="1">
      <c r="A332" s="1"/>
      <c r="B332" s="14"/>
      <c r="C332" s="14"/>
      <c r="D332" s="14"/>
      <c r="E332" s="16" t="s">
        <v>5</v>
      </c>
      <c r="F332" s="93" t="s">
        <v>85</v>
      </c>
      <c r="G332" s="151" t="s">
        <v>137</v>
      </c>
      <c r="H332" s="415">
        <f>ROUNDUP(((USD_per_GBP*('UK-R-Dining Tables'!G331/(1+'Exchange rate'!UK_vat_rate)))+1)/10,0)*10</f>
        <v>12280</v>
      </c>
      <c r="I332" s="213"/>
      <c r="J332" s="67"/>
    </row>
    <row r="333" spans="1:10" ht="25.35" customHeight="1">
      <c r="B333" s="14"/>
      <c r="C333" s="14"/>
      <c r="D333" s="14"/>
      <c r="E333" s="110"/>
      <c r="F333" s="110"/>
      <c r="G333" s="67"/>
      <c r="H333" s="67"/>
      <c r="I333" s="67"/>
      <c r="J333" s="67"/>
    </row>
    <row r="334" spans="1:10" ht="25.35" customHeight="1">
      <c r="B334" s="14"/>
      <c r="C334" s="14"/>
      <c r="D334" s="14"/>
      <c r="E334" s="110"/>
      <c r="F334" s="110"/>
      <c r="G334" s="67"/>
      <c r="H334" s="67"/>
      <c r="I334" s="67"/>
      <c r="J334" s="67"/>
    </row>
    <row r="335" spans="1:10" ht="25.35" customHeight="1">
      <c r="B335" s="14"/>
      <c r="C335" s="14"/>
      <c r="D335" s="14"/>
      <c r="E335" s="210" t="s">
        <v>22</v>
      </c>
      <c r="F335" s="210"/>
      <c r="G335" s="67"/>
      <c r="H335" s="67"/>
      <c r="I335" s="67"/>
      <c r="J335" s="67"/>
    </row>
    <row r="336" spans="1:10" ht="25.35" customHeight="1">
      <c r="B336" s="14"/>
      <c r="C336" s="14"/>
      <c r="D336" s="14"/>
      <c r="E336" s="210"/>
      <c r="F336" s="210"/>
      <c r="G336" s="67"/>
      <c r="H336" s="67"/>
      <c r="I336" s="67"/>
      <c r="J336" s="67"/>
    </row>
    <row r="337" spans="1:10" ht="25.35" customHeight="1">
      <c r="B337" s="14"/>
      <c r="C337" s="14"/>
      <c r="D337" s="14"/>
      <c r="E337" s="81" t="s">
        <v>14</v>
      </c>
      <c r="F337" s="81"/>
      <c r="G337" s="160"/>
      <c r="H337" s="160"/>
      <c r="I337" s="259">
        <f>ROUNDUP(((USD_per_GBP*('UK-R-Dining Tables'!H337/(1+'Exchange rate'!UK_vat_rate)))+1)/10,0)*10</f>
        <v>1410</v>
      </c>
      <c r="J337" s="67"/>
    </row>
    <row r="338" spans="1:10" ht="25.35" customHeight="1">
      <c r="B338" s="14"/>
      <c r="C338" s="14"/>
      <c r="D338" s="14"/>
      <c r="E338" s="24"/>
      <c r="F338" s="24"/>
      <c r="G338" s="67"/>
      <c r="H338" s="67"/>
      <c r="I338" s="216"/>
      <c r="J338" s="67"/>
    </row>
    <row r="339" spans="1:10" ht="25.35" customHeight="1">
      <c r="B339" s="14"/>
      <c r="C339" s="14"/>
      <c r="D339" s="14"/>
      <c r="E339" s="79" t="s">
        <v>686</v>
      </c>
      <c r="F339" s="79"/>
      <c r="G339" s="160"/>
      <c r="H339" s="160"/>
      <c r="I339" s="259">
        <f>ROUNDUP(((USD_per_GBP*('UK-R-Dining Tables'!H339/(1+'Exchange rate'!UK_vat_rate)))+1)/10,0)*10</f>
        <v>5760</v>
      </c>
      <c r="J339" s="67"/>
    </row>
    <row r="340" spans="1:10" ht="25.35" customHeight="1">
      <c r="B340" s="14"/>
      <c r="C340" s="14"/>
      <c r="D340" s="14"/>
      <c r="E340" s="14"/>
      <c r="F340" s="14"/>
      <c r="G340" s="67"/>
      <c r="H340" s="67"/>
      <c r="I340" s="216"/>
      <c r="J340" s="67"/>
    </row>
    <row r="341" spans="1:10" ht="25.35" customHeight="1">
      <c r="B341" s="14"/>
      <c r="C341" s="14"/>
      <c r="D341" s="14"/>
      <c r="E341" s="14"/>
      <c r="F341" s="14"/>
      <c r="G341" s="67"/>
      <c r="H341" s="67"/>
      <c r="I341" s="216"/>
      <c r="J341" s="67"/>
    </row>
    <row r="342" spans="1:10" ht="25.35" customHeight="1">
      <c r="B342" s="14"/>
      <c r="C342" s="14"/>
      <c r="D342" s="14"/>
      <c r="E342" s="14"/>
      <c r="F342" s="14"/>
      <c r="G342" s="67"/>
      <c r="H342" s="67"/>
      <c r="I342" s="216"/>
      <c r="J342" s="67"/>
    </row>
    <row r="343" spans="1:10" ht="25.35" customHeight="1">
      <c r="B343" s="14"/>
      <c r="C343" s="14"/>
      <c r="D343" s="14"/>
      <c r="E343" s="14"/>
      <c r="F343" s="14"/>
      <c r="G343" s="67"/>
      <c r="H343" s="67"/>
      <c r="I343" s="216"/>
      <c r="J343" s="67"/>
    </row>
    <row r="344" spans="1:10" ht="25.35" customHeight="1">
      <c r="B344" s="14"/>
      <c r="C344" s="14"/>
      <c r="D344" s="14"/>
      <c r="E344" s="14"/>
      <c r="F344" s="14"/>
      <c r="G344" s="67"/>
      <c r="H344" s="67"/>
      <c r="I344" s="216"/>
      <c r="J344" s="67"/>
    </row>
    <row r="345" spans="1:10" ht="25.35" customHeight="1">
      <c r="B345" s="14"/>
      <c r="C345" s="14"/>
      <c r="D345" s="14"/>
      <c r="E345" s="14"/>
      <c r="F345" s="14"/>
      <c r="G345" s="67"/>
      <c r="H345" s="67"/>
      <c r="I345" s="216"/>
      <c r="J345" s="67"/>
    </row>
    <row r="346" spans="1:10" ht="25.35" customHeight="1">
      <c r="B346" s="14"/>
      <c r="C346" s="14"/>
      <c r="D346" s="14"/>
      <c r="E346" s="14"/>
      <c r="F346" s="14"/>
      <c r="G346" s="67"/>
      <c r="H346" s="67"/>
      <c r="I346" s="216"/>
      <c r="J346" s="67"/>
    </row>
    <row r="347" spans="1:10" ht="25.35" customHeight="1">
      <c r="B347" s="14"/>
      <c r="C347" s="14"/>
      <c r="D347" s="14"/>
      <c r="E347" s="14"/>
      <c r="F347" s="14"/>
      <c r="G347" s="67"/>
      <c r="H347" s="67"/>
      <c r="I347" s="216"/>
      <c r="J347" s="67"/>
    </row>
    <row r="348" spans="1:10" ht="25.35" customHeight="1">
      <c r="B348" s="14"/>
      <c r="C348" s="14"/>
      <c r="D348" s="14"/>
      <c r="E348" s="14"/>
      <c r="F348" s="14"/>
      <c r="G348" s="67"/>
      <c r="H348" s="67"/>
      <c r="I348" s="216"/>
      <c r="J348" s="67"/>
    </row>
    <row r="349" spans="1:10" ht="25.35" customHeight="1">
      <c r="B349" s="14"/>
      <c r="C349" s="14"/>
      <c r="D349" s="14"/>
      <c r="E349" s="14"/>
      <c r="F349" s="14"/>
      <c r="G349" s="67"/>
      <c r="H349" s="67"/>
      <c r="I349" s="216"/>
      <c r="J349" s="67"/>
    </row>
    <row r="350" spans="1:10" ht="48.75">
      <c r="A350" s="2"/>
      <c r="B350" s="25" t="s">
        <v>688</v>
      </c>
      <c r="C350" s="3"/>
      <c r="D350" s="3"/>
      <c r="E350" s="3"/>
      <c r="F350" s="117"/>
      <c r="G350" s="71"/>
      <c r="H350" s="71"/>
      <c r="I350" s="71"/>
      <c r="J350"/>
    </row>
    <row r="351" spans="1:10" ht="26.25">
      <c r="A351" s="85"/>
      <c r="B351" s="26" t="s">
        <v>8</v>
      </c>
      <c r="C351" s="26"/>
      <c r="D351" s="26"/>
      <c r="E351" s="28" t="s">
        <v>0</v>
      </c>
      <c r="F351" s="700" t="s">
        <v>94</v>
      </c>
      <c r="G351" s="708"/>
      <c r="H351" s="33" t="s">
        <v>689</v>
      </c>
      <c r="I351" s="212" t="s">
        <v>598</v>
      </c>
      <c r="J351"/>
    </row>
    <row r="352" spans="1:10" s="14" customFormat="1" ht="28.35" customHeight="1">
      <c r="A352" s="1"/>
      <c r="E352" s="16"/>
      <c r="F352" s="118" t="s">
        <v>113</v>
      </c>
      <c r="G352" s="23" t="s">
        <v>174</v>
      </c>
      <c r="H352" s="87"/>
      <c r="I352" s="218" t="s">
        <v>663</v>
      </c>
    </row>
    <row r="353" spans="1:10" ht="26.25">
      <c r="A353" s="1"/>
      <c r="B353" s="14"/>
      <c r="C353" s="14"/>
      <c r="D353" s="14"/>
      <c r="E353" s="16" t="s">
        <v>2</v>
      </c>
      <c r="F353" s="87" t="s">
        <v>9</v>
      </c>
      <c r="G353" s="51" t="s">
        <v>139</v>
      </c>
      <c r="H353" s="412">
        <f>ROUNDUP(((USD_per_GBP*('UK-R-Dining Tables'!G315/(1+'Exchange rate'!UK_vat_rate)))+1)/10,0)*10</f>
        <v>10770</v>
      </c>
      <c r="I353" s="412">
        <f>ROUNDUP(((USD_per_GBP*('UK-R-Dining Tables'!H315/(1+'Exchange rate'!UK_vat_rate)))+1)/10,0)*10</f>
        <v>14110</v>
      </c>
      <c r="J353"/>
    </row>
    <row r="354" spans="1:10" ht="26.25">
      <c r="A354" s="1"/>
      <c r="B354" s="14"/>
      <c r="C354" s="14"/>
      <c r="D354" s="14"/>
      <c r="E354" s="16" t="s">
        <v>3</v>
      </c>
      <c r="F354" s="87" t="s">
        <v>10</v>
      </c>
      <c r="G354" s="151" t="s">
        <v>136</v>
      </c>
      <c r="H354" s="412">
        <f>ROUNDUP(((USD_per_GBP*('UK-R-Dining Tables'!G316/(1+'Exchange rate'!UK_vat_rate)))+1)/10,0)*10</f>
        <v>12380</v>
      </c>
      <c r="I354" s="412">
        <f>ROUNDUP(((USD_per_GBP*('UK-R-Dining Tables'!H316/(1+'Exchange rate'!UK_vat_rate)))+1)/10,0)*10</f>
        <v>16220</v>
      </c>
      <c r="J354"/>
    </row>
    <row r="355" spans="1:10" ht="26.25">
      <c r="A355" s="1"/>
      <c r="B355" s="14"/>
      <c r="C355" s="14"/>
      <c r="D355" s="14"/>
      <c r="E355" s="16" t="s">
        <v>4</v>
      </c>
      <c r="F355" s="87" t="s">
        <v>11</v>
      </c>
      <c r="G355" s="151" t="s">
        <v>133</v>
      </c>
      <c r="H355" s="412">
        <f>ROUNDUP(((USD_per_GBP*('UK-R-Dining Tables'!G317/(1+'Exchange rate'!UK_vat_rate)))+1)/10,0)*10</f>
        <v>14240</v>
      </c>
      <c r="I355" s="412">
        <f>ROUNDUP(((USD_per_GBP*('UK-R-Dining Tables'!H317/(1+'Exchange rate'!UK_vat_rate)))+1)/10,0)*10</f>
        <v>18660</v>
      </c>
      <c r="J355"/>
    </row>
    <row r="356" spans="1:10" ht="25.35" customHeight="1">
      <c r="A356" s="1"/>
      <c r="B356" s="14"/>
      <c r="C356" s="14"/>
      <c r="D356" s="14"/>
      <c r="E356" s="16" t="s">
        <v>5</v>
      </c>
      <c r="F356" s="87" t="s">
        <v>12</v>
      </c>
      <c r="G356" s="151" t="s">
        <v>137</v>
      </c>
      <c r="H356" s="412">
        <f>ROUNDUP(((USD_per_GBP*('UK-R-Dining Tables'!G318/(1+'Exchange rate'!UK_vat_rate)))+1)/10,0)*10</f>
        <v>17800</v>
      </c>
      <c r="I356" s="412">
        <f>ROUNDUP(((USD_per_GBP*('UK-R-Dining Tables'!H318/(1+'Exchange rate'!UK_vat_rate)))+1)/10,0)*10</f>
        <v>23320</v>
      </c>
      <c r="J356"/>
    </row>
    <row r="357" spans="1:10" ht="25.35" customHeight="1">
      <c r="B357" s="14"/>
      <c r="C357" s="14"/>
      <c r="D357" s="14"/>
      <c r="E357" s="110"/>
      <c r="F357" s="67"/>
      <c r="G357" s="629"/>
      <c r="H357" s="629"/>
      <c r="I357" s="629"/>
      <c r="J357"/>
    </row>
    <row r="358" spans="1:10" ht="25.35" customHeight="1">
      <c r="B358" s="14"/>
      <c r="C358" s="14"/>
      <c r="D358" s="14"/>
      <c r="E358" s="110"/>
      <c r="F358" s="67"/>
      <c r="G358" s="629"/>
      <c r="H358" s="629"/>
      <c r="I358" s="629"/>
      <c r="J358"/>
    </row>
    <row r="359" spans="1:10" ht="25.35" customHeight="1">
      <c r="B359" s="14"/>
      <c r="C359" s="14"/>
      <c r="D359" s="14"/>
      <c r="E359" s="210" t="s">
        <v>22</v>
      </c>
      <c r="F359" s="67"/>
      <c r="G359" s="629"/>
      <c r="H359" s="629"/>
      <c r="I359" s="629"/>
      <c r="J359"/>
    </row>
    <row r="360" spans="1:10" ht="25.35" customHeight="1">
      <c r="B360" s="14"/>
      <c r="C360" s="14"/>
      <c r="D360" s="14"/>
      <c r="E360" s="210"/>
      <c r="F360" s="67"/>
      <c r="G360" s="629"/>
      <c r="H360" s="629"/>
      <c r="I360" s="629"/>
      <c r="J360"/>
    </row>
    <row r="361" spans="1:10" ht="25.35" customHeight="1">
      <c r="B361" s="14"/>
      <c r="C361" s="14"/>
      <c r="D361" s="14"/>
      <c r="E361" s="169"/>
      <c r="F361" s="67"/>
      <c r="G361" s="629"/>
      <c r="H361" s="629"/>
      <c r="I361" s="629"/>
      <c r="J361"/>
    </row>
    <row r="362" spans="1:10" ht="25.35" customHeight="1">
      <c r="B362" s="14"/>
      <c r="C362" s="14"/>
      <c r="D362" s="14"/>
      <c r="E362" s="81" t="s">
        <v>14</v>
      </c>
      <c r="F362" s="160"/>
      <c r="G362" s="630"/>
      <c r="H362" s="631"/>
      <c r="I362" s="631">
        <f>ROUNDUP(((USD_per_GBP*('UK-R-Dining Tables'!H353/(1+'Exchange rate'!UK_vat_rate)))+1)/10,0)*10</f>
        <v>1410</v>
      </c>
      <c r="J362"/>
    </row>
    <row r="363" spans="1:10" ht="25.35" customHeight="1">
      <c r="B363" s="14"/>
      <c r="C363" s="14"/>
      <c r="D363" s="14"/>
      <c r="E363" s="110"/>
      <c r="F363" s="67"/>
      <c r="G363" s="629"/>
      <c r="H363" s="554"/>
      <c r="I363" s="629"/>
      <c r="J363"/>
    </row>
    <row r="364" spans="1:10" ht="25.35" customHeight="1">
      <c r="B364" s="14"/>
      <c r="C364" s="14"/>
      <c r="D364" s="14"/>
      <c r="E364" s="175" t="s">
        <v>685</v>
      </c>
      <c r="F364" s="160"/>
      <c r="G364" s="630"/>
      <c r="H364" s="631"/>
      <c r="I364" s="631">
        <f>ROUNDUP(((USD_per_GBP*('UK-R-Dining Tables'!H355/(1+'Exchange rate'!UK_vat_rate)))+1)/10,0)*10</f>
        <v>5760</v>
      </c>
      <c r="J364"/>
    </row>
    <row r="365" spans="1:10" ht="25.35" customHeight="1">
      <c r="B365" s="14"/>
      <c r="C365" s="14"/>
      <c r="D365" s="14"/>
      <c r="E365" s="110"/>
      <c r="F365" s="67"/>
      <c r="G365" s="629"/>
      <c r="H365" s="554"/>
      <c r="I365" s="554"/>
      <c r="J365"/>
    </row>
    <row r="366" spans="1:10" ht="25.35" customHeight="1">
      <c r="B366" s="14"/>
      <c r="C366" s="14"/>
      <c r="D366" s="14"/>
      <c r="E366" s="110"/>
      <c r="F366" s="67"/>
      <c r="G366" s="629"/>
      <c r="H366" s="554"/>
      <c r="I366" s="554"/>
      <c r="J366"/>
    </row>
    <row r="367" spans="1:10" s="14" customFormat="1" ht="48.75">
      <c r="A367" s="2"/>
      <c r="B367" s="4" t="s">
        <v>643</v>
      </c>
      <c r="C367" s="3"/>
      <c r="D367" s="3"/>
      <c r="E367" s="3"/>
      <c r="F367" s="3"/>
      <c r="G367" s="117"/>
      <c r="H367" s="71"/>
      <c r="I367" s="71"/>
      <c r="J367" s="71"/>
    </row>
    <row r="368" spans="1:10" ht="26.25">
      <c r="A368" s="85"/>
      <c r="B368" s="26" t="s">
        <v>20</v>
      </c>
      <c r="C368" s="26"/>
      <c r="D368" s="26"/>
      <c r="E368" s="28" t="s">
        <v>0</v>
      </c>
      <c r="F368" s="703" t="s">
        <v>94</v>
      </c>
      <c r="G368" s="704"/>
      <c r="H368" s="33" t="s">
        <v>326</v>
      </c>
      <c r="I368" s="125"/>
      <c r="J368" s="125"/>
    </row>
    <row r="369" spans="1:10" ht="26.25">
      <c r="A369" s="1"/>
      <c r="B369" s="14"/>
      <c r="C369" s="14"/>
      <c r="D369" s="14"/>
      <c r="E369" s="16"/>
      <c r="F369" s="375" t="s">
        <v>113</v>
      </c>
      <c r="G369" s="229" t="s">
        <v>174</v>
      </c>
      <c r="H369" s="145"/>
    </row>
    <row r="370" spans="1:10" ht="26.25">
      <c r="A370" s="1"/>
      <c r="B370" s="14"/>
      <c r="C370" s="14"/>
      <c r="D370" s="14"/>
      <c r="E370" s="16" t="s">
        <v>2</v>
      </c>
      <c r="F370" s="376" t="s">
        <v>267</v>
      </c>
      <c r="G370" s="270" t="s">
        <v>338</v>
      </c>
      <c r="H370" s="415">
        <f>ROUNDUP(((USD_per_GBP*('UK-R-Dining Tables'!G361/(1+'Exchange rate'!UK_vat_rate)))+1)/10,0)*10</f>
        <v>9110</v>
      </c>
    </row>
    <row r="371" spans="1:10" ht="26.25">
      <c r="A371" s="1"/>
      <c r="B371" s="14"/>
      <c r="C371" s="14"/>
      <c r="D371" s="14"/>
      <c r="E371" s="16" t="s">
        <v>3</v>
      </c>
      <c r="F371" s="376" t="s">
        <v>88</v>
      </c>
      <c r="G371" s="270" t="s">
        <v>138</v>
      </c>
      <c r="H371" s="415">
        <f>ROUNDUP(((USD_per_GBP*('UK-R-Dining Tables'!G362/(1+'Exchange rate'!UK_vat_rate)))+1)/10,0)*10</f>
        <v>10470</v>
      </c>
    </row>
    <row r="372" spans="1:10" ht="26.25">
      <c r="A372" s="1"/>
      <c r="B372" s="14"/>
      <c r="C372" s="14"/>
      <c r="D372" s="14"/>
      <c r="E372" s="16" t="s">
        <v>4</v>
      </c>
      <c r="F372" s="376" t="s">
        <v>268</v>
      </c>
      <c r="G372" s="270" t="s">
        <v>339</v>
      </c>
      <c r="H372" s="415">
        <f>ROUNDUP(((USD_per_GBP*('UK-R-Dining Tables'!G363/(1+'Exchange rate'!UK_vat_rate)))+1)/10,0)*10</f>
        <v>12030</v>
      </c>
    </row>
    <row r="373" spans="1:10" ht="26.25">
      <c r="A373" s="1"/>
      <c r="B373" s="14"/>
      <c r="C373" s="14"/>
      <c r="D373" s="14"/>
      <c r="E373" s="16" t="s">
        <v>5</v>
      </c>
      <c r="F373" s="93" t="s">
        <v>90</v>
      </c>
      <c r="G373" s="92" t="s">
        <v>340</v>
      </c>
      <c r="H373" s="415">
        <f>ROUNDUP(((USD_per_GBP*('UK-R-Dining Tables'!G364/(1+'Exchange rate'!UK_vat_rate)))+1)/10,0)*10</f>
        <v>15040</v>
      </c>
    </row>
    <row r="374" spans="1:10" ht="25.35" customHeight="1">
      <c r="B374" s="14"/>
      <c r="C374" s="14"/>
      <c r="D374" s="14"/>
      <c r="E374" s="110"/>
      <c r="F374" s="110"/>
      <c r="G374" s="67"/>
      <c r="H374" s="67"/>
      <c r="J374" s="67"/>
    </row>
    <row r="375" spans="1:10" ht="25.35" customHeight="1">
      <c r="B375" s="14"/>
      <c r="C375" s="14"/>
      <c r="D375" s="14"/>
      <c r="E375" s="174" t="s">
        <v>13</v>
      </c>
      <c r="F375" s="174"/>
      <c r="G375" s="67"/>
      <c r="H375" s="67"/>
      <c r="J375" s="67"/>
    </row>
    <row r="376" spans="1:10" ht="25.35" customHeight="1">
      <c r="B376" s="14"/>
      <c r="C376" s="14"/>
      <c r="D376" s="14"/>
      <c r="E376" s="169"/>
      <c r="F376" s="169"/>
      <c r="G376" s="67"/>
      <c r="H376" s="67"/>
      <c r="J376" s="67"/>
    </row>
    <row r="377" spans="1:10" ht="25.35" customHeight="1">
      <c r="B377" s="14"/>
      <c r="C377" s="14"/>
      <c r="D377" s="14"/>
      <c r="E377" s="81" t="s">
        <v>14</v>
      </c>
      <c r="F377" s="160"/>
      <c r="G377" s="160"/>
      <c r="H377" s="645"/>
      <c r="I377" s="603">
        <f>ROUNDUP(((USD_per_GBP*('UK-R-Dining Tables'!H368/(1+'Exchange rate'!UK_vat_rate)))+1)/10,0)*10</f>
        <v>1560</v>
      </c>
      <c r="J377" s="67"/>
    </row>
    <row r="378" spans="1:10" ht="25.35" customHeight="1">
      <c r="B378" s="14"/>
      <c r="C378" s="14"/>
      <c r="D378" s="14"/>
      <c r="E378" s="109"/>
      <c r="F378" s="109"/>
      <c r="G378" s="67"/>
      <c r="H378" s="67"/>
      <c r="I378" s="143"/>
      <c r="J378" s="67"/>
    </row>
    <row r="379" spans="1:10" ht="26.25">
      <c r="B379" s="14"/>
      <c r="C379" s="14"/>
      <c r="D379" s="14"/>
      <c r="E379" s="109"/>
      <c r="F379" s="109"/>
      <c r="G379" s="67"/>
      <c r="H379" s="67"/>
      <c r="I379" s="143"/>
      <c r="J379" s="67"/>
    </row>
    <row r="380" spans="1:10" ht="26.25">
      <c r="B380" s="14"/>
      <c r="C380" s="14"/>
      <c r="D380" s="14"/>
      <c r="E380" s="109"/>
      <c r="F380" s="109"/>
      <c r="G380" s="67"/>
      <c r="H380" s="67"/>
      <c r="I380" s="143"/>
      <c r="J380" s="67"/>
    </row>
    <row r="381" spans="1:10" s="14" customFormat="1" ht="48.75">
      <c r="A381" s="2"/>
      <c r="B381" s="4" t="s">
        <v>642</v>
      </c>
      <c r="C381" s="3"/>
      <c r="D381" s="3"/>
      <c r="E381" s="3"/>
      <c r="F381" s="3"/>
      <c r="G381" s="117"/>
      <c r="H381" s="71"/>
      <c r="I381" s="71"/>
      <c r="J381" s="71"/>
    </row>
    <row r="382" spans="1:10" ht="26.25">
      <c r="A382" s="85"/>
      <c r="B382" s="26" t="s">
        <v>20</v>
      </c>
      <c r="C382" s="26"/>
      <c r="D382" s="26"/>
      <c r="E382" s="28" t="s">
        <v>0</v>
      </c>
      <c r="F382" s="703" t="s">
        <v>94</v>
      </c>
      <c r="G382" s="704"/>
      <c r="H382" s="33" t="s">
        <v>264</v>
      </c>
      <c r="I382" s="125"/>
      <c r="J382" s="125"/>
    </row>
    <row r="383" spans="1:10" ht="26.25">
      <c r="A383" s="1"/>
      <c r="B383" s="14"/>
      <c r="C383" s="14"/>
      <c r="D383" s="14"/>
      <c r="E383" s="16"/>
      <c r="F383" s="375" t="s">
        <v>113</v>
      </c>
      <c r="G383" s="229" t="s">
        <v>174</v>
      </c>
      <c r="H383" s="145"/>
    </row>
    <row r="384" spans="1:10" ht="26.25">
      <c r="A384" s="1"/>
      <c r="B384" s="14"/>
      <c r="C384" s="14"/>
      <c r="D384" s="14"/>
      <c r="E384" s="16" t="s">
        <v>2</v>
      </c>
      <c r="F384" s="376" t="s">
        <v>267</v>
      </c>
      <c r="G384" s="270" t="s">
        <v>338</v>
      </c>
      <c r="H384" s="415">
        <f>ROUNDUP(((USD_per_GBP*('UK-R-Dining Tables'!G374/(1+'Exchange rate'!UK_vat_rate)))+1)/10,0)*10</f>
        <v>13190</v>
      </c>
    </row>
    <row r="385" spans="1:10" ht="26.25">
      <c r="A385" s="1"/>
      <c r="B385" s="14"/>
      <c r="C385" s="14"/>
      <c r="D385" s="14"/>
      <c r="E385" s="16" t="s">
        <v>3</v>
      </c>
      <c r="F385" s="376" t="s">
        <v>88</v>
      </c>
      <c r="G385" s="270" t="s">
        <v>138</v>
      </c>
      <c r="H385" s="415">
        <f>ROUNDUP(((USD_per_GBP*('UK-R-Dining Tables'!G375/(1+'Exchange rate'!UK_vat_rate)))+1)/10,0)*10</f>
        <v>15170</v>
      </c>
    </row>
    <row r="386" spans="1:10" ht="26.25">
      <c r="A386" s="1"/>
      <c r="B386" s="14"/>
      <c r="C386" s="14"/>
      <c r="D386" s="14"/>
      <c r="E386" s="16" t="s">
        <v>4</v>
      </c>
      <c r="F386" s="376" t="s">
        <v>268</v>
      </c>
      <c r="G386" s="270" t="s">
        <v>339</v>
      </c>
      <c r="H386" s="415">
        <f>ROUNDUP(((USD_per_GBP*('UK-R-Dining Tables'!G376/(1+'Exchange rate'!UK_vat_rate)))+1)/10,0)*10</f>
        <v>17450</v>
      </c>
    </row>
    <row r="387" spans="1:10" ht="26.25">
      <c r="A387" s="1"/>
      <c r="B387" s="14"/>
      <c r="C387" s="14"/>
      <c r="D387" s="14"/>
      <c r="E387" s="16" t="s">
        <v>5</v>
      </c>
      <c r="F387" s="93" t="s">
        <v>90</v>
      </c>
      <c r="G387" s="92" t="s">
        <v>340</v>
      </c>
      <c r="H387" s="415">
        <f>ROUNDUP(((USD_per_GBP*('UK-R-Dining Tables'!G377/(1+'Exchange rate'!UK_vat_rate)))+1)/10,0)*10</f>
        <v>21800</v>
      </c>
    </row>
    <row r="388" spans="1:10" ht="25.35" customHeight="1">
      <c r="B388" s="14"/>
      <c r="C388" s="14"/>
      <c r="D388" s="14"/>
      <c r="E388" s="110"/>
      <c r="F388" s="110"/>
      <c r="G388" s="67"/>
      <c r="H388" s="67"/>
      <c r="J388" s="67"/>
    </row>
    <row r="389" spans="1:10" ht="25.35" customHeight="1">
      <c r="B389" s="14"/>
      <c r="C389" s="14"/>
      <c r="D389" s="14"/>
      <c r="E389" s="174" t="s">
        <v>13</v>
      </c>
      <c r="F389" s="174"/>
      <c r="G389" s="67"/>
      <c r="H389" s="67"/>
      <c r="J389" s="67"/>
    </row>
    <row r="390" spans="1:10" ht="25.35" customHeight="1">
      <c r="B390" s="14"/>
      <c r="C390" s="14"/>
      <c r="D390" s="14"/>
      <c r="E390" s="169"/>
      <c r="F390" s="169"/>
      <c r="G390" s="67"/>
      <c r="H390" s="67"/>
      <c r="J390" s="67"/>
    </row>
    <row r="391" spans="1:10" ht="26.25">
      <c r="B391" s="14"/>
      <c r="C391" s="14"/>
      <c r="D391" s="14"/>
      <c r="E391" s="81" t="s">
        <v>14</v>
      </c>
      <c r="F391" s="160"/>
      <c r="G391" s="160"/>
      <c r="H391" s="645"/>
      <c r="I391" s="603">
        <f>ROUNDUP(((USD_per_GBP*('UK-R-Dining Tables'!H381/(1+'Exchange rate'!UK_vat_rate)))+1)/10,0)*10</f>
        <v>1560</v>
      </c>
      <c r="J391" s="67"/>
    </row>
    <row r="392" spans="1:10" ht="25.35" customHeight="1">
      <c r="B392" s="14"/>
      <c r="C392" s="14"/>
      <c r="D392" s="14"/>
      <c r="E392" s="109"/>
      <c r="F392" s="109"/>
      <c r="G392" s="67"/>
      <c r="H392" s="67"/>
      <c r="I392" s="143"/>
      <c r="J392" s="67"/>
    </row>
    <row r="393" spans="1:10" ht="25.35" customHeight="1">
      <c r="B393" s="14"/>
      <c r="C393" s="14"/>
      <c r="D393" s="14"/>
      <c r="E393" s="109"/>
      <c r="F393" s="109"/>
      <c r="G393" s="67"/>
      <c r="H393" s="67"/>
      <c r="I393" s="143"/>
      <c r="J393" s="67"/>
    </row>
    <row r="394" spans="1:10" ht="25.35" customHeight="1">
      <c r="B394" s="14"/>
      <c r="C394" s="14"/>
      <c r="D394" s="14"/>
      <c r="E394" s="109"/>
      <c r="F394" s="109"/>
      <c r="G394" s="67"/>
      <c r="H394" s="67"/>
      <c r="I394" s="143"/>
      <c r="J394" s="67"/>
    </row>
    <row r="395" spans="1:10" ht="25.35" customHeight="1">
      <c r="B395" s="14"/>
      <c r="C395" s="14"/>
      <c r="D395" s="14"/>
      <c r="E395" s="109"/>
      <c r="F395" s="109"/>
      <c r="G395" s="67"/>
      <c r="H395" s="67"/>
      <c r="I395" s="143"/>
      <c r="J395" s="67"/>
    </row>
    <row r="396" spans="1:10" ht="25.35" customHeight="1">
      <c r="B396" s="14"/>
      <c r="C396" s="14"/>
      <c r="D396" s="14"/>
      <c r="E396" s="109"/>
      <c r="F396" s="109"/>
      <c r="G396" s="67"/>
      <c r="H396" s="67"/>
      <c r="I396" s="143"/>
      <c r="J396" s="67"/>
    </row>
    <row r="397" spans="1:10" ht="25.35" customHeight="1">
      <c r="B397" s="14"/>
      <c r="C397" s="14"/>
      <c r="D397" s="14"/>
      <c r="E397" s="109"/>
      <c r="F397" s="109"/>
      <c r="G397" s="67"/>
      <c r="H397" s="67"/>
      <c r="I397" s="143"/>
      <c r="J397" s="67"/>
    </row>
    <row r="398" spans="1:10" ht="48.75">
      <c r="A398" s="2"/>
      <c r="B398" s="4" t="s">
        <v>690</v>
      </c>
      <c r="C398" s="3"/>
      <c r="D398" s="3"/>
      <c r="E398" s="3"/>
      <c r="F398" s="3"/>
      <c r="G398" s="117"/>
      <c r="H398" s="71"/>
      <c r="I398" s="71"/>
      <c r="J398" s="71"/>
    </row>
    <row r="399" spans="1:10" ht="26.25">
      <c r="A399" s="85"/>
      <c r="B399" s="26" t="s">
        <v>8</v>
      </c>
      <c r="C399" s="26"/>
      <c r="D399" s="26"/>
      <c r="E399" s="28" t="s">
        <v>0</v>
      </c>
      <c r="F399" s="705" t="s">
        <v>94</v>
      </c>
      <c r="G399" s="706"/>
      <c r="H399" s="33" t="s">
        <v>326</v>
      </c>
      <c r="I399" s="125"/>
      <c r="J399" s="125"/>
    </row>
    <row r="400" spans="1:10" ht="26.25">
      <c r="A400" s="1"/>
      <c r="B400" s="14"/>
      <c r="C400" s="14"/>
      <c r="D400" s="14"/>
      <c r="E400" s="16"/>
      <c r="F400" s="375" t="s">
        <v>113</v>
      </c>
      <c r="G400" s="23" t="s">
        <v>174</v>
      </c>
      <c r="H400" s="145"/>
    </row>
    <row r="401" spans="1:10" ht="26.25">
      <c r="A401" s="1"/>
      <c r="B401" s="14"/>
      <c r="C401" s="14"/>
      <c r="D401" s="14"/>
      <c r="E401" s="16" t="s">
        <v>2</v>
      </c>
      <c r="F401" s="93" t="s">
        <v>9</v>
      </c>
      <c r="G401" s="51" t="s">
        <v>139</v>
      </c>
      <c r="H401" s="415">
        <f>ROUNDUP(((USD_per_GBP*('UK-R-Dining Tables'!G389/(1+'Exchange rate'!UK_vat_rate)))+1)/10,0)*10</f>
        <v>8360</v>
      </c>
    </row>
    <row r="402" spans="1:10" ht="26.25">
      <c r="A402" s="1"/>
      <c r="B402" s="14"/>
      <c r="C402" s="14"/>
      <c r="D402" s="14"/>
      <c r="E402" s="16" t="s">
        <v>3</v>
      </c>
      <c r="F402" s="93" t="s">
        <v>10</v>
      </c>
      <c r="G402" s="151" t="s">
        <v>136</v>
      </c>
      <c r="H402" s="415">
        <f>ROUNDUP(((USD_per_GBP*('UK-R-Dining Tables'!G390/(1+'Exchange rate'!UK_vat_rate)))+1)/10,0)*10</f>
        <v>9610</v>
      </c>
    </row>
    <row r="403" spans="1:10" ht="26.25">
      <c r="A403" s="1"/>
      <c r="B403" s="14"/>
      <c r="C403" s="14"/>
      <c r="D403" s="14"/>
      <c r="E403" s="16" t="s">
        <v>4</v>
      </c>
      <c r="F403" s="93" t="s">
        <v>11</v>
      </c>
      <c r="G403" s="151" t="s">
        <v>133</v>
      </c>
      <c r="H403" s="415">
        <f>ROUNDUP(((USD_per_GBP*('UK-R-Dining Tables'!G391/(1+'Exchange rate'!UK_vat_rate)))+1)/10,0)*10</f>
        <v>11050</v>
      </c>
    </row>
    <row r="404" spans="1:10" ht="26.25">
      <c r="A404" s="1"/>
      <c r="B404" s="14"/>
      <c r="C404" s="14"/>
      <c r="D404" s="14"/>
      <c r="E404" s="16" t="s">
        <v>5</v>
      </c>
      <c r="F404" s="93" t="s">
        <v>85</v>
      </c>
      <c r="G404" s="151" t="s">
        <v>137</v>
      </c>
      <c r="H404" s="415">
        <f>ROUNDUP(((USD_per_GBP*('UK-R-Dining Tables'!G392/(1+'Exchange rate'!UK_vat_rate)))+1)/10,0)*10</f>
        <v>13810</v>
      </c>
    </row>
    <row r="405" spans="1:10" ht="26.25">
      <c r="B405" s="14"/>
      <c r="C405" s="14"/>
      <c r="D405" s="14"/>
      <c r="E405" s="110"/>
      <c r="F405" s="110"/>
      <c r="G405" s="67"/>
      <c r="H405" s="67"/>
      <c r="J405" s="67"/>
    </row>
    <row r="406" spans="1:10" ht="26.25">
      <c r="B406" s="14"/>
      <c r="C406" s="14"/>
      <c r="D406" s="14"/>
      <c r="E406" s="174" t="s">
        <v>13</v>
      </c>
      <c r="F406" s="174"/>
      <c r="G406" s="67"/>
      <c r="H406" s="67"/>
      <c r="J406" s="67"/>
    </row>
    <row r="407" spans="1:10" ht="26.25">
      <c r="B407" s="14"/>
      <c r="C407" s="14"/>
      <c r="D407" s="14"/>
      <c r="E407" s="174"/>
      <c r="F407" s="174"/>
      <c r="G407" s="67"/>
      <c r="H407" s="67"/>
      <c r="J407" s="67"/>
    </row>
    <row r="408" spans="1:10" ht="26.25">
      <c r="B408" s="14"/>
      <c r="C408" s="14"/>
      <c r="D408" s="14"/>
      <c r="E408" s="81" t="s">
        <v>14</v>
      </c>
      <c r="F408" s="160"/>
      <c r="G408" s="160"/>
      <c r="H408" s="645"/>
      <c r="I408" s="603">
        <f>ROUNDUP(((USD_per_GBP*('UK-R-Dining Tables'!H396/(1+'Exchange rate'!UK_vat_rate)))+1)/10,0)*10</f>
        <v>1560</v>
      </c>
      <c r="J408" s="67"/>
    </row>
    <row r="409" spans="1:10" ht="26.25">
      <c r="B409" s="14"/>
      <c r="C409" s="14"/>
      <c r="D409" s="14"/>
      <c r="E409" s="24"/>
      <c r="F409" s="67"/>
      <c r="G409" s="67"/>
      <c r="H409" s="367"/>
      <c r="I409" s="555"/>
      <c r="J409" s="67"/>
    </row>
    <row r="410" spans="1:10" ht="26.25">
      <c r="B410" s="14"/>
      <c r="C410" s="14"/>
      <c r="D410" s="14"/>
      <c r="E410" s="24"/>
      <c r="F410" s="67"/>
      <c r="G410" s="67"/>
      <c r="H410" s="367"/>
      <c r="I410" s="555"/>
      <c r="J410" s="67"/>
    </row>
    <row r="411" spans="1:10" ht="26.25">
      <c r="B411" s="14"/>
      <c r="C411" s="14"/>
      <c r="D411" s="14"/>
      <c r="E411" s="24"/>
      <c r="F411" s="67"/>
      <c r="G411" s="67"/>
      <c r="H411" s="367"/>
      <c r="I411" s="555"/>
      <c r="J411" s="67"/>
    </row>
    <row r="412" spans="1:10" ht="26.25">
      <c r="B412" s="14"/>
      <c r="C412" s="14"/>
      <c r="D412" s="14"/>
      <c r="E412" s="24"/>
      <c r="F412" s="67"/>
      <c r="G412" s="67"/>
      <c r="H412" s="367"/>
      <c r="I412" s="555"/>
      <c r="J412" s="67"/>
    </row>
    <row r="413" spans="1:10" ht="26.25">
      <c r="B413" s="14"/>
      <c r="C413" s="14"/>
      <c r="D413" s="14"/>
      <c r="E413" s="24"/>
      <c r="F413" s="67"/>
      <c r="G413" s="67"/>
      <c r="H413" s="367"/>
      <c r="I413" s="555"/>
      <c r="J413" s="67"/>
    </row>
    <row r="414" spans="1:10" ht="26.25">
      <c r="B414" s="14"/>
      <c r="C414" s="14"/>
      <c r="D414" s="14"/>
      <c r="E414" s="24"/>
      <c r="F414" s="67"/>
      <c r="G414" s="67"/>
      <c r="H414" s="367"/>
      <c r="I414" s="555"/>
      <c r="J414" s="67"/>
    </row>
    <row r="415" spans="1:10" ht="26.25">
      <c r="B415" s="14"/>
      <c r="C415" s="14"/>
      <c r="D415" s="14"/>
      <c r="E415" s="24"/>
      <c r="F415" s="67"/>
      <c r="G415" s="67"/>
      <c r="H415" s="367"/>
      <c r="I415" s="555"/>
      <c r="J415" s="67"/>
    </row>
    <row r="416" spans="1:10" ht="26.25">
      <c r="B416" s="14"/>
      <c r="C416" s="14"/>
      <c r="D416" s="14"/>
      <c r="E416" s="24"/>
      <c r="F416" s="67"/>
      <c r="G416" s="67"/>
      <c r="H416" s="367"/>
      <c r="I416" s="555"/>
      <c r="J416" s="67"/>
    </row>
    <row r="417" spans="1:10" ht="26.25">
      <c r="B417" s="14"/>
      <c r="C417" s="14"/>
      <c r="D417" s="14"/>
      <c r="E417" s="24"/>
      <c r="F417" s="67"/>
      <c r="G417" s="67"/>
      <c r="H417" s="367"/>
      <c r="I417" s="555"/>
      <c r="J417" s="67"/>
    </row>
    <row r="418" spans="1:10" ht="75" customHeight="1">
      <c r="B418" s="14"/>
      <c r="C418" s="14"/>
      <c r="D418" s="14"/>
      <c r="E418" s="169"/>
      <c r="F418" s="169"/>
      <c r="G418" s="67"/>
      <c r="H418" s="67"/>
      <c r="J418" s="67"/>
    </row>
    <row r="419" spans="1:10" ht="48.75">
      <c r="A419" s="2"/>
      <c r="B419" s="4" t="s">
        <v>691</v>
      </c>
      <c r="C419" s="3"/>
      <c r="D419" s="3"/>
      <c r="E419" s="3"/>
      <c r="F419" s="3"/>
      <c r="G419" s="117"/>
      <c r="H419" s="71"/>
      <c r="I419" s="71"/>
      <c r="J419" s="71"/>
    </row>
    <row r="420" spans="1:10" ht="26.25">
      <c r="A420" s="85"/>
      <c r="B420" s="26" t="s">
        <v>8</v>
      </c>
      <c r="C420" s="26"/>
      <c r="D420" s="26"/>
      <c r="E420" s="28" t="s">
        <v>0</v>
      </c>
      <c r="F420" s="705" t="s">
        <v>94</v>
      </c>
      <c r="G420" s="706"/>
      <c r="H420" s="33" t="s">
        <v>1</v>
      </c>
      <c r="I420" s="125"/>
      <c r="J420" s="125"/>
    </row>
    <row r="421" spans="1:10" ht="26.25">
      <c r="B421" s="14"/>
      <c r="C421" s="14"/>
      <c r="D421" s="14"/>
      <c r="E421" s="16"/>
      <c r="F421" s="375" t="s">
        <v>113</v>
      </c>
      <c r="G421" s="23" t="s">
        <v>174</v>
      </c>
      <c r="H421" s="87"/>
    </row>
    <row r="422" spans="1:10" ht="26.25">
      <c r="B422" s="14"/>
      <c r="C422" s="14"/>
      <c r="D422" s="14"/>
      <c r="E422" s="16" t="s">
        <v>2</v>
      </c>
      <c r="F422" s="93" t="s">
        <v>9</v>
      </c>
      <c r="G422" s="51" t="s">
        <v>139</v>
      </c>
      <c r="H422" s="415">
        <f>ROUNDUP(((USD_per_GBP*('UK-R-Dining Tables'!G403/(1+'Exchange rate'!UK_vat_rate)))+1)/10,0)*10</f>
        <v>12120</v>
      </c>
    </row>
    <row r="423" spans="1:10" ht="26.25">
      <c r="B423" s="14"/>
      <c r="C423" s="14"/>
      <c r="D423" s="14"/>
      <c r="E423" s="16" t="s">
        <v>3</v>
      </c>
      <c r="F423" s="93" t="s">
        <v>10</v>
      </c>
      <c r="G423" s="274" t="s">
        <v>136</v>
      </c>
      <c r="H423" s="415">
        <f>ROUNDUP(((USD_per_GBP*('UK-R-Dining Tables'!G404/(1+'Exchange rate'!UK_vat_rate)))+1)/10,0)*10</f>
        <v>13940</v>
      </c>
    </row>
    <row r="424" spans="1:10" ht="26.25">
      <c r="B424" s="14"/>
      <c r="C424" s="14"/>
      <c r="D424" s="14"/>
      <c r="E424" s="16" t="s">
        <v>4</v>
      </c>
      <c r="F424" s="93" t="s">
        <v>11</v>
      </c>
      <c r="G424" s="274" t="s">
        <v>133</v>
      </c>
      <c r="H424" s="415">
        <f>ROUNDUP(((USD_per_GBP*('UK-R-Dining Tables'!G405/(1+'Exchange rate'!UK_vat_rate)))+1)/10,0)*10</f>
        <v>16020</v>
      </c>
    </row>
    <row r="425" spans="1:10" ht="26.25">
      <c r="B425" s="14"/>
      <c r="C425" s="14"/>
      <c r="D425" s="14"/>
      <c r="E425" s="16" t="s">
        <v>5</v>
      </c>
      <c r="F425" s="93" t="s">
        <v>85</v>
      </c>
      <c r="G425" s="274" t="s">
        <v>137</v>
      </c>
      <c r="H425" s="415">
        <f>ROUNDUP(((USD_per_GBP*('UK-R-Dining Tables'!G406/(1+'Exchange rate'!UK_vat_rate)))+1)/10,0)*10</f>
        <v>20030</v>
      </c>
    </row>
    <row r="426" spans="1:10" ht="26.25">
      <c r="B426" s="14"/>
      <c r="C426" s="14"/>
      <c r="D426" s="14"/>
      <c r="E426" s="110"/>
      <c r="F426" s="110"/>
      <c r="G426" s="67"/>
      <c r="H426" s="146"/>
      <c r="J426" s="67"/>
    </row>
    <row r="427" spans="1:10" ht="26.25">
      <c r="B427" s="14"/>
      <c r="C427" s="14"/>
      <c r="D427" s="14"/>
      <c r="E427" s="174" t="s">
        <v>13</v>
      </c>
      <c r="F427" s="174"/>
      <c r="G427" s="67"/>
      <c r="H427" s="67"/>
      <c r="J427" s="67"/>
    </row>
    <row r="428" spans="1:10" ht="26.25">
      <c r="B428" s="14"/>
      <c r="C428" s="14"/>
      <c r="D428" s="14"/>
      <c r="E428" s="169"/>
      <c r="F428" s="169"/>
      <c r="G428" s="67"/>
      <c r="H428" s="67"/>
      <c r="J428" s="67"/>
    </row>
    <row r="429" spans="1:10" ht="26.25">
      <c r="B429" s="14"/>
      <c r="C429" s="14"/>
      <c r="D429" s="14"/>
      <c r="E429" s="81" t="s">
        <v>14</v>
      </c>
      <c r="F429" s="160"/>
      <c r="G429" s="160"/>
      <c r="H429" s="645"/>
      <c r="I429" s="555">
        <f>ROUNDUP(((USD_per_GBP*('UK-R-Dining Tables'!H410/(1+'Exchange rate'!UK_vat_rate)))+1)/10,0)*10</f>
        <v>1560</v>
      </c>
      <c r="J429" s="67"/>
    </row>
    <row r="430" spans="1:10" ht="26.25">
      <c r="B430" s="14"/>
      <c r="C430" s="14"/>
      <c r="D430" s="14"/>
      <c r="E430" s="131"/>
      <c r="F430" s="131"/>
      <c r="G430" s="67"/>
      <c r="H430" s="67"/>
      <c r="I430" s="143"/>
      <c r="J430" s="67"/>
    </row>
    <row r="431" spans="1:10" ht="26.25">
      <c r="B431" s="14"/>
      <c r="C431" s="14"/>
      <c r="D431" s="14"/>
      <c r="E431" s="109"/>
      <c r="F431" s="109"/>
      <c r="G431" s="67"/>
      <c r="H431" s="67"/>
      <c r="I431" s="143"/>
      <c r="J431" s="67"/>
    </row>
    <row r="432" spans="1:10" ht="26.25">
      <c r="B432" s="14"/>
      <c r="C432" s="14"/>
      <c r="D432" s="14"/>
      <c r="E432" s="14"/>
      <c r="F432" s="14"/>
      <c r="G432" s="67"/>
      <c r="H432" s="87"/>
      <c r="I432" s="87"/>
      <c r="J432" s="91"/>
    </row>
    <row r="433" spans="1:10" ht="48.75">
      <c r="A433" s="2"/>
      <c r="B433" s="4" t="s">
        <v>644</v>
      </c>
      <c r="C433" s="3"/>
      <c r="D433" s="3"/>
      <c r="E433" s="3"/>
      <c r="F433" s="3"/>
      <c r="G433" s="117"/>
      <c r="H433" s="71"/>
      <c r="I433" s="71"/>
      <c r="J433" s="71"/>
    </row>
    <row r="434" spans="1:10" ht="26.25">
      <c r="A434" s="85"/>
      <c r="B434" s="26" t="s">
        <v>8</v>
      </c>
      <c r="C434" s="26"/>
      <c r="D434" s="26"/>
      <c r="E434" s="28" t="s">
        <v>0</v>
      </c>
      <c r="F434" s="705" t="s">
        <v>94</v>
      </c>
      <c r="G434" s="706"/>
      <c r="H434" s="33" t="s">
        <v>635</v>
      </c>
      <c r="I434" s="125"/>
      <c r="J434" s="125"/>
    </row>
    <row r="435" spans="1:10" ht="26.25">
      <c r="B435" s="14"/>
      <c r="C435" s="14"/>
      <c r="D435" s="14"/>
      <c r="E435" s="16"/>
      <c r="F435" s="375" t="s">
        <v>113</v>
      </c>
      <c r="G435" s="23" t="s">
        <v>174</v>
      </c>
      <c r="H435" s="87"/>
    </row>
    <row r="436" spans="1:10" ht="26.25">
      <c r="B436" s="14"/>
      <c r="C436" s="14"/>
      <c r="D436" s="14"/>
      <c r="E436" s="16" t="s">
        <v>2</v>
      </c>
      <c r="F436" s="93" t="s">
        <v>9</v>
      </c>
      <c r="G436" s="51" t="s">
        <v>139</v>
      </c>
      <c r="H436" s="415">
        <f>ROUNDUP(((USD_per_GBP*('UK-R-Dining Tables'!G417/(1+'Exchange rate'!UK_vat_rate)))+1)/10,0)*10</f>
        <v>8360</v>
      </c>
    </row>
    <row r="437" spans="1:10" ht="26.25">
      <c r="B437" s="14"/>
      <c r="C437" s="14"/>
      <c r="D437" s="14"/>
      <c r="E437" s="16" t="s">
        <v>3</v>
      </c>
      <c r="F437" s="93" t="s">
        <v>10</v>
      </c>
      <c r="G437" s="274" t="s">
        <v>136</v>
      </c>
      <c r="H437" s="415">
        <f>ROUNDUP(((USD_per_GBP*('UK-R-Dining Tables'!G418/(1+'Exchange rate'!UK_vat_rate)))+1)/10,0)*10</f>
        <v>9610</v>
      </c>
    </row>
    <row r="438" spans="1:10" ht="26.25">
      <c r="B438" s="14"/>
      <c r="C438" s="14"/>
      <c r="D438" s="14"/>
      <c r="E438" s="16" t="s">
        <v>4</v>
      </c>
      <c r="F438" s="93" t="s">
        <v>11</v>
      </c>
      <c r="G438" s="274" t="s">
        <v>133</v>
      </c>
      <c r="H438" s="415">
        <f>ROUNDUP(((USD_per_GBP*('UK-R-Dining Tables'!G419/(1+'Exchange rate'!UK_vat_rate)))+1)/10,0)*10</f>
        <v>11050</v>
      </c>
    </row>
    <row r="439" spans="1:10" ht="26.25">
      <c r="B439" s="14"/>
      <c r="C439" s="14"/>
      <c r="D439" s="14"/>
      <c r="E439" s="16" t="s">
        <v>5</v>
      </c>
      <c r="F439" s="93" t="s">
        <v>85</v>
      </c>
      <c r="G439" s="274" t="s">
        <v>137</v>
      </c>
      <c r="H439" s="415">
        <f>ROUNDUP(((USD_per_GBP*('UK-R-Dining Tables'!G420/(1+'Exchange rate'!UK_vat_rate)))+1)/10,0)*10</f>
        <v>13810</v>
      </c>
    </row>
    <row r="440" spans="1:10" ht="26.25">
      <c r="B440" s="14"/>
      <c r="C440" s="14"/>
      <c r="D440" s="14"/>
      <c r="E440" s="110"/>
      <c r="F440" s="110"/>
      <c r="G440" s="67"/>
      <c r="H440" s="146"/>
      <c r="J440" s="67"/>
    </row>
    <row r="441" spans="1:10" ht="26.25">
      <c r="B441" s="14"/>
      <c r="C441" s="14"/>
      <c r="D441" s="14"/>
      <c r="E441" s="174" t="s">
        <v>13</v>
      </c>
      <c r="F441" s="174"/>
      <c r="G441" s="67"/>
      <c r="H441" s="67"/>
      <c r="J441" s="67"/>
    </row>
    <row r="442" spans="1:10" ht="26.25">
      <c r="B442" s="14"/>
      <c r="C442" s="14"/>
      <c r="D442" s="14"/>
      <c r="E442" s="169"/>
      <c r="F442" s="169"/>
      <c r="G442" s="67"/>
      <c r="H442" s="67"/>
      <c r="J442" s="67"/>
    </row>
    <row r="443" spans="1:10" ht="26.25">
      <c r="B443" s="14"/>
      <c r="C443" s="14"/>
      <c r="D443" s="14"/>
      <c r="E443" s="81" t="s">
        <v>14</v>
      </c>
      <c r="F443" s="160"/>
      <c r="G443" s="160"/>
      <c r="H443" s="645"/>
      <c r="I443" s="603">
        <f>ROUNDUP(((USD_per_GBP*('UK-R-Dining Tables'!H424/(1+'Exchange rate'!UK_vat_rate)))+1)/10,0)*10</f>
        <v>1560</v>
      </c>
      <c r="J443" s="67"/>
    </row>
    <row r="444" spans="1:10" ht="26.25">
      <c r="B444" s="14"/>
      <c r="C444" s="14"/>
      <c r="D444" s="14"/>
      <c r="E444" s="169"/>
      <c r="F444" s="169"/>
      <c r="G444" s="67"/>
      <c r="H444" s="67"/>
      <c r="J444" s="67"/>
    </row>
    <row r="445" spans="1:10" ht="26.25">
      <c r="B445" s="14"/>
      <c r="C445" s="14"/>
      <c r="D445" s="14"/>
      <c r="E445" s="169"/>
      <c r="F445" s="169"/>
      <c r="G445" s="67"/>
      <c r="H445" s="67"/>
      <c r="J445" s="67"/>
    </row>
    <row r="446" spans="1:10" ht="26.25">
      <c r="B446" s="14"/>
      <c r="C446" s="14"/>
      <c r="D446" s="14"/>
      <c r="J446" s="67"/>
    </row>
    <row r="447" spans="1:10" ht="48.75">
      <c r="A447" s="2"/>
      <c r="B447" s="4" t="s">
        <v>642</v>
      </c>
      <c r="C447" s="3"/>
      <c r="D447" s="3"/>
      <c r="E447" s="3"/>
      <c r="F447" s="3"/>
      <c r="G447" s="117"/>
      <c r="H447" s="71"/>
      <c r="I447" s="71"/>
      <c r="J447" s="71"/>
    </row>
    <row r="448" spans="1:10" ht="26.25">
      <c r="A448" s="85"/>
      <c r="B448" s="26" t="s">
        <v>8</v>
      </c>
      <c r="C448" s="26"/>
      <c r="D448" s="26"/>
      <c r="E448" s="28" t="s">
        <v>0</v>
      </c>
      <c r="F448" s="705" t="s">
        <v>94</v>
      </c>
      <c r="G448" s="706"/>
      <c r="H448" s="33" t="s">
        <v>1</v>
      </c>
      <c r="I448" s="125"/>
      <c r="J448" s="125"/>
    </row>
    <row r="449" spans="1:10" ht="26.25">
      <c r="B449" s="14"/>
      <c r="C449" s="14"/>
      <c r="D449" s="14"/>
      <c r="E449" s="16"/>
      <c r="F449" s="375" t="s">
        <v>113</v>
      </c>
      <c r="G449" s="23" t="s">
        <v>174</v>
      </c>
      <c r="H449" s="87"/>
    </row>
    <row r="450" spans="1:10" ht="26.25">
      <c r="B450" s="14"/>
      <c r="C450" s="14"/>
      <c r="D450" s="14"/>
      <c r="E450" s="16" t="s">
        <v>2</v>
      </c>
      <c r="F450" s="93" t="s">
        <v>9</v>
      </c>
      <c r="G450" s="51" t="s">
        <v>139</v>
      </c>
      <c r="H450" s="415">
        <f>ROUNDUP(((USD_per_GBP*('UK-R-Dining Tables'!G431/(1+'Exchange rate'!UK_vat_rate)))+1)/10,0)*10</f>
        <v>12120</v>
      </c>
    </row>
    <row r="451" spans="1:10" ht="26.25">
      <c r="B451" s="14"/>
      <c r="C451" s="14"/>
      <c r="D451" s="14"/>
      <c r="E451" s="16" t="s">
        <v>3</v>
      </c>
      <c r="F451" s="93" t="s">
        <v>10</v>
      </c>
      <c r="G451" s="274" t="s">
        <v>136</v>
      </c>
      <c r="H451" s="415">
        <f>ROUNDUP(((USD_per_GBP*('UK-R-Dining Tables'!G432/(1+'Exchange rate'!UK_vat_rate)))+1)/10,0)*10</f>
        <v>13940</v>
      </c>
    </row>
    <row r="452" spans="1:10" ht="26.25">
      <c r="B452" s="14"/>
      <c r="C452" s="14"/>
      <c r="D452" s="14"/>
      <c r="E452" s="16" t="s">
        <v>4</v>
      </c>
      <c r="F452" s="93" t="s">
        <v>11</v>
      </c>
      <c r="G452" s="274" t="s">
        <v>133</v>
      </c>
      <c r="H452" s="415">
        <f>ROUNDUP(((USD_per_GBP*('UK-R-Dining Tables'!G433/(1+'Exchange rate'!UK_vat_rate)))+1)/10,0)*10</f>
        <v>16020</v>
      </c>
    </row>
    <row r="453" spans="1:10" ht="26.25">
      <c r="B453" s="14"/>
      <c r="C453" s="14"/>
      <c r="D453" s="14"/>
      <c r="E453" s="16" t="s">
        <v>5</v>
      </c>
      <c r="F453" s="93" t="s">
        <v>85</v>
      </c>
      <c r="G453" s="274" t="s">
        <v>137</v>
      </c>
      <c r="H453" s="415">
        <f>ROUNDUP(((USD_per_GBP*('UK-R-Dining Tables'!G434/(1+'Exchange rate'!UK_vat_rate)))+1)/10,0)*10</f>
        <v>20030</v>
      </c>
    </row>
    <row r="454" spans="1:10" ht="26.25">
      <c r="B454" s="14"/>
      <c r="C454" s="14"/>
      <c r="D454" s="14"/>
      <c r="E454" s="110"/>
      <c r="F454" s="110"/>
      <c r="G454" s="67"/>
      <c r="H454" s="146"/>
      <c r="J454" s="67"/>
    </row>
    <row r="455" spans="1:10" ht="26.25">
      <c r="B455" s="14"/>
      <c r="C455" s="14"/>
      <c r="D455" s="14"/>
      <c r="E455" s="174" t="s">
        <v>13</v>
      </c>
      <c r="F455" s="174"/>
      <c r="G455" s="67"/>
      <c r="H455" s="67"/>
      <c r="J455" s="67"/>
    </row>
    <row r="456" spans="1:10" ht="26.25">
      <c r="B456" s="14"/>
      <c r="C456" s="14"/>
      <c r="D456" s="14"/>
      <c r="E456" s="169"/>
      <c r="F456" s="169"/>
      <c r="G456" s="67"/>
      <c r="H456" s="67"/>
      <c r="J456" s="67"/>
    </row>
    <row r="457" spans="1:10" ht="26.25">
      <c r="B457" s="14"/>
      <c r="C457" s="14"/>
      <c r="D457" s="14"/>
      <c r="E457" s="81" t="s">
        <v>14</v>
      </c>
      <c r="F457" s="160"/>
      <c r="G457" s="160"/>
      <c r="H457" s="645"/>
      <c r="I457" s="603">
        <f>ROUNDUP(((USD_per_GBP*('UK-R-Dining Tables'!H438/(1+'Exchange rate'!UK_vat_rate)))+1)/10,0)*10</f>
        <v>1560</v>
      </c>
      <c r="J457" s="67"/>
    </row>
    <row r="458" spans="1:10" ht="26.25">
      <c r="B458" s="14"/>
      <c r="C458" s="14"/>
      <c r="D458" s="14"/>
      <c r="E458" s="131"/>
      <c r="F458" s="131"/>
      <c r="G458" s="67"/>
      <c r="H458" s="67"/>
      <c r="I458" s="143"/>
      <c r="J458" s="67"/>
    </row>
    <row r="459" spans="1:10" ht="26.25">
      <c r="B459" s="14"/>
      <c r="C459" s="14"/>
      <c r="D459" s="14"/>
      <c r="E459" s="109"/>
      <c r="F459" s="109"/>
      <c r="G459" s="67"/>
      <c r="H459" s="67"/>
      <c r="I459" s="143"/>
      <c r="J459" s="67"/>
    </row>
    <row r="460" spans="1:10" ht="26.25">
      <c r="B460" s="14"/>
      <c r="C460" s="14"/>
      <c r="D460" s="14"/>
      <c r="E460" s="14"/>
      <c r="F460" s="14"/>
      <c r="G460" s="67"/>
      <c r="H460" s="87"/>
      <c r="I460" s="87"/>
      <c r="J460" s="91"/>
    </row>
    <row r="461" spans="1:10" ht="48.75">
      <c r="A461" s="2" t="s">
        <v>23</v>
      </c>
      <c r="B461" s="25" t="s">
        <v>516</v>
      </c>
      <c r="C461" s="3"/>
      <c r="D461" s="3"/>
      <c r="E461" s="3"/>
      <c r="F461" s="3"/>
      <c r="G461" s="117"/>
      <c r="H461" s="71"/>
      <c r="I461" s="71"/>
      <c r="J461" s="71"/>
    </row>
    <row r="462" spans="1:10" ht="26.25">
      <c r="A462" s="85"/>
      <c r="B462" s="26" t="s">
        <v>15</v>
      </c>
      <c r="C462" s="26"/>
      <c r="D462" s="26"/>
      <c r="E462" s="28" t="s">
        <v>0</v>
      </c>
      <c r="F462" s="700" t="s">
        <v>94</v>
      </c>
      <c r="G462" s="707"/>
      <c r="H462" s="33" t="s">
        <v>323</v>
      </c>
      <c r="I462" s="36" t="s">
        <v>1</v>
      </c>
      <c r="J462" s="36" t="s">
        <v>439</v>
      </c>
    </row>
    <row r="463" spans="1:10" ht="31.5">
      <c r="A463" s="1"/>
      <c r="B463" s="14"/>
      <c r="C463" s="14"/>
      <c r="D463" s="14"/>
      <c r="E463" s="16"/>
      <c r="F463" s="183" t="s">
        <v>113</v>
      </c>
      <c r="G463" s="24" t="s">
        <v>174</v>
      </c>
      <c r="H463" s="87"/>
      <c r="J463" s="639" t="s">
        <v>696</v>
      </c>
    </row>
    <row r="464" spans="1:10" ht="26.25">
      <c r="A464" s="1"/>
      <c r="B464" s="14"/>
      <c r="C464" s="14"/>
      <c r="D464" s="14"/>
      <c r="E464" s="16" t="s">
        <v>561</v>
      </c>
      <c r="F464" s="229" t="s">
        <v>16</v>
      </c>
      <c r="G464" s="640" t="s">
        <v>134</v>
      </c>
      <c r="H464" s="641">
        <f>ROUNDUP(((USD_per_GBP*('UK-R-Dining Tables'!G449/(1+'Exchange rate'!UK_vat_rate)))+1)/10,0)*10</f>
        <v>6500</v>
      </c>
      <c r="I464" s="641">
        <f>ROUNDUP(((USD_per_GBP*('UK-R-Dining Tables'!H449/(1+'Exchange rate'!UK_vat_rate)))+1)/10,0)*10</f>
        <v>9430</v>
      </c>
      <c r="J464" s="641">
        <f>ROUNDUP(((USD_per_GBP*('UK-R-Dining Tables'!I449/(1+'Exchange rate'!UK_vat_rate)))+1)/10,0)*10</f>
        <v>12350</v>
      </c>
    </row>
    <row r="465" spans="1:10" ht="26.25">
      <c r="A465" s="1"/>
      <c r="B465" s="14"/>
      <c r="C465" s="14"/>
      <c r="D465" s="14"/>
      <c r="E465" s="16" t="s">
        <v>3</v>
      </c>
      <c r="F465" s="229" t="s">
        <v>17</v>
      </c>
      <c r="G465" s="640" t="s">
        <v>170</v>
      </c>
      <c r="H465" s="641">
        <f>ROUNDUP(((USD_per_GBP*('UK-R-Dining Tables'!G450/(1+'Exchange rate'!UK_vat_rate)))+1)/10,0)*10</f>
        <v>7480</v>
      </c>
      <c r="I465" s="641">
        <f>ROUNDUP(((USD_per_GBP*('UK-R-Dining Tables'!H450/(1+'Exchange rate'!UK_vat_rate)))+1)/10,0)*10</f>
        <v>10840</v>
      </c>
      <c r="J465" s="641">
        <f>ROUNDUP(((USD_per_GBP*('UK-R-Dining Tables'!I450/(1+'Exchange rate'!UK_vat_rate)))+1)/10,0)*10</f>
        <v>14200</v>
      </c>
    </row>
    <row r="466" spans="1:10" ht="26.25">
      <c r="A466" s="1"/>
      <c r="B466" s="14"/>
      <c r="C466" s="14"/>
      <c r="D466" s="14"/>
      <c r="E466" s="16" t="s">
        <v>4</v>
      </c>
      <c r="F466" s="229" t="s">
        <v>18</v>
      </c>
      <c r="G466" s="640" t="s">
        <v>334</v>
      </c>
      <c r="H466" s="641">
        <f>ROUNDUP(((USD_per_GBP*('UK-R-Dining Tables'!G451/(1+'Exchange rate'!UK_vat_rate)))+1)/10,0)*10</f>
        <v>9350</v>
      </c>
      <c r="I466" s="641">
        <f>ROUNDUP(((USD_per_GBP*('UK-R-Dining Tables'!H451/(1+'Exchange rate'!UK_vat_rate)))+1)/10,0)*10</f>
        <v>13550</v>
      </c>
      <c r="J466" s="641">
        <f>ROUNDUP(((USD_per_GBP*('UK-R-Dining Tables'!I451/(1+'Exchange rate'!UK_vat_rate)))+1)/10,0)*10</f>
        <v>17750</v>
      </c>
    </row>
    <row r="467" spans="1:10" ht="26.25">
      <c r="A467" s="1"/>
      <c r="B467" s="14"/>
      <c r="C467" s="14"/>
      <c r="D467" s="14"/>
      <c r="E467" s="16" t="s">
        <v>5</v>
      </c>
      <c r="F467" s="229" t="s">
        <v>680</v>
      </c>
      <c r="G467" s="16" t="s">
        <v>683</v>
      </c>
      <c r="H467" s="641">
        <f>ROUNDUP(((USD_per_GBP*('UK-R-Dining Tables'!G452/(1+'Exchange rate'!UK_vat_rate)))+1)/10,0)*10</f>
        <v>10750</v>
      </c>
      <c r="I467" s="641">
        <f>ROUNDUP(((USD_per_GBP*('UK-R-Dining Tables'!H452/(1+'Exchange rate'!UK_vat_rate)))+1)/10,0)*10</f>
        <v>15580</v>
      </c>
      <c r="J467" s="641">
        <f>ROUNDUP(((USD_per_GBP*('UK-R-Dining Tables'!I452/(1+'Exchange rate'!UK_vat_rate)))+1)/10,0)*10</f>
        <v>20410</v>
      </c>
    </row>
    <row r="468" spans="1:10" ht="26.25">
      <c r="B468" s="14"/>
      <c r="C468" s="14"/>
      <c r="D468" s="14"/>
      <c r="E468" s="14"/>
      <c r="F468" s="14"/>
      <c r="G468" s="87"/>
      <c r="H468" s="87"/>
      <c r="J468" s="91"/>
    </row>
    <row r="469" spans="1:10" ht="26.25">
      <c r="B469" s="14"/>
      <c r="C469" s="14"/>
      <c r="D469" s="14"/>
      <c r="E469" s="176" t="s">
        <v>22</v>
      </c>
      <c r="F469" s="176"/>
      <c r="G469" s="67"/>
      <c r="H469" s="67"/>
      <c r="J469" s="67"/>
    </row>
    <row r="470" spans="1:10" ht="26.25">
      <c r="B470" s="14"/>
      <c r="C470" s="14"/>
      <c r="D470" s="14"/>
      <c r="E470" s="169"/>
      <c r="F470" s="169"/>
      <c r="G470" s="67"/>
      <c r="H470" s="67"/>
      <c r="J470" s="67"/>
    </row>
    <row r="471" spans="1:10" ht="26.25">
      <c r="B471" s="14"/>
      <c r="C471" s="14"/>
      <c r="D471" s="14"/>
      <c r="E471" s="81" t="s">
        <v>14</v>
      </c>
      <c r="F471" s="81"/>
      <c r="G471" s="160"/>
      <c r="H471" s="160"/>
      <c r="I471" s="259">
        <f>ROUNDUP(((USD_per_GBP*('UK-R-Dining Tables'!H456/(1+'Exchange rate'!UK_vat_rate)))+1)/10,0)*10</f>
        <v>1570</v>
      </c>
      <c r="J471" s="67"/>
    </row>
    <row r="472" spans="1:10" ht="26.25">
      <c r="B472" s="14"/>
      <c r="C472" s="14"/>
      <c r="D472" s="14"/>
      <c r="E472" s="24"/>
      <c r="F472" s="24"/>
      <c r="G472" s="67"/>
      <c r="H472" s="67"/>
      <c r="I472" s="143"/>
      <c r="J472" s="67"/>
    </row>
    <row r="473" spans="1:10" ht="26.25">
      <c r="B473" s="14"/>
      <c r="C473" s="14"/>
      <c r="D473" s="14"/>
      <c r="E473" s="24" t="s">
        <v>542</v>
      </c>
      <c r="F473" s="24"/>
      <c r="G473" s="67"/>
      <c r="H473" s="67"/>
      <c r="I473" s="216"/>
      <c r="J473" s="67"/>
    </row>
    <row r="474" spans="1:10" ht="26.25">
      <c r="B474" s="14"/>
      <c r="C474" s="14"/>
      <c r="D474" s="14"/>
      <c r="E474" s="548" t="s">
        <v>543</v>
      </c>
      <c r="F474" s="81"/>
      <c r="G474" s="160"/>
      <c r="H474" s="160"/>
      <c r="I474" s="259">
        <f>ROUNDUP(((USD_per_GBP*('UK-R-Dining Tables'!H459/(1+'Exchange rate'!UK_vat_rate)))+1)/10,0)*10</f>
        <v>3300</v>
      </c>
      <c r="J474" s="67"/>
    </row>
    <row r="475" spans="1:10" ht="26.25">
      <c r="B475" s="14"/>
      <c r="C475" s="14"/>
      <c r="D475" s="14"/>
      <c r="E475" s="557"/>
      <c r="F475" s="24"/>
      <c r="G475" s="67"/>
      <c r="H475" s="67"/>
      <c r="I475" s="216"/>
      <c r="J475" s="67"/>
    </row>
    <row r="476" spans="1:10" ht="26.25">
      <c r="B476" s="14"/>
      <c r="C476" s="14"/>
      <c r="D476" s="14"/>
      <c r="E476" s="557"/>
      <c r="F476" s="24"/>
      <c r="G476" s="67"/>
      <c r="H476" s="67"/>
      <c r="I476" s="216"/>
      <c r="J476" s="67"/>
    </row>
    <row r="477" spans="1:10" ht="26.25">
      <c r="B477" s="14"/>
      <c r="C477" s="14"/>
      <c r="D477" s="14"/>
      <c r="E477" s="557"/>
      <c r="F477" s="24"/>
      <c r="G477" s="67"/>
      <c r="H477" s="67"/>
      <c r="I477" s="216"/>
      <c r="J477" s="67"/>
    </row>
    <row r="478" spans="1:10" ht="26.25">
      <c r="B478" s="14"/>
      <c r="C478" s="14"/>
      <c r="D478" s="14"/>
      <c r="E478" s="557"/>
      <c r="F478" s="24"/>
      <c r="G478" s="67"/>
      <c r="H478" s="67"/>
      <c r="I478" s="216"/>
      <c r="J478" s="67"/>
    </row>
    <row r="479" spans="1:10" ht="26.25">
      <c r="B479" s="14"/>
      <c r="C479" s="14"/>
      <c r="D479" s="14"/>
      <c r="E479" s="557"/>
      <c r="F479" s="24"/>
      <c r="G479" s="67"/>
      <c r="H479" s="67"/>
      <c r="I479" s="216"/>
      <c r="J479" s="67"/>
    </row>
    <row r="480" spans="1:10" ht="26.25">
      <c r="B480" s="14"/>
      <c r="C480" s="14"/>
      <c r="D480" s="14"/>
      <c r="E480" s="557"/>
      <c r="F480" s="24"/>
      <c r="G480" s="67"/>
      <c r="H480" s="67"/>
      <c r="I480" s="216"/>
      <c r="J480" s="67"/>
    </row>
    <row r="481" spans="1:10" ht="26.25">
      <c r="B481" s="14"/>
      <c r="C481" s="14"/>
      <c r="D481" s="14"/>
      <c r="E481" s="557"/>
      <c r="F481" s="24"/>
      <c r="G481" s="67"/>
      <c r="H481" s="67"/>
      <c r="I481" s="216"/>
      <c r="J481" s="67"/>
    </row>
    <row r="482" spans="1:10" ht="26.25">
      <c r="B482" s="14"/>
      <c r="C482" s="14"/>
      <c r="D482" s="14"/>
      <c r="E482" s="557"/>
      <c r="F482" s="24"/>
      <c r="G482" s="67"/>
      <c r="H482" s="67"/>
      <c r="I482" s="216"/>
      <c r="J482" s="67"/>
    </row>
    <row r="483" spans="1:10" ht="26.25">
      <c r="B483" s="14"/>
      <c r="C483" s="14"/>
      <c r="D483" s="14"/>
      <c r="E483" s="557"/>
      <c r="F483" s="24"/>
      <c r="G483" s="67"/>
      <c r="H483" s="67"/>
      <c r="I483" s="216"/>
      <c r="J483" s="67"/>
    </row>
    <row r="484" spans="1:10" ht="26.25">
      <c r="B484" s="14"/>
      <c r="C484" s="14"/>
      <c r="D484" s="14"/>
      <c r="E484" s="557"/>
      <c r="F484" s="24"/>
      <c r="G484" s="67"/>
      <c r="H484" s="67"/>
      <c r="I484" s="216"/>
      <c r="J484" s="67"/>
    </row>
    <row r="485" spans="1:10" ht="26.25">
      <c r="B485" s="14"/>
      <c r="C485" s="14"/>
      <c r="D485" s="14"/>
      <c r="E485" s="557"/>
      <c r="F485" s="24"/>
      <c r="G485" s="67"/>
      <c r="H485" s="67"/>
      <c r="I485" s="216"/>
      <c r="J485" s="67"/>
    </row>
    <row r="486" spans="1:10" ht="26.25">
      <c r="B486" s="14"/>
      <c r="C486" s="14"/>
      <c r="D486" s="14"/>
      <c r="E486" s="557"/>
      <c r="F486" s="24"/>
      <c r="G486" s="67"/>
      <c r="H486" s="67"/>
      <c r="I486" s="216"/>
      <c r="J486" s="67"/>
    </row>
    <row r="487" spans="1:10" ht="26.25">
      <c r="B487" s="14"/>
      <c r="C487" s="14"/>
      <c r="D487" s="14"/>
      <c r="E487" s="557"/>
      <c r="F487" s="24"/>
      <c r="G487" s="67"/>
      <c r="H487" s="67"/>
      <c r="I487" s="216"/>
      <c r="J487" s="67"/>
    </row>
    <row r="488" spans="1:10" ht="26.25">
      <c r="B488" s="14"/>
      <c r="C488" s="14"/>
      <c r="D488" s="14"/>
      <c r="E488" s="557"/>
      <c r="F488" s="24"/>
      <c r="G488" s="67"/>
      <c r="H488" s="67"/>
      <c r="I488" s="216"/>
      <c r="J488" s="67"/>
    </row>
    <row r="489" spans="1:10" ht="48.75">
      <c r="A489" s="2" t="s">
        <v>23</v>
      </c>
      <c r="B489" s="25" t="s">
        <v>516</v>
      </c>
      <c r="C489" s="3"/>
      <c r="D489" s="3"/>
      <c r="E489" s="3"/>
      <c r="F489" s="3"/>
      <c r="G489" s="117"/>
      <c r="H489" s="71"/>
      <c r="I489" s="71"/>
      <c r="J489" s="71"/>
    </row>
    <row r="490" spans="1:10" ht="26.25">
      <c r="A490" s="85"/>
      <c r="B490" s="26" t="s">
        <v>633</v>
      </c>
      <c r="C490" s="26"/>
      <c r="D490" s="26"/>
      <c r="E490" s="28" t="s">
        <v>0</v>
      </c>
      <c r="F490" s="700" t="s">
        <v>94</v>
      </c>
      <c r="G490" s="707"/>
      <c r="H490" s="36" t="s">
        <v>635</v>
      </c>
      <c r="I490" s="33" t="s">
        <v>264</v>
      </c>
      <c r="J490" s="36" t="s">
        <v>439</v>
      </c>
    </row>
    <row r="491" spans="1:10" ht="31.5">
      <c r="A491" s="1"/>
      <c r="B491" s="14"/>
      <c r="C491" s="14"/>
      <c r="D491" s="14"/>
      <c r="E491" s="16"/>
      <c r="F491" s="183" t="s">
        <v>113</v>
      </c>
      <c r="G491" s="24" t="s">
        <v>174</v>
      </c>
      <c r="I491" s="87"/>
      <c r="J491" s="639" t="s">
        <v>697</v>
      </c>
    </row>
    <row r="492" spans="1:10" ht="26.25">
      <c r="A492" s="1"/>
      <c r="B492" s="14"/>
      <c r="C492" s="14"/>
      <c r="D492" s="14"/>
      <c r="E492" s="16" t="s">
        <v>2</v>
      </c>
      <c r="F492" s="376" t="s">
        <v>267</v>
      </c>
      <c r="G492" s="270" t="s">
        <v>338</v>
      </c>
      <c r="H492" s="415">
        <f>ROUNDUP(((USD_per_GBP*('UK-R-Dining Tables'!G464/(1+'Exchange rate'!UK_vat_rate)))+1)/10,0)*10</f>
        <v>9110</v>
      </c>
      <c r="I492" s="415">
        <f>ROUNDUP(((USD_per_GBP*('UK-R-Dining Tables'!H464/(1+'Exchange rate'!UK_vat_rate)))+1)/10,0)*10</f>
        <v>13190</v>
      </c>
      <c r="J492" s="415">
        <f>ROUNDUP(((USD_per_GBP*('UK-R-Dining Tables'!I464/(1+'Exchange rate'!UK_vat_rate)))+1)/10,0)*10</f>
        <v>17280</v>
      </c>
    </row>
    <row r="493" spans="1:10" ht="26.25">
      <c r="A493" s="1"/>
      <c r="B493" s="14"/>
      <c r="C493" s="14"/>
      <c r="D493" s="14"/>
      <c r="E493" s="16" t="s">
        <v>3</v>
      </c>
      <c r="F493" s="376" t="s">
        <v>88</v>
      </c>
      <c r="G493" s="270" t="s">
        <v>138</v>
      </c>
      <c r="H493" s="415">
        <f>ROUNDUP(((USD_per_GBP*('UK-R-Dining Tables'!G465/(1+'Exchange rate'!UK_vat_rate)))+1)/10,0)*10</f>
        <v>10470</v>
      </c>
      <c r="I493" s="415">
        <f>ROUNDUP(((USD_per_GBP*('UK-R-Dining Tables'!H465/(1+'Exchange rate'!UK_vat_rate)))+1)/10,0)*10</f>
        <v>15170</v>
      </c>
      <c r="J493" s="415">
        <f>ROUNDUP(((USD_per_GBP*('UK-R-Dining Tables'!I465/(1+'Exchange rate'!UK_vat_rate)))+1)/10,0)*10</f>
        <v>19870</v>
      </c>
    </row>
    <row r="494" spans="1:10" ht="26.25">
      <c r="A494" s="1"/>
      <c r="B494" s="14"/>
      <c r="C494" s="14"/>
      <c r="D494" s="14"/>
      <c r="E494" s="16" t="s">
        <v>4</v>
      </c>
      <c r="F494" s="376" t="s">
        <v>268</v>
      </c>
      <c r="G494" s="270" t="s">
        <v>339</v>
      </c>
      <c r="H494" s="415">
        <f>ROUNDUP(((USD_per_GBP*('UK-R-Dining Tables'!G466/(1+'Exchange rate'!UK_vat_rate)))+1)/10,0)*10</f>
        <v>12030</v>
      </c>
      <c r="I494" s="415">
        <f>ROUNDUP(((USD_per_GBP*('UK-R-Dining Tables'!H466/(1+'Exchange rate'!UK_vat_rate)))+1)/10,0)*10</f>
        <v>17280</v>
      </c>
      <c r="J494" s="415">
        <f>ROUNDUP(((USD_per_GBP*('UK-R-Dining Tables'!I466/(1+'Exchange rate'!UK_vat_rate)))+1)/10,0)*10</f>
        <v>22850</v>
      </c>
    </row>
    <row r="495" spans="1:10" ht="26.25">
      <c r="A495" s="1"/>
      <c r="B495" s="14"/>
      <c r="C495" s="14"/>
      <c r="D495" s="14"/>
      <c r="E495" s="16" t="s">
        <v>5</v>
      </c>
      <c r="F495" s="93" t="s">
        <v>90</v>
      </c>
      <c r="G495" s="92" t="s">
        <v>340</v>
      </c>
      <c r="H495" s="415">
        <f>ROUNDUP(((USD_per_GBP*('UK-R-Dining Tables'!G467/(1+'Exchange rate'!UK_vat_rate)))+1)/10,0)*10</f>
        <v>15040</v>
      </c>
      <c r="I495" s="415">
        <f>ROUNDUP(((USD_per_GBP*('UK-R-Dining Tables'!H467/(1+'Exchange rate'!UK_vat_rate)))+1)/10,0)*10</f>
        <v>21800</v>
      </c>
      <c r="J495" s="415">
        <f>ROUNDUP(((USD_per_GBP*('UK-R-Dining Tables'!I467/(1+'Exchange rate'!UK_vat_rate)))+1)/10,0)*10</f>
        <v>28570</v>
      </c>
    </row>
    <row r="496" spans="1:10" ht="26.25">
      <c r="B496" s="14"/>
      <c r="C496" s="14"/>
      <c r="D496" s="14"/>
      <c r="E496" s="14"/>
      <c r="F496" s="14"/>
      <c r="G496" s="87"/>
      <c r="H496" s="87"/>
      <c r="J496" s="91"/>
    </row>
    <row r="497" spans="1:10" ht="26.25">
      <c r="B497" s="14"/>
      <c r="C497" s="14"/>
      <c r="D497" s="14"/>
      <c r="E497" s="176" t="s">
        <v>22</v>
      </c>
      <c r="F497" s="176"/>
      <c r="G497" s="67"/>
      <c r="H497" s="67"/>
      <c r="J497" s="67"/>
    </row>
    <row r="498" spans="1:10" ht="26.25">
      <c r="B498" s="14"/>
      <c r="C498" s="14"/>
      <c r="D498" s="14"/>
      <c r="E498" s="169"/>
      <c r="F498" s="169"/>
      <c r="G498" s="67"/>
      <c r="H498" s="67"/>
      <c r="J498" s="67"/>
    </row>
    <row r="499" spans="1:10" ht="26.25">
      <c r="B499" s="14"/>
      <c r="C499" s="14"/>
      <c r="D499" s="14"/>
      <c r="E499" s="81" t="s">
        <v>14</v>
      </c>
      <c r="F499" s="81"/>
      <c r="G499" s="160"/>
      <c r="H499" s="160"/>
      <c r="I499" s="259">
        <f>ROUNDUP(((USD_per_GBP*('UK-R-Dining Tables'!H471/(1+'Exchange rate'!UK_vat_rate)))+1)/10,0)*10</f>
        <v>1570</v>
      </c>
      <c r="J499" s="67"/>
    </row>
    <row r="500" spans="1:10" ht="26.25">
      <c r="B500" s="14"/>
      <c r="C500" s="14"/>
      <c r="D500" s="14"/>
      <c r="E500" s="24"/>
      <c r="F500" s="24"/>
      <c r="G500" s="67"/>
      <c r="H500" s="67"/>
      <c r="I500" s="143"/>
      <c r="J500" s="67"/>
    </row>
    <row r="501" spans="1:10" ht="26.25">
      <c r="B501" s="14"/>
      <c r="C501" s="14"/>
      <c r="D501" s="14"/>
      <c r="E501" s="24" t="s">
        <v>542</v>
      </c>
      <c r="F501" s="24"/>
      <c r="G501" s="67"/>
      <c r="H501" s="67"/>
      <c r="I501" s="216"/>
      <c r="J501" s="67"/>
    </row>
    <row r="502" spans="1:10" ht="26.25">
      <c r="B502" s="14"/>
      <c r="C502" s="14"/>
      <c r="D502" s="14"/>
      <c r="E502" s="548" t="s">
        <v>543</v>
      </c>
      <c r="F502" s="81"/>
      <c r="G502" s="160"/>
      <c r="H502" s="160"/>
      <c r="I502" s="259">
        <f>ROUNDUP(((USD_per_GBP*('UK-R-Dining Tables'!H474/(1+'Exchange rate'!UK_vat_rate)))+1)/10,0)*10</f>
        <v>3300</v>
      </c>
      <c r="J502" s="67"/>
    </row>
    <row r="503" spans="1:10" ht="26.25">
      <c r="B503" s="14"/>
      <c r="C503" s="14"/>
      <c r="D503" s="14"/>
      <c r="E503" s="557"/>
      <c r="F503" s="24"/>
      <c r="G503" s="67"/>
      <c r="H503" s="67"/>
      <c r="I503" s="216"/>
      <c r="J503" s="67"/>
    </row>
    <row r="504" spans="1:10" ht="48.75">
      <c r="A504" s="2" t="s">
        <v>23</v>
      </c>
      <c r="B504" s="25" t="s">
        <v>516</v>
      </c>
      <c r="C504" s="3"/>
      <c r="D504" s="3"/>
      <c r="E504" s="3"/>
      <c r="F504" s="3"/>
      <c r="G504" s="117"/>
      <c r="H504" s="71"/>
      <c r="I504" s="71"/>
      <c r="J504" s="71"/>
    </row>
    <row r="505" spans="1:10" ht="26.25">
      <c r="A505" s="85"/>
      <c r="B505" s="26" t="s">
        <v>700</v>
      </c>
      <c r="C505" s="26"/>
      <c r="D505" s="26"/>
      <c r="E505" s="28" t="s">
        <v>0</v>
      </c>
      <c r="F505" s="700" t="s">
        <v>94</v>
      </c>
      <c r="G505" s="707"/>
      <c r="H505" s="33" t="s">
        <v>323</v>
      </c>
      <c r="I505" s="33" t="s">
        <v>264</v>
      </c>
      <c r="J505" s="36" t="s">
        <v>439</v>
      </c>
    </row>
    <row r="506" spans="1:10" ht="31.5">
      <c r="A506" s="1"/>
      <c r="B506" s="14"/>
      <c r="C506" s="14"/>
      <c r="D506" s="14"/>
      <c r="E506" s="16"/>
      <c r="F506" s="183" t="s">
        <v>113</v>
      </c>
      <c r="G506" s="24" t="s">
        <v>174</v>
      </c>
      <c r="H506" s="87"/>
      <c r="I506" s="87"/>
      <c r="J506" s="639" t="s">
        <v>697</v>
      </c>
    </row>
    <row r="507" spans="1:10" ht="26.25">
      <c r="A507" s="1"/>
      <c r="B507" s="14"/>
      <c r="C507" s="14"/>
      <c r="D507" s="14"/>
      <c r="E507" s="16" t="s">
        <v>2</v>
      </c>
      <c r="F507" s="376" t="s">
        <v>267</v>
      </c>
      <c r="G507" s="270" t="s">
        <v>338</v>
      </c>
      <c r="H507" s="634">
        <f>ROUNDUP(((USD_per_GBP*('UK-R-Dining Tables'!G480/(1+'Exchange rate'!UK_vat_rate)))+1)/10,0)*10</f>
        <v>9110</v>
      </c>
      <c r="I507" s="634">
        <f>ROUNDUP(((USD_per_GBP*('UK-R-Dining Tables'!H480/(1+'Exchange rate'!UK_vat_rate)))+1)/10,0)*10</f>
        <v>13190</v>
      </c>
      <c r="J507" s="634">
        <f>ROUNDUP(((USD_per_GBP*('UK-R-Dining Tables'!I480/(1+'Exchange rate'!UK_vat_rate)))+1)/10,0)*10</f>
        <v>17280</v>
      </c>
    </row>
    <row r="508" spans="1:10" ht="26.25">
      <c r="A508" s="1"/>
      <c r="B508" s="14"/>
      <c r="C508" s="14"/>
      <c r="D508" s="14"/>
      <c r="E508" s="16" t="s">
        <v>3</v>
      </c>
      <c r="F508" s="376" t="s">
        <v>88</v>
      </c>
      <c r="G508" s="270" t="s">
        <v>138</v>
      </c>
      <c r="H508" s="634">
        <f>ROUNDUP(((USD_per_GBP*('UK-R-Dining Tables'!G481/(1+'Exchange rate'!UK_vat_rate)))+1)/10,0)*10</f>
        <v>10470</v>
      </c>
      <c r="I508" s="634">
        <f>ROUNDUP(((USD_per_GBP*('UK-R-Dining Tables'!H481/(1+'Exchange rate'!UK_vat_rate)))+1)/10,0)*10</f>
        <v>15170</v>
      </c>
      <c r="J508" s="634">
        <f>ROUNDUP(((USD_per_GBP*('UK-R-Dining Tables'!I481/(1+'Exchange rate'!UK_vat_rate)))+1)/10,0)*10</f>
        <v>19870</v>
      </c>
    </row>
    <row r="509" spans="1:10" ht="26.25">
      <c r="A509" s="1"/>
      <c r="B509" s="14"/>
      <c r="C509" s="14"/>
      <c r="D509" s="14"/>
      <c r="E509" s="16" t="s">
        <v>4</v>
      </c>
      <c r="F509" s="376" t="s">
        <v>268</v>
      </c>
      <c r="G509" s="270" t="s">
        <v>339</v>
      </c>
      <c r="H509" s="634">
        <f>ROUNDUP(((USD_per_GBP*('UK-R-Dining Tables'!G482/(1+'Exchange rate'!UK_vat_rate)))+1)/10,0)*10</f>
        <v>12030</v>
      </c>
      <c r="I509" s="634">
        <f>ROUNDUP(((USD_per_GBP*('UK-R-Dining Tables'!H482/(1+'Exchange rate'!UK_vat_rate)))+1)/10,0)*10</f>
        <v>17280</v>
      </c>
      <c r="J509" s="634">
        <f>ROUNDUP(((USD_per_GBP*('UK-R-Dining Tables'!I482/(1+'Exchange rate'!UK_vat_rate)))+1)/10,0)*10</f>
        <v>22850</v>
      </c>
    </row>
    <row r="510" spans="1:10" ht="26.25">
      <c r="B510" s="14"/>
      <c r="C510" s="14"/>
      <c r="D510" s="14"/>
      <c r="E510" s="16" t="s">
        <v>5</v>
      </c>
      <c r="F510" s="93" t="s">
        <v>90</v>
      </c>
      <c r="G510" s="92" t="s">
        <v>340</v>
      </c>
      <c r="H510" s="634">
        <f>ROUNDUP(((USD_per_GBP*('UK-R-Dining Tables'!G483/(1+'Exchange rate'!UK_vat_rate)))+1)/10,0)*10</f>
        <v>15040</v>
      </c>
      <c r="I510" s="634">
        <f>ROUNDUP(((USD_per_GBP*('UK-R-Dining Tables'!H483/(1+'Exchange rate'!UK_vat_rate)))+1)/10,0)*10</f>
        <v>21800</v>
      </c>
      <c r="J510" s="634">
        <f>ROUNDUP(((USD_per_GBP*('UK-R-Dining Tables'!I483/(1+'Exchange rate'!UK_vat_rate)))+1)/10,0)*10</f>
        <v>28570</v>
      </c>
    </row>
    <row r="511" spans="1:10" ht="26.25">
      <c r="B511" s="14"/>
      <c r="C511" s="14"/>
      <c r="D511" s="14"/>
      <c r="E511" s="14"/>
      <c r="F511" s="14"/>
      <c r="G511" s="87"/>
      <c r="H511" s="87"/>
      <c r="J511" s="91"/>
    </row>
    <row r="512" spans="1:10" ht="26.25">
      <c r="B512" s="14"/>
      <c r="C512" s="14"/>
      <c r="D512" s="14"/>
      <c r="E512" s="176" t="s">
        <v>22</v>
      </c>
      <c r="F512" s="176"/>
      <c r="G512" s="67"/>
      <c r="H512" s="67"/>
      <c r="J512" s="67"/>
    </row>
    <row r="513" spans="1:10" ht="26.25">
      <c r="B513" s="14"/>
      <c r="C513" s="14"/>
      <c r="D513" s="14"/>
      <c r="E513" s="169"/>
      <c r="F513" s="169"/>
      <c r="G513" s="67"/>
      <c r="H513" s="67"/>
      <c r="J513" s="67"/>
    </row>
    <row r="514" spans="1:10" ht="26.25">
      <c r="B514" s="14"/>
      <c r="C514" s="14"/>
      <c r="D514" s="14"/>
      <c r="E514" s="81" t="s">
        <v>14</v>
      </c>
      <c r="F514" s="81"/>
      <c r="G514" s="160"/>
      <c r="H514" s="160"/>
      <c r="I514" s="259">
        <f>ROUNDUP(((USD_per_GBP*('UK-R-Dining Tables'!H487/(1+'Exchange rate'!UK_vat_rate)))+1)/10,0)*10</f>
        <v>2050</v>
      </c>
      <c r="J514" s="67"/>
    </row>
    <row r="515" spans="1:10" ht="26.25">
      <c r="B515" s="14"/>
      <c r="C515" s="14"/>
      <c r="D515" s="14"/>
      <c r="E515" s="24"/>
      <c r="F515" s="24"/>
      <c r="G515" s="67"/>
      <c r="H515" s="67"/>
      <c r="I515" s="143"/>
      <c r="J515" s="67"/>
    </row>
    <row r="516" spans="1:10" ht="26.25">
      <c r="B516" s="14"/>
      <c r="C516" s="14"/>
      <c r="D516" s="14"/>
      <c r="E516" s="24" t="s">
        <v>542</v>
      </c>
      <c r="F516" s="24"/>
      <c r="G516" s="67"/>
      <c r="H516" s="67"/>
      <c r="I516" s="216"/>
      <c r="J516" s="67"/>
    </row>
    <row r="517" spans="1:10" ht="26.25">
      <c r="B517" s="14"/>
      <c r="C517" s="14"/>
      <c r="D517" s="14"/>
      <c r="E517" s="548" t="s">
        <v>543</v>
      </c>
      <c r="F517" s="81"/>
      <c r="G517" s="160"/>
      <c r="H517" s="160"/>
      <c r="I517" s="259">
        <f>ROUNDUP(((USD_per_GBP*('UK-R-Dining Tables'!H490/(1+'Exchange rate'!UK_vat_rate)))+1)/10,0)*10</f>
        <v>6760</v>
      </c>
      <c r="J517" s="67"/>
    </row>
    <row r="518" spans="1:10" ht="26.25">
      <c r="B518" s="14"/>
      <c r="C518" s="14"/>
      <c r="D518" s="14"/>
      <c r="E518" s="24"/>
      <c r="F518" s="24"/>
      <c r="G518" s="67"/>
      <c r="H518" s="67"/>
      <c r="I518" s="143"/>
      <c r="J518" s="67"/>
    </row>
    <row r="519" spans="1:10" ht="48.75">
      <c r="A519" s="2" t="s">
        <v>23</v>
      </c>
      <c r="B519" s="25" t="s">
        <v>26</v>
      </c>
      <c r="C519" s="3"/>
      <c r="D519" s="3"/>
      <c r="E519" s="3"/>
      <c r="F519" s="3"/>
      <c r="G519" s="117"/>
      <c r="H519" s="71"/>
      <c r="I519" s="71"/>
      <c r="J519" s="71"/>
    </row>
    <row r="520" spans="1:10" ht="26.25">
      <c r="A520" s="85"/>
      <c r="B520" s="26" t="s">
        <v>15</v>
      </c>
      <c r="C520" s="26"/>
      <c r="D520" s="26"/>
      <c r="E520" s="28" t="s">
        <v>0</v>
      </c>
      <c r="F520" s="700" t="s">
        <v>94</v>
      </c>
      <c r="G520" s="707"/>
      <c r="H520" s="33" t="s">
        <v>323</v>
      </c>
      <c r="I520" s="36" t="s">
        <v>264</v>
      </c>
      <c r="J520" s="36" t="s">
        <v>114</v>
      </c>
    </row>
    <row r="521" spans="1:10" ht="31.5">
      <c r="A521" s="1"/>
      <c r="B521" s="14"/>
      <c r="C521" s="14"/>
      <c r="D521" s="14"/>
      <c r="E521" s="16"/>
      <c r="F521" s="183" t="s">
        <v>113</v>
      </c>
      <c r="G521" s="24" t="s">
        <v>174</v>
      </c>
      <c r="H521" s="87"/>
      <c r="J521" s="639" t="s">
        <v>697</v>
      </c>
    </row>
    <row r="522" spans="1:10" ht="26.25">
      <c r="A522" s="1"/>
      <c r="B522" s="14"/>
      <c r="C522" s="14"/>
      <c r="D522" s="14"/>
      <c r="E522" s="16" t="s">
        <v>2</v>
      </c>
      <c r="F522" s="24" t="s">
        <v>16</v>
      </c>
      <c r="G522" s="151" t="s">
        <v>134</v>
      </c>
      <c r="H522" s="415">
        <f>ROUNDUP(((USD_per_GBP*('UK-R-Dining Tables'!G495/(1+'Exchange rate'!UK_vat_rate)))+1)/10,0)*10</f>
        <v>5760</v>
      </c>
      <c r="I522" s="415">
        <f>ROUNDUP(((USD_per_GBP*('UK-R-Dining Tables'!H495/(1+'Exchange rate'!UK_vat_rate)))+1)/10,0)*10</f>
        <v>8350</v>
      </c>
      <c r="J522" s="415">
        <f>ROUNDUP(((USD_per_GBP*('UK-R-Dining Tables'!I495/(1+'Exchange rate'!UK_vat_rate)))+1)/10,0)*10</f>
        <v>10940</v>
      </c>
    </row>
    <row r="523" spans="1:10" ht="26.25">
      <c r="B523" s="14"/>
      <c r="C523" s="14"/>
      <c r="D523" s="14"/>
      <c r="E523" s="16" t="s">
        <v>3</v>
      </c>
      <c r="F523" s="24" t="s">
        <v>17</v>
      </c>
      <c r="G523" s="151" t="s">
        <v>170</v>
      </c>
      <c r="H523" s="415">
        <f>ROUNDUP(((USD_per_GBP*('UK-R-Dining Tables'!G496/(1+'Exchange rate'!UK_vat_rate)))+1)/10,0)*10</f>
        <v>6620</v>
      </c>
      <c r="I523" s="415">
        <f>ROUNDUP(((USD_per_GBP*('UK-R-Dining Tables'!H496/(1+'Exchange rate'!UK_vat_rate)))+1)/10,0)*10</f>
        <v>9610</v>
      </c>
      <c r="J523" s="415">
        <f>ROUNDUP(((USD_per_GBP*('UK-R-Dining Tables'!I496/(1+'Exchange rate'!UK_vat_rate)))+1)/10,0)*10</f>
        <v>12580</v>
      </c>
    </row>
    <row r="524" spans="1:10" ht="26.25">
      <c r="B524" s="14"/>
      <c r="C524" s="14"/>
      <c r="D524" s="14"/>
      <c r="E524" s="16" t="s">
        <v>4</v>
      </c>
      <c r="F524" s="24" t="s">
        <v>18</v>
      </c>
      <c r="G524" s="151" t="s">
        <v>334</v>
      </c>
      <c r="H524" s="415">
        <f>ROUNDUP(((USD_per_GBP*('UK-R-Dining Tables'!G497/(1+'Exchange rate'!UK_vat_rate)))+1)/10,0)*10</f>
        <v>8280</v>
      </c>
      <c r="I524" s="415">
        <f>ROUNDUP(((USD_per_GBP*('UK-R-Dining Tables'!H497/(1+'Exchange rate'!UK_vat_rate)))+1)/10,0)*10</f>
        <v>12000</v>
      </c>
      <c r="J524" s="415">
        <f>ROUNDUP(((USD_per_GBP*('UK-R-Dining Tables'!I497/(1+'Exchange rate'!UK_vat_rate)))+1)/10,0)*10</f>
        <v>15720</v>
      </c>
    </row>
    <row r="525" spans="1:10" ht="26.25">
      <c r="B525" s="14"/>
      <c r="C525" s="14"/>
      <c r="D525" s="14"/>
      <c r="E525" s="16" t="s">
        <v>5</v>
      </c>
      <c r="F525" s="92" t="s">
        <v>680</v>
      </c>
      <c r="G525" s="151" t="s">
        <v>683</v>
      </c>
      <c r="H525" s="415">
        <f>ROUNDUP(((USD_per_GBP*('UK-R-Dining Tables'!G498/(1+'Exchange rate'!UK_vat_rate)))+1)/10,0)*10</f>
        <v>9510</v>
      </c>
      <c r="I525" s="415">
        <f>ROUNDUP(((USD_per_GBP*('UK-R-Dining Tables'!H498/(1+'Exchange rate'!UK_vat_rate)))+1)/10,0)*10</f>
        <v>13170</v>
      </c>
      <c r="J525" s="415">
        <f>ROUNDUP(((USD_per_GBP*('UK-R-Dining Tables'!I498/(1+'Exchange rate'!UK_vat_rate)))+1)/10,0)*10</f>
        <v>18080</v>
      </c>
    </row>
    <row r="526" spans="1:10" ht="26.25">
      <c r="B526" s="14"/>
      <c r="C526" s="14"/>
      <c r="D526" s="14"/>
      <c r="E526" s="16"/>
      <c r="F526" s="16"/>
      <c r="G526" s="67"/>
      <c r="H526" s="67"/>
      <c r="J526" s="67"/>
    </row>
    <row r="527" spans="1:10" ht="26.25">
      <c r="B527" s="14"/>
      <c r="C527" s="14"/>
      <c r="D527" s="14"/>
      <c r="E527" s="176" t="s">
        <v>22</v>
      </c>
      <c r="F527" s="176"/>
      <c r="G527" s="67"/>
      <c r="H527" s="67"/>
      <c r="J527" s="67"/>
    </row>
    <row r="528" spans="1:10" ht="26.25">
      <c r="B528" s="14"/>
      <c r="C528" s="14"/>
      <c r="D528" s="14"/>
      <c r="E528" s="176"/>
      <c r="F528" s="176"/>
      <c r="G528" s="67"/>
      <c r="H528" s="67"/>
      <c r="J528" s="67"/>
    </row>
    <row r="529" spans="1:10" ht="26.25">
      <c r="B529" s="14"/>
      <c r="C529" s="14"/>
      <c r="D529" s="14"/>
      <c r="E529" s="81" t="s">
        <v>14</v>
      </c>
      <c r="F529" s="160"/>
      <c r="G529" s="160"/>
      <c r="H529" s="645"/>
      <c r="I529" s="603">
        <f>ROUNDUP(((USD_per_GBP*('UK-R-Dining Tables'!H502/(1+'Exchange rate'!UK_vat_rate)))+1)/10,0)*10</f>
        <v>1410</v>
      </c>
      <c r="J529" s="67"/>
    </row>
    <row r="530" spans="1:10" ht="26.25">
      <c r="B530" s="14"/>
      <c r="C530" s="14"/>
      <c r="D530" s="14"/>
      <c r="E530" s="169"/>
      <c r="F530" s="169"/>
      <c r="G530" s="67"/>
      <c r="H530" s="67"/>
      <c r="J530" s="67"/>
    </row>
    <row r="531" spans="1:10" ht="26.25">
      <c r="B531" s="14"/>
      <c r="C531" s="14"/>
      <c r="D531" s="14"/>
      <c r="E531" s="81" t="s">
        <v>233</v>
      </c>
      <c r="F531" s="81"/>
      <c r="G531" s="160"/>
      <c r="H531" s="160"/>
      <c r="I531" s="259">
        <f>ROUNDUP(((USD_per_GBP*('UK-R-Dining Tables'!H504/(1+'Exchange rate'!UK_vat_rate)))+1)/10,0)*10</f>
        <v>3870</v>
      </c>
      <c r="J531" s="67"/>
    </row>
    <row r="532" spans="1:10" ht="26.25">
      <c r="B532" s="14"/>
      <c r="C532" s="14"/>
      <c r="D532" s="14"/>
      <c r="E532" s="24"/>
      <c r="F532" s="24"/>
      <c r="G532" s="67"/>
      <c r="H532" s="67"/>
      <c r="I532" s="216"/>
      <c r="J532" s="67"/>
    </row>
    <row r="533" spans="1:10" ht="48.75">
      <c r="A533" s="2" t="s">
        <v>23</v>
      </c>
      <c r="B533" s="25" t="s">
        <v>26</v>
      </c>
      <c r="C533" s="3"/>
      <c r="D533" s="3"/>
      <c r="E533" s="3"/>
      <c r="F533" s="3"/>
      <c r="G533" s="117"/>
      <c r="H533" s="71"/>
      <c r="I533" s="71"/>
      <c r="J533" s="71"/>
    </row>
    <row r="534" spans="1:10" ht="26.25">
      <c r="A534" s="85"/>
      <c r="B534" s="26" t="s">
        <v>43</v>
      </c>
      <c r="C534" s="26"/>
      <c r="D534" s="26"/>
      <c r="E534" s="28" t="s">
        <v>0</v>
      </c>
      <c r="F534" s="703" t="s">
        <v>79</v>
      </c>
      <c r="G534" s="704"/>
      <c r="H534" s="33" t="s">
        <v>1</v>
      </c>
      <c r="I534" s="36" t="s">
        <v>439</v>
      </c>
      <c r="J534" s="125"/>
    </row>
    <row r="535" spans="1:10" ht="42">
      <c r="A535" s="1"/>
      <c r="B535" s="14"/>
      <c r="C535" s="14"/>
      <c r="D535" s="14"/>
      <c r="E535" s="16"/>
      <c r="F535" s="273" t="s">
        <v>113</v>
      </c>
      <c r="G535" s="229" t="s">
        <v>174</v>
      </c>
      <c r="H535" s="93" t="s">
        <v>698</v>
      </c>
      <c r="J535" s="620" t="s">
        <v>663</v>
      </c>
    </row>
    <row r="536" spans="1:10" ht="26.25">
      <c r="B536" s="14"/>
      <c r="C536" s="14"/>
      <c r="D536" s="14"/>
      <c r="E536" s="16" t="s">
        <v>3</v>
      </c>
      <c r="F536" s="376" t="s">
        <v>327</v>
      </c>
      <c r="G536" s="428" t="s">
        <v>335</v>
      </c>
      <c r="H536" s="415">
        <f>ROUNDUP(((USD_per_GBP*('UK-R-Dining Tables'!G509/(1+'Exchange rate'!UK_vat_rate)))+1)/10,0)*10</f>
        <v>15790</v>
      </c>
      <c r="I536" s="415">
        <f>ROUNDUP(((USD_per_GBP*('UK-R-Dining Tables'!H509/(1+'Exchange rate'!UK_vat_rate)))+1)/10,0)*10</f>
        <v>18940</v>
      </c>
    </row>
    <row r="537" spans="1:10" ht="26.25">
      <c r="B537" s="14"/>
      <c r="C537" s="14"/>
      <c r="D537" s="14"/>
      <c r="E537" s="16" t="s">
        <v>4</v>
      </c>
      <c r="F537" s="376" t="s">
        <v>268</v>
      </c>
      <c r="G537" s="428" t="s">
        <v>337</v>
      </c>
      <c r="H537" s="415">
        <f>ROUNDUP(((USD_per_GBP*('UK-R-Dining Tables'!G510/(1+'Exchange rate'!UK_vat_rate)))+1)/10,0)*10</f>
        <v>19730</v>
      </c>
      <c r="I537" s="415">
        <f>ROUNDUP(((USD_per_GBP*('UK-R-Dining Tables'!H510/(1+'Exchange rate'!UK_vat_rate)))+1)/10,0)*10</f>
        <v>23680</v>
      </c>
    </row>
    <row r="538" spans="1:10" ht="26.25">
      <c r="B538" s="14"/>
      <c r="C538" s="14"/>
      <c r="D538" s="14"/>
      <c r="E538" s="16" t="s">
        <v>5</v>
      </c>
      <c r="F538" s="376" t="s">
        <v>328</v>
      </c>
      <c r="G538" s="428" t="s">
        <v>336</v>
      </c>
      <c r="H538" s="415">
        <f>ROUNDUP(((USD_per_GBP*('UK-R-Dining Tables'!G511/(1+'Exchange rate'!UK_vat_rate)))+1)/10,0)*10</f>
        <v>22690</v>
      </c>
      <c r="I538" s="415">
        <f>ROUNDUP(((USD_per_GBP*('UK-R-Dining Tables'!H511/(1+'Exchange rate'!UK_vat_rate)))+1)/10,0)*10</f>
        <v>27220</v>
      </c>
      <c r="J538" s="67"/>
    </row>
    <row r="539" spans="1:10" ht="26.25">
      <c r="B539" s="14"/>
      <c r="C539" s="14"/>
      <c r="D539" s="14"/>
      <c r="E539" s="14"/>
      <c r="F539" s="14"/>
      <c r="G539" s="87"/>
      <c r="H539" s="87"/>
      <c r="J539" s="91"/>
    </row>
    <row r="540" spans="1:10" ht="26.25">
      <c r="B540" s="14"/>
      <c r="C540" s="14"/>
      <c r="D540" s="14"/>
      <c r="E540" s="176" t="s">
        <v>22</v>
      </c>
      <c r="F540" s="176"/>
      <c r="G540" s="67"/>
      <c r="H540" s="67"/>
      <c r="J540" s="67"/>
    </row>
    <row r="541" spans="1:10" ht="26.25">
      <c r="B541" s="14"/>
      <c r="C541" s="14"/>
      <c r="D541" s="14"/>
      <c r="E541" s="169"/>
      <c r="F541" s="169"/>
      <c r="G541" s="67"/>
      <c r="H541" s="67"/>
      <c r="J541" s="67"/>
    </row>
    <row r="542" spans="1:10" ht="26.25">
      <c r="B542" s="14"/>
      <c r="C542" s="14"/>
      <c r="D542" s="14"/>
      <c r="E542" s="81" t="s">
        <v>14</v>
      </c>
      <c r="F542" s="160"/>
      <c r="G542" s="160"/>
      <c r="H542" s="645"/>
      <c r="I542" s="555">
        <f>ROUNDUP(((USD_per_GBP*('UK-R-Dining Tables'!H515/(1+'Exchange rate'!UK_vat_rate)))+1)/10,0)*10</f>
        <v>2230</v>
      </c>
      <c r="J542" s="67"/>
    </row>
    <row r="543" spans="1:10" ht="26.25">
      <c r="B543" s="14"/>
      <c r="C543" s="14"/>
      <c r="D543" s="14"/>
      <c r="J543" s="67"/>
    </row>
    <row r="544" spans="1:10" ht="26.25">
      <c r="B544" s="14"/>
      <c r="C544" s="14"/>
      <c r="D544" s="14"/>
      <c r="E544" s="81" t="s">
        <v>233</v>
      </c>
      <c r="F544" s="81"/>
      <c r="G544" s="160"/>
      <c r="H544" s="160"/>
      <c r="I544" s="259">
        <f>ROUNDUP(((USD_per_GBP*('UK-R-Dining Tables'!H517/(1+'Exchange rate'!UK_vat_rate)))+1)/10,0)*10</f>
        <v>5840</v>
      </c>
      <c r="J544" s="67"/>
    </row>
    <row r="545" spans="1:10" ht="26.25">
      <c r="B545" s="14"/>
      <c r="C545" s="14"/>
      <c r="D545" s="14"/>
      <c r="E545" s="24"/>
      <c r="F545" s="24"/>
      <c r="G545" s="67"/>
      <c r="H545" s="67"/>
      <c r="I545" s="216"/>
      <c r="J545" s="67"/>
    </row>
    <row r="546" spans="1:10" ht="26.25">
      <c r="B546" s="14"/>
      <c r="C546" s="14"/>
      <c r="D546" s="14"/>
      <c r="E546" s="24"/>
      <c r="F546" s="24"/>
      <c r="G546" s="67"/>
      <c r="H546" s="67"/>
      <c r="I546" s="216"/>
      <c r="J546" s="67"/>
    </row>
    <row r="547" spans="1:10" ht="26.25">
      <c r="B547" s="14"/>
      <c r="C547" s="14"/>
      <c r="D547" s="14"/>
      <c r="E547" s="24"/>
      <c r="F547" s="24"/>
      <c r="G547" s="67"/>
      <c r="H547" s="67"/>
      <c r="I547" s="216"/>
      <c r="J547" s="67"/>
    </row>
    <row r="548" spans="1:10" ht="26.25">
      <c r="B548" s="14"/>
      <c r="C548" s="14"/>
      <c r="D548" s="14"/>
      <c r="E548" s="24"/>
      <c r="F548" s="24"/>
      <c r="G548" s="67"/>
      <c r="H548" s="67"/>
      <c r="I548" s="216"/>
      <c r="J548" s="67"/>
    </row>
    <row r="549" spans="1:10" ht="26.25">
      <c r="B549" s="14"/>
      <c r="C549" s="14"/>
      <c r="D549" s="14"/>
      <c r="E549" s="24"/>
      <c r="F549" s="24"/>
      <c r="G549" s="67"/>
      <c r="H549" s="67"/>
      <c r="I549" s="216"/>
      <c r="J549" s="67"/>
    </row>
    <row r="550" spans="1:10" ht="26.25">
      <c r="B550" s="14"/>
      <c r="C550" s="14"/>
      <c r="D550" s="14"/>
      <c r="E550" s="24"/>
      <c r="F550" s="24"/>
      <c r="G550" s="67"/>
      <c r="H550" s="67"/>
      <c r="I550" s="216"/>
      <c r="J550" s="67"/>
    </row>
    <row r="551" spans="1:10" ht="26.25">
      <c r="B551" s="14"/>
      <c r="C551" s="14"/>
      <c r="D551" s="14"/>
      <c r="E551" s="24"/>
      <c r="F551" s="24"/>
      <c r="G551" s="67"/>
      <c r="H551" s="67"/>
      <c r="I551" s="216"/>
      <c r="J551" s="67"/>
    </row>
    <row r="552" spans="1:10" ht="26.25">
      <c r="B552" s="14"/>
      <c r="C552" s="14"/>
      <c r="D552" s="14"/>
      <c r="E552" s="24"/>
      <c r="F552" s="24"/>
      <c r="G552" s="67"/>
      <c r="H552" s="67"/>
      <c r="I552" s="216"/>
      <c r="J552" s="67"/>
    </row>
    <row r="553" spans="1:10" ht="26.25">
      <c r="B553" s="14"/>
      <c r="C553" s="14"/>
      <c r="D553" s="14"/>
      <c r="E553" s="24"/>
      <c r="F553" s="24"/>
      <c r="G553" s="67"/>
      <c r="H553" s="67"/>
      <c r="I553" s="216"/>
      <c r="J553" s="67"/>
    </row>
    <row r="554" spans="1:10" ht="26.25">
      <c r="B554" s="14"/>
      <c r="C554" s="14"/>
      <c r="D554" s="14"/>
      <c r="E554" s="24"/>
      <c r="F554" s="24"/>
      <c r="G554" s="67"/>
      <c r="H554" s="67"/>
      <c r="I554" s="216"/>
      <c r="J554" s="67"/>
    </row>
    <row r="555" spans="1:10" ht="26.25">
      <c r="B555" s="14"/>
      <c r="C555" s="14"/>
      <c r="D555" s="14"/>
      <c r="E555" s="24"/>
      <c r="F555" s="24"/>
      <c r="G555" s="67"/>
      <c r="H555" s="67"/>
      <c r="I555" s="216"/>
      <c r="J555" s="67"/>
    </row>
    <row r="556" spans="1:10" ht="26.25">
      <c r="B556" s="14"/>
      <c r="C556" s="14"/>
      <c r="D556" s="14"/>
      <c r="E556" s="24"/>
      <c r="F556" s="24"/>
      <c r="G556" s="67"/>
      <c r="H556" s="67"/>
      <c r="I556" s="143"/>
      <c r="J556" s="67"/>
    </row>
    <row r="557" spans="1:10" ht="26.25">
      <c r="B557" s="14"/>
      <c r="C557" s="14"/>
      <c r="D557" s="14"/>
      <c r="E557" s="24"/>
      <c r="F557" s="24"/>
      <c r="G557" s="67"/>
      <c r="H557" s="67"/>
      <c r="I557" s="143"/>
      <c r="J557" s="67"/>
    </row>
    <row r="558" spans="1:10" ht="26.25">
      <c r="A558" s="166"/>
      <c r="B558" s="79"/>
      <c r="C558" s="79"/>
      <c r="D558" s="79"/>
      <c r="E558" s="81"/>
      <c r="F558" s="81"/>
      <c r="G558" s="160"/>
      <c r="H558" s="160"/>
      <c r="I558" s="161"/>
      <c r="J558" s="160"/>
    </row>
    <row r="559" spans="1:10" ht="48.75">
      <c r="A559" s="2"/>
      <c r="B559" s="25" t="s">
        <v>27</v>
      </c>
      <c r="C559" s="3"/>
      <c r="D559" s="3"/>
      <c r="E559" s="3"/>
      <c r="F559" s="3"/>
      <c r="G559" s="117"/>
      <c r="H559" s="71"/>
      <c r="I559" s="71"/>
      <c r="J559" s="71"/>
    </row>
    <row r="560" spans="1:10" ht="26.25">
      <c r="A560" s="85"/>
      <c r="B560" s="26" t="s">
        <v>8</v>
      </c>
      <c r="C560" s="26"/>
      <c r="D560" s="26"/>
      <c r="E560" s="28" t="s">
        <v>0</v>
      </c>
      <c r="F560" s="703" t="s">
        <v>79</v>
      </c>
      <c r="G560" s="704"/>
      <c r="H560" s="33" t="s">
        <v>1</v>
      </c>
      <c r="I560" s="125"/>
      <c r="J560" s="125"/>
    </row>
    <row r="561" spans="1:10" ht="26.25">
      <c r="A561" s="1"/>
      <c r="B561" s="14"/>
      <c r="C561" s="14"/>
      <c r="D561" s="14"/>
      <c r="E561" s="16"/>
      <c r="F561" s="273" t="s">
        <v>113</v>
      </c>
      <c r="G561" s="229" t="s">
        <v>174</v>
      </c>
      <c r="H561" s="375" t="s">
        <v>699</v>
      </c>
    </row>
    <row r="562" spans="1:10" ht="26.25">
      <c r="A562" s="1"/>
      <c r="B562" s="14"/>
      <c r="C562" s="14"/>
      <c r="D562" s="14"/>
      <c r="E562" s="16" t="s">
        <v>2</v>
      </c>
      <c r="F562" s="379" t="s">
        <v>9</v>
      </c>
      <c r="G562" s="428" t="s">
        <v>132</v>
      </c>
      <c r="H562" s="415">
        <f>ROUNDUP(((USD_per_GBP*('UK-R-Dining Tables'!G522/(1+'Exchange rate'!UK_vat_rate)))+1)/10,0)*10</f>
        <v>13040</v>
      </c>
    </row>
    <row r="563" spans="1:10" ht="26.25">
      <c r="A563" s="1"/>
      <c r="B563" s="14"/>
      <c r="C563" s="14"/>
      <c r="D563" s="14"/>
      <c r="E563" s="16" t="s">
        <v>3</v>
      </c>
      <c r="F563" s="379" t="s">
        <v>327</v>
      </c>
      <c r="G563" s="428" t="s">
        <v>335</v>
      </c>
      <c r="H563" s="415">
        <f>ROUNDUP(((USD_per_GBP*('UK-R-Dining Tables'!G523/(1+'Exchange rate'!UK_vat_rate)))+1)/10,0)*10</f>
        <v>14680</v>
      </c>
    </row>
    <row r="564" spans="1:10" ht="26.25">
      <c r="A564" s="1"/>
      <c r="B564" s="14"/>
      <c r="C564" s="14"/>
      <c r="D564" s="14"/>
      <c r="E564" s="16" t="s">
        <v>4</v>
      </c>
      <c r="F564" s="379" t="s">
        <v>268</v>
      </c>
      <c r="G564" s="428" t="s">
        <v>337</v>
      </c>
      <c r="H564" s="415">
        <f>ROUNDUP(((USD_per_GBP*('UK-R-Dining Tables'!G524/(1+'Exchange rate'!UK_vat_rate)))+1)/10,0)*10</f>
        <v>17240</v>
      </c>
    </row>
    <row r="565" spans="1:10" ht="26.25">
      <c r="A565" s="1"/>
      <c r="B565" s="14"/>
      <c r="C565" s="14"/>
      <c r="D565" s="14"/>
      <c r="E565" s="16" t="s">
        <v>5</v>
      </c>
      <c r="F565" s="379" t="s">
        <v>328</v>
      </c>
      <c r="G565" s="428" t="s">
        <v>336</v>
      </c>
      <c r="H565" s="415">
        <f>ROUNDUP(((USD_per_GBP*('UK-R-Dining Tables'!G525/(1+'Exchange rate'!UK_vat_rate)))+1)/10,0)*10</f>
        <v>21550</v>
      </c>
    </row>
    <row r="566" spans="1:10" ht="26.25">
      <c r="B566" s="14"/>
      <c r="C566" s="14"/>
      <c r="D566" s="14"/>
      <c r="E566" s="16"/>
      <c r="F566" s="16"/>
      <c r="G566" s="67"/>
      <c r="H566" s="67"/>
    </row>
    <row r="567" spans="1:10" ht="26.25">
      <c r="B567" s="14"/>
      <c r="C567" s="14"/>
      <c r="D567" s="14"/>
      <c r="E567" s="14"/>
      <c r="F567" s="14"/>
      <c r="G567" s="87"/>
      <c r="H567" s="87"/>
    </row>
    <row r="568" spans="1:10" ht="26.25">
      <c r="B568" s="14"/>
      <c r="C568" s="14"/>
      <c r="D568" s="14"/>
      <c r="E568" s="193" t="s">
        <v>22</v>
      </c>
      <c r="F568" s="193"/>
      <c r="G568" s="67"/>
      <c r="H568" s="67"/>
    </row>
    <row r="569" spans="1:10" ht="26.25">
      <c r="B569" s="14"/>
      <c r="C569" s="14"/>
      <c r="D569" s="14"/>
      <c r="E569" s="169"/>
      <c r="F569" s="169"/>
      <c r="G569" s="67"/>
      <c r="H569" s="67"/>
    </row>
    <row r="570" spans="1:10" ht="26.25">
      <c r="B570" s="14"/>
      <c r="C570" s="14"/>
      <c r="D570" s="14"/>
      <c r="E570" s="81" t="s">
        <v>14</v>
      </c>
      <c r="F570" s="160"/>
      <c r="G570" s="160"/>
      <c r="H570" s="645"/>
      <c r="I570" s="603">
        <f>ROUNDUP(((USD_per_GBP*('UK-R-Dining Tables'!H530/(1+'Exchange rate'!UK_vat_rate)))+1)/10,0)*10</f>
        <v>2230</v>
      </c>
      <c r="J570" s="159"/>
    </row>
    <row r="571" spans="1:10" ht="26.25">
      <c r="B571" s="14"/>
      <c r="C571" s="14"/>
      <c r="D571" s="14"/>
      <c r="E571" s="14"/>
      <c r="F571" s="14"/>
      <c r="G571" s="67"/>
      <c r="H571" s="67"/>
      <c r="I571" s="67"/>
      <c r="J571" s="67"/>
    </row>
    <row r="572" spans="1:10" ht="26.25">
      <c r="B572" s="14"/>
      <c r="C572" s="14"/>
      <c r="D572" s="14"/>
      <c r="E572" s="14"/>
      <c r="F572" s="14"/>
      <c r="G572" s="67"/>
      <c r="H572" s="67"/>
      <c r="I572" s="67"/>
      <c r="J572" s="67"/>
    </row>
    <row r="573" spans="1:10" ht="26.25">
      <c r="B573" s="14"/>
      <c r="C573" s="14"/>
      <c r="D573" s="14"/>
      <c r="E573" s="14"/>
      <c r="F573" s="14"/>
      <c r="G573" s="67"/>
      <c r="H573" s="67"/>
      <c r="I573" s="67"/>
      <c r="J573" s="67"/>
    </row>
    <row r="574" spans="1:10" ht="26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</row>
    <row r="575" spans="1:10" ht="26.25">
      <c r="B575" s="14"/>
      <c r="C575" s="14"/>
      <c r="D575" s="14"/>
      <c r="E575" s="14"/>
      <c r="F575" s="14"/>
      <c r="G575" s="67"/>
      <c r="H575" s="67"/>
      <c r="I575" s="67"/>
      <c r="J575" s="67"/>
    </row>
    <row r="576" spans="1:10" ht="26.25">
      <c r="B576" s="14"/>
      <c r="C576" s="14"/>
      <c r="D576" s="14"/>
      <c r="E576" s="14"/>
      <c r="F576" s="14"/>
      <c r="G576" s="67"/>
      <c r="H576" s="67"/>
      <c r="I576" s="67"/>
      <c r="J576" s="67"/>
    </row>
    <row r="577" spans="2:10" ht="26.25">
      <c r="B577" s="14"/>
      <c r="C577" s="14"/>
      <c r="D577" s="14"/>
      <c r="E577" s="14"/>
      <c r="F577" s="14"/>
      <c r="G577" s="67"/>
      <c r="H577" s="67"/>
      <c r="I577" s="67"/>
      <c r="J577" s="67"/>
    </row>
    <row r="578" spans="2:10" ht="26.25">
      <c r="B578" s="14"/>
      <c r="C578" s="14"/>
      <c r="D578" s="14"/>
      <c r="E578" s="14"/>
      <c r="F578" s="14"/>
      <c r="G578" s="67"/>
      <c r="H578" s="67"/>
      <c r="I578" s="67"/>
      <c r="J578" s="67"/>
    </row>
    <row r="579" spans="2:10" ht="26.25">
      <c r="B579" s="14"/>
      <c r="C579" s="14"/>
      <c r="D579" s="14"/>
      <c r="E579" s="14"/>
      <c r="F579" s="14"/>
      <c r="G579" s="67"/>
      <c r="H579" s="67"/>
      <c r="I579" s="67"/>
      <c r="J579" s="67"/>
    </row>
    <row r="580" spans="2:10" ht="26.25">
      <c r="B580" s="14"/>
      <c r="C580" s="14"/>
      <c r="D580" s="14"/>
      <c r="E580" s="14"/>
      <c r="F580" s="14"/>
      <c r="G580" s="67"/>
      <c r="H580" s="67"/>
      <c r="I580" s="67"/>
      <c r="J580" s="67"/>
    </row>
    <row r="581" spans="2:10" ht="26.25">
      <c r="B581" s="14"/>
      <c r="C581" s="14"/>
      <c r="D581" s="14"/>
      <c r="E581" s="14"/>
      <c r="F581" s="14"/>
      <c r="G581" s="67"/>
      <c r="H581" s="67"/>
      <c r="I581" s="67"/>
      <c r="J581" s="67"/>
    </row>
    <row r="582" spans="2:10" ht="26.25">
      <c r="B582" s="14"/>
      <c r="C582" s="14"/>
      <c r="D582" s="14"/>
      <c r="E582" s="14"/>
      <c r="F582" s="14"/>
      <c r="G582" s="67"/>
      <c r="H582" s="67"/>
      <c r="I582" s="67"/>
      <c r="J582" s="67"/>
    </row>
    <row r="583" spans="2:10" ht="26.25">
      <c r="B583" s="14"/>
      <c r="C583" s="14"/>
      <c r="D583" s="14"/>
      <c r="E583" s="14"/>
      <c r="F583" s="14"/>
      <c r="G583" s="67"/>
      <c r="H583" s="67"/>
      <c r="I583" s="67"/>
      <c r="J583" s="67"/>
    </row>
    <row r="584" spans="2:10" ht="26.25">
      <c r="B584" s="14"/>
      <c r="C584" s="14"/>
      <c r="D584" s="14"/>
      <c r="E584" s="14"/>
      <c r="F584" s="14"/>
      <c r="G584" s="67"/>
      <c r="H584" s="67"/>
      <c r="I584" s="67"/>
      <c r="J584" s="67"/>
    </row>
    <row r="585" spans="2:10" ht="26.25">
      <c r="B585" s="14"/>
      <c r="C585" s="14"/>
      <c r="D585" s="14"/>
      <c r="E585" s="14"/>
      <c r="F585" s="14"/>
      <c r="G585" s="67"/>
      <c r="H585" s="67"/>
      <c r="I585" s="67"/>
      <c r="J585" s="67"/>
    </row>
    <row r="586" spans="2:10" ht="26.25">
      <c r="B586" s="14"/>
      <c r="C586" s="14"/>
      <c r="D586" s="14"/>
      <c r="E586" s="14"/>
      <c r="F586" s="14"/>
      <c r="G586" s="67"/>
      <c r="H586" s="67"/>
      <c r="I586" s="67"/>
      <c r="J586" s="67"/>
    </row>
    <row r="587" spans="2:10" ht="26.25">
      <c r="B587" s="14"/>
      <c r="C587" s="14"/>
      <c r="D587" s="14"/>
      <c r="E587" s="14"/>
      <c r="F587" s="14"/>
      <c r="G587" s="67"/>
      <c r="H587" s="67"/>
      <c r="I587" s="67"/>
      <c r="J587" s="67"/>
    </row>
    <row r="588" spans="2:10" ht="26.25">
      <c r="B588" s="14"/>
      <c r="C588" s="14"/>
      <c r="D588" s="14"/>
      <c r="E588" s="14"/>
      <c r="F588" s="14"/>
      <c r="G588" s="67"/>
      <c r="H588" s="67"/>
      <c r="I588" s="67"/>
      <c r="J588" s="67"/>
    </row>
    <row r="589" spans="2:10" ht="26.25">
      <c r="B589" s="14"/>
      <c r="C589" s="14"/>
      <c r="D589" s="14"/>
      <c r="E589" s="14"/>
      <c r="F589" s="14"/>
      <c r="G589" s="67"/>
      <c r="H589" s="67"/>
      <c r="I589" s="67"/>
      <c r="J589" s="67"/>
    </row>
    <row r="590" spans="2:10" ht="26.25">
      <c r="B590" s="14"/>
      <c r="C590" s="14"/>
      <c r="D590" s="14"/>
      <c r="E590" s="14"/>
      <c r="F590" s="14"/>
      <c r="G590" s="67"/>
      <c r="H590" s="67"/>
      <c r="I590" s="67"/>
      <c r="J590" s="67"/>
    </row>
    <row r="591" spans="2:10" ht="26.25">
      <c r="B591" s="14"/>
      <c r="C591" s="14"/>
      <c r="D591" s="14"/>
      <c r="E591" s="14"/>
      <c r="F591" s="14"/>
      <c r="G591" s="67"/>
      <c r="H591" s="67"/>
      <c r="I591" s="67"/>
      <c r="J591" s="67"/>
    </row>
    <row r="592" spans="2:10" ht="26.25">
      <c r="B592" s="14"/>
      <c r="C592" s="14"/>
      <c r="D592" s="14"/>
      <c r="E592" s="14"/>
      <c r="F592" s="14"/>
      <c r="G592" s="67"/>
      <c r="H592" s="67"/>
      <c r="I592" s="67"/>
      <c r="J592" s="67"/>
    </row>
    <row r="593" spans="2:10" ht="26.25">
      <c r="B593" s="14"/>
      <c r="C593" s="14"/>
      <c r="D593" s="14"/>
      <c r="E593" s="14"/>
      <c r="F593" s="14"/>
      <c r="G593" s="67"/>
      <c r="H593" s="67"/>
      <c r="I593" s="67"/>
      <c r="J593" s="67"/>
    </row>
  </sheetData>
  <mergeCells count="33">
    <mergeCell ref="A1:J1"/>
    <mergeCell ref="F4:G4"/>
    <mergeCell ref="F35:G35"/>
    <mergeCell ref="F92:G92"/>
    <mergeCell ref="F111:G111"/>
    <mergeCell ref="F54:G54"/>
    <mergeCell ref="F72:G72"/>
    <mergeCell ref="F127:G127"/>
    <mergeCell ref="F434:G434"/>
    <mergeCell ref="F351:G351"/>
    <mergeCell ref="F262:G262"/>
    <mergeCell ref="F143:G143"/>
    <mergeCell ref="F175:G175"/>
    <mergeCell ref="F192:G192"/>
    <mergeCell ref="F211:G211"/>
    <mergeCell ref="F227:G227"/>
    <mergeCell ref="F246:G246"/>
    <mergeCell ref="F314:G314"/>
    <mergeCell ref="F160:G160"/>
    <mergeCell ref="F560:G560"/>
    <mergeCell ref="F280:G280"/>
    <mergeCell ref="F301:G301"/>
    <mergeCell ref="F327:G327"/>
    <mergeCell ref="F368:G368"/>
    <mergeCell ref="F382:G382"/>
    <mergeCell ref="F399:G399"/>
    <mergeCell ref="F420:G420"/>
    <mergeCell ref="F462:G462"/>
    <mergeCell ref="F520:G520"/>
    <mergeCell ref="F505:G505"/>
    <mergeCell ref="F534:G534"/>
    <mergeCell ref="F490:G490"/>
    <mergeCell ref="F448:G448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>&amp;L&amp;"Calibri (Body),Regular"&amp;16Tom Faulkner US  Net Trade Price List - 2022
&amp;R&amp;16Dining Tables</oddHeader>
    <oddFooter>&amp;R&amp;16&amp;P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C39B8-A5FB-431D-91EF-7E712291A493}">
  <sheetPr codeName="Sheet84">
    <tabColor rgb="FFFFC000"/>
  </sheetPr>
  <dimension ref="A1:K303"/>
  <sheetViews>
    <sheetView showGridLines="0" view="pageLayout" topLeftCell="A235" zoomScale="40" zoomScaleNormal="57" zoomScalePageLayoutView="40" workbookViewId="0">
      <selection activeCell="C21" sqref="C21"/>
    </sheetView>
  </sheetViews>
  <sheetFormatPr defaultColWidth="11" defaultRowHeight="26.25"/>
  <cols>
    <col min="1" max="1" width="3.625" style="14" customWidth="1"/>
    <col min="2" max="2" width="14" style="14" bestFit="1" customWidth="1"/>
    <col min="3" max="3" width="18.5" style="14" customWidth="1"/>
    <col min="4" max="4" width="19.625" style="14" customWidth="1"/>
    <col min="5" max="5" width="12.625" style="14" customWidth="1"/>
    <col min="6" max="6" width="24" style="14" bestFit="1" customWidth="1"/>
    <col min="7" max="7" width="28.125" style="19" bestFit="1" customWidth="1"/>
    <col min="8" max="8" width="20.625" style="14" bestFit="1" customWidth="1"/>
    <col min="9" max="9" width="29.625" style="14" customWidth="1"/>
    <col min="10" max="10" width="30.5" style="14" customWidth="1"/>
    <col min="11" max="11" width="17.125" style="14" hidden="1" customWidth="1"/>
    <col min="12" max="12" width="22.125" style="14" customWidth="1"/>
    <col min="13" max="16384" width="11" style="14"/>
  </cols>
  <sheetData>
    <row r="1" spans="1:11" ht="36" customHeight="1">
      <c r="A1" s="696" t="s">
        <v>37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>
      <c r="A2" s="19"/>
      <c r="B2" s="19"/>
      <c r="C2" s="19"/>
      <c r="D2" s="19"/>
      <c r="E2" s="19"/>
      <c r="F2" s="19"/>
      <c r="H2" s="19"/>
      <c r="I2" s="19"/>
      <c r="J2" s="19"/>
      <c r="K2" s="19"/>
    </row>
    <row r="3" spans="1:11" ht="49.35" customHeight="1">
      <c r="A3" s="39"/>
      <c r="B3" s="25" t="s">
        <v>446</v>
      </c>
      <c r="C3" s="50"/>
      <c r="D3" s="50"/>
      <c r="E3" s="41"/>
      <c r="F3" s="41"/>
      <c r="G3" s="42"/>
      <c r="H3" s="41"/>
      <c r="I3" s="41"/>
      <c r="J3" s="41"/>
      <c r="K3" s="41"/>
    </row>
    <row r="4" spans="1:11">
      <c r="A4" s="32"/>
      <c r="B4" s="32" t="s">
        <v>247</v>
      </c>
      <c r="C4" s="32"/>
      <c r="D4" s="32"/>
      <c r="E4" s="33" t="s">
        <v>0</v>
      </c>
      <c r="F4" s="711" t="s">
        <v>79</v>
      </c>
      <c r="G4" s="712"/>
      <c r="H4" s="34" t="s">
        <v>249</v>
      </c>
      <c r="I4" s="99"/>
      <c r="J4" s="38"/>
      <c r="K4" s="23"/>
    </row>
    <row r="5" spans="1:11">
      <c r="E5" s="16"/>
      <c r="F5" s="191" t="s">
        <v>117</v>
      </c>
      <c r="G5" s="526" t="s">
        <v>161</v>
      </c>
      <c r="H5" s="46"/>
      <c r="I5" s="218"/>
      <c r="K5" s="23"/>
    </row>
    <row r="6" spans="1:11">
      <c r="E6" s="16" t="s">
        <v>2</v>
      </c>
      <c r="F6" s="24" t="s">
        <v>100</v>
      </c>
      <c r="G6" s="23" t="s">
        <v>173</v>
      </c>
      <c r="H6" s="606">
        <f>ROUNDUP(((USD_per_GBP*('UK-R-Console Tables'!G6/(1+'Exchange rate'!UK_vat_rate)))+1)/10,0)*10</f>
        <v>5550</v>
      </c>
      <c r="I6" s="65"/>
      <c r="K6" s="23"/>
    </row>
    <row r="7" spans="1:11">
      <c r="E7" s="16" t="s">
        <v>3</v>
      </c>
      <c r="F7" s="24" t="s">
        <v>451</v>
      </c>
      <c r="G7" s="23" t="s">
        <v>171</v>
      </c>
      <c r="H7" s="606">
        <f>ROUNDUP(((USD_per_GBP*('UK-R-Console Tables'!G7/(1+'Exchange rate'!UK_vat_rate)))+1)/10,0)*10</f>
        <v>6110</v>
      </c>
      <c r="I7" s="65"/>
      <c r="K7" s="23"/>
    </row>
    <row r="8" spans="1:11">
      <c r="E8" s="19" t="s">
        <v>4</v>
      </c>
      <c r="F8" s="24" t="s">
        <v>99</v>
      </c>
      <c r="G8" s="23" t="s">
        <v>172</v>
      </c>
      <c r="H8" s="606">
        <f>ROUNDUP(((USD_per_GBP*('UK-R-Console Tables'!G8/(1+'Exchange rate'!UK_vat_rate)))+1)/10,0)*10</f>
        <v>7030</v>
      </c>
      <c r="I8" s="65"/>
      <c r="J8" s="44"/>
      <c r="K8" s="23"/>
    </row>
    <row r="9" spans="1:11">
      <c r="E9" s="19"/>
      <c r="F9" s="19"/>
      <c r="G9" s="16"/>
      <c r="H9" s="65"/>
      <c r="I9" s="65"/>
      <c r="J9" s="44"/>
      <c r="K9" s="23"/>
    </row>
    <row r="10" spans="1:11">
      <c r="E10" s="15" t="s">
        <v>308</v>
      </c>
      <c r="F10" s="15"/>
      <c r="G10" s="16"/>
      <c r="H10" s="20"/>
      <c r="I10" s="20"/>
      <c r="J10" s="44"/>
      <c r="K10" s="23"/>
    </row>
    <row r="11" spans="1:11">
      <c r="G11" s="16"/>
      <c r="H11" s="20"/>
      <c r="I11" s="20"/>
      <c r="J11" s="44"/>
      <c r="K11" s="23"/>
    </row>
    <row r="12" spans="1:11">
      <c r="E12" s="193" t="s">
        <v>22</v>
      </c>
      <c r="F12" s="193"/>
      <c r="K12" s="23"/>
    </row>
    <row r="13" spans="1:11">
      <c r="E13" s="131"/>
      <c r="F13" s="131"/>
      <c r="K13" s="23"/>
    </row>
    <row r="14" spans="1:11">
      <c r="K14" s="23"/>
    </row>
    <row r="15" spans="1:11">
      <c r="E15" s="82" t="s">
        <v>21</v>
      </c>
      <c r="F15" s="82"/>
      <c r="G15" s="164"/>
      <c r="H15" s="79"/>
      <c r="I15" s="605">
        <f>ROUNDUP(((USD_per_GBP*('UK-R-Console Tables'!H15/(1+'Exchange rate'!UK_vat_rate)))+1)/10,0)*10</f>
        <v>610</v>
      </c>
      <c r="K15" s="23"/>
    </row>
    <row r="16" spans="1:11">
      <c r="E16" s="131"/>
      <c r="F16" s="131"/>
      <c r="K16" s="23"/>
    </row>
    <row r="17" spans="1:11">
      <c r="E17" s="131"/>
      <c r="F17" s="131"/>
      <c r="K17" s="23"/>
    </row>
    <row r="18" spans="1:11">
      <c r="K18" s="23"/>
    </row>
    <row r="19" spans="1:11" ht="49.35" customHeight="1">
      <c r="A19" s="39"/>
      <c r="B19" s="25" t="s">
        <v>447</v>
      </c>
      <c r="C19" s="50"/>
      <c r="D19" s="50"/>
      <c r="E19" s="41"/>
      <c r="F19" s="41"/>
      <c r="G19" s="42"/>
      <c r="H19" s="41"/>
      <c r="I19" s="41"/>
      <c r="J19" s="41"/>
      <c r="K19" s="41"/>
    </row>
    <row r="20" spans="1:11">
      <c r="A20" s="32"/>
      <c r="B20" s="32" t="s">
        <v>83</v>
      </c>
      <c r="C20" s="32"/>
      <c r="D20" s="32"/>
      <c r="E20" s="33" t="s">
        <v>0</v>
      </c>
      <c r="F20" s="709" t="s">
        <v>79</v>
      </c>
      <c r="G20" s="710"/>
      <c r="H20" s="34" t="s">
        <v>346</v>
      </c>
      <c r="I20" s="123" t="s">
        <v>439</v>
      </c>
      <c r="J20" s="38"/>
      <c r="K20" s="23"/>
    </row>
    <row r="21" spans="1:11">
      <c r="E21" s="16"/>
      <c r="F21" s="613" t="s">
        <v>119</v>
      </c>
      <c r="G21" s="609" t="s">
        <v>131</v>
      </c>
      <c r="H21" s="46"/>
      <c r="I21" s="218" t="s">
        <v>702</v>
      </c>
      <c r="K21" s="23"/>
    </row>
    <row r="22" spans="1:11">
      <c r="E22" s="16" t="s">
        <v>3</v>
      </c>
      <c r="F22" s="608" t="s">
        <v>591</v>
      </c>
      <c r="G22" s="608" t="s">
        <v>655</v>
      </c>
      <c r="H22" s="606">
        <f>ROUNDUP(((USD_per_GBP*('UK-R-Console Tables'!G22/(1+'Exchange rate'!UK_vat_rate)))+1)/10,0)*10</f>
        <v>6310</v>
      </c>
      <c r="I22" s="606">
        <f>ROUNDUP(((USD_per_GBP*('UK-R-Console Tables'!H22/(1+'Exchange rate'!UK_vat_rate)))+1)/10,0)*10</f>
        <v>10090</v>
      </c>
      <c r="K22" s="23"/>
    </row>
    <row r="23" spans="1:11">
      <c r="E23" s="19" t="s">
        <v>4</v>
      </c>
      <c r="F23" s="608" t="s">
        <v>656</v>
      </c>
      <c r="G23" s="608" t="s">
        <v>657</v>
      </c>
      <c r="H23" s="606">
        <f>ROUNDUP(((USD_per_GBP*('UK-R-Console Tables'!G23/(1+'Exchange rate'!UK_vat_rate)))+1)/10,0)*10</f>
        <v>7250</v>
      </c>
      <c r="I23" s="606">
        <f>ROUNDUP(((USD_per_GBP*('UK-R-Console Tables'!H23/(1+'Exchange rate'!UK_vat_rate)))+1)/10,0)*10</f>
        <v>11100</v>
      </c>
      <c r="J23" s="44"/>
      <c r="K23" s="23"/>
    </row>
    <row r="24" spans="1:11">
      <c r="E24" s="19"/>
      <c r="F24" s="19"/>
      <c r="G24" s="16"/>
      <c r="H24" s="65"/>
      <c r="I24" s="65"/>
      <c r="J24" s="44"/>
      <c r="K24" s="23"/>
    </row>
    <row r="25" spans="1:11">
      <c r="G25" s="16"/>
      <c r="H25" s="20"/>
      <c r="I25" s="20"/>
      <c r="J25" s="44"/>
      <c r="K25" s="23"/>
    </row>
    <row r="26" spans="1:11">
      <c r="E26" s="210" t="s">
        <v>307</v>
      </c>
      <c r="F26" s="210"/>
      <c r="K26" s="23"/>
    </row>
    <row r="27" spans="1:11">
      <c r="E27" s="141" t="s">
        <v>466</v>
      </c>
      <c r="F27" s="141"/>
      <c r="K27" s="23"/>
    </row>
    <row r="28" spans="1:11">
      <c r="K28" s="23"/>
    </row>
    <row r="29" spans="1:11">
      <c r="E29" s="82" t="s">
        <v>21</v>
      </c>
      <c r="F29" s="82"/>
      <c r="G29" s="164"/>
      <c r="H29" s="79"/>
      <c r="I29" s="605">
        <f>ROUNDUP(((USD_per_GBP*('UK-R-Console Tables'!H29/(1+'Exchange rate'!UK_vat_rate)))+1)/10,0)*10</f>
        <v>1060</v>
      </c>
      <c r="K29" s="23"/>
    </row>
    <row r="30" spans="1:11">
      <c r="E30" s="131"/>
      <c r="F30" s="131"/>
      <c r="K30" s="23"/>
    </row>
    <row r="31" spans="1:11">
      <c r="E31" s="131"/>
      <c r="F31" s="131"/>
      <c r="K31" s="23"/>
    </row>
    <row r="32" spans="1:11">
      <c r="E32" s="82" t="s">
        <v>84</v>
      </c>
      <c r="F32" s="82"/>
      <c r="G32" s="164"/>
      <c r="H32" s="79"/>
      <c r="I32" s="605">
        <f>ROUNDUP(((USD_per_GBP*('UK-R-Console Tables'!H32/(1+'Exchange rate'!UK_vat_rate)))+1)/10,0)*10</f>
        <v>4620</v>
      </c>
      <c r="K32" s="23"/>
    </row>
    <row r="33" spans="1:11">
      <c r="E33" s="369" t="s">
        <v>467</v>
      </c>
      <c r="F33" s="369"/>
      <c r="I33" s="256"/>
      <c r="K33" s="23"/>
    </row>
    <row r="34" spans="1:11" ht="65.099999999999994" customHeight="1">
      <c r="E34" s="24"/>
      <c r="F34" s="24"/>
      <c r="I34" s="135"/>
      <c r="K34" s="23"/>
    </row>
    <row r="35" spans="1:11" ht="49.35" customHeight="1">
      <c r="A35" s="39"/>
      <c r="B35" s="25" t="s">
        <v>449</v>
      </c>
      <c r="C35" s="50"/>
      <c r="D35" s="50"/>
      <c r="E35" s="41"/>
      <c r="F35" s="41"/>
      <c r="G35" s="42"/>
      <c r="H35" s="41"/>
      <c r="I35" s="41"/>
      <c r="J35" s="41"/>
      <c r="K35" s="41"/>
    </row>
    <row r="36" spans="1:11">
      <c r="A36" s="32"/>
      <c r="B36" s="32" t="s">
        <v>83</v>
      </c>
      <c r="C36" s="32"/>
      <c r="D36" s="32"/>
      <c r="E36" s="33" t="s">
        <v>0</v>
      </c>
      <c r="F36" s="709" t="s">
        <v>79</v>
      </c>
      <c r="G36" s="710"/>
      <c r="H36" s="34" t="s">
        <v>346</v>
      </c>
      <c r="I36" s="99"/>
      <c r="J36" s="38"/>
      <c r="K36" s="23"/>
    </row>
    <row r="37" spans="1:11">
      <c r="E37" s="16"/>
      <c r="F37" s="613" t="s">
        <v>119</v>
      </c>
      <c r="G37" s="609" t="s">
        <v>131</v>
      </c>
      <c r="H37" s="46"/>
      <c r="I37" s="218"/>
      <c r="K37" s="23"/>
    </row>
    <row r="38" spans="1:11">
      <c r="E38" s="16" t="s">
        <v>3</v>
      </c>
      <c r="F38" s="608" t="s">
        <v>591</v>
      </c>
      <c r="G38" s="608" t="s">
        <v>655</v>
      </c>
      <c r="H38" s="606">
        <f>ROUNDUP(((USD_per_GBP*('UK-R-Console Tables'!G38/(1+'Exchange rate'!UK_vat_rate)))+1)/10,0)*10</f>
        <v>6310</v>
      </c>
      <c r="I38" s="65"/>
      <c r="K38" s="23"/>
    </row>
    <row r="39" spans="1:11">
      <c r="E39" s="19" t="s">
        <v>4</v>
      </c>
      <c r="F39" s="608" t="s">
        <v>656</v>
      </c>
      <c r="G39" s="608" t="s">
        <v>657</v>
      </c>
      <c r="H39" s="606">
        <f>ROUNDUP(((USD_per_GBP*('UK-R-Console Tables'!G39/(1+'Exchange rate'!UK_vat_rate)))+1)/10,0)*10</f>
        <v>7250</v>
      </c>
      <c r="I39" s="65"/>
      <c r="J39" s="44"/>
      <c r="K39" s="23"/>
    </row>
    <row r="40" spans="1:11">
      <c r="E40" s="19"/>
      <c r="F40" s="19"/>
      <c r="G40" s="16"/>
      <c r="H40" s="65"/>
      <c r="I40" s="65"/>
      <c r="J40" s="44"/>
      <c r="K40" s="23"/>
    </row>
    <row r="41" spans="1:11">
      <c r="G41" s="16"/>
      <c r="H41" s="20"/>
      <c r="I41" s="20"/>
      <c r="J41" s="44"/>
      <c r="K41" s="23"/>
    </row>
    <row r="42" spans="1:11">
      <c r="E42" s="210" t="s">
        <v>307</v>
      </c>
      <c r="F42" s="210"/>
      <c r="K42" s="23"/>
    </row>
    <row r="43" spans="1:11">
      <c r="E43" s="141" t="s">
        <v>466</v>
      </c>
      <c r="F43" s="141"/>
      <c r="K43" s="23"/>
    </row>
    <row r="44" spans="1:11">
      <c r="K44" s="23"/>
    </row>
    <row r="45" spans="1:11">
      <c r="E45" s="82" t="s">
        <v>14</v>
      </c>
      <c r="F45" s="82"/>
      <c r="G45" s="160"/>
      <c r="H45" s="160"/>
      <c r="I45" s="605">
        <f>ROUNDUP(((USD_per_GBP*('UK-R-Console Tables'!H45/(1+'Exchange rate'!UK_vat_rate)))+1)/10,0)*10</f>
        <v>1060</v>
      </c>
      <c r="K45" s="23"/>
    </row>
    <row r="46" spans="1:11">
      <c r="E46" s="369"/>
      <c r="F46" s="369"/>
      <c r="G46" s="67"/>
      <c r="H46" s="67"/>
      <c r="I46" s="9"/>
      <c r="K46" s="23"/>
    </row>
    <row r="47" spans="1:11">
      <c r="E47" s="131"/>
      <c r="F47" s="131"/>
      <c r="K47" s="23"/>
    </row>
    <row r="48" spans="1:11">
      <c r="E48" s="82" t="s">
        <v>84</v>
      </c>
      <c r="F48" s="82"/>
      <c r="G48" s="160"/>
      <c r="H48" s="160"/>
      <c r="I48" s="605">
        <f>ROUNDUP(((USD_per_GBP*('UK-R-Console Tables'!H48/(1+'Exchange rate'!UK_vat_rate)))+1)/10,0)*10</f>
        <v>4620</v>
      </c>
      <c r="K48" s="23"/>
    </row>
    <row r="49" spans="1:11">
      <c r="E49" s="369" t="s">
        <v>467</v>
      </c>
      <c r="F49" s="369"/>
      <c r="G49" s="67"/>
      <c r="H49" s="67"/>
      <c r="I49" s="9"/>
      <c r="K49" s="23"/>
    </row>
    <row r="50" spans="1:11" ht="72.75" customHeight="1">
      <c r="E50" s="24"/>
      <c r="F50" s="24"/>
      <c r="I50" s="135"/>
      <c r="K50" s="23"/>
    </row>
    <row r="51" spans="1:11" ht="49.35" customHeight="1">
      <c r="A51" s="39"/>
      <c r="B51" s="25" t="s">
        <v>7</v>
      </c>
      <c r="C51" s="50"/>
      <c r="D51" s="50"/>
      <c r="E51" s="41"/>
      <c r="F51" s="41"/>
      <c r="G51" s="42"/>
      <c r="H51" s="41"/>
      <c r="I51" s="41"/>
      <c r="J51" s="41"/>
      <c r="K51" s="41"/>
    </row>
    <row r="52" spans="1:11" s="37" customFormat="1" ht="26.1" customHeight="1">
      <c r="A52" s="32"/>
      <c r="B52" s="32" t="s">
        <v>8</v>
      </c>
      <c r="C52" s="32"/>
      <c r="D52" s="32"/>
      <c r="E52" s="33" t="s">
        <v>0</v>
      </c>
      <c r="F52" s="709" t="s">
        <v>79</v>
      </c>
      <c r="G52" s="710"/>
      <c r="H52" s="34" t="s">
        <v>323</v>
      </c>
      <c r="I52" s="34" t="s">
        <v>653</v>
      </c>
      <c r="J52" s="35" t="s">
        <v>114</v>
      </c>
      <c r="K52" s="36"/>
    </row>
    <row r="53" spans="1:11" ht="42">
      <c r="E53" s="16"/>
      <c r="F53" s="610" t="s">
        <v>120</v>
      </c>
      <c r="G53" s="609" t="s">
        <v>131</v>
      </c>
      <c r="H53" s="16"/>
      <c r="J53" s="616" t="s">
        <v>219</v>
      </c>
      <c r="K53" s="16"/>
    </row>
    <row r="54" spans="1:11">
      <c r="E54" s="16" t="s">
        <v>2</v>
      </c>
      <c r="F54" s="608" t="s">
        <v>220</v>
      </c>
      <c r="G54" s="607" t="s">
        <v>455</v>
      </c>
      <c r="H54" s="606">
        <f>ROUNDUP(((USD_per_GBP*('UK-R-Console Tables'!G54/(1+'Exchange rate'!UK_vat_rate)))+1)/10,0)*10</f>
        <v>4480</v>
      </c>
      <c r="I54" s="596">
        <f>ROUNDUP(((USD_per_GBP*('UK-R-Console Tables'!H54/(1+'Exchange rate'!UK_vat_rate)))+1)/10,0)*10</f>
        <v>5820</v>
      </c>
      <c r="J54" s="606">
        <f>ROUNDUP(((USD_per_GBP*('UK-R-Console Tables'!I54/(1+'Exchange rate'!UK_vat_rate)))+1)/10,0)*10</f>
        <v>7170</v>
      </c>
      <c r="K54" s="47"/>
    </row>
    <row r="55" spans="1:11">
      <c r="E55" s="16" t="s">
        <v>3</v>
      </c>
      <c r="F55" s="608" t="s">
        <v>221</v>
      </c>
      <c r="G55" s="607" t="s">
        <v>452</v>
      </c>
      <c r="H55" s="606">
        <f>ROUNDUP(((USD_per_GBP*('UK-R-Console Tables'!G55/(1+'Exchange rate'!UK_vat_rate)))+1)/10,0)*10</f>
        <v>5160</v>
      </c>
      <c r="I55" s="596">
        <f>ROUNDUP(((USD_per_GBP*('UK-R-Console Tables'!H55/(1+'Exchange rate'!UK_vat_rate)))+1)/10,0)*10</f>
        <v>6700</v>
      </c>
      <c r="J55" s="606">
        <f>ROUNDUP(((USD_per_GBP*('UK-R-Console Tables'!I55/(1+'Exchange rate'!UK_vat_rate)))+1)/10,0)*10</f>
        <v>8240</v>
      </c>
      <c r="K55" s="47"/>
    </row>
    <row r="56" spans="1:11">
      <c r="E56" s="16" t="s">
        <v>4</v>
      </c>
      <c r="F56" s="608" t="s">
        <v>222</v>
      </c>
      <c r="G56" s="607" t="s">
        <v>453</v>
      </c>
      <c r="H56" s="606">
        <f>ROUNDUP(((USD_per_GBP*('UK-R-Console Tables'!G56/(1+'Exchange rate'!UK_vat_rate)))+1)/10,0)*10</f>
        <v>5920</v>
      </c>
      <c r="I56" s="596">
        <f>ROUNDUP(((USD_per_GBP*('UK-R-Console Tables'!H56/(1+'Exchange rate'!UK_vat_rate)))+1)/10,0)*10</f>
        <v>7700</v>
      </c>
      <c r="J56" s="606">
        <f>ROUNDUP(((USD_per_GBP*('UK-R-Console Tables'!I56/(1+'Exchange rate'!UK_vat_rate)))+1)/10,0)*10</f>
        <v>9480</v>
      </c>
      <c r="K56" s="47"/>
    </row>
    <row r="57" spans="1:11">
      <c r="E57" s="16"/>
      <c r="F57" s="16"/>
    </row>
    <row r="58" spans="1:11">
      <c r="G58" s="16"/>
      <c r="H58" s="20"/>
      <c r="I58" s="20"/>
      <c r="J58" s="44"/>
      <c r="K58" s="44"/>
    </row>
    <row r="59" spans="1:11">
      <c r="E59" s="193" t="s">
        <v>22</v>
      </c>
      <c r="F59" s="193"/>
    </row>
    <row r="60" spans="1:11">
      <c r="E60" s="131"/>
      <c r="F60" s="131"/>
    </row>
    <row r="62" spans="1:11">
      <c r="E62" s="82" t="s">
        <v>128</v>
      </c>
      <c r="F62" s="82"/>
      <c r="G62" s="164"/>
      <c r="H62" s="79"/>
      <c r="I62" s="605">
        <f>ROUNDUP(((USD_per_GBP*('UK-R-Console Tables'!H62/(1+'Exchange rate'!UK_vat_rate)))+1)/10,0)*10</f>
        <v>1060</v>
      </c>
    </row>
    <row r="63" spans="1:11">
      <c r="E63" s="131"/>
      <c r="F63" s="131"/>
      <c r="G63" s="147"/>
      <c r="J63" s="45"/>
    </row>
    <row r="64" spans="1:11">
      <c r="E64" s="131"/>
      <c r="F64" s="131"/>
      <c r="J64" s="45"/>
    </row>
    <row r="65" spans="1:11">
      <c r="E65" s="81" t="s">
        <v>265</v>
      </c>
      <c r="F65" s="81"/>
      <c r="G65" s="164"/>
      <c r="H65" s="79"/>
      <c r="I65" s="605">
        <f>ROUNDUP(((USD_per_GBP*('UK-R-Console Tables'!H65/(1+'Exchange rate'!UK_vat_rate)))+1)/10,0)*10</f>
        <v>3750</v>
      </c>
      <c r="J65" s="45"/>
    </row>
    <row r="66" spans="1:11" ht="49.35" customHeight="1">
      <c r="A66" s="39"/>
      <c r="B66" s="25" t="s">
        <v>25</v>
      </c>
      <c r="C66" s="50"/>
      <c r="D66" s="50"/>
      <c r="E66" s="41"/>
      <c r="F66" s="41"/>
      <c r="G66" s="42"/>
      <c r="H66" s="41"/>
      <c r="I66" s="41"/>
      <c r="J66" s="41"/>
      <c r="K66" s="41"/>
    </row>
    <row r="67" spans="1:11" s="37" customFormat="1" ht="26.1" customHeight="1">
      <c r="A67" s="32"/>
      <c r="B67" s="32" t="s">
        <v>8</v>
      </c>
      <c r="C67" s="32"/>
      <c r="D67" s="32"/>
      <c r="E67" s="33" t="s">
        <v>0</v>
      </c>
      <c r="F67" s="709" t="s">
        <v>79</v>
      </c>
      <c r="G67" s="710"/>
      <c r="H67" s="34" t="s">
        <v>323</v>
      </c>
      <c r="I67" s="35" t="s">
        <v>1</v>
      </c>
      <c r="J67" s="35" t="s">
        <v>114</v>
      </c>
      <c r="K67" s="36"/>
    </row>
    <row r="68" spans="1:11" ht="42">
      <c r="E68" s="16"/>
      <c r="F68" s="610" t="s">
        <v>223</v>
      </c>
      <c r="G68" s="609" t="s">
        <v>456</v>
      </c>
      <c r="H68" s="16"/>
      <c r="I68" s="16"/>
      <c r="J68" s="620" t="s">
        <v>702</v>
      </c>
      <c r="K68" s="16"/>
    </row>
    <row r="69" spans="1:11">
      <c r="E69" s="16" t="s">
        <v>2</v>
      </c>
      <c r="F69" s="608" t="s">
        <v>100</v>
      </c>
      <c r="G69" s="607" t="s">
        <v>173</v>
      </c>
      <c r="H69" s="606">
        <f>ROUNDUP(((USD_per_GBP*('UK-R-Console Tables'!G71/(1+'Exchange rate'!UK_vat_rate)))+1)/10,0)*10</f>
        <v>5000</v>
      </c>
      <c r="I69" s="606">
        <f>ROUNDUP(((USD_per_GBP*('UK-R-Console Tables'!H71/(1+'Exchange rate'!UK_vat_rate)))+1)/10,0)*10</f>
        <v>5840</v>
      </c>
      <c r="J69" s="606">
        <f>ROUNDUP(((USD_per_GBP*('UK-R-Console Tables'!I71/(1+'Exchange rate'!UK_vat_rate)))+1)/10,0)*10</f>
        <v>7190</v>
      </c>
      <c r="K69" s="47"/>
    </row>
    <row r="70" spans="1:11">
      <c r="E70" s="16" t="s">
        <v>3</v>
      </c>
      <c r="F70" s="608" t="s">
        <v>451</v>
      </c>
      <c r="G70" s="607" t="s">
        <v>171</v>
      </c>
      <c r="H70" s="606">
        <f>ROUNDUP(((USD_per_GBP*('UK-R-Console Tables'!G72/(1+'Exchange rate'!UK_vat_rate)))+1)/10,0)*10</f>
        <v>5440</v>
      </c>
      <c r="I70" s="606">
        <f>ROUNDUP(((USD_per_GBP*('UK-R-Console Tables'!H72/(1+'Exchange rate'!UK_vat_rate)))+1)/10,0)*10</f>
        <v>6540</v>
      </c>
      <c r="J70" s="606">
        <f>ROUNDUP(((USD_per_GBP*('UK-R-Console Tables'!I72/(1+'Exchange rate'!UK_vat_rate)))+1)/10,0)*10</f>
        <v>8050</v>
      </c>
      <c r="K70" s="47"/>
    </row>
    <row r="71" spans="1:11">
      <c r="E71" s="16" t="s">
        <v>4</v>
      </c>
      <c r="F71" s="608" t="s">
        <v>99</v>
      </c>
      <c r="G71" s="607" t="s">
        <v>172</v>
      </c>
      <c r="H71" s="606">
        <f>ROUNDUP(((USD_per_GBP*('UK-R-Console Tables'!G73/(1+'Exchange rate'!UK_vat_rate)))+1)/10,0)*10</f>
        <v>6260</v>
      </c>
      <c r="I71" s="606">
        <f>ROUNDUP(((USD_per_GBP*('UK-R-Console Tables'!H73/(1+'Exchange rate'!UK_vat_rate)))+1)/10,0)*10</f>
        <v>7480</v>
      </c>
      <c r="J71" s="606">
        <f>ROUNDUP(((USD_per_GBP*('UK-R-Console Tables'!I73/(1+'Exchange rate'!UK_vat_rate)))+1)/10,0)*10</f>
        <v>9200</v>
      </c>
      <c r="K71" s="47"/>
    </row>
    <row r="72" spans="1:11">
      <c r="E72" s="16"/>
      <c r="F72" s="16"/>
    </row>
    <row r="73" spans="1:11">
      <c r="G73" s="16"/>
      <c r="H73" s="20"/>
      <c r="I73" s="20"/>
      <c r="J73" s="44"/>
      <c r="K73" s="44"/>
    </row>
    <row r="74" spans="1:11">
      <c r="E74" s="193" t="s">
        <v>22</v>
      </c>
      <c r="F74" s="193"/>
    </row>
    <row r="75" spans="1:11">
      <c r="E75" s="132"/>
      <c r="F75" s="132"/>
    </row>
    <row r="77" spans="1:11">
      <c r="E77" s="82" t="s">
        <v>200</v>
      </c>
      <c r="F77" s="82"/>
      <c r="G77" s="164"/>
      <c r="H77" s="79"/>
      <c r="I77" s="605">
        <f>ROUNDUP(((USD_per_GBP*('UK-R-Console Tables'!H79/(1+'Exchange rate'!UK_vat_rate)))+1)/10,0)*10</f>
        <v>910</v>
      </c>
      <c r="J77" s="45"/>
    </row>
    <row r="78" spans="1:11">
      <c r="E78" s="127"/>
      <c r="F78" s="127"/>
      <c r="J78" s="45"/>
    </row>
    <row r="79" spans="1:11">
      <c r="E79" s="57"/>
      <c r="F79" s="57"/>
      <c r="J79" s="45"/>
    </row>
    <row r="80" spans="1:11">
      <c r="E80" s="57"/>
      <c r="F80" s="57"/>
      <c r="J80" s="45"/>
    </row>
    <row r="81" spans="1:11">
      <c r="E81" s="57"/>
      <c r="F81" s="57"/>
      <c r="J81" s="45"/>
    </row>
    <row r="82" spans="1:11" ht="49.35" customHeight="1">
      <c r="E82" s="23"/>
      <c r="F82" s="23"/>
      <c r="J82" s="45"/>
      <c r="K82" s="23"/>
    </row>
    <row r="83" spans="1:11" ht="49.35" customHeight="1">
      <c r="A83" s="39"/>
      <c r="B83" s="25" t="s">
        <v>450</v>
      </c>
      <c r="C83" s="50"/>
      <c r="D83" s="50"/>
      <c r="E83" s="41"/>
      <c r="F83" s="41"/>
      <c r="G83" s="42"/>
      <c r="H83" s="41"/>
      <c r="I83" s="41"/>
      <c r="J83" s="41"/>
      <c r="K83" s="41"/>
    </row>
    <row r="84" spans="1:11" s="37" customFormat="1" ht="26.1" customHeight="1">
      <c r="A84" s="32"/>
      <c r="B84" s="32" t="s">
        <v>8</v>
      </c>
      <c r="C84" s="32"/>
      <c r="D84" s="32"/>
      <c r="E84" s="33" t="s">
        <v>0</v>
      </c>
      <c r="F84" s="709" t="s">
        <v>79</v>
      </c>
      <c r="G84" s="710"/>
      <c r="H84" s="34" t="s">
        <v>346</v>
      </c>
      <c r="I84" s="34" t="s">
        <v>1</v>
      </c>
      <c r="J84" s="643" t="s">
        <v>114</v>
      </c>
      <c r="K84" s="36"/>
    </row>
    <row r="85" spans="1:11" ht="42">
      <c r="E85" s="16"/>
      <c r="F85" s="610" t="s">
        <v>353</v>
      </c>
      <c r="G85" s="609" t="s">
        <v>457</v>
      </c>
      <c r="I85" s="16"/>
      <c r="J85" s="620" t="s">
        <v>702</v>
      </c>
      <c r="K85" s="16"/>
    </row>
    <row r="86" spans="1:11">
      <c r="E86" s="16" t="s">
        <v>2</v>
      </c>
      <c r="F86" s="608" t="s">
        <v>100</v>
      </c>
      <c r="G86" s="607" t="s">
        <v>173</v>
      </c>
      <c r="H86" s="617">
        <f>ROUNDUP(((USD_per_GBP*('UK-R-Console Tables'!G88/(1+'Exchange rate'!UK_vat_rate)))+1)/10,0)*10</f>
        <v>3410</v>
      </c>
      <c r="I86" s="617">
        <f>ROUNDUP(((USD_per_GBP*('UK-R-Console Tables'!H88/(1+'Exchange rate'!UK_vat_rate)))+1)/10,0)*10</f>
        <v>4430</v>
      </c>
      <c r="J86" s="617">
        <f>ROUNDUP(((USD_per_GBP*('UK-R-Console Tables'!I88/(1+'Exchange rate'!UK_vat_rate)))+1)/10,0)*10</f>
        <v>5450</v>
      </c>
      <c r="K86" s="47"/>
    </row>
    <row r="87" spans="1:11">
      <c r="E87" s="16" t="s">
        <v>3</v>
      </c>
      <c r="F87" s="608" t="s">
        <v>451</v>
      </c>
      <c r="G87" s="607" t="s">
        <v>171</v>
      </c>
      <c r="H87" s="617">
        <f>ROUNDUP(((USD_per_GBP*('UK-R-Console Tables'!G89/(1+'Exchange rate'!UK_vat_rate)))+1)/10,0)*10</f>
        <v>3750</v>
      </c>
      <c r="I87" s="617">
        <f>ROUNDUP(((USD_per_GBP*('UK-R-Console Tables'!H89/(1+'Exchange rate'!UK_vat_rate)))+1)/10,0)*10</f>
        <v>4880</v>
      </c>
      <c r="J87" s="617">
        <f>ROUNDUP(((USD_per_GBP*('UK-R-Console Tables'!I89/(1+'Exchange rate'!UK_vat_rate)))+1)/10,0)*10</f>
        <v>5990</v>
      </c>
      <c r="K87" s="47"/>
    </row>
    <row r="88" spans="1:11">
      <c r="E88" s="16" t="s">
        <v>4</v>
      </c>
      <c r="F88" s="608" t="s">
        <v>98</v>
      </c>
      <c r="G88" s="607" t="s">
        <v>172</v>
      </c>
      <c r="H88" s="617">
        <f>ROUNDUP(((USD_per_GBP*('UK-R-Console Tables'!G90/(1+'Exchange rate'!UK_vat_rate)))+1)/10,0)*10</f>
        <v>4310</v>
      </c>
      <c r="I88" s="617">
        <f>ROUNDUP(((USD_per_GBP*('UK-R-Console Tables'!H90/(1+'Exchange rate'!UK_vat_rate)))+1)/10,0)*10</f>
        <v>5600</v>
      </c>
      <c r="J88" s="617">
        <f>ROUNDUP(((USD_per_GBP*('UK-R-Console Tables'!I90/(1+'Exchange rate'!UK_vat_rate)))+1)/10,0)*10</f>
        <v>6890</v>
      </c>
      <c r="K88" s="47"/>
    </row>
    <row r="89" spans="1:11">
      <c r="E89" s="16"/>
      <c r="F89" s="16"/>
    </row>
    <row r="90" spans="1:11">
      <c r="G90" s="16"/>
      <c r="H90" s="20"/>
      <c r="I90" s="20"/>
      <c r="J90" s="44"/>
      <c r="K90" s="44"/>
    </row>
    <row r="91" spans="1:11">
      <c r="E91" s="193" t="s">
        <v>22</v>
      </c>
      <c r="F91" s="193"/>
    </row>
    <row r="92" spans="1:11">
      <c r="E92" s="132"/>
      <c r="F92" s="132"/>
    </row>
    <row r="94" spans="1:11">
      <c r="E94" s="82" t="s">
        <v>200</v>
      </c>
      <c r="F94" s="82"/>
      <c r="G94" s="164"/>
      <c r="H94" s="79"/>
      <c r="I94" s="605">
        <f>ROUNDUP(((USD_per_GBP*('UK-R-Console Tables'!H96/(1+'Exchange rate'!UK_vat_rate)))+1)/10,0)*10</f>
        <v>910</v>
      </c>
      <c r="J94" s="45"/>
    </row>
    <row r="95" spans="1:11">
      <c r="E95" s="127"/>
      <c r="F95" s="127"/>
      <c r="J95" s="45"/>
    </row>
    <row r="96" spans="1:11">
      <c r="E96" s="57"/>
      <c r="F96" s="57"/>
      <c r="J96" s="45"/>
    </row>
    <row r="97" spans="1:11">
      <c r="E97" s="57"/>
      <c r="F97" s="57"/>
      <c r="J97" s="45"/>
    </row>
    <row r="98" spans="1:11" ht="66" customHeight="1">
      <c r="E98" s="57"/>
      <c r="F98" s="57"/>
      <c r="J98" s="45"/>
    </row>
    <row r="99" spans="1:11">
      <c r="E99" s="23"/>
      <c r="F99" s="23"/>
      <c r="J99" s="45"/>
      <c r="K99" s="23"/>
    </row>
    <row r="100" spans="1:11" ht="49.35" customHeight="1">
      <c r="A100" s="39"/>
      <c r="B100" s="354" t="s">
        <v>40</v>
      </c>
      <c r="C100" s="50"/>
      <c r="D100" s="50"/>
      <c r="E100" s="41"/>
      <c r="F100" s="41"/>
      <c r="G100" s="42"/>
      <c r="H100" s="41"/>
      <c r="I100" s="41"/>
      <c r="J100" s="41"/>
      <c r="K100" s="41"/>
    </row>
    <row r="101" spans="1:11" s="37" customFormat="1" ht="26.1" customHeight="1">
      <c r="A101" s="32"/>
      <c r="B101" s="32" t="s">
        <v>8</v>
      </c>
      <c r="C101" s="32"/>
      <c r="D101" s="32"/>
      <c r="E101" s="33" t="s">
        <v>0</v>
      </c>
      <c r="F101" s="709" t="s">
        <v>79</v>
      </c>
      <c r="G101" s="710"/>
      <c r="H101" s="34" t="s">
        <v>346</v>
      </c>
      <c r="I101" s="700" t="s">
        <v>115</v>
      </c>
      <c r="J101" s="701"/>
      <c r="K101" s="36"/>
    </row>
    <row r="102" spans="1:11">
      <c r="A102" s="60"/>
      <c r="B102" s="60"/>
      <c r="C102" s="60"/>
      <c r="D102" s="60"/>
      <c r="E102" s="48"/>
      <c r="F102" s="613" t="s">
        <v>117</v>
      </c>
      <c r="G102" s="609" t="s">
        <v>457</v>
      </c>
      <c r="H102" s="48"/>
      <c r="I102" s="699" t="s">
        <v>702</v>
      </c>
      <c r="J102" s="699"/>
      <c r="K102" s="48"/>
    </row>
    <row r="103" spans="1:11">
      <c r="A103" s="60"/>
      <c r="B103" s="60"/>
      <c r="C103" s="60"/>
      <c r="D103" s="60"/>
      <c r="E103" s="48" t="s">
        <v>2</v>
      </c>
      <c r="F103" s="615" t="s">
        <v>95</v>
      </c>
      <c r="G103" s="607" t="s">
        <v>173</v>
      </c>
      <c r="H103" s="606">
        <f>ROUNDUP(((USD_per_GBP*('UK-R-Console Tables'!G105/(1+'Exchange rate'!UK_vat_rate)))+1)/10,0)*10</f>
        <v>3410</v>
      </c>
      <c r="I103" s="614">
        <f>ROUNDUP(((USD_per_GBP*('UK-R-Console Tables'!H105/(1+'Exchange rate'!UK_vat_rate)))+1)/10,0)*10</f>
        <v>5450</v>
      </c>
      <c r="J103" s="400"/>
      <c r="K103" s="49"/>
    </row>
    <row r="104" spans="1:11">
      <c r="A104" s="60"/>
      <c r="B104" s="60"/>
      <c r="C104" s="60"/>
      <c r="D104" s="60"/>
      <c r="E104" s="48" t="s">
        <v>4</v>
      </c>
      <c r="F104" s="615" t="s">
        <v>97</v>
      </c>
      <c r="G104" s="607" t="s">
        <v>171</v>
      </c>
      <c r="H104" s="606">
        <f>ROUNDUP(((USD_per_GBP*('UK-R-Console Tables'!G106/(1+'Exchange rate'!UK_vat_rate)))+1)/10,0)*10</f>
        <v>3750</v>
      </c>
      <c r="I104" s="614">
        <f>ROUNDUP(((USD_per_GBP*('UK-R-Console Tables'!H106/(1+'Exchange rate'!UK_vat_rate)))+1)/10,0)*10</f>
        <v>5990</v>
      </c>
      <c r="J104" s="400"/>
      <c r="K104" s="49"/>
    </row>
    <row r="105" spans="1:11">
      <c r="A105" s="60"/>
      <c r="B105" s="60"/>
      <c r="C105" s="60"/>
      <c r="D105" s="60"/>
      <c r="E105" s="48"/>
      <c r="F105" s="48"/>
      <c r="G105" s="48"/>
      <c r="H105" s="60"/>
      <c r="I105" s="60"/>
      <c r="J105" s="49"/>
      <c r="K105" s="49"/>
    </row>
    <row r="106" spans="1:11">
      <c r="A106" s="60"/>
      <c r="B106" s="60"/>
      <c r="C106" s="60"/>
      <c r="D106" s="60"/>
      <c r="E106" s="60"/>
      <c r="F106" s="60"/>
      <c r="G106" s="48"/>
      <c r="H106" s="61"/>
      <c r="I106" s="61"/>
      <c r="J106" s="62"/>
      <c r="K106" s="62"/>
    </row>
    <row r="107" spans="1:11">
      <c r="A107" s="60"/>
      <c r="B107" s="60"/>
      <c r="C107" s="60"/>
      <c r="D107" s="60"/>
      <c r="E107" s="178" t="s">
        <v>22</v>
      </c>
      <c r="F107" s="178"/>
      <c r="G107" s="48"/>
      <c r="H107" s="60"/>
      <c r="I107" s="60"/>
      <c r="J107" s="60"/>
      <c r="K107" s="60"/>
    </row>
    <row r="108" spans="1:11">
      <c r="A108" s="60"/>
      <c r="B108" s="60"/>
      <c r="C108" s="60"/>
      <c r="D108" s="60"/>
      <c r="E108" s="131"/>
      <c r="F108" s="131"/>
      <c r="G108" s="133"/>
      <c r="H108" s="60"/>
      <c r="I108" s="60"/>
      <c r="J108" s="60"/>
      <c r="K108" s="60"/>
    </row>
    <row r="109" spans="1:11">
      <c r="A109" s="60"/>
      <c r="B109" s="60"/>
      <c r="C109" s="60"/>
      <c r="D109" s="60"/>
      <c r="J109" s="60"/>
      <c r="K109" s="60"/>
    </row>
    <row r="110" spans="1:11" ht="27" customHeight="1">
      <c r="E110" s="82" t="s">
        <v>14</v>
      </c>
      <c r="F110" s="82"/>
      <c r="G110" s="180"/>
      <c r="H110" s="179"/>
      <c r="I110" s="605">
        <f>ROUNDUP(((USD_per_GBP*('UK-R-Console Tables'!H112/(1+'Exchange rate'!UK_vat_rate)))+1)/10,0)*10</f>
        <v>910</v>
      </c>
      <c r="J110" s="128"/>
      <c r="K110" s="128"/>
    </row>
    <row r="111" spans="1:11" ht="27" customHeight="1">
      <c r="E111" s="131"/>
      <c r="F111" s="131"/>
      <c r="G111" s="128"/>
      <c r="H111" s="128"/>
      <c r="I111" s="128"/>
      <c r="J111" s="126"/>
      <c r="K111" s="126"/>
    </row>
    <row r="112" spans="1:11">
      <c r="E112" s="131"/>
      <c r="F112" s="131"/>
      <c r="G112" s="126"/>
      <c r="H112" s="126"/>
      <c r="I112" s="126"/>
      <c r="J112" s="45"/>
      <c r="K112" s="23"/>
    </row>
    <row r="113" spans="1:11">
      <c r="G113" s="14"/>
    </row>
    <row r="114" spans="1:11">
      <c r="G114" s="14"/>
    </row>
    <row r="115" spans="1:11" ht="51" customHeight="1">
      <c r="G115" s="14"/>
    </row>
    <row r="116" spans="1:11">
      <c r="G116" s="14"/>
    </row>
    <row r="117" spans="1:11" ht="49.35" customHeight="1">
      <c r="A117" s="39"/>
      <c r="B117" s="354" t="s">
        <v>345</v>
      </c>
      <c r="C117" s="50"/>
      <c r="D117" s="50"/>
      <c r="E117" s="41"/>
      <c r="F117" s="41"/>
      <c r="G117" s="42"/>
      <c r="H117" s="41"/>
      <c r="I117" s="41"/>
      <c r="J117" s="41"/>
      <c r="K117" s="41"/>
    </row>
    <row r="118" spans="1:11" s="37" customFormat="1" ht="26.1" customHeight="1">
      <c r="A118" s="32"/>
      <c r="B118" s="32" t="s">
        <v>8</v>
      </c>
      <c r="C118" s="32"/>
      <c r="D118" s="32"/>
      <c r="E118" s="33" t="s">
        <v>0</v>
      </c>
      <c r="F118" s="709" t="s">
        <v>79</v>
      </c>
      <c r="G118" s="710"/>
      <c r="H118" s="34" t="s">
        <v>346</v>
      </c>
      <c r="I118" s="700" t="s">
        <v>115</v>
      </c>
      <c r="J118" s="701"/>
      <c r="K118" s="36"/>
    </row>
    <row r="119" spans="1:11">
      <c r="A119" s="60"/>
      <c r="B119" s="60"/>
      <c r="C119" s="60"/>
      <c r="D119" s="60"/>
      <c r="E119" s="48"/>
      <c r="F119" s="613" t="s">
        <v>117</v>
      </c>
      <c r="G119" s="612" t="s">
        <v>457</v>
      </c>
      <c r="H119" s="48"/>
      <c r="I119" s="699" t="s">
        <v>702</v>
      </c>
      <c r="J119" s="699"/>
      <c r="K119" s="48"/>
    </row>
    <row r="120" spans="1:11">
      <c r="A120" s="60"/>
      <c r="B120" s="60"/>
      <c r="C120" s="60"/>
      <c r="D120" s="60"/>
      <c r="E120" s="16" t="s">
        <v>2</v>
      </c>
      <c r="F120" s="608" t="s">
        <v>95</v>
      </c>
      <c r="G120" s="608" t="s">
        <v>173</v>
      </c>
      <c r="H120" s="606">
        <f>ROUNDUP(((USD_per_GBP*('UK-R-Console Tables'!G122/(1+'Exchange rate'!UK_vat_rate)))+1)/10,0)*10</f>
        <v>3050</v>
      </c>
      <c r="I120" s="606">
        <f>ROUNDUP(((USD_per_GBP*('UK-R-Console Tables'!H122/(1+'Exchange rate'!UK_vat_rate)))+1)/10,0)*10</f>
        <v>4880</v>
      </c>
      <c r="J120" s="400"/>
      <c r="K120" s="49"/>
    </row>
    <row r="121" spans="1:11">
      <c r="A121" s="60"/>
      <c r="B121" s="60"/>
      <c r="C121" s="60"/>
      <c r="D121" s="60"/>
      <c r="E121" s="16" t="s">
        <v>3</v>
      </c>
      <c r="F121" s="608" t="s">
        <v>97</v>
      </c>
      <c r="G121" s="608" t="s">
        <v>171</v>
      </c>
      <c r="H121" s="606">
        <f>ROUNDUP(((USD_per_GBP*('UK-R-Console Tables'!G123/(1+'Exchange rate'!UK_vat_rate)))+1)/10,0)*10</f>
        <v>3360</v>
      </c>
      <c r="I121" s="606">
        <f>ROUNDUP(((USD_per_GBP*('UK-R-Console Tables'!H123/(1+'Exchange rate'!UK_vat_rate)))+1)/10,0)*10</f>
        <v>5360</v>
      </c>
      <c r="J121" s="400"/>
      <c r="K121" s="49"/>
    </row>
    <row r="122" spans="1:11">
      <c r="A122" s="60"/>
      <c r="B122" s="60"/>
      <c r="C122" s="60"/>
      <c r="D122" s="60"/>
      <c r="E122" s="16" t="s">
        <v>4</v>
      </c>
      <c r="F122" s="608" t="s">
        <v>98</v>
      </c>
      <c r="G122" s="608" t="s">
        <v>172</v>
      </c>
      <c r="H122" s="606">
        <f>ROUNDUP(((USD_per_GBP*('UK-R-Console Tables'!G124/(1+'Exchange rate'!UK_vat_rate)))+1)/10,0)*10</f>
        <v>3860</v>
      </c>
      <c r="I122" s="606">
        <f>ROUNDUP(((USD_per_GBP*('UK-R-Console Tables'!H124/(1+'Exchange rate'!UK_vat_rate)))+1)/10,0)*10</f>
        <v>6170</v>
      </c>
      <c r="J122" s="400"/>
      <c r="K122" s="49"/>
    </row>
    <row r="123" spans="1:11">
      <c r="A123" s="60"/>
      <c r="B123" s="60"/>
      <c r="C123" s="60"/>
      <c r="D123" s="60"/>
      <c r="E123" s="60"/>
      <c r="F123" s="60"/>
      <c r="G123" s="48"/>
      <c r="H123" s="65"/>
      <c r="I123" s="61"/>
      <c r="J123" s="62"/>
      <c r="K123" s="62"/>
    </row>
    <row r="124" spans="1:11">
      <c r="A124" s="60"/>
      <c r="B124" s="60"/>
      <c r="C124" s="60"/>
      <c r="D124" s="60"/>
      <c r="E124" s="178" t="s">
        <v>22</v>
      </c>
      <c r="F124" s="178"/>
      <c r="G124" s="48"/>
      <c r="H124" s="60"/>
      <c r="I124" s="60"/>
      <c r="J124" s="60"/>
      <c r="K124" s="60"/>
    </row>
    <row r="125" spans="1:11">
      <c r="A125" s="60"/>
      <c r="B125" s="60"/>
      <c r="C125" s="60"/>
      <c r="D125" s="60"/>
      <c r="E125" s="131"/>
      <c r="F125" s="131"/>
      <c r="G125" s="133"/>
      <c r="H125" s="60"/>
      <c r="I125" s="60"/>
      <c r="J125" s="60"/>
      <c r="K125" s="60"/>
    </row>
    <row r="126" spans="1:11">
      <c r="A126" s="60"/>
      <c r="B126" s="60"/>
      <c r="C126" s="60"/>
      <c r="D126" s="60"/>
      <c r="J126" s="60"/>
      <c r="K126" s="60"/>
    </row>
    <row r="127" spans="1:11" ht="27" customHeight="1">
      <c r="E127" s="82" t="s">
        <v>14</v>
      </c>
      <c r="F127" s="82"/>
      <c r="G127" s="180"/>
      <c r="H127" s="179"/>
      <c r="I127" s="605">
        <f>ROUNDUP(((USD_per_GBP*('UK-R-Console Tables'!H129/(1+'Exchange rate'!UK_vat_rate)))+1)/10,0)*10</f>
        <v>910</v>
      </c>
      <c r="J127" s="128"/>
      <c r="K127" s="128"/>
    </row>
    <row r="128" spans="1:11" ht="27" customHeight="1">
      <c r="E128" s="131"/>
      <c r="F128" s="131"/>
      <c r="G128" s="128"/>
      <c r="H128" s="128"/>
      <c r="I128" s="128"/>
      <c r="J128" s="126"/>
      <c r="K128" s="126"/>
    </row>
    <row r="129" spans="1:11" ht="27" customHeight="1">
      <c r="E129" s="131"/>
      <c r="F129" s="131"/>
      <c r="G129" s="128"/>
      <c r="H129" s="128"/>
      <c r="I129" s="128"/>
      <c r="J129" s="126"/>
      <c r="K129" s="126"/>
    </row>
    <row r="130" spans="1:11" ht="27" customHeight="1">
      <c r="E130" s="131"/>
      <c r="F130" s="131"/>
      <c r="G130" s="128"/>
      <c r="H130" s="128"/>
      <c r="I130" s="128"/>
      <c r="J130" s="126"/>
      <c r="K130" s="126"/>
    </row>
    <row r="131" spans="1:11" ht="49.35" customHeight="1">
      <c r="A131" s="39" t="s">
        <v>23</v>
      </c>
      <c r="B131" s="354" t="s">
        <v>30</v>
      </c>
      <c r="C131" s="50"/>
      <c r="D131" s="50"/>
      <c r="E131" s="41"/>
      <c r="F131" s="41"/>
      <c r="G131" s="42"/>
      <c r="H131" s="41"/>
      <c r="I131" s="41"/>
      <c r="J131" s="41"/>
      <c r="K131" s="41"/>
    </row>
    <row r="132" spans="1:11" s="37" customFormat="1" ht="26.1" customHeight="1">
      <c r="A132" s="32"/>
      <c r="B132" s="32" t="s">
        <v>8</v>
      </c>
      <c r="C132" s="32"/>
      <c r="D132" s="32"/>
      <c r="E132" s="33" t="s">
        <v>0</v>
      </c>
      <c r="F132" s="709" t="s">
        <v>79</v>
      </c>
      <c r="G132" s="710"/>
      <c r="H132" s="34" t="s">
        <v>346</v>
      </c>
      <c r="I132" s="700" t="s">
        <v>115</v>
      </c>
      <c r="J132" s="701"/>
      <c r="K132" s="36"/>
    </row>
    <row r="133" spans="1:11">
      <c r="E133" s="16"/>
      <c r="F133" s="613" t="s">
        <v>117</v>
      </c>
      <c r="G133" s="612" t="s">
        <v>457</v>
      </c>
      <c r="H133" s="16"/>
      <c r="I133" s="699" t="s">
        <v>702</v>
      </c>
      <c r="J133" s="699"/>
      <c r="K133" s="16"/>
    </row>
    <row r="134" spans="1:11">
      <c r="E134" s="16" t="s">
        <v>2</v>
      </c>
      <c r="F134" s="608" t="s">
        <v>96</v>
      </c>
      <c r="G134" s="611" t="s">
        <v>458</v>
      </c>
      <c r="H134" s="606">
        <f>ROUNDUP(((USD_per_GBP*('UK-R-Console Tables'!G135/(1+'Exchange rate'!UK_vat_rate)))+1)/10,0)*10</f>
        <v>3500</v>
      </c>
      <c r="I134" s="614">
        <f>ROUNDUP(((USD_per_GBP*('UK-R-Console Tables'!H135/(1+'Exchange rate'!UK_vat_rate)))+1)/10,0)*10</f>
        <v>5030</v>
      </c>
      <c r="J134" s="400"/>
      <c r="K134" s="47"/>
    </row>
    <row r="135" spans="1:11">
      <c r="E135" s="16" t="s">
        <v>3</v>
      </c>
      <c r="F135" s="608" t="s">
        <v>95</v>
      </c>
      <c r="G135" s="608" t="s">
        <v>173</v>
      </c>
      <c r="H135" s="606">
        <f>ROUNDUP(((USD_per_GBP*('UK-R-Console Tables'!G136/(1+'Exchange rate'!UK_vat_rate)))+1)/10,0)*10</f>
        <v>3750</v>
      </c>
      <c r="I135" s="614">
        <f>ROUNDUP(((USD_per_GBP*('UK-R-Console Tables'!H136/(1+'Exchange rate'!UK_vat_rate)))+1)/10,0)*10</f>
        <v>5860</v>
      </c>
      <c r="J135" s="400"/>
      <c r="K135" s="47"/>
    </row>
    <row r="136" spans="1:11">
      <c r="E136" s="16" t="s">
        <v>4</v>
      </c>
      <c r="F136" s="608" t="s">
        <v>97</v>
      </c>
      <c r="G136" s="608" t="s">
        <v>171</v>
      </c>
      <c r="H136" s="606">
        <f>ROUNDUP(((USD_per_GBP*('UK-R-Console Tables'!G137/(1+'Exchange rate'!UK_vat_rate)))+1)/10,0)*10</f>
        <v>4560</v>
      </c>
      <c r="I136" s="614">
        <f>ROUNDUP(((USD_per_GBP*('UK-R-Console Tables'!H137/(1+'Exchange rate'!UK_vat_rate)))+1)/10,0)*10</f>
        <v>6510</v>
      </c>
      <c r="J136" s="400"/>
      <c r="K136" s="47"/>
    </row>
    <row r="137" spans="1:11">
      <c r="E137" s="16" t="s">
        <v>5</v>
      </c>
      <c r="F137" s="608" t="s">
        <v>98</v>
      </c>
      <c r="G137" s="608" t="s">
        <v>172</v>
      </c>
      <c r="H137" s="606">
        <f>ROUNDUP(((USD_per_GBP*('UK-R-Console Tables'!G138/(1+'Exchange rate'!UK_vat_rate)))+1)/10,0)*10</f>
        <v>5170</v>
      </c>
      <c r="I137" s="614">
        <f>ROUNDUP(((USD_per_GBP*('UK-R-Console Tables'!H138/(1+'Exchange rate'!UK_vat_rate)))+1)/10,0)*10</f>
        <v>8120</v>
      </c>
      <c r="J137" s="400"/>
      <c r="K137" s="47"/>
    </row>
    <row r="138" spans="1:11">
      <c r="E138" s="16"/>
      <c r="F138" s="16"/>
      <c r="I138" s="55"/>
      <c r="J138" s="55"/>
      <c r="K138" s="47"/>
    </row>
    <row r="139" spans="1:11">
      <c r="G139" s="16"/>
      <c r="H139" s="20"/>
      <c r="I139" s="20"/>
      <c r="J139" s="44"/>
      <c r="K139" s="44"/>
    </row>
    <row r="140" spans="1:11">
      <c r="E140" s="193" t="s">
        <v>22</v>
      </c>
      <c r="F140" s="193"/>
    </row>
    <row r="141" spans="1:11">
      <c r="E141" s="131"/>
      <c r="F141" s="131"/>
    </row>
    <row r="143" spans="1:11">
      <c r="E143" s="82" t="s">
        <v>14</v>
      </c>
      <c r="F143" s="82"/>
      <c r="G143" s="164"/>
      <c r="H143" s="79"/>
      <c r="I143" s="605">
        <f>ROUNDUP(((USD_per_GBP*('UK-R-Console Tables'!H144/(1+'Exchange rate'!UK_vat_rate)))+1)/10,0)*10</f>
        <v>910</v>
      </c>
    </row>
    <row r="144" spans="1:11">
      <c r="E144" s="131"/>
      <c r="F144" s="131"/>
    </row>
    <row r="145" spans="1:11" ht="72" customHeight="1">
      <c r="E145" s="131"/>
      <c r="F145" s="131"/>
      <c r="J145" s="45"/>
    </row>
    <row r="146" spans="1:11" ht="49.35" customHeight="1">
      <c r="A146" s="39"/>
      <c r="B146" s="354" t="s">
        <v>34</v>
      </c>
      <c r="C146" s="359"/>
      <c r="D146" s="50"/>
      <c r="E146" s="41"/>
      <c r="F146" s="41"/>
      <c r="G146" s="42"/>
      <c r="H146" s="41"/>
      <c r="I146" s="41"/>
      <c r="J146" s="41"/>
      <c r="K146" s="41"/>
    </row>
    <row r="147" spans="1:11" s="37" customFormat="1" ht="26.1" customHeight="1">
      <c r="A147" s="32"/>
      <c r="B147" s="32" t="s">
        <v>8</v>
      </c>
      <c r="C147" s="32"/>
      <c r="D147" s="32"/>
      <c r="E147" s="33" t="s">
        <v>0</v>
      </c>
      <c r="F147" s="709" t="s">
        <v>79</v>
      </c>
      <c r="G147" s="710"/>
      <c r="H147" s="34" t="s">
        <v>346</v>
      </c>
      <c r="I147" s="34" t="s">
        <v>82</v>
      </c>
      <c r="J147" s="38"/>
      <c r="K147" s="36"/>
    </row>
    <row r="148" spans="1:11">
      <c r="E148" s="16"/>
      <c r="F148" s="613" t="s">
        <v>117</v>
      </c>
      <c r="G148" s="612" t="s">
        <v>457</v>
      </c>
      <c r="H148" s="16"/>
      <c r="I148" s="16"/>
      <c r="J148" s="59"/>
      <c r="K148" s="59"/>
    </row>
    <row r="149" spans="1:11">
      <c r="E149" s="16" t="s">
        <v>2</v>
      </c>
      <c r="F149" s="608" t="s">
        <v>96</v>
      </c>
      <c r="G149" s="611" t="s">
        <v>458</v>
      </c>
      <c r="H149" s="606">
        <f>ROUNDUP(((USD_per_GBP*('UK-R-Console Tables'!G150/(1+'Exchange rate'!UK_vat_rate)))+1)/10,0)*10</f>
        <v>1410</v>
      </c>
      <c r="I149" s="606">
        <f>ROUNDUP(((USD_per_GBP*('UK-R-Console Tables'!H150/(1+'Exchange rate'!UK_vat_rate)))+1)/10,0)*10</f>
        <v>2590</v>
      </c>
      <c r="J149" s="18"/>
      <c r="K149" s="23"/>
    </row>
    <row r="150" spans="1:11">
      <c r="E150" s="16" t="s">
        <v>3</v>
      </c>
      <c r="F150" s="608" t="s">
        <v>95</v>
      </c>
      <c r="G150" s="608" t="s">
        <v>173</v>
      </c>
      <c r="H150" s="606">
        <f>ROUNDUP(((USD_per_GBP*('UK-R-Console Tables'!G151/(1+'Exchange rate'!UK_vat_rate)))+1)/10,0)*10</f>
        <v>1680</v>
      </c>
      <c r="I150" s="606">
        <f>ROUNDUP(((USD_per_GBP*('UK-R-Console Tables'!H151/(1+'Exchange rate'!UK_vat_rate)))+1)/10,0)*10</f>
        <v>3100</v>
      </c>
      <c r="J150" s="18"/>
      <c r="K150" s="23"/>
    </row>
    <row r="151" spans="1:11">
      <c r="E151" s="16" t="s">
        <v>4</v>
      </c>
      <c r="F151" s="608" t="s">
        <v>97</v>
      </c>
      <c r="G151" s="608" t="s">
        <v>171</v>
      </c>
      <c r="H151" s="606">
        <f>ROUNDUP(((USD_per_GBP*('UK-R-Console Tables'!G152/(1+'Exchange rate'!UK_vat_rate)))+1)/10,0)*10</f>
        <v>2370</v>
      </c>
      <c r="I151" s="606">
        <f>ROUNDUP(((USD_per_GBP*('UK-R-Console Tables'!H152/(1+'Exchange rate'!UK_vat_rate)))+1)/10,0)*10</f>
        <v>4370</v>
      </c>
      <c r="J151" s="18"/>
      <c r="K151" s="23"/>
    </row>
    <row r="152" spans="1:11">
      <c r="E152" s="16" t="s">
        <v>5</v>
      </c>
      <c r="F152" s="608" t="s">
        <v>98</v>
      </c>
      <c r="G152" s="608" t="s">
        <v>172</v>
      </c>
      <c r="H152" s="606">
        <f>ROUNDUP(((USD_per_GBP*('UK-R-Console Tables'!G153/(1+'Exchange rate'!UK_vat_rate)))+1)/10,0)*10</f>
        <v>3570</v>
      </c>
      <c r="I152" s="606">
        <f>ROUNDUP(((USD_per_GBP*('UK-R-Console Tables'!H153/(1+'Exchange rate'!UK_vat_rate)))+1)/10,0)*10</f>
        <v>6580</v>
      </c>
      <c r="J152" s="18"/>
      <c r="K152" s="23"/>
    </row>
    <row r="153" spans="1:11">
      <c r="E153" s="16"/>
      <c r="F153" s="16"/>
      <c r="J153" s="44"/>
      <c r="K153" s="23"/>
    </row>
    <row r="154" spans="1:11">
      <c r="G154" s="16"/>
      <c r="H154" s="20"/>
      <c r="I154" s="20"/>
      <c r="K154" s="23"/>
    </row>
    <row r="155" spans="1:11">
      <c r="E155" s="193" t="s">
        <v>22</v>
      </c>
      <c r="F155" s="193"/>
      <c r="K155" s="23"/>
    </row>
    <row r="156" spans="1:11">
      <c r="E156" s="131"/>
      <c r="F156" s="131"/>
      <c r="K156" s="23"/>
    </row>
    <row r="157" spans="1:11">
      <c r="J157" s="45"/>
      <c r="K157" s="23"/>
    </row>
    <row r="158" spans="1:11">
      <c r="E158" s="82" t="s">
        <v>14</v>
      </c>
      <c r="F158" s="82"/>
      <c r="G158" s="164"/>
      <c r="H158" s="79"/>
      <c r="I158" s="605">
        <f>ROUNDUP(((USD_per_GBP*('UK-R-Console Tables'!H159/(1+'Exchange rate'!UK_vat_rate)))+1)/10,0)*10</f>
        <v>610</v>
      </c>
      <c r="J158" s="45"/>
      <c r="K158" s="23"/>
    </row>
    <row r="159" spans="1:11" ht="48.75" customHeight="1">
      <c r="E159" s="131"/>
      <c r="F159" s="131"/>
      <c r="J159" s="45"/>
      <c r="K159" s="23"/>
    </row>
    <row r="160" spans="1:11">
      <c r="E160" s="131"/>
      <c r="F160" s="131"/>
      <c r="J160" s="45"/>
      <c r="K160" s="23"/>
    </row>
    <row r="161" spans="1:11">
      <c r="E161" s="24"/>
      <c r="F161" s="24"/>
      <c r="J161" s="45"/>
      <c r="K161" s="23"/>
    </row>
    <row r="162" spans="1:11">
      <c r="E162" s="24"/>
      <c r="F162" s="24"/>
      <c r="J162" s="45"/>
      <c r="K162" s="23"/>
    </row>
    <row r="163" spans="1:11" ht="49.35" customHeight="1">
      <c r="A163" s="39"/>
      <c r="B163" s="354" t="s">
        <v>35</v>
      </c>
      <c r="C163" s="50"/>
      <c r="D163" s="50"/>
      <c r="E163" s="41"/>
      <c r="F163" s="41"/>
      <c r="G163" s="42"/>
      <c r="H163" s="41"/>
      <c r="I163" s="41"/>
      <c r="J163" s="41"/>
      <c r="K163" s="41"/>
    </row>
    <row r="164" spans="1:11" s="37" customFormat="1" ht="26.1" customHeight="1">
      <c r="A164" s="32"/>
      <c r="B164" s="32" t="s">
        <v>259</v>
      </c>
      <c r="C164" s="32"/>
      <c r="D164" s="32"/>
      <c r="E164" s="33" t="s">
        <v>0</v>
      </c>
      <c r="F164" s="709" t="s">
        <v>79</v>
      </c>
      <c r="G164" s="710"/>
      <c r="H164" s="34" t="s">
        <v>346</v>
      </c>
      <c r="I164" s="123" t="s">
        <v>82</v>
      </c>
      <c r="J164" s="36" t="s">
        <v>439</v>
      </c>
      <c r="K164" s="36"/>
    </row>
    <row r="165" spans="1:11" ht="42">
      <c r="E165" s="16"/>
      <c r="F165" s="613" t="s">
        <v>117</v>
      </c>
      <c r="G165" s="612" t="s">
        <v>457</v>
      </c>
      <c r="H165" s="218"/>
      <c r="J165" s="616" t="s">
        <v>702</v>
      </c>
      <c r="K165" s="46"/>
    </row>
    <row r="166" spans="1:11">
      <c r="E166" s="16" t="s">
        <v>2</v>
      </c>
      <c r="F166" s="608" t="s">
        <v>96</v>
      </c>
      <c r="G166" s="611" t="s">
        <v>458</v>
      </c>
      <c r="H166" s="606">
        <f>ROUNDUP(((USD_per_GBP*('UK-R-Console Tables'!G167/(1+'Exchange rate'!UK_vat_rate)))+1)/10,0)*10</f>
        <v>1510</v>
      </c>
      <c r="I166" s="606">
        <f>ROUNDUP(((USD_per_GBP*('UK-R-Console Tables'!H167/(1+'Exchange rate'!UK_vat_rate)))+1)/10,0)*10</f>
        <v>2910</v>
      </c>
      <c r="J166" s="606">
        <f>ROUNDUP(((USD_per_GBP*('UK-R-Console Tables'!I167/(1+'Exchange rate'!UK_vat_rate)))+1)/10,0)*10</f>
        <v>3020</v>
      </c>
    </row>
    <row r="167" spans="1:11">
      <c r="E167" s="16" t="s">
        <v>3</v>
      </c>
      <c r="F167" s="608" t="s">
        <v>95</v>
      </c>
      <c r="G167" s="608" t="s">
        <v>173</v>
      </c>
      <c r="H167" s="606">
        <f>ROUNDUP(((USD_per_GBP*('UK-R-Console Tables'!G168/(1+'Exchange rate'!UK_vat_rate)))+1)/10,0)*10</f>
        <v>1820</v>
      </c>
      <c r="I167" s="606">
        <f>ROUNDUP(((USD_per_GBP*('UK-R-Console Tables'!H168/(1+'Exchange rate'!UK_vat_rate)))+1)/10,0)*10</f>
        <v>3490</v>
      </c>
      <c r="J167" s="606">
        <f>ROUNDUP(((USD_per_GBP*('UK-R-Console Tables'!I168/(1+'Exchange rate'!UK_vat_rate)))+1)/10,0)*10</f>
        <v>3620</v>
      </c>
    </row>
    <row r="168" spans="1:11">
      <c r="E168" s="16" t="s">
        <v>4</v>
      </c>
      <c r="F168" s="608" t="s">
        <v>97</v>
      </c>
      <c r="G168" s="608" t="s">
        <v>171</v>
      </c>
      <c r="H168" s="606">
        <f>ROUNDUP(((USD_per_GBP*('UK-R-Console Tables'!G169/(1+'Exchange rate'!UK_vat_rate)))+1)/10,0)*10</f>
        <v>2560</v>
      </c>
      <c r="I168" s="606">
        <f>ROUNDUP(((USD_per_GBP*('UK-R-Console Tables'!H169/(1+'Exchange rate'!UK_vat_rate)))+1)/10,0)*10</f>
        <v>4910</v>
      </c>
      <c r="J168" s="606">
        <f>ROUNDUP(((USD_per_GBP*('UK-R-Console Tables'!I169/(1+'Exchange rate'!UK_vat_rate)))+1)/10,0)*10</f>
        <v>5090</v>
      </c>
    </row>
    <row r="169" spans="1:11">
      <c r="E169" s="16" t="s">
        <v>5</v>
      </c>
      <c r="F169" s="608" t="s">
        <v>98</v>
      </c>
      <c r="G169" s="608" t="s">
        <v>172</v>
      </c>
      <c r="H169" s="606">
        <f>ROUNDUP(((USD_per_GBP*('UK-R-Console Tables'!G170/(1+'Exchange rate'!UK_vat_rate)))+1)/10,0)*10</f>
        <v>3840</v>
      </c>
      <c r="I169" s="606">
        <f>ROUNDUP(((USD_per_GBP*('UK-R-Console Tables'!H170/(1+'Exchange rate'!UK_vat_rate)))+1)/10,0)*10</f>
        <v>7400</v>
      </c>
      <c r="J169" s="606">
        <f>ROUNDUP(((USD_per_GBP*('UK-R-Console Tables'!I170/(1+'Exchange rate'!UK_vat_rate)))+1)/10,0)*10</f>
        <v>7680</v>
      </c>
    </row>
    <row r="170" spans="1:11">
      <c r="E170" s="16"/>
      <c r="F170" s="16"/>
      <c r="I170" s="606"/>
    </row>
    <row r="171" spans="1:11">
      <c r="G171" s="16"/>
      <c r="H171" s="20"/>
      <c r="I171" s="20"/>
    </row>
    <row r="172" spans="1:11">
      <c r="E172" s="193" t="s">
        <v>22</v>
      </c>
      <c r="F172" s="193"/>
    </row>
    <row r="173" spans="1:11">
      <c r="E173" s="131"/>
      <c r="F173" s="131"/>
    </row>
    <row r="175" spans="1:11">
      <c r="E175" s="82" t="s">
        <v>14</v>
      </c>
      <c r="F175" s="82"/>
      <c r="G175" s="164"/>
      <c r="H175" s="79"/>
      <c r="I175" s="605">
        <f>ROUNDUP(((USD_per_GBP*('UK-R-Console Tables'!H176/(1+'Exchange rate'!UK_vat_rate)))+1)/10,0)*10</f>
        <v>610</v>
      </c>
    </row>
    <row r="176" spans="1:11">
      <c r="E176" s="131"/>
      <c r="F176" s="131"/>
    </row>
    <row r="177" spans="1:10">
      <c r="E177" s="131"/>
      <c r="F177" s="131"/>
    </row>
    <row r="179" spans="1:10">
      <c r="E179" s="24"/>
      <c r="F179" s="24"/>
      <c r="I179" s="256"/>
    </row>
    <row r="180" spans="1:10" ht="21.75" customHeight="1">
      <c r="G180" s="14"/>
    </row>
    <row r="181" spans="1:10" ht="49.35" customHeight="1">
      <c r="A181" s="232"/>
      <c r="B181" s="354" t="s">
        <v>35</v>
      </c>
      <c r="C181" s="359"/>
      <c r="D181" s="4"/>
      <c r="E181" s="233"/>
      <c r="F181" s="233"/>
      <c r="G181" s="42"/>
      <c r="H181" s="41"/>
      <c r="I181" s="41"/>
      <c r="J181" s="41"/>
    </row>
    <row r="182" spans="1:10">
      <c r="A182" s="32"/>
      <c r="B182" s="32" t="s">
        <v>8</v>
      </c>
      <c r="C182" s="32"/>
      <c r="D182" s="32"/>
      <c r="E182" s="33" t="s">
        <v>0</v>
      </c>
      <c r="F182" s="709" t="s">
        <v>79</v>
      </c>
      <c r="G182" s="710"/>
      <c r="H182" s="34" t="s">
        <v>346</v>
      </c>
      <c r="I182" s="34" t="s">
        <v>82</v>
      </c>
      <c r="J182" s="38"/>
    </row>
    <row r="183" spans="1:10">
      <c r="E183" s="16"/>
      <c r="F183" s="613" t="s">
        <v>117</v>
      </c>
      <c r="G183" s="612" t="s">
        <v>457</v>
      </c>
      <c r="H183" s="16"/>
      <c r="I183" s="16"/>
      <c r="J183" s="46"/>
    </row>
    <row r="184" spans="1:10">
      <c r="E184" s="16" t="s">
        <v>2</v>
      </c>
      <c r="F184" s="608" t="s">
        <v>96</v>
      </c>
      <c r="G184" s="611" t="s">
        <v>458</v>
      </c>
      <c r="H184" s="606">
        <f>ROUNDUP(((USD_per_GBP*('UK-R-Console Tables'!G186/(1+'Exchange rate'!UK_vat_rate)))+1)/10,0)*10</f>
        <v>1410</v>
      </c>
      <c r="I184" s="606">
        <f>ROUNDUP(((USD_per_GBP*('UK-R-Console Tables'!H186/(1+'Exchange rate'!UK_vat_rate)))+1)/10,0)*10</f>
        <v>2590</v>
      </c>
    </row>
    <row r="185" spans="1:10">
      <c r="E185" s="16" t="s">
        <v>3</v>
      </c>
      <c r="F185" s="608" t="s">
        <v>95</v>
      </c>
      <c r="G185" s="608" t="s">
        <v>173</v>
      </c>
      <c r="H185" s="606">
        <f>ROUNDUP(((USD_per_GBP*('UK-R-Console Tables'!G187/(1+'Exchange rate'!UK_vat_rate)))+1)/10,0)*10</f>
        <v>1680</v>
      </c>
      <c r="I185" s="606">
        <f>ROUNDUP(((USD_per_GBP*('UK-R-Console Tables'!H187/(1+'Exchange rate'!UK_vat_rate)))+1)/10,0)*10</f>
        <v>3100</v>
      </c>
    </row>
    <row r="186" spans="1:10">
      <c r="E186" s="16" t="s">
        <v>4</v>
      </c>
      <c r="F186" s="608" t="s">
        <v>97</v>
      </c>
      <c r="G186" s="608" t="s">
        <v>171</v>
      </c>
      <c r="H186" s="606">
        <f>ROUNDUP(((USD_per_GBP*('UK-R-Console Tables'!G188/(1+'Exchange rate'!UK_vat_rate)))+1)/10,0)*10</f>
        <v>2370</v>
      </c>
      <c r="I186" s="606">
        <f>ROUNDUP(((USD_per_GBP*('UK-R-Console Tables'!H188/(1+'Exchange rate'!UK_vat_rate)))+1)/10,0)*10</f>
        <v>4370</v>
      </c>
    </row>
    <row r="187" spans="1:10">
      <c r="E187" s="16" t="s">
        <v>5</v>
      </c>
      <c r="F187" s="608" t="s">
        <v>98</v>
      </c>
      <c r="G187" s="608" t="s">
        <v>172</v>
      </c>
      <c r="H187" s="606">
        <f>ROUNDUP(((USD_per_GBP*('UK-R-Console Tables'!G189/(1+'Exchange rate'!UK_vat_rate)))+1)/10,0)*10</f>
        <v>3570</v>
      </c>
      <c r="I187" s="606">
        <f>ROUNDUP(((USD_per_GBP*('UK-R-Console Tables'!H189/(1+'Exchange rate'!UK_vat_rate)))+1)/10,0)*10</f>
        <v>6580</v>
      </c>
    </row>
    <row r="188" spans="1:10">
      <c r="E188" s="16"/>
      <c r="F188" s="19"/>
      <c r="H188" s="606"/>
      <c r="I188" s="606"/>
    </row>
    <row r="189" spans="1:10">
      <c r="G189" s="16"/>
      <c r="H189" s="20"/>
      <c r="I189" s="20"/>
    </row>
    <row r="190" spans="1:10">
      <c r="E190" s="193" t="s">
        <v>22</v>
      </c>
      <c r="F190" s="193"/>
    </row>
    <row r="191" spans="1:10">
      <c r="E191" s="131"/>
      <c r="F191" s="131"/>
    </row>
    <row r="193" spans="1:11">
      <c r="E193" s="82" t="s">
        <v>14</v>
      </c>
      <c r="F193" s="82"/>
      <c r="G193" s="164"/>
      <c r="H193" s="79"/>
      <c r="I193" s="605">
        <f>ROUNDUP(((USD_per_GBP*('UK-R-Console Tables'!H195/(1+'Exchange rate'!UK_vat_rate)))+1)/10,0)*10</f>
        <v>610</v>
      </c>
    </row>
    <row r="194" spans="1:11">
      <c r="E194" s="131"/>
      <c r="F194" s="131"/>
    </row>
    <row r="195" spans="1:11" ht="63" customHeight="1">
      <c r="E195" s="131"/>
      <c r="F195" s="131"/>
    </row>
    <row r="196" spans="1:11" ht="49.35" customHeight="1">
      <c r="A196" s="39"/>
      <c r="B196" s="25" t="s">
        <v>516</v>
      </c>
      <c r="C196" s="50"/>
      <c r="D196" s="50"/>
      <c r="E196" s="41"/>
      <c r="F196" s="41"/>
      <c r="G196" s="42"/>
      <c r="H196" s="41"/>
      <c r="I196" s="41"/>
      <c r="J196" s="41"/>
      <c r="K196" s="41"/>
    </row>
    <row r="197" spans="1:11">
      <c r="A197" s="32"/>
      <c r="B197" s="32" t="s">
        <v>83</v>
      </c>
      <c r="C197" s="32"/>
      <c r="D197" s="32"/>
      <c r="E197" s="33" t="s">
        <v>0</v>
      </c>
      <c r="F197" s="711" t="s">
        <v>79</v>
      </c>
      <c r="G197" s="712"/>
      <c r="H197" s="34" t="s">
        <v>346</v>
      </c>
      <c r="I197" s="123" t="s">
        <v>439</v>
      </c>
      <c r="J197" s="38"/>
      <c r="K197" s="23"/>
    </row>
    <row r="198" spans="1:11">
      <c r="E198" s="16"/>
      <c r="F198" s="52" t="s">
        <v>119</v>
      </c>
      <c r="G198" s="609" t="s">
        <v>131</v>
      </c>
      <c r="H198" s="46"/>
      <c r="I198" s="218" t="s">
        <v>702</v>
      </c>
      <c r="K198" s="23"/>
    </row>
    <row r="199" spans="1:11">
      <c r="E199" s="16" t="s">
        <v>2</v>
      </c>
      <c r="F199" s="48" t="s">
        <v>729</v>
      </c>
      <c r="G199" s="22" t="s">
        <v>730</v>
      </c>
      <c r="H199" s="606">
        <f>ROUNDUP(((USD_per_GBP*('UK-R-Console Tables'!G201/(1+'Exchange rate'!UK_vat_rate)))+1)/10,0)*10</f>
        <v>5380</v>
      </c>
      <c r="I199" s="606">
        <f>ROUNDUP(((USD_per_GBP*('UK-R-Console Tables'!H201/(1+'Exchange rate'!UK_vat_rate)))+1)/10,0)*10</f>
        <v>8600</v>
      </c>
      <c r="K199" s="23"/>
    </row>
    <row r="200" spans="1:11">
      <c r="E200" s="16" t="s">
        <v>3</v>
      </c>
      <c r="F200" s="19" t="s">
        <v>745</v>
      </c>
      <c r="G200" s="19" t="s">
        <v>746</v>
      </c>
      <c r="H200" s="606">
        <f>ROUNDUP(((USD_per_GBP*('UK-R-Console Tables'!G202/(1+'Exchange rate'!UK_vat_rate)))+1)/10,0)*10</f>
        <v>5730</v>
      </c>
      <c r="I200" s="606">
        <f>ROUNDUP(((USD_per_GBP*('UK-R-Console Tables'!H202/(1+'Exchange rate'!UK_vat_rate)))+1)/10,0)*10</f>
        <v>9170</v>
      </c>
      <c r="J200" s="44"/>
      <c r="K200" s="23"/>
    </row>
    <row r="201" spans="1:11">
      <c r="E201" s="19" t="s">
        <v>4</v>
      </c>
      <c r="F201" s="16" t="s">
        <v>554</v>
      </c>
      <c r="G201" s="611" t="s">
        <v>555</v>
      </c>
      <c r="H201" s="606">
        <f>ROUNDUP(((USD_per_GBP*('UK-R-Console Tables'!G203/(1+'Exchange rate'!UK_vat_rate)))+1)/10,0)*10</f>
        <v>6180</v>
      </c>
      <c r="I201" s="606">
        <f>ROUNDUP(((USD_per_GBP*('UK-R-Console Tables'!H203/(1+'Exchange rate'!UK_vat_rate)))+1)/10,0)*10</f>
        <v>9880</v>
      </c>
      <c r="J201" s="44"/>
      <c r="K201" s="23"/>
    </row>
    <row r="202" spans="1:11">
      <c r="E202" s="193" t="s">
        <v>22</v>
      </c>
      <c r="F202" s="193"/>
      <c r="G202" s="67"/>
      <c r="H202" s="67"/>
      <c r="I202" s="9"/>
      <c r="K202" s="23"/>
    </row>
    <row r="203" spans="1:11">
      <c r="E203" s="169"/>
      <c r="F203" s="169"/>
      <c r="G203" s="67"/>
      <c r="H203" s="67"/>
      <c r="I203" s="9"/>
      <c r="K203" s="23"/>
    </row>
    <row r="204" spans="1:11">
      <c r="E204" s="81" t="s">
        <v>14</v>
      </c>
      <c r="F204" s="81"/>
      <c r="G204" s="160"/>
      <c r="H204" s="160"/>
      <c r="I204" s="605">
        <f>ROUNDUP(((USD_per_GBP*('UK-R-Console Tables'!H207/(1+'Exchange rate'!UK_vat_rate)))+1)/10,0)*10</f>
        <v>820</v>
      </c>
      <c r="K204" s="23"/>
    </row>
    <row r="205" spans="1:11">
      <c r="E205" s="24"/>
      <c r="F205" s="24"/>
      <c r="G205" s="67"/>
      <c r="H205" s="67"/>
      <c r="I205" s="143"/>
      <c r="K205" s="23"/>
    </row>
    <row r="206" spans="1:11">
      <c r="E206" s="24" t="s">
        <v>544</v>
      </c>
      <c r="F206" s="24"/>
      <c r="G206" s="67"/>
      <c r="H206" s="67"/>
      <c r="I206" s="606"/>
      <c r="K206" s="23"/>
    </row>
    <row r="207" spans="1:11">
      <c r="E207" s="81" t="s">
        <v>545</v>
      </c>
      <c r="F207" s="550"/>
      <c r="G207" s="164"/>
      <c r="H207" s="79"/>
      <c r="I207" s="605">
        <f>ROUNDUP(((USD_per_GBP*('UK-R-Console Tables'!H210/(1+'Exchange rate'!UK_vat_rate)))+1)/10,0)*10</f>
        <v>1880</v>
      </c>
      <c r="K207" s="23"/>
    </row>
    <row r="208" spans="1:11">
      <c r="E208" s="23"/>
      <c r="F208" s="23"/>
      <c r="I208" s="256"/>
      <c r="K208" s="23"/>
    </row>
    <row r="209" spans="1:11" ht="97.5" customHeight="1">
      <c r="E209" s="369"/>
      <c r="F209" s="369"/>
      <c r="I209" s="256"/>
      <c r="K209" s="23"/>
    </row>
    <row r="210" spans="1:11">
      <c r="E210" s="24"/>
      <c r="F210" s="24"/>
      <c r="I210" s="135"/>
      <c r="K210" s="23"/>
    </row>
    <row r="211" spans="1:11" ht="49.35" customHeight="1">
      <c r="A211" s="39"/>
      <c r="B211" s="25" t="s">
        <v>36</v>
      </c>
      <c r="C211" s="50"/>
      <c r="D211" s="50"/>
      <c r="E211" s="41"/>
      <c r="F211" s="41"/>
      <c r="G211" s="42"/>
      <c r="H211" s="41"/>
      <c r="I211" s="41"/>
      <c r="J211" s="41"/>
      <c r="K211" s="41"/>
    </row>
    <row r="212" spans="1:11" s="37" customFormat="1" ht="26.1" customHeight="1">
      <c r="A212" s="32"/>
      <c r="B212" s="32" t="s">
        <v>8</v>
      </c>
      <c r="C212" s="32"/>
      <c r="D212" s="32"/>
      <c r="E212" s="33" t="s">
        <v>0</v>
      </c>
      <c r="F212" s="709" t="s">
        <v>79</v>
      </c>
      <c r="G212" s="710"/>
      <c r="H212" s="34" t="s">
        <v>346</v>
      </c>
      <c r="I212" s="33" t="s">
        <v>114</v>
      </c>
      <c r="J212" s="38"/>
      <c r="K212" s="36"/>
    </row>
    <row r="213" spans="1:11">
      <c r="E213" s="16"/>
      <c r="F213" s="613" t="s">
        <v>117</v>
      </c>
      <c r="G213" s="612" t="s">
        <v>457</v>
      </c>
      <c r="H213" s="46"/>
      <c r="I213" s="699" t="s">
        <v>702</v>
      </c>
      <c r="J213" s="699"/>
      <c r="K213" s="46"/>
    </row>
    <row r="214" spans="1:11">
      <c r="E214" s="16" t="s">
        <v>2</v>
      </c>
      <c r="F214" s="608" t="s">
        <v>96</v>
      </c>
      <c r="G214" s="611" t="s">
        <v>458</v>
      </c>
      <c r="H214" s="606">
        <f>ROUNDUP(((USD_per_GBP*('UK-R-Console Tables'!G217/(1+'Exchange rate'!UK_vat_rate)))+1)/10,0)*10</f>
        <v>1410</v>
      </c>
      <c r="I214" s="606">
        <f>ROUNDUP(((USD_per_GBP*('UK-R-Console Tables'!H217/(1+'Exchange rate'!UK_vat_rate)))+1)/10,0)*10</f>
        <v>2850</v>
      </c>
      <c r="K214" s="56">
        <f>I214-H214</f>
        <v>1440</v>
      </c>
    </row>
    <row r="215" spans="1:11">
      <c r="E215" s="16" t="s">
        <v>3</v>
      </c>
      <c r="F215" s="608" t="s">
        <v>95</v>
      </c>
      <c r="G215" s="608" t="s">
        <v>173</v>
      </c>
      <c r="H215" s="606">
        <f>ROUNDUP(((USD_per_GBP*('UK-R-Console Tables'!G218/(1+'Exchange rate'!UK_vat_rate)))+1)/10,0)*10</f>
        <v>1680</v>
      </c>
      <c r="I215" s="606">
        <f>ROUNDUP(((USD_per_GBP*('UK-R-Console Tables'!H218/(1+'Exchange rate'!UK_vat_rate)))+1)/10,0)*10</f>
        <v>3430</v>
      </c>
      <c r="K215" s="56">
        <f>I215-H215</f>
        <v>1750</v>
      </c>
    </row>
    <row r="216" spans="1:11">
      <c r="E216" s="16" t="s">
        <v>4</v>
      </c>
      <c r="F216" s="608" t="s">
        <v>97</v>
      </c>
      <c r="G216" s="608" t="s">
        <v>171</v>
      </c>
      <c r="H216" s="606">
        <f>ROUNDUP(((USD_per_GBP*('UK-R-Console Tables'!G219/(1+'Exchange rate'!UK_vat_rate)))+1)/10,0)*10</f>
        <v>2370</v>
      </c>
      <c r="I216" s="606">
        <f>ROUNDUP(((USD_per_GBP*('UK-R-Console Tables'!H219/(1+'Exchange rate'!UK_vat_rate)))+1)/10,0)*10</f>
        <v>4820</v>
      </c>
      <c r="K216" s="56">
        <f>I216-H216</f>
        <v>2450</v>
      </c>
    </row>
    <row r="217" spans="1:11">
      <c r="E217" s="16" t="s">
        <v>5</v>
      </c>
      <c r="F217" s="608" t="s">
        <v>98</v>
      </c>
      <c r="G217" s="608" t="s">
        <v>172</v>
      </c>
      <c r="H217" s="606">
        <f>ROUNDUP(((USD_per_GBP*('UK-R-Console Tables'!G220/(1+'Exchange rate'!UK_vat_rate)))+1)/10,0)*10</f>
        <v>3570</v>
      </c>
      <c r="I217" s="606">
        <f>ROUNDUP(((USD_per_GBP*('UK-R-Console Tables'!H220/(1+'Exchange rate'!UK_vat_rate)))+1)/10,0)*10</f>
        <v>7260</v>
      </c>
      <c r="K217" s="56">
        <f>I217-H217</f>
        <v>3690</v>
      </c>
    </row>
    <row r="218" spans="1:11">
      <c r="G218" s="16"/>
      <c r="H218" s="20"/>
      <c r="I218" s="20"/>
      <c r="J218" s="44"/>
      <c r="K218" s="23"/>
    </row>
    <row r="219" spans="1:11">
      <c r="E219" s="193" t="s">
        <v>22</v>
      </c>
      <c r="F219" s="193"/>
      <c r="K219" s="23"/>
    </row>
    <row r="220" spans="1:11">
      <c r="E220" s="131"/>
      <c r="F220" s="131"/>
      <c r="K220" s="23"/>
    </row>
    <row r="221" spans="1:11">
      <c r="K221" s="23"/>
    </row>
    <row r="222" spans="1:11">
      <c r="E222" s="82" t="s">
        <v>21</v>
      </c>
      <c r="F222" s="82"/>
      <c r="G222" s="164"/>
      <c r="H222" s="79"/>
      <c r="I222" s="605">
        <f>ROUNDUP(((USD_per_GBP*('UK-R-Console Tables'!H225/(1+'Exchange rate'!UK_vat_rate)))+1)/10,0)*10</f>
        <v>610</v>
      </c>
      <c r="K222" s="23"/>
    </row>
    <row r="223" spans="1:11">
      <c r="E223" s="131"/>
      <c r="F223" s="131"/>
      <c r="K223" s="23"/>
    </row>
    <row r="224" spans="1:11">
      <c r="E224" s="131"/>
      <c r="F224" s="131"/>
      <c r="K224" s="23"/>
    </row>
    <row r="225" spans="1:11">
      <c r="K225" s="23"/>
    </row>
    <row r="226" spans="1:11">
      <c r="E226" s="24"/>
      <c r="F226" s="24"/>
      <c r="I226" s="135"/>
      <c r="K226" s="23"/>
    </row>
    <row r="227" spans="1:11">
      <c r="E227" s="24"/>
      <c r="F227" s="24"/>
      <c r="I227" s="135"/>
      <c r="K227" s="23"/>
    </row>
    <row r="228" spans="1:11">
      <c r="E228" s="24"/>
      <c r="F228" s="24"/>
      <c r="I228" s="135"/>
      <c r="K228" s="23"/>
    </row>
    <row r="229" spans="1:11" ht="17.100000000000001" customHeight="1">
      <c r="E229" s="24"/>
      <c r="F229" s="24"/>
      <c r="I229" s="135"/>
      <c r="K229" s="23"/>
    </row>
    <row r="230" spans="1:11" ht="49.35" customHeight="1">
      <c r="A230" s="39"/>
      <c r="B230" s="25" t="s">
        <v>41</v>
      </c>
      <c r="C230" s="50"/>
      <c r="D230" s="50"/>
      <c r="E230" s="41"/>
      <c r="F230" s="41"/>
      <c r="G230" s="42"/>
      <c r="H230" s="41"/>
      <c r="I230" s="41"/>
      <c r="J230" s="41"/>
      <c r="K230" s="41"/>
    </row>
    <row r="231" spans="1:11" s="37" customFormat="1" ht="26.1" customHeight="1">
      <c r="A231" s="32"/>
      <c r="B231" s="32" t="s">
        <v>8</v>
      </c>
      <c r="C231" s="32"/>
      <c r="D231" s="32"/>
      <c r="E231" s="33" t="s">
        <v>0</v>
      </c>
      <c r="F231" s="709" t="s">
        <v>79</v>
      </c>
      <c r="G231" s="710"/>
      <c r="H231" s="34" t="s">
        <v>346</v>
      </c>
      <c r="I231" s="34" t="s">
        <v>114</v>
      </c>
      <c r="J231" s="38"/>
      <c r="K231" s="36"/>
    </row>
    <row r="232" spans="1:11">
      <c r="E232" s="16"/>
      <c r="F232" s="610" t="s">
        <v>120</v>
      </c>
      <c r="G232" s="609" t="s">
        <v>131</v>
      </c>
      <c r="H232" s="66"/>
      <c r="I232" s="699" t="s">
        <v>702</v>
      </c>
      <c r="J232" s="699"/>
    </row>
    <row r="233" spans="1:11">
      <c r="E233" s="67" t="s">
        <v>2</v>
      </c>
      <c r="F233" s="608" t="s">
        <v>220</v>
      </c>
      <c r="G233" s="607" t="s">
        <v>455</v>
      </c>
      <c r="H233" s="606">
        <f>ROUNDUP(((USD_per_GBP*('UK-R-Console Tables'!G236/(1+'Exchange rate'!UK_vat_rate)))+1)/10,0)*10</f>
        <v>5460</v>
      </c>
      <c r="I233" s="606">
        <f>ROUNDUP(((USD_per_GBP*('UK-R-Console Tables'!H236/(1+'Exchange rate'!UK_vat_rate)))+1)/10,0)*10</f>
        <v>7600</v>
      </c>
    </row>
    <row r="234" spans="1:11">
      <c r="E234" s="16" t="s">
        <v>3</v>
      </c>
      <c r="F234" s="608" t="s">
        <v>221</v>
      </c>
      <c r="G234" s="607" t="s">
        <v>452</v>
      </c>
      <c r="H234" s="606">
        <f>ROUNDUP(((USD_per_GBP*('UK-R-Console Tables'!G237/(1+'Exchange rate'!UK_vat_rate)))+1)/10,0)*10</f>
        <v>6010</v>
      </c>
      <c r="I234" s="606">
        <f>ROUNDUP(((USD_per_GBP*('UK-R-Console Tables'!H237/(1+'Exchange rate'!UK_vat_rate)))+1)/10,0)*10</f>
        <v>8350</v>
      </c>
    </row>
    <row r="235" spans="1:11">
      <c r="E235" s="16" t="s">
        <v>4</v>
      </c>
      <c r="F235" s="608" t="s">
        <v>222</v>
      </c>
      <c r="G235" s="607" t="s">
        <v>453</v>
      </c>
      <c r="H235" s="606">
        <f>ROUNDUP(((USD_per_GBP*('UK-R-Console Tables'!G238/(1+'Exchange rate'!UK_vat_rate)))+1)/10,0)*10</f>
        <v>6900</v>
      </c>
      <c r="I235" s="606">
        <f>ROUNDUP(((USD_per_GBP*('UK-R-Console Tables'!H238/(1+'Exchange rate'!UK_vat_rate)))+1)/10,0)*10</f>
        <v>9190</v>
      </c>
    </row>
    <row r="236" spans="1:11">
      <c r="E236" s="16"/>
      <c r="F236" s="16"/>
      <c r="K236" s="23"/>
    </row>
    <row r="237" spans="1:11">
      <c r="G237" s="16"/>
      <c r="H237" s="20"/>
      <c r="I237" s="20"/>
      <c r="J237" s="44"/>
      <c r="K237" s="23"/>
    </row>
    <row r="238" spans="1:11">
      <c r="E238" s="193" t="s">
        <v>22</v>
      </c>
      <c r="F238" s="193"/>
      <c r="K238" s="23"/>
    </row>
    <row r="239" spans="1:11">
      <c r="E239" s="131"/>
      <c r="F239" s="131"/>
      <c r="K239" s="23"/>
    </row>
    <row r="240" spans="1:11">
      <c r="G240" s="14"/>
      <c r="K240" s="23"/>
    </row>
    <row r="241" spans="5:9">
      <c r="E241" s="82" t="s">
        <v>200</v>
      </c>
      <c r="F241" s="82"/>
      <c r="G241" s="164"/>
      <c r="H241" s="79"/>
      <c r="I241" s="605">
        <f>ROUNDUP(((USD_per_GBP*('UK-R-Console Tables'!H244/(1+'Exchange rate'!UK_vat_rate)))+1)/10,0)*10</f>
        <v>1160</v>
      </c>
    </row>
    <row r="303" spans="7:11">
      <c r="G303" s="14"/>
      <c r="H303" s="19"/>
      <c r="K303" s="79"/>
    </row>
  </sheetData>
  <mergeCells count="24">
    <mergeCell ref="I232:J232"/>
    <mergeCell ref="F197:G197"/>
    <mergeCell ref="F212:G212"/>
    <mergeCell ref="F231:G231"/>
    <mergeCell ref="I133:J133"/>
    <mergeCell ref="F164:G164"/>
    <mergeCell ref="F182:G182"/>
    <mergeCell ref="I213:J213"/>
    <mergeCell ref="I132:J132"/>
    <mergeCell ref="F132:G132"/>
    <mergeCell ref="F147:G147"/>
    <mergeCell ref="F4:G4"/>
    <mergeCell ref="F20:G20"/>
    <mergeCell ref="F36:G36"/>
    <mergeCell ref="F52:G52"/>
    <mergeCell ref="F67:G67"/>
    <mergeCell ref="A1:K1"/>
    <mergeCell ref="I101:J101"/>
    <mergeCell ref="I102:J102"/>
    <mergeCell ref="I118:J118"/>
    <mergeCell ref="I119:J119"/>
    <mergeCell ref="F118:G118"/>
    <mergeCell ref="F84:G84"/>
    <mergeCell ref="F101:G10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 alignWithMargins="0">
    <oddHeader>&amp;L&amp;"Calibri (Body),Regular"&amp;16Tom Faulkner US Net Trade - 2022
&amp;R&amp;"Calibri (Body),Regular"&amp;16Console Tables</oddHeader>
    <oddFooter>&amp;R&amp;"Calibri (Body),Regular"&amp;16&amp;P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9DAAB-84CA-47D6-B1FB-97EA2ADC4D33}">
  <sheetPr codeName="Sheet9">
    <tabColor rgb="FFC00000"/>
  </sheetPr>
  <dimension ref="A1:J548"/>
  <sheetViews>
    <sheetView showGridLines="0" view="pageLayout" topLeftCell="A105" zoomScale="55" zoomScaleNormal="120" zoomScalePageLayoutView="55" workbookViewId="0">
      <selection activeCell="I204" sqref="I204"/>
    </sheetView>
  </sheetViews>
  <sheetFormatPr defaultColWidth="11.125" defaultRowHeight="15.75"/>
  <cols>
    <col min="1" max="1" width="1.625" customWidth="1"/>
    <col min="2" max="2" width="14" bestFit="1" customWidth="1"/>
    <col min="3" max="3" width="27.625" customWidth="1"/>
    <col min="4" max="4" width="26.625" customWidth="1"/>
    <col min="5" max="5" width="11.125" customWidth="1"/>
    <col min="6" max="6" width="17.125" bestFit="1" customWidth="1"/>
    <col min="7" max="7" width="22.125" style="9" customWidth="1"/>
    <col min="8" max="8" width="32.125" style="9" customWidth="1"/>
    <col min="9" max="9" width="32.625" style="9" customWidth="1"/>
    <col min="10" max="10" width="25.625" style="9" customWidth="1"/>
    <col min="11" max="11" width="11.125" customWidth="1"/>
  </cols>
  <sheetData>
    <row r="1" spans="1:10" ht="36">
      <c r="A1" s="696" t="s">
        <v>19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A2" s="11"/>
      <c r="B2" s="11"/>
      <c r="C2" s="11"/>
      <c r="D2" s="11"/>
      <c r="E2" s="11"/>
      <c r="F2" s="11"/>
      <c r="G2" s="116"/>
      <c r="H2" s="116"/>
      <c r="I2" s="116"/>
      <c r="J2" s="116"/>
    </row>
    <row r="3" spans="1:10" ht="48.75">
      <c r="A3" s="2" t="s">
        <v>23</v>
      </c>
      <c r="B3" s="25" t="s">
        <v>24</v>
      </c>
      <c r="C3" s="3"/>
      <c r="D3" s="3"/>
      <c r="E3" s="3"/>
      <c r="F3" s="3"/>
      <c r="G3" s="117"/>
      <c r="H3" s="71"/>
      <c r="I3" s="71"/>
      <c r="J3" s="71"/>
    </row>
    <row r="4" spans="1:10" s="69" customFormat="1" ht="26.25">
      <c r="A4" s="26"/>
      <c r="B4" s="26" t="s">
        <v>83</v>
      </c>
      <c r="C4" s="26"/>
      <c r="D4" s="26"/>
      <c r="E4" s="28" t="s">
        <v>0</v>
      </c>
      <c r="F4" s="705" t="s">
        <v>79</v>
      </c>
      <c r="G4" s="706"/>
      <c r="H4" s="177" t="s">
        <v>1</v>
      </c>
      <c r="I4" s="28" t="s">
        <v>598</v>
      </c>
      <c r="J4" s="26"/>
    </row>
    <row r="5" spans="1:10" ht="26.25">
      <c r="A5" s="1"/>
      <c r="B5" s="14"/>
      <c r="C5" s="14"/>
      <c r="D5" s="14"/>
      <c r="E5" s="48"/>
      <c r="F5" s="273" t="s">
        <v>113</v>
      </c>
      <c r="G5" s="24" t="s">
        <v>174</v>
      </c>
      <c r="H5" s="167"/>
      <c r="I5" s="218" t="s">
        <v>663</v>
      </c>
    </row>
    <row r="6" spans="1:10" ht="26.25">
      <c r="A6" s="1"/>
      <c r="B6" s="14"/>
      <c r="C6" s="14"/>
      <c r="D6" s="14"/>
      <c r="E6" s="16" t="s">
        <v>2</v>
      </c>
      <c r="F6" s="93" t="s">
        <v>9</v>
      </c>
      <c r="G6" s="152" t="s">
        <v>132</v>
      </c>
      <c r="H6" s="415">
        <v>12570</v>
      </c>
      <c r="I6" s="213">
        <v>16460</v>
      </c>
    </row>
    <row r="7" spans="1:10" ht="26.25">
      <c r="A7" s="1"/>
      <c r="B7" s="14"/>
      <c r="C7" s="14"/>
      <c r="D7" s="14"/>
      <c r="E7" s="16" t="s">
        <v>3</v>
      </c>
      <c r="F7" s="87" t="s">
        <v>327</v>
      </c>
      <c r="G7" s="152" t="s">
        <v>335</v>
      </c>
      <c r="H7" s="415">
        <v>14460</v>
      </c>
      <c r="I7" s="213">
        <v>18940</v>
      </c>
      <c r="J7" s="159"/>
    </row>
    <row r="8" spans="1:10" ht="26.25">
      <c r="A8" s="1"/>
      <c r="B8" s="14"/>
      <c r="C8" s="14"/>
      <c r="D8" s="14"/>
      <c r="E8" s="16" t="s">
        <v>4</v>
      </c>
      <c r="F8" s="87" t="s">
        <v>268</v>
      </c>
      <c r="G8" s="152" t="s">
        <v>337</v>
      </c>
      <c r="H8" s="415">
        <v>16620</v>
      </c>
      <c r="I8" s="213">
        <v>21770</v>
      </c>
      <c r="J8" s="159"/>
    </row>
    <row r="9" spans="1:10" ht="26.25">
      <c r="A9" s="1"/>
      <c r="B9" s="14"/>
      <c r="C9" s="14"/>
      <c r="D9" s="14"/>
      <c r="E9" s="144" t="s">
        <v>5</v>
      </c>
      <c r="F9" s="87" t="s">
        <v>328</v>
      </c>
      <c r="G9" s="152" t="s">
        <v>336</v>
      </c>
      <c r="H9" s="415">
        <v>20780</v>
      </c>
      <c r="I9" s="213">
        <v>27220</v>
      </c>
      <c r="J9" s="159"/>
    </row>
    <row r="10" spans="1:10" ht="25.35" customHeight="1">
      <c r="B10" s="14"/>
      <c r="C10" s="14"/>
      <c r="D10" s="14"/>
      <c r="E10" s="48"/>
      <c r="F10" s="48"/>
      <c r="G10" s="150"/>
      <c r="H10" s="150"/>
      <c r="I10" s="150"/>
    </row>
    <row r="11" spans="1:10" ht="25.35" customHeight="1">
      <c r="B11" s="14"/>
      <c r="C11" s="14"/>
      <c r="D11" s="14"/>
      <c r="E11" s="168" t="s">
        <v>127</v>
      </c>
      <c r="F11" s="168"/>
      <c r="G11" s="150"/>
      <c r="H11" s="150"/>
      <c r="I11" s="150"/>
    </row>
    <row r="12" spans="1:10" ht="25.35" customHeight="1">
      <c r="B12" s="14"/>
      <c r="C12" s="14"/>
      <c r="D12" s="14"/>
      <c r="E12" s="169"/>
      <c r="F12" s="169"/>
      <c r="G12" s="170"/>
      <c r="H12" s="170"/>
      <c r="I12" s="150"/>
    </row>
    <row r="13" spans="1:10" ht="24.75" customHeight="1">
      <c r="B13" s="14"/>
      <c r="C13" s="14"/>
      <c r="D13" s="14"/>
      <c r="E13" s="8"/>
      <c r="F13" s="8"/>
      <c r="G13" s="170"/>
      <c r="H13" s="170"/>
      <c r="I13" s="170"/>
    </row>
    <row r="14" spans="1:10" ht="25.35" customHeight="1">
      <c r="B14" s="14"/>
      <c r="C14" s="14"/>
      <c r="D14" s="14"/>
      <c r="E14" s="171" t="s">
        <v>14</v>
      </c>
      <c r="F14" s="171"/>
      <c r="G14" s="172"/>
      <c r="H14" s="172"/>
      <c r="I14" s="373">
        <v>1500</v>
      </c>
    </row>
    <row r="15" spans="1:10" ht="25.35" customHeight="1">
      <c r="B15" s="14"/>
      <c r="C15" s="14"/>
      <c r="D15" s="14"/>
      <c r="E15" s="129"/>
      <c r="F15" s="129"/>
      <c r="G15" s="150"/>
      <c r="H15" s="150"/>
      <c r="I15" s="150"/>
    </row>
    <row r="16" spans="1:10" ht="25.35" customHeight="1">
      <c r="E16" s="129"/>
      <c r="F16" s="129"/>
      <c r="H16" s="119"/>
      <c r="I16" s="120"/>
      <c r="J16" s="120"/>
    </row>
    <row r="17" spans="1:10" ht="25.35" customHeight="1">
      <c r="E17" s="129"/>
      <c r="F17" s="129"/>
      <c r="H17" s="119"/>
      <c r="I17" s="120"/>
      <c r="J17" s="120"/>
    </row>
    <row r="18" spans="1:10" ht="25.35" customHeight="1">
      <c r="E18" s="129"/>
      <c r="F18" s="129"/>
      <c r="H18" s="119"/>
      <c r="I18" s="120"/>
      <c r="J18" s="120"/>
    </row>
    <row r="19" spans="1:10" ht="48.75">
      <c r="A19" s="2" t="s">
        <v>23</v>
      </c>
      <c r="B19" s="25" t="s">
        <v>24</v>
      </c>
      <c r="C19" s="3"/>
      <c r="D19" s="3"/>
      <c r="E19" s="3"/>
      <c r="F19" s="117"/>
      <c r="G19" s="71"/>
      <c r="H19" s="71"/>
      <c r="I19" s="71"/>
      <c r="J19"/>
    </row>
    <row r="20" spans="1:10" s="69" customFormat="1" ht="26.25">
      <c r="A20" s="26"/>
      <c r="B20" s="26" t="s">
        <v>15</v>
      </c>
      <c r="C20" s="26"/>
      <c r="D20" s="26"/>
      <c r="E20" s="28" t="s">
        <v>0</v>
      </c>
      <c r="F20" s="136" t="s">
        <v>79</v>
      </c>
      <c r="G20" s="136"/>
      <c r="H20" s="177" t="s">
        <v>635</v>
      </c>
      <c r="I20" s="28" t="s">
        <v>653</v>
      </c>
      <c r="J20" s="26" t="s">
        <v>598</v>
      </c>
    </row>
    <row r="21" spans="1:10" ht="42">
      <c r="A21" s="1"/>
      <c r="B21" s="14"/>
      <c r="C21" s="14"/>
      <c r="D21" s="14"/>
      <c r="E21" s="48"/>
      <c r="F21" s="167" t="s">
        <v>113</v>
      </c>
      <c r="G21" s="167" t="s">
        <v>174</v>
      </c>
      <c r="H21" s="218"/>
      <c r="J21" s="620" t="s">
        <v>663</v>
      </c>
    </row>
    <row r="22" spans="1:10" ht="26.25">
      <c r="A22" s="1"/>
      <c r="B22" s="14"/>
      <c r="C22" s="14"/>
      <c r="D22" s="14"/>
      <c r="E22" s="16" t="s">
        <v>2</v>
      </c>
      <c r="F22" s="87" t="s">
        <v>16</v>
      </c>
      <c r="G22" s="598" t="s">
        <v>134</v>
      </c>
      <c r="H22" s="602">
        <f>ROUNDUP(((USD_per_GBP*('UK-R-Dining Tables'!G21/(1+'Exchange rate'!UK_vat_rate)))+1)/10,0)*10</f>
        <v>5760</v>
      </c>
      <c r="I22" s="554">
        <f>ROUNDUP(((USD_per_GBP*('UK-R-Dining Tables'!H21/(1+'Exchange rate'!UK_vat_rate)))+1)/10,0)*10</f>
        <v>8350</v>
      </c>
      <c r="J22" s="505">
        <f>ROUNDUP(((USD_per_GBP*('UK-R-Dining Tables'!I21/(1+'Exchange rate'!UK_vat_rate)))+1)/10,0)*10</f>
        <v>10940</v>
      </c>
    </row>
    <row r="23" spans="1:10" ht="26.25">
      <c r="A23" s="1"/>
      <c r="B23" s="14"/>
      <c r="C23" s="14"/>
      <c r="D23" s="14"/>
      <c r="E23" s="16" t="s">
        <v>3</v>
      </c>
      <c r="F23" s="87" t="s">
        <v>17</v>
      </c>
      <c r="G23" s="598" t="s">
        <v>170</v>
      </c>
      <c r="H23" s="602">
        <f>ROUNDUP(((USD_per_GBP*('UK-R-Dining Tables'!G22/(1+'Exchange rate'!UK_vat_rate)))+1)/10,0)*10</f>
        <v>6620</v>
      </c>
      <c r="I23" s="554">
        <f>ROUNDUP(((USD_per_GBP*('UK-R-Dining Tables'!H22/(1+'Exchange rate'!UK_vat_rate)))+1)/10,0)*10</f>
        <v>9610</v>
      </c>
      <c r="J23" s="505">
        <f>ROUNDUP(((USD_per_GBP*('UK-R-Dining Tables'!I22/(1+'Exchange rate'!UK_vat_rate)))+1)/10,0)*10</f>
        <v>12580</v>
      </c>
    </row>
    <row r="24" spans="1:10" ht="26.25">
      <c r="A24" s="1"/>
      <c r="B24" s="14"/>
      <c r="C24" s="14"/>
      <c r="D24" s="14"/>
      <c r="E24" s="16" t="s">
        <v>4</v>
      </c>
      <c r="F24" s="87" t="s">
        <v>654</v>
      </c>
      <c r="G24" s="598" t="s">
        <v>334</v>
      </c>
      <c r="H24" s="602">
        <f>ROUNDUP(((USD_per_GBP*('UK-R-Dining Tables'!G23/(1+'Exchange rate'!UK_vat_rate)))+1)/10,0)*10</f>
        <v>8280</v>
      </c>
      <c r="I24" s="554">
        <f>ROUNDUP(((USD_per_GBP*('UK-R-Dining Tables'!H23/(1+'Exchange rate'!UK_vat_rate)))+1)/10,0)*10</f>
        <v>13170</v>
      </c>
      <c r="J24" s="505">
        <f>ROUNDUP(((USD_per_GBP*('UK-R-Dining Tables'!I23/(1+'Exchange rate'!UK_vat_rate)))+1)/10,0)*10</f>
        <v>15720</v>
      </c>
    </row>
    <row r="25" spans="1:10" ht="26.25">
      <c r="A25" s="1"/>
      <c r="B25" s="14"/>
      <c r="C25" s="14"/>
      <c r="D25" s="14"/>
      <c r="E25" s="144" t="s">
        <v>5</v>
      </c>
      <c r="F25" s="87" t="s">
        <v>681</v>
      </c>
      <c r="G25" s="598" t="s">
        <v>683</v>
      </c>
      <c r="H25" s="604">
        <v>9170</v>
      </c>
      <c r="I25" s="555">
        <v>13300</v>
      </c>
      <c r="J25" s="596">
        <v>17430</v>
      </c>
    </row>
    <row r="26" spans="1:10" ht="25.35" customHeight="1">
      <c r="B26" s="14"/>
      <c r="C26" s="14"/>
      <c r="D26" s="14"/>
      <c r="E26" s="48"/>
      <c r="F26" s="150"/>
      <c r="G26" s="150"/>
      <c r="H26" s="150"/>
      <c r="J26"/>
    </row>
    <row r="27" spans="1:10" ht="25.35" customHeight="1">
      <c r="B27" s="14"/>
      <c r="C27" s="14"/>
      <c r="D27" s="14"/>
      <c r="E27" s="168" t="s">
        <v>127</v>
      </c>
      <c r="F27" s="150"/>
      <c r="G27" s="150"/>
      <c r="H27" s="150"/>
      <c r="J27"/>
    </row>
    <row r="28" spans="1:10" ht="25.35" customHeight="1">
      <c r="B28" s="14"/>
      <c r="C28" s="14"/>
      <c r="D28" s="14"/>
      <c r="E28" s="169"/>
      <c r="F28" s="170"/>
      <c r="G28" s="170"/>
      <c r="H28" s="150"/>
      <c r="J28"/>
    </row>
    <row r="29" spans="1:10" ht="24.75" customHeight="1">
      <c r="B29" s="14"/>
      <c r="C29" s="14"/>
      <c r="D29" s="14"/>
      <c r="E29" s="8"/>
      <c r="F29" s="170"/>
      <c r="G29" s="170"/>
      <c r="H29" s="170"/>
      <c r="J29"/>
    </row>
    <row r="30" spans="1:10" ht="25.35" customHeight="1">
      <c r="B30" s="14"/>
      <c r="C30" s="14"/>
      <c r="D30" s="14"/>
      <c r="E30" s="171" t="s">
        <v>14</v>
      </c>
      <c r="F30" s="172"/>
      <c r="G30" s="172"/>
      <c r="H30" s="173"/>
      <c r="I30" s="603">
        <v>1500</v>
      </c>
      <c r="J30"/>
    </row>
    <row r="31" spans="1:10" ht="25.35" customHeight="1">
      <c r="B31" s="14"/>
      <c r="C31" s="14"/>
      <c r="D31" s="14"/>
      <c r="E31" s="64"/>
      <c r="F31" s="150"/>
      <c r="G31" s="150"/>
      <c r="H31" s="597"/>
      <c r="J31"/>
    </row>
    <row r="32" spans="1:10" ht="25.35" customHeight="1">
      <c r="B32" s="14"/>
      <c r="C32" s="14"/>
      <c r="D32" s="14"/>
      <c r="E32" s="64"/>
      <c r="F32" s="150"/>
      <c r="G32" s="150"/>
      <c r="H32" s="597"/>
      <c r="J32"/>
    </row>
    <row r="33" spans="1:10" ht="25.35" customHeight="1">
      <c r="B33" s="14"/>
      <c r="C33" s="14"/>
      <c r="D33" s="14"/>
      <c r="E33" s="64"/>
      <c r="F33" s="150"/>
      <c r="G33" s="150"/>
      <c r="H33" s="597"/>
      <c r="J33"/>
    </row>
    <row r="34" spans="1:10" ht="25.35" customHeight="1">
      <c r="B34" s="14"/>
      <c r="C34" s="14"/>
      <c r="D34" s="14"/>
      <c r="E34" s="129"/>
      <c r="F34" s="150"/>
      <c r="G34" s="150"/>
      <c r="H34" s="150"/>
      <c r="J34"/>
    </row>
    <row r="35" spans="1:10" ht="25.35" customHeight="1">
      <c r="E35" s="129"/>
      <c r="F35" s="9"/>
      <c r="G35" s="119"/>
      <c r="H35" s="120"/>
      <c r="I35" s="120"/>
      <c r="J35"/>
    </row>
    <row r="36" spans="1:10" ht="48.75">
      <c r="A36" s="2" t="s">
        <v>23</v>
      </c>
      <c r="B36" s="25" t="s">
        <v>665</v>
      </c>
      <c r="C36" s="3"/>
      <c r="D36" s="3"/>
      <c r="E36" s="3"/>
      <c r="F36" s="3"/>
      <c r="G36" s="117"/>
      <c r="H36" s="71"/>
      <c r="I36" s="71"/>
      <c r="J36" s="71"/>
    </row>
    <row r="37" spans="1:10" s="69" customFormat="1" ht="26.25">
      <c r="A37" s="26"/>
      <c r="B37" s="26" t="s">
        <v>15</v>
      </c>
      <c r="C37" s="26"/>
      <c r="D37" s="26"/>
      <c r="E37" s="28" t="s">
        <v>0</v>
      </c>
      <c r="F37" s="705" t="s">
        <v>94</v>
      </c>
      <c r="G37" s="706"/>
      <c r="H37" s="28" t="s">
        <v>326</v>
      </c>
      <c r="I37" s="86" t="s">
        <v>1</v>
      </c>
      <c r="J37" s="86" t="s">
        <v>439</v>
      </c>
    </row>
    <row r="38" spans="1:10" ht="26.25">
      <c r="A38" s="1"/>
      <c r="B38" s="14"/>
      <c r="C38" s="14"/>
      <c r="D38" s="14"/>
      <c r="E38" s="16"/>
      <c r="F38" s="183" t="s">
        <v>113</v>
      </c>
      <c r="G38" s="24" t="s">
        <v>174</v>
      </c>
      <c r="H38" s="118"/>
    </row>
    <row r="39" spans="1:10" ht="26.25">
      <c r="A39" s="1"/>
      <c r="B39" s="14"/>
      <c r="C39" s="14"/>
      <c r="D39" s="14"/>
      <c r="E39" s="16" t="s">
        <v>561</v>
      </c>
      <c r="F39" s="229" t="s">
        <v>16</v>
      </c>
      <c r="G39" s="598" t="s">
        <v>134</v>
      </c>
      <c r="H39" s="415">
        <v>5550</v>
      </c>
      <c r="I39" s="415">
        <v>8050</v>
      </c>
      <c r="J39" s="415">
        <v>10550</v>
      </c>
    </row>
    <row r="40" spans="1:10" ht="26.25">
      <c r="A40" s="1"/>
      <c r="B40" s="14"/>
      <c r="C40" s="14"/>
      <c r="D40" s="14"/>
      <c r="E40" s="16" t="s">
        <v>3</v>
      </c>
      <c r="F40" s="24" t="s">
        <v>17</v>
      </c>
      <c r="G40" s="151" t="s">
        <v>170</v>
      </c>
      <c r="H40" s="415">
        <v>6380</v>
      </c>
      <c r="I40" s="415">
        <v>9260</v>
      </c>
      <c r="J40" s="415">
        <v>12130</v>
      </c>
    </row>
    <row r="41" spans="1:10" ht="26.25">
      <c r="A41" s="1"/>
      <c r="B41" s="14"/>
      <c r="C41" s="14"/>
      <c r="D41" s="14"/>
      <c r="E41" s="16" t="s">
        <v>4</v>
      </c>
      <c r="F41" s="24" t="s">
        <v>18</v>
      </c>
      <c r="G41" s="151" t="s">
        <v>334</v>
      </c>
      <c r="H41" s="415">
        <v>7980</v>
      </c>
      <c r="I41" s="415">
        <v>11570</v>
      </c>
      <c r="J41" s="415">
        <v>15160</v>
      </c>
    </row>
    <row r="42" spans="1:10" ht="26.25">
      <c r="A42" s="1"/>
      <c r="B42" s="14"/>
      <c r="C42" s="14"/>
      <c r="D42" s="14"/>
      <c r="E42" s="16" t="s">
        <v>5</v>
      </c>
      <c r="F42" s="24" t="s">
        <v>680</v>
      </c>
      <c r="G42" s="151" t="s">
        <v>683</v>
      </c>
      <c r="H42" s="555">
        <v>9170</v>
      </c>
      <c r="I42" s="555">
        <v>13300</v>
      </c>
      <c r="J42" s="555">
        <v>17430</v>
      </c>
    </row>
    <row r="43" spans="1:10" ht="25.35" customHeight="1">
      <c r="B43" s="14"/>
      <c r="C43" s="14"/>
      <c r="D43" s="14"/>
      <c r="E43" s="16"/>
      <c r="F43" s="16"/>
      <c r="G43" s="87"/>
      <c r="H43" s="87"/>
    </row>
    <row r="44" spans="1:10" ht="25.35" customHeight="1">
      <c r="B44" s="14"/>
      <c r="C44" s="14"/>
      <c r="D44" s="14"/>
      <c r="E44" s="16"/>
      <c r="F44" s="16"/>
      <c r="G44" s="87"/>
      <c r="H44" s="87"/>
    </row>
    <row r="45" spans="1:10" ht="25.35" customHeight="1">
      <c r="B45" s="14"/>
      <c r="C45" s="14"/>
      <c r="D45" s="14"/>
      <c r="E45" s="16"/>
      <c r="F45" s="16"/>
      <c r="G45" s="67"/>
      <c r="H45" s="67"/>
    </row>
    <row r="46" spans="1:10" ht="25.35" customHeight="1">
      <c r="B46" s="14"/>
      <c r="C46" s="14"/>
      <c r="D46" s="14"/>
      <c r="E46" s="210" t="s">
        <v>284</v>
      </c>
      <c r="G46" s="67"/>
      <c r="H46" s="67"/>
    </row>
    <row r="47" spans="1:10" ht="25.35" customHeight="1">
      <c r="B47" s="14"/>
      <c r="C47" s="14"/>
      <c r="D47" s="14"/>
      <c r="E47" s="141"/>
      <c r="F47" s="141"/>
      <c r="G47" s="67"/>
      <c r="H47" s="67"/>
    </row>
    <row r="48" spans="1:10" ht="25.35" customHeight="1">
      <c r="B48" s="14"/>
      <c r="C48" s="14"/>
      <c r="D48" s="14"/>
      <c r="E48" s="141"/>
      <c r="F48" s="141"/>
    </row>
    <row r="49" spans="1:10" ht="25.35" customHeight="1">
      <c r="B49" s="14"/>
      <c r="C49" s="14"/>
      <c r="D49" s="14"/>
    </row>
    <row r="50" spans="1:10" ht="25.35" customHeight="1">
      <c r="B50" s="14"/>
      <c r="C50" s="14"/>
      <c r="D50" s="14"/>
      <c r="E50" s="81" t="s">
        <v>14</v>
      </c>
      <c r="F50" s="81"/>
      <c r="G50" s="160"/>
      <c r="H50" s="160"/>
      <c r="I50" s="373">
        <v>1500</v>
      </c>
    </row>
    <row r="51" spans="1:10" ht="25.35" customHeight="1">
      <c r="B51" s="14"/>
      <c r="C51" s="14"/>
      <c r="D51" s="14"/>
      <c r="E51" s="169"/>
      <c r="F51" s="169"/>
      <c r="G51" s="67"/>
      <c r="H51" s="67"/>
    </row>
    <row r="52" spans="1:10" ht="25.35" customHeight="1">
      <c r="B52" s="14"/>
      <c r="C52" s="14"/>
      <c r="D52" s="14"/>
    </row>
    <row r="53" spans="1:10" ht="25.35" customHeight="1">
      <c r="B53" s="14"/>
      <c r="C53" s="14"/>
      <c r="D53" s="14"/>
      <c r="E53" s="24"/>
      <c r="F53" s="24"/>
      <c r="G53" s="67"/>
      <c r="H53" s="67"/>
      <c r="I53" s="143"/>
      <c r="J53" s="67"/>
    </row>
    <row r="54" spans="1:10" ht="48.75">
      <c r="A54" s="2" t="s">
        <v>23</v>
      </c>
      <c r="B54" s="25" t="s">
        <v>557</v>
      </c>
      <c r="C54" s="3"/>
      <c r="D54" s="3"/>
      <c r="E54" s="3"/>
      <c r="F54" s="3"/>
      <c r="G54" s="117"/>
      <c r="H54" s="71"/>
      <c r="I54" s="71"/>
      <c r="J54" s="71"/>
    </row>
    <row r="55" spans="1:10" s="69" customFormat="1" ht="26.25">
      <c r="A55" s="26"/>
      <c r="B55" s="26" t="s">
        <v>43</v>
      </c>
      <c r="C55" s="26"/>
      <c r="D55" s="26"/>
      <c r="E55" s="28" t="s">
        <v>0</v>
      </c>
      <c r="F55" s="705" t="s">
        <v>94</v>
      </c>
      <c r="G55" s="706"/>
      <c r="H55" s="28" t="s">
        <v>583</v>
      </c>
      <c r="I55" s="86"/>
      <c r="J55" s="26"/>
    </row>
    <row r="56" spans="1:10" ht="26.25">
      <c r="A56" s="1"/>
      <c r="B56" s="14"/>
      <c r="C56" s="14"/>
      <c r="D56" s="14"/>
      <c r="E56" s="16"/>
      <c r="F56" s="183" t="s">
        <v>113</v>
      </c>
      <c r="G56" s="24" t="s">
        <v>174</v>
      </c>
      <c r="H56" s="118"/>
    </row>
    <row r="57" spans="1:10" ht="26.25">
      <c r="A57" s="1"/>
      <c r="B57" s="14"/>
      <c r="C57" s="14"/>
      <c r="D57" s="14"/>
      <c r="E57" s="16" t="s">
        <v>561</v>
      </c>
      <c r="F57" s="24" t="s">
        <v>9</v>
      </c>
      <c r="G57" s="151" t="s">
        <v>563</v>
      </c>
      <c r="H57" s="415">
        <v>5640</v>
      </c>
    </row>
    <row r="58" spans="1:10" ht="26.25">
      <c r="A58" s="1"/>
      <c r="B58" s="14"/>
      <c r="C58" s="14"/>
      <c r="D58" s="14"/>
      <c r="E58" s="16" t="s">
        <v>3</v>
      </c>
      <c r="F58" s="24" t="s">
        <v>562</v>
      </c>
      <c r="G58" s="151" t="s">
        <v>585</v>
      </c>
      <c r="H58" s="415">
        <v>6770</v>
      </c>
    </row>
    <row r="59" spans="1:10" ht="26.25">
      <c r="A59" s="1"/>
      <c r="B59" s="14"/>
      <c r="C59" s="14"/>
      <c r="D59" s="14"/>
      <c r="E59" s="16" t="s">
        <v>4</v>
      </c>
      <c r="F59" s="24" t="s">
        <v>89</v>
      </c>
      <c r="G59" s="151" t="s">
        <v>339</v>
      </c>
      <c r="H59" s="554">
        <v>7890</v>
      </c>
    </row>
    <row r="60" spans="1:10" ht="25.35" customHeight="1">
      <c r="B60" s="14"/>
      <c r="C60" s="14"/>
      <c r="D60" s="14"/>
      <c r="E60" s="16" t="s">
        <v>5</v>
      </c>
      <c r="F60" s="16" t="s">
        <v>12</v>
      </c>
      <c r="G60" s="151" t="s">
        <v>137</v>
      </c>
      <c r="H60" s="634">
        <v>9020</v>
      </c>
    </row>
    <row r="61" spans="1:10" ht="25.35" customHeight="1">
      <c r="B61" s="14"/>
      <c r="C61" s="14"/>
      <c r="D61" s="14"/>
      <c r="E61" s="16"/>
      <c r="F61" s="16"/>
      <c r="G61" s="87"/>
      <c r="H61" s="87"/>
    </row>
    <row r="62" spans="1:10" ht="25.35" customHeight="1">
      <c r="B62" s="14"/>
      <c r="C62" s="14"/>
      <c r="D62" s="14"/>
      <c r="E62" s="16"/>
      <c r="F62" s="16"/>
      <c r="G62" s="67"/>
      <c r="H62" s="67"/>
    </row>
    <row r="63" spans="1:10" ht="25.35" customHeight="1">
      <c r="B63" s="14"/>
      <c r="C63" s="14"/>
      <c r="D63" s="14"/>
      <c r="E63" s="210" t="s">
        <v>284</v>
      </c>
      <c r="G63" s="67"/>
      <c r="H63" s="67"/>
    </row>
    <row r="64" spans="1:10" ht="25.35" customHeight="1">
      <c r="B64" s="14"/>
      <c r="C64" s="14"/>
      <c r="D64" s="14"/>
      <c r="E64" s="141"/>
      <c r="F64" s="141"/>
      <c r="G64" s="67"/>
      <c r="H64" s="67"/>
    </row>
    <row r="65" spans="2:10" ht="25.35" customHeight="1">
      <c r="B65" s="14"/>
      <c r="C65" s="14"/>
      <c r="D65" s="14"/>
      <c r="E65" t="s">
        <v>667</v>
      </c>
      <c r="F65" s="141"/>
    </row>
    <row r="66" spans="2:10" ht="25.35" customHeight="1">
      <c r="B66" s="14"/>
      <c r="C66" s="14"/>
      <c r="D66" s="14"/>
    </row>
    <row r="67" spans="2:10" ht="25.35" customHeight="1">
      <c r="B67" s="14"/>
      <c r="C67" s="14"/>
      <c r="D67" s="14"/>
      <c r="E67" s="169"/>
      <c r="F67" s="169"/>
      <c r="G67" s="67"/>
      <c r="H67" s="67"/>
    </row>
    <row r="68" spans="2:10" ht="25.35" customHeight="1">
      <c r="B68" s="14"/>
      <c r="C68" s="14"/>
      <c r="D68" s="14"/>
    </row>
    <row r="69" spans="2:10" ht="25.35" customHeight="1">
      <c r="B69" s="14"/>
      <c r="C69" s="14"/>
      <c r="D69" s="14"/>
    </row>
    <row r="70" spans="2:10" ht="25.35" customHeight="1">
      <c r="B70" s="14"/>
      <c r="C70" s="14"/>
      <c r="D70" s="14"/>
    </row>
    <row r="71" spans="2:10" ht="25.35" customHeight="1">
      <c r="B71" s="14"/>
      <c r="C71" s="14"/>
      <c r="D71" s="14"/>
    </row>
    <row r="72" spans="2:10" ht="25.35" customHeight="1">
      <c r="B72" s="14"/>
      <c r="C72" s="14"/>
      <c r="D72" s="14"/>
    </row>
    <row r="73" spans="2:10" ht="25.35" customHeight="1">
      <c r="B73" s="14"/>
      <c r="C73" s="14"/>
      <c r="D73" s="14"/>
      <c r="E73" s="24"/>
      <c r="F73" s="24"/>
      <c r="G73" s="67"/>
      <c r="H73" s="67"/>
      <c r="I73" s="143"/>
      <c r="J73" s="67"/>
    </row>
    <row r="74" spans="2:10" ht="25.35" customHeight="1">
      <c r="B74" s="69"/>
      <c r="C74" s="69"/>
      <c r="D74" s="69"/>
      <c r="E74" s="141"/>
      <c r="F74" s="141"/>
      <c r="G74" s="67"/>
      <c r="H74" s="67"/>
      <c r="I74" s="121"/>
      <c r="J74" s="122"/>
    </row>
    <row r="75" spans="2:10" ht="25.35" customHeight="1">
      <c r="B75" s="69"/>
      <c r="C75" s="69"/>
      <c r="D75" s="69"/>
      <c r="E75" s="141"/>
      <c r="F75" s="141"/>
      <c r="G75" s="67"/>
      <c r="H75" s="67"/>
      <c r="I75" s="121"/>
      <c r="J75" s="122"/>
    </row>
    <row r="76" spans="2:10" ht="52.35" customHeight="1">
      <c r="B76" s="25" t="s">
        <v>557</v>
      </c>
      <c r="C76" s="3"/>
      <c r="D76" s="3"/>
      <c r="E76" s="3"/>
      <c r="F76" s="117"/>
      <c r="G76" s="71"/>
      <c r="H76" s="71"/>
      <c r="I76" s="71"/>
      <c r="J76"/>
    </row>
    <row r="77" spans="2:10" ht="25.35" customHeight="1">
      <c r="B77" s="26" t="s">
        <v>15</v>
      </c>
      <c r="C77" s="26"/>
      <c r="D77" s="26"/>
      <c r="E77" s="28" t="s">
        <v>0</v>
      </c>
      <c r="F77" s="705" t="s">
        <v>94</v>
      </c>
      <c r="G77" s="706"/>
      <c r="H77" s="28" t="s">
        <v>583</v>
      </c>
      <c r="I77" s="86"/>
      <c r="J77" s="26"/>
    </row>
    <row r="78" spans="2:10" ht="25.35" customHeight="1">
      <c r="B78" s="14"/>
      <c r="C78" s="14"/>
      <c r="D78" s="14"/>
      <c r="E78" s="16"/>
      <c r="F78" s="183" t="s">
        <v>113</v>
      </c>
      <c r="G78" s="24" t="s">
        <v>174</v>
      </c>
      <c r="J78"/>
    </row>
    <row r="79" spans="2:10" ht="25.35" customHeight="1">
      <c r="B79" s="14"/>
      <c r="C79" s="14"/>
      <c r="D79" s="14"/>
      <c r="E79" s="16" t="s">
        <v>3</v>
      </c>
      <c r="F79" s="24" t="s">
        <v>17</v>
      </c>
      <c r="G79" s="151" t="s">
        <v>170</v>
      </c>
      <c r="H79" s="415">
        <v>4510</v>
      </c>
      <c r="J79"/>
    </row>
    <row r="80" spans="2:10" ht="25.35" customHeight="1">
      <c r="B80" s="14"/>
      <c r="C80" s="14"/>
      <c r="D80" s="14"/>
      <c r="E80" s="16" t="s">
        <v>4</v>
      </c>
      <c r="F80" s="93" t="s">
        <v>18</v>
      </c>
      <c r="G80" s="94" t="s">
        <v>334</v>
      </c>
      <c r="H80" s="415">
        <v>5290</v>
      </c>
      <c r="J80"/>
    </row>
    <row r="81" spans="1:10" ht="25.35" customHeight="1">
      <c r="B81" s="14"/>
      <c r="C81" s="14"/>
      <c r="D81" s="14"/>
      <c r="E81" s="16" t="s">
        <v>5</v>
      </c>
      <c r="F81" s="92" t="s">
        <v>680</v>
      </c>
      <c r="G81" s="92" t="s">
        <v>683</v>
      </c>
      <c r="H81" s="555">
        <v>6270</v>
      </c>
      <c r="J81"/>
    </row>
    <row r="82" spans="1:10" ht="25.35" customHeight="1">
      <c r="B82" s="14"/>
      <c r="C82" s="14"/>
      <c r="D82" s="14"/>
      <c r="E82" s="16"/>
      <c r="F82" s="87"/>
      <c r="G82" s="87"/>
      <c r="J82"/>
    </row>
    <row r="83" spans="1:10" ht="25.35" customHeight="1">
      <c r="B83" s="14"/>
      <c r="C83" s="14"/>
      <c r="D83" s="14"/>
      <c r="E83" s="16"/>
      <c r="F83" s="87"/>
      <c r="G83" s="87"/>
      <c r="J83"/>
    </row>
    <row r="84" spans="1:10" ht="25.35" customHeight="1">
      <c r="B84" s="14"/>
      <c r="C84" s="14"/>
      <c r="D84" s="14"/>
      <c r="E84" s="16"/>
      <c r="F84" s="67"/>
      <c r="G84" s="67"/>
      <c r="J84"/>
    </row>
    <row r="85" spans="1:10" ht="25.35" customHeight="1">
      <c r="B85" s="14"/>
      <c r="C85" s="14"/>
      <c r="D85" s="14"/>
      <c r="E85" s="210" t="s">
        <v>284</v>
      </c>
      <c r="F85" s="67"/>
      <c r="G85" s="67"/>
      <c r="J85"/>
    </row>
    <row r="86" spans="1:10" ht="25.35" customHeight="1">
      <c r="B86" s="14"/>
      <c r="C86" s="14"/>
      <c r="D86" s="14"/>
      <c r="E86" s="141"/>
      <c r="F86" s="67"/>
      <c r="G86" s="67"/>
      <c r="J86"/>
    </row>
    <row r="87" spans="1:10" ht="25.35" customHeight="1">
      <c r="B87" s="14"/>
      <c r="C87" s="14"/>
      <c r="D87" s="14"/>
      <c r="E87" s="141" t="s">
        <v>666</v>
      </c>
      <c r="F87" s="9"/>
      <c r="J87"/>
    </row>
    <row r="88" spans="1:10" ht="25.35" customHeight="1">
      <c r="B88" s="14"/>
      <c r="C88" s="14"/>
      <c r="D88" s="14"/>
      <c r="E88" s="169"/>
      <c r="F88" s="67"/>
      <c r="G88" s="67"/>
      <c r="J88"/>
    </row>
    <row r="89" spans="1:10" ht="25.35" customHeight="1">
      <c r="B89" s="14"/>
      <c r="C89" s="14"/>
      <c r="D89" s="14"/>
      <c r="E89" s="169"/>
      <c r="F89" s="67"/>
      <c r="G89" s="67"/>
      <c r="J89"/>
    </row>
    <row r="90" spans="1:10" ht="25.35" customHeight="1">
      <c r="B90" s="14"/>
      <c r="C90" s="14"/>
      <c r="D90" s="14"/>
      <c r="E90" s="169"/>
      <c r="F90" s="67"/>
      <c r="G90" s="67"/>
      <c r="J90"/>
    </row>
    <row r="91" spans="1:10" ht="25.35" customHeight="1">
      <c r="B91" s="14"/>
      <c r="C91" s="14"/>
      <c r="D91" s="14"/>
      <c r="E91" s="24"/>
      <c r="F91" s="67"/>
      <c r="G91" s="67"/>
      <c r="H91" s="143"/>
      <c r="I91" s="67"/>
      <c r="J91"/>
    </row>
    <row r="92" spans="1:10" ht="25.35" customHeight="1">
      <c r="B92" s="14"/>
      <c r="C92" s="14"/>
      <c r="D92" s="14"/>
      <c r="E92" s="24"/>
      <c r="F92" s="67"/>
      <c r="G92" s="67"/>
      <c r="H92" s="143"/>
      <c r="I92" s="67"/>
      <c r="J92"/>
    </row>
    <row r="93" spans="1:10" ht="25.35" customHeight="1">
      <c r="B93" s="69"/>
      <c r="C93" s="69"/>
      <c r="D93" s="69"/>
      <c r="E93" s="141"/>
      <c r="F93" s="67"/>
      <c r="G93" s="67"/>
      <c r="H93" s="121"/>
      <c r="I93" s="122"/>
      <c r="J93"/>
    </row>
    <row r="94" spans="1:10" ht="48.75">
      <c r="A94" s="2" t="s">
        <v>23</v>
      </c>
      <c r="B94" s="4" t="s">
        <v>330</v>
      </c>
      <c r="C94" s="3"/>
      <c r="D94" s="3"/>
      <c r="E94" s="3"/>
      <c r="F94" s="3"/>
      <c r="G94" s="117"/>
      <c r="H94" s="71"/>
      <c r="I94" s="71"/>
      <c r="J94" s="71"/>
    </row>
    <row r="95" spans="1:10" ht="26.25">
      <c r="A95" s="26"/>
      <c r="B95" s="26" t="s">
        <v>15</v>
      </c>
      <c r="C95" s="26"/>
      <c r="D95" s="26"/>
      <c r="E95" s="28" t="s">
        <v>0</v>
      </c>
      <c r="F95" s="705" t="s">
        <v>94</v>
      </c>
      <c r="G95" s="706"/>
      <c r="H95" s="28" t="s">
        <v>326</v>
      </c>
      <c r="I95" s="86"/>
      <c r="J95" s="26"/>
    </row>
    <row r="96" spans="1:10" ht="28.35" customHeight="1">
      <c r="A96" s="1"/>
      <c r="B96" s="14"/>
      <c r="C96" s="14"/>
      <c r="D96" s="14"/>
      <c r="E96" s="16"/>
      <c r="F96" s="183" t="s">
        <v>113</v>
      </c>
      <c r="G96" s="24" t="s">
        <v>174</v>
      </c>
      <c r="H96" s="118"/>
    </row>
    <row r="97" spans="1:10" ht="26.25">
      <c r="A97" s="1"/>
      <c r="B97" s="14"/>
      <c r="C97" s="14"/>
      <c r="D97" s="14"/>
      <c r="E97" s="16" t="s">
        <v>2</v>
      </c>
      <c r="F97" s="24" t="s">
        <v>16</v>
      </c>
      <c r="G97" s="151" t="s">
        <v>134</v>
      </c>
      <c r="H97" s="415">
        <v>4760</v>
      </c>
    </row>
    <row r="98" spans="1:10" ht="26.25">
      <c r="A98" s="1"/>
      <c r="B98" s="14"/>
      <c r="C98" s="14"/>
      <c r="D98" s="14"/>
      <c r="E98" s="16" t="s">
        <v>3</v>
      </c>
      <c r="F98" s="24" t="s">
        <v>17</v>
      </c>
      <c r="G98" s="151" t="s">
        <v>170</v>
      </c>
      <c r="H98" s="415">
        <v>6800</v>
      </c>
    </row>
    <row r="99" spans="1:10" ht="26.25">
      <c r="A99" s="1"/>
      <c r="B99" s="14"/>
      <c r="C99" s="14"/>
      <c r="D99" s="14"/>
      <c r="E99" s="16" t="s">
        <v>4</v>
      </c>
      <c r="F99" s="24" t="s">
        <v>18</v>
      </c>
      <c r="G99" s="151" t="s">
        <v>334</v>
      </c>
      <c r="H99" s="415">
        <v>9280</v>
      </c>
    </row>
    <row r="100" spans="1:10" ht="26.25">
      <c r="B100" s="14"/>
      <c r="C100" s="14"/>
      <c r="D100" s="14"/>
      <c r="E100" s="16" t="s">
        <v>5</v>
      </c>
      <c r="F100" s="24" t="s">
        <v>681</v>
      </c>
      <c r="G100" s="93" t="s">
        <v>683</v>
      </c>
      <c r="H100" s="634">
        <v>9770</v>
      </c>
    </row>
    <row r="101" spans="1:10" ht="25.35" customHeight="1">
      <c r="B101" s="14"/>
      <c r="C101" s="14"/>
      <c r="D101" s="14"/>
      <c r="E101" s="16"/>
      <c r="F101" s="16"/>
      <c r="G101" s="87"/>
      <c r="H101" s="87"/>
    </row>
    <row r="102" spans="1:10" ht="25.35" customHeight="1">
      <c r="B102" s="14"/>
      <c r="C102" s="14"/>
      <c r="D102" s="14"/>
      <c r="E102" s="16"/>
      <c r="F102" s="16"/>
      <c r="G102" s="67"/>
      <c r="H102" s="67"/>
    </row>
    <row r="103" spans="1:10" ht="25.35" customHeight="1">
      <c r="B103" s="14"/>
      <c r="C103" s="14"/>
      <c r="D103" s="14"/>
      <c r="E103" s="210" t="s">
        <v>307</v>
      </c>
      <c r="F103" s="210"/>
      <c r="G103" s="67"/>
      <c r="H103" s="67"/>
    </row>
    <row r="104" spans="1:10" ht="25.35" customHeight="1">
      <c r="B104" s="14"/>
      <c r="C104" s="14"/>
      <c r="D104" s="14"/>
      <c r="E104" s="141" t="s">
        <v>466</v>
      </c>
      <c r="F104" s="141"/>
      <c r="G104" s="67"/>
      <c r="H104" s="67"/>
    </row>
    <row r="105" spans="1:10" ht="25.35" customHeight="1">
      <c r="B105" s="14"/>
      <c r="C105" s="14"/>
      <c r="D105" s="14"/>
      <c r="E105" s="141"/>
      <c r="F105" s="141"/>
    </row>
    <row r="106" spans="1:10" ht="25.35" customHeight="1">
      <c r="B106" s="14"/>
      <c r="C106" s="14"/>
      <c r="D106" s="14"/>
    </row>
    <row r="107" spans="1:10" ht="25.35" customHeight="1">
      <c r="B107" s="14"/>
      <c r="C107" s="14"/>
      <c r="D107" s="14"/>
      <c r="E107" s="81" t="s">
        <v>14</v>
      </c>
      <c r="F107" s="81"/>
      <c r="G107" s="160"/>
      <c r="H107" s="160"/>
      <c r="I107" s="373">
        <v>1360</v>
      </c>
    </row>
    <row r="108" spans="1:10" ht="25.35" customHeight="1">
      <c r="B108" s="14"/>
      <c r="C108" s="14"/>
      <c r="D108" s="14"/>
      <c r="E108" s="169"/>
      <c r="F108" s="169"/>
      <c r="G108" s="67"/>
      <c r="H108" s="67"/>
    </row>
    <row r="109" spans="1:10" ht="25.35" customHeight="1">
      <c r="B109" s="14"/>
      <c r="C109" s="14"/>
      <c r="D109" s="14"/>
    </row>
    <row r="110" spans="1:10" ht="25.35" customHeight="1">
      <c r="B110" s="14"/>
      <c r="C110" s="14"/>
      <c r="D110" s="14"/>
      <c r="E110" s="81" t="s">
        <v>201</v>
      </c>
      <c r="F110" s="81"/>
      <c r="G110" s="160"/>
      <c r="H110" s="160"/>
      <c r="I110" s="373">
        <v>5570</v>
      </c>
      <c r="J110" s="67"/>
    </row>
    <row r="111" spans="1:10" ht="30" customHeight="1">
      <c r="B111" s="69"/>
      <c r="C111" s="69"/>
      <c r="D111" s="69"/>
      <c r="E111" s="141" t="s">
        <v>467</v>
      </c>
      <c r="F111" s="141"/>
      <c r="G111" s="67"/>
      <c r="H111" s="67"/>
      <c r="I111" s="121"/>
      <c r="J111" s="122"/>
    </row>
    <row r="112" spans="1:10" ht="37.35" customHeight="1">
      <c r="H112" s="119"/>
      <c r="I112" s="120"/>
      <c r="J112" s="120"/>
    </row>
    <row r="113" spans="1:10" s="69" customFormat="1" ht="48.75">
      <c r="A113" s="2" t="s">
        <v>23</v>
      </c>
      <c r="B113" s="4" t="s">
        <v>435</v>
      </c>
      <c r="C113" s="3"/>
      <c r="D113" s="3"/>
      <c r="E113" s="3"/>
      <c r="F113" s="3"/>
      <c r="G113" s="117"/>
      <c r="H113" s="71"/>
      <c r="I113" s="71"/>
      <c r="J113" s="71"/>
    </row>
    <row r="114" spans="1:10" ht="26.25">
      <c r="A114" s="29"/>
      <c r="B114" s="26" t="s">
        <v>15</v>
      </c>
      <c r="C114" s="26"/>
      <c r="D114" s="26"/>
      <c r="E114" s="28" t="s">
        <v>0</v>
      </c>
      <c r="F114" s="700" t="s">
        <v>94</v>
      </c>
      <c r="G114" s="707"/>
      <c r="H114" s="33" t="s">
        <v>114</v>
      </c>
      <c r="I114" s="124"/>
      <c r="J114" s="124"/>
    </row>
    <row r="115" spans="1:10" ht="26.25">
      <c r="A115" s="1"/>
      <c r="B115" s="14"/>
      <c r="C115" s="14"/>
      <c r="D115" s="14"/>
      <c r="E115" s="16"/>
      <c r="F115" s="183" t="s">
        <v>113</v>
      </c>
      <c r="G115" s="24" t="s">
        <v>174</v>
      </c>
      <c r="H115" s="218" t="s">
        <v>663</v>
      </c>
    </row>
    <row r="116" spans="1:10" ht="26.25">
      <c r="A116" s="1"/>
      <c r="B116" s="14"/>
      <c r="C116" s="14"/>
      <c r="D116" s="14"/>
      <c r="E116" s="16" t="s">
        <v>2</v>
      </c>
      <c r="F116" s="24" t="s">
        <v>16</v>
      </c>
      <c r="G116" s="151" t="s">
        <v>134</v>
      </c>
      <c r="H116" s="415">
        <v>11230</v>
      </c>
      <c r="J116" s="214"/>
    </row>
    <row r="117" spans="1:10" ht="26.25">
      <c r="A117" s="1"/>
      <c r="B117" s="14"/>
      <c r="C117" s="14"/>
      <c r="D117" s="14"/>
      <c r="E117" s="16" t="s">
        <v>3</v>
      </c>
      <c r="F117" s="24" t="s">
        <v>17</v>
      </c>
      <c r="G117" s="151" t="s">
        <v>170</v>
      </c>
      <c r="H117" s="415">
        <v>12910</v>
      </c>
      <c r="J117" s="214"/>
    </row>
    <row r="118" spans="1:10" ht="25.35" customHeight="1">
      <c r="A118" s="1"/>
      <c r="B118" s="14"/>
      <c r="C118" s="14"/>
      <c r="D118" s="14"/>
      <c r="E118" s="16" t="s">
        <v>4</v>
      </c>
      <c r="F118" s="24" t="s">
        <v>18</v>
      </c>
      <c r="G118" s="151" t="s">
        <v>334</v>
      </c>
      <c r="H118" s="415">
        <v>16140</v>
      </c>
      <c r="J118" s="214"/>
    </row>
    <row r="119" spans="1:10" ht="25.35" customHeight="1">
      <c r="B119" s="14"/>
      <c r="C119" s="14"/>
      <c r="D119" s="14"/>
      <c r="E119" s="16" t="s">
        <v>5</v>
      </c>
      <c r="F119" s="24" t="s">
        <v>681</v>
      </c>
      <c r="G119" s="93" t="s">
        <v>683</v>
      </c>
      <c r="H119" s="555">
        <v>18560</v>
      </c>
      <c r="I119" s="67"/>
    </row>
    <row r="120" spans="1:10" ht="26.25" customHeight="1">
      <c r="B120" s="14"/>
      <c r="C120" s="14"/>
      <c r="D120" s="14"/>
      <c r="E120" s="24"/>
      <c r="F120" s="24"/>
      <c r="G120" s="67"/>
      <c r="H120" s="67"/>
      <c r="I120" s="67"/>
    </row>
    <row r="121" spans="1:10" ht="26.25" customHeight="1">
      <c r="B121" s="14"/>
      <c r="C121" s="14"/>
      <c r="D121" s="14"/>
      <c r="E121" s="162" t="s">
        <v>22</v>
      </c>
      <c r="F121" s="162"/>
      <c r="G121" s="67"/>
      <c r="H121" s="67"/>
      <c r="I121" s="67"/>
    </row>
    <row r="122" spans="1:10" ht="26.25" customHeight="1">
      <c r="B122" s="14"/>
      <c r="C122" s="14"/>
      <c r="D122" s="14"/>
      <c r="E122" s="169"/>
      <c r="F122" s="169"/>
      <c r="G122" s="67"/>
      <c r="H122" s="67"/>
      <c r="I122" s="67"/>
    </row>
    <row r="123" spans="1:10" ht="26.25" customHeight="1">
      <c r="B123" s="14"/>
      <c r="C123" s="14"/>
      <c r="D123" s="14"/>
      <c r="E123" s="141"/>
      <c r="F123" s="141"/>
      <c r="H123" s="67"/>
      <c r="I123" s="67"/>
    </row>
    <row r="124" spans="1:10" ht="26.25" customHeight="1">
      <c r="B124" s="14"/>
      <c r="C124" s="14"/>
      <c r="D124" s="14"/>
      <c r="E124" s="81" t="s">
        <v>200</v>
      </c>
      <c r="F124" s="81"/>
      <c r="G124" s="160"/>
      <c r="H124" s="160"/>
      <c r="I124" s="373">
        <v>1360</v>
      </c>
    </row>
    <row r="125" spans="1:10" ht="26.25" customHeight="1">
      <c r="B125" s="14"/>
      <c r="C125" s="14"/>
      <c r="D125" s="14"/>
      <c r="E125" s="131"/>
      <c r="F125" s="131"/>
    </row>
    <row r="126" spans="1:10" ht="26.25" customHeight="1">
      <c r="B126" s="14"/>
      <c r="C126" s="14"/>
      <c r="D126" s="14"/>
    </row>
    <row r="127" spans="1:10" ht="25.35" customHeight="1">
      <c r="B127" s="14"/>
      <c r="C127" s="14"/>
      <c r="D127" s="14"/>
      <c r="E127" s="81" t="s">
        <v>201</v>
      </c>
      <c r="F127" s="81"/>
      <c r="G127" s="160"/>
      <c r="H127" s="160"/>
      <c r="I127" s="373">
        <v>5570</v>
      </c>
    </row>
    <row r="128" spans="1:10" ht="25.35" customHeight="1">
      <c r="B128" s="14"/>
      <c r="C128" s="14"/>
      <c r="D128" s="14"/>
      <c r="E128" s="24"/>
      <c r="F128" s="24"/>
      <c r="G128" s="67"/>
      <c r="H128" s="67"/>
      <c r="I128" s="415"/>
    </row>
    <row r="129" spans="1:10" ht="25.35" customHeight="1">
      <c r="B129" s="14"/>
      <c r="C129" s="14"/>
      <c r="D129" s="14"/>
      <c r="E129" s="24"/>
      <c r="F129" s="24"/>
      <c r="G129" s="67"/>
      <c r="H129" s="67"/>
      <c r="I129" s="415"/>
    </row>
    <row r="130" spans="1:10" ht="48.75">
      <c r="A130" s="2" t="s">
        <v>23</v>
      </c>
      <c r="B130" s="4" t="s">
        <v>670</v>
      </c>
      <c r="C130" s="3"/>
      <c r="D130" s="3"/>
      <c r="E130" s="3"/>
      <c r="F130" s="3"/>
      <c r="G130" s="117"/>
      <c r="H130" s="71"/>
      <c r="I130" s="71"/>
      <c r="J130" s="71"/>
    </row>
    <row r="131" spans="1:10" ht="25.35" customHeight="1">
      <c r="A131" s="29"/>
      <c r="B131" s="26" t="s">
        <v>15</v>
      </c>
      <c r="C131" s="26"/>
      <c r="D131" s="26"/>
      <c r="E131" s="28" t="s">
        <v>0</v>
      </c>
      <c r="F131" s="700" t="s">
        <v>94</v>
      </c>
      <c r="G131" s="707"/>
      <c r="H131" s="33" t="s">
        <v>264</v>
      </c>
      <c r="I131" s="124"/>
      <c r="J131" s="124"/>
    </row>
    <row r="132" spans="1:10" ht="25.35" customHeight="1">
      <c r="A132" s="1"/>
      <c r="B132" s="14"/>
      <c r="C132" s="14"/>
      <c r="D132" s="14"/>
      <c r="E132" s="16"/>
      <c r="F132" s="183" t="s">
        <v>113</v>
      </c>
      <c r="G132" s="24" t="s">
        <v>174</v>
      </c>
      <c r="H132" s="218"/>
    </row>
    <row r="133" spans="1:10" ht="25.35" customHeight="1">
      <c r="A133" s="1"/>
      <c r="B133" s="14"/>
      <c r="C133" s="14"/>
      <c r="D133" s="14"/>
      <c r="E133" s="16" t="s">
        <v>2</v>
      </c>
      <c r="F133" s="24" t="s">
        <v>16</v>
      </c>
      <c r="G133" s="151" t="s">
        <v>134</v>
      </c>
      <c r="H133" s="415">
        <v>8570</v>
      </c>
      <c r="J133" s="214"/>
    </row>
    <row r="134" spans="1:10" ht="25.35" customHeight="1">
      <c r="A134" s="1"/>
      <c r="B134" s="14"/>
      <c r="C134" s="14"/>
      <c r="D134" s="14"/>
      <c r="E134" s="16" t="s">
        <v>3</v>
      </c>
      <c r="F134" s="24" t="s">
        <v>17</v>
      </c>
      <c r="G134" s="151" t="s">
        <v>170</v>
      </c>
      <c r="H134" s="415">
        <v>9860</v>
      </c>
      <c r="J134" s="214"/>
    </row>
    <row r="135" spans="1:10" ht="25.35" customHeight="1">
      <c r="A135" s="1"/>
      <c r="B135" s="14"/>
      <c r="C135" s="14"/>
      <c r="D135" s="14"/>
      <c r="E135" s="16" t="s">
        <v>4</v>
      </c>
      <c r="F135" s="24" t="s">
        <v>18</v>
      </c>
      <c r="G135" s="151" t="s">
        <v>334</v>
      </c>
      <c r="H135" s="415">
        <v>12310</v>
      </c>
      <c r="J135" s="214"/>
    </row>
    <row r="136" spans="1:10" ht="25.35" customHeight="1">
      <c r="B136" s="14"/>
      <c r="C136" s="14"/>
      <c r="D136" s="14"/>
      <c r="E136" s="16" t="s">
        <v>5</v>
      </c>
      <c r="F136" s="24" t="s">
        <v>681</v>
      </c>
      <c r="G136" s="93" t="s">
        <v>683</v>
      </c>
      <c r="H136" s="555">
        <v>14160</v>
      </c>
      <c r="I136" s="67"/>
    </row>
    <row r="137" spans="1:10" ht="25.35" customHeight="1">
      <c r="B137" s="14"/>
      <c r="C137" s="14"/>
      <c r="D137" s="14"/>
      <c r="E137" s="24"/>
      <c r="F137" s="24"/>
      <c r="G137" s="67"/>
      <c r="H137" s="67"/>
      <c r="I137" s="67"/>
    </row>
    <row r="138" spans="1:10" ht="25.35" customHeight="1">
      <c r="B138" s="14"/>
      <c r="C138" s="14"/>
      <c r="D138" s="14"/>
      <c r="E138" s="162" t="s">
        <v>22</v>
      </c>
      <c r="F138" s="162"/>
      <c r="G138" s="67"/>
      <c r="H138" s="67"/>
      <c r="I138" s="67"/>
    </row>
    <row r="139" spans="1:10" ht="25.35" customHeight="1">
      <c r="B139" s="14"/>
      <c r="C139" s="14"/>
      <c r="D139" s="14"/>
      <c r="E139" s="169"/>
      <c r="F139" s="169"/>
      <c r="G139" s="67"/>
      <c r="H139" s="67"/>
      <c r="I139" s="67"/>
    </row>
    <row r="140" spans="1:10" ht="25.35" customHeight="1">
      <c r="B140" s="14"/>
      <c r="C140" s="14"/>
      <c r="D140" s="14"/>
      <c r="E140" s="141"/>
      <c r="F140" s="141"/>
      <c r="H140" s="67"/>
      <c r="I140" s="67"/>
    </row>
    <row r="141" spans="1:10" ht="25.35" customHeight="1">
      <c r="B141" s="14"/>
      <c r="C141" s="14"/>
      <c r="D141" s="14"/>
      <c r="E141" s="81" t="s">
        <v>200</v>
      </c>
      <c r="F141" s="81"/>
      <c r="G141" s="160"/>
      <c r="H141" s="160"/>
      <c r="I141" s="373">
        <v>1360</v>
      </c>
    </row>
    <row r="142" spans="1:10" ht="25.35" customHeight="1">
      <c r="B142" s="14"/>
      <c r="C142" s="14"/>
      <c r="D142" s="14"/>
      <c r="E142" s="131"/>
      <c r="F142" s="131"/>
    </row>
    <row r="143" spans="1:10" ht="25.35" customHeight="1">
      <c r="B143" s="14"/>
      <c r="C143" s="14"/>
      <c r="D143" s="14"/>
    </row>
    <row r="144" spans="1:10" ht="25.35" customHeight="1">
      <c r="B144" s="14"/>
      <c r="C144" s="14"/>
      <c r="D144" s="14"/>
      <c r="E144" s="81" t="s">
        <v>201</v>
      </c>
      <c r="F144" s="81"/>
      <c r="G144" s="160"/>
      <c r="H144" s="160"/>
      <c r="I144" s="373">
        <v>5570</v>
      </c>
    </row>
    <row r="145" spans="1:10" ht="25.35" customHeight="1">
      <c r="B145" s="14"/>
      <c r="C145" s="14"/>
      <c r="D145" s="14"/>
      <c r="E145" s="24"/>
      <c r="F145" s="24"/>
      <c r="G145" s="67"/>
      <c r="H145" s="67"/>
      <c r="I145" s="415"/>
    </row>
    <row r="146" spans="1:10" ht="25.35" customHeight="1">
      <c r="B146" s="14"/>
      <c r="C146" s="14"/>
      <c r="D146" s="14"/>
      <c r="E146" s="24"/>
      <c r="F146" s="24"/>
      <c r="G146" s="67"/>
      <c r="H146" s="67"/>
      <c r="I146" s="415"/>
    </row>
    <row r="147" spans="1:10" ht="25.35" customHeight="1">
      <c r="B147" s="14"/>
      <c r="C147" s="14"/>
      <c r="D147" s="14"/>
      <c r="E147" s="24"/>
      <c r="F147" s="24"/>
      <c r="G147" s="67"/>
      <c r="H147" s="67"/>
      <c r="I147" s="415"/>
    </row>
    <row r="148" spans="1:10" ht="25.35" customHeight="1">
      <c r="B148" s="14"/>
      <c r="C148" s="14"/>
      <c r="D148" s="14"/>
      <c r="E148" s="24"/>
      <c r="F148" s="24"/>
      <c r="G148" s="67"/>
      <c r="H148" s="67"/>
      <c r="I148" s="415"/>
    </row>
    <row r="149" spans="1:10" ht="25.35" customHeight="1">
      <c r="B149" s="14"/>
      <c r="C149" s="14"/>
      <c r="D149" s="14"/>
      <c r="E149" s="24"/>
      <c r="F149" s="24"/>
      <c r="G149" s="67"/>
      <c r="H149" s="67"/>
      <c r="I149" s="415"/>
    </row>
    <row r="150" spans="1:10" ht="32.1" customHeight="1">
      <c r="B150" s="14"/>
      <c r="C150" s="14"/>
      <c r="D150" s="14"/>
      <c r="E150" s="24"/>
      <c r="F150" s="24"/>
      <c r="G150" s="67"/>
      <c r="H150" s="67"/>
      <c r="I150" s="415"/>
    </row>
    <row r="151" spans="1:10" ht="25.35" customHeight="1">
      <c r="B151" s="14"/>
      <c r="C151" s="14"/>
      <c r="D151" s="14"/>
      <c r="E151" s="24"/>
      <c r="F151" s="24"/>
      <c r="G151" s="67"/>
      <c r="H151" s="67"/>
      <c r="I151" s="415"/>
    </row>
    <row r="152" spans="1:10" ht="48.75">
      <c r="A152" s="2" t="s">
        <v>23</v>
      </c>
      <c r="B152" s="368" t="s">
        <v>331</v>
      </c>
      <c r="C152" s="3"/>
      <c r="D152" s="3"/>
      <c r="E152" s="3"/>
      <c r="F152" s="3"/>
      <c r="G152" s="117"/>
      <c r="H152" s="71"/>
      <c r="I152" s="71"/>
      <c r="J152" s="71"/>
    </row>
    <row r="153" spans="1:10" ht="25.35" customHeight="1">
      <c r="A153" s="26"/>
      <c r="B153" s="26" t="s">
        <v>8</v>
      </c>
      <c r="C153" s="26"/>
      <c r="D153" s="26"/>
      <c r="E153" s="28" t="s">
        <v>0</v>
      </c>
      <c r="F153" s="705" t="s">
        <v>94</v>
      </c>
      <c r="G153" s="706"/>
      <c r="H153" s="177" t="s">
        <v>326</v>
      </c>
      <c r="I153" s="86"/>
      <c r="J153" s="26"/>
    </row>
    <row r="154" spans="1:10" ht="25.35" customHeight="1">
      <c r="A154" s="1"/>
      <c r="B154" s="14"/>
      <c r="C154" s="14"/>
      <c r="D154" s="14"/>
      <c r="E154" s="16"/>
      <c r="F154" s="375" t="s">
        <v>113</v>
      </c>
      <c r="G154" s="24" t="s">
        <v>174</v>
      </c>
      <c r="H154" s="118"/>
      <c r="J154" s="87"/>
    </row>
    <row r="155" spans="1:10" ht="25.35" customHeight="1">
      <c r="A155" s="1"/>
      <c r="B155" s="14"/>
      <c r="C155" s="14"/>
      <c r="D155" s="14"/>
      <c r="E155" s="16" t="s">
        <v>561</v>
      </c>
      <c r="F155" s="376" t="s">
        <v>9</v>
      </c>
      <c r="G155" s="51" t="s">
        <v>139</v>
      </c>
      <c r="H155" s="623">
        <v>8060</v>
      </c>
      <c r="J155" s="87"/>
    </row>
    <row r="156" spans="1:10" ht="25.35" customHeight="1">
      <c r="A156" s="1"/>
      <c r="B156" s="14"/>
      <c r="C156" s="14"/>
      <c r="D156" s="14"/>
      <c r="E156" s="16" t="s">
        <v>3</v>
      </c>
      <c r="F156" s="93" t="s">
        <v>10</v>
      </c>
      <c r="G156" s="151" t="s">
        <v>136</v>
      </c>
      <c r="H156" s="415">
        <v>8690</v>
      </c>
      <c r="J156" s="91"/>
    </row>
    <row r="157" spans="1:10" ht="25.35" customHeight="1">
      <c r="A157" s="1"/>
      <c r="B157" s="14"/>
      <c r="C157" s="14"/>
      <c r="D157" s="14"/>
      <c r="E157" s="16" t="s">
        <v>4</v>
      </c>
      <c r="F157" s="93" t="s">
        <v>11</v>
      </c>
      <c r="G157" s="151" t="s">
        <v>133</v>
      </c>
      <c r="H157" s="415">
        <v>10400</v>
      </c>
      <c r="J157" s="91"/>
    </row>
    <row r="158" spans="1:10" ht="25.35" customHeight="1">
      <c r="A158" s="1"/>
      <c r="B158" s="14"/>
      <c r="C158" s="14"/>
      <c r="D158" s="14"/>
      <c r="E158" s="16" t="s">
        <v>5</v>
      </c>
      <c r="F158" s="93" t="s">
        <v>85</v>
      </c>
      <c r="G158" s="151" t="s">
        <v>137</v>
      </c>
      <c r="H158" s="415">
        <v>12380</v>
      </c>
      <c r="J158" s="91"/>
    </row>
    <row r="159" spans="1:10" ht="25.35" customHeight="1">
      <c r="B159" s="14"/>
      <c r="C159" s="14"/>
      <c r="D159" s="14"/>
      <c r="E159" s="24"/>
      <c r="F159" s="24"/>
      <c r="G159" s="67"/>
      <c r="H159" s="67"/>
      <c r="J159" s="67"/>
    </row>
    <row r="160" spans="1:10" ht="25.35" customHeight="1">
      <c r="B160" s="14"/>
      <c r="C160" s="14"/>
      <c r="D160" s="14"/>
      <c r="E160" s="210" t="s">
        <v>307</v>
      </c>
      <c r="F160" s="210"/>
      <c r="G160" s="67"/>
      <c r="H160" s="67"/>
      <c r="J160" s="67"/>
    </row>
    <row r="161" spans="1:10" ht="25.35" customHeight="1">
      <c r="B161" s="14"/>
      <c r="C161" s="14"/>
      <c r="D161" s="14"/>
      <c r="E161" s="141" t="s">
        <v>466</v>
      </c>
      <c r="F161" s="141"/>
      <c r="G161" s="67"/>
      <c r="H161" s="67"/>
      <c r="J161" s="67"/>
    </row>
    <row r="162" spans="1:10" ht="25.35" customHeight="1">
      <c r="B162" s="14"/>
      <c r="C162" s="14"/>
      <c r="D162" s="14"/>
      <c r="E162" s="141"/>
      <c r="F162" s="141"/>
      <c r="J162" s="67"/>
    </row>
    <row r="163" spans="1:10" ht="25.35" customHeight="1">
      <c r="B163" s="14"/>
      <c r="C163" s="14"/>
      <c r="D163" s="14"/>
      <c r="E163" s="141"/>
      <c r="F163" s="141"/>
      <c r="J163" s="67"/>
    </row>
    <row r="164" spans="1:10" ht="25.35" customHeight="1">
      <c r="B164" s="14"/>
      <c r="C164" s="14"/>
      <c r="D164" s="14"/>
      <c r="E164" s="82" t="s">
        <v>14</v>
      </c>
      <c r="F164" s="82"/>
      <c r="G164" s="160"/>
      <c r="H164" s="160"/>
      <c r="I164" s="373">
        <v>2150</v>
      </c>
      <c r="J164" s="67"/>
    </row>
    <row r="165" spans="1:10" ht="25.35" customHeight="1">
      <c r="B165" s="14"/>
      <c r="C165" s="14"/>
      <c r="D165" s="14"/>
      <c r="E165" s="141"/>
      <c r="F165" s="141"/>
      <c r="G165" s="67"/>
      <c r="H165" s="67"/>
      <c r="J165" s="67"/>
    </row>
    <row r="166" spans="1:10" ht="25.35" customHeight="1">
      <c r="B166" s="14"/>
      <c r="C166" s="14"/>
      <c r="D166" s="14"/>
      <c r="G166" s="67"/>
      <c r="H166" s="67"/>
      <c r="J166" s="67"/>
    </row>
    <row r="167" spans="1:10" ht="48" customHeight="1">
      <c r="B167" s="14"/>
      <c r="C167" s="14"/>
      <c r="D167" s="14"/>
      <c r="E167" s="82" t="s">
        <v>84</v>
      </c>
      <c r="F167" s="82"/>
      <c r="G167" s="160"/>
      <c r="H167" s="160"/>
      <c r="I167" s="259">
        <v>7430</v>
      </c>
      <c r="J167" s="67"/>
    </row>
    <row r="168" spans="1:10" ht="26.25">
      <c r="B168" s="14"/>
      <c r="C168" s="14"/>
      <c r="D168" s="14"/>
      <c r="E168" s="141" t="s">
        <v>467</v>
      </c>
      <c r="F168" s="141"/>
      <c r="G168" s="67"/>
      <c r="H168" s="67"/>
      <c r="J168" s="67"/>
    </row>
    <row r="169" spans="1:10" ht="48.75">
      <c r="A169" s="2" t="s">
        <v>23</v>
      </c>
      <c r="B169" s="368" t="s">
        <v>676</v>
      </c>
      <c r="C169" s="3"/>
      <c r="D169" s="3"/>
      <c r="E169" s="3"/>
      <c r="F169" s="3"/>
      <c r="G169" s="117"/>
      <c r="H169" s="71"/>
      <c r="I169" s="71"/>
      <c r="J169" s="71"/>
    </row>
    <row r="170" spans="1:10" ht="25.35" customHeight="1">
      <c r="A170" s="26"/>
      <c r="B170" s="26" t="s">
        <v>8</v>
      </c>
      <c r="C170" s="26"/>
      <c r="D170" s="26"/>
      <c r="E170" s="28" t="s">
        <v>0</v>
      </c>
      <c r="F170" s="705" t="s">
        <v>94</v>
      </c>
      <c r="G170" s="706"/>
      <c r="H170" s="177" t="s">
        <v>1</v>
      </c>
      <c r="I170" s="86" t="s">
        <v>439</v>
      </c>
      <c r="J170" s="26"/>
    </row>
    <row r="171" spans="1:10" ht="25.35" customHeight="1">
      <c r="A171" s="1"/>
      <c r="B171" s="14"/>
      <c r="C171" s="14"/>
      <c r="D171" s="14"/>
      <c r="E171" s="16"/>
      <c r="F171" s="375" t="s">
        <v>113</v>
      </c>
      <c r="G171" s="24" t="s">
        <v>174</v>
      </c>
      <c r="H171" s="118"/>
      <c r="I171" s="218" t="s">
        <v>219</v>
      </c>
      <c r="J171" s="87"/>
    </row>
    <row r="172" spans="1:10" ht="25.35" customHeight="1">
      <c r="A172" s="1"/>
      <c r="B172" s="14"/>
      <c r="C172" s="14"/>
      <c r="D172" s="14"/>
      <c r="E172" s="16" t="s">
        <v>561</v>
      </c>
      <c r="F172" s="376" t="s">
        <v>9</v>
      </c>
      <c r="G172" s="51" t="s">
        <v>139</v>
      </c>
      <c r="H172" s="623">
        <v>8060</v>
      </c>
      <c r="I172" s="555">
        <v>15310</v>
      </c>
      <c r="J172" s="87"/>
    </row>
    <row r="173" spans="1:10" ht="25.35" customHeight="1">
      <c r="A173" s="1"/>
      <c r="B173" s="14"/>
      <c r="C173" s="14"/>
      <c r="D173" s="14"/>
      <c r="E173" s="16" t="s">
        <v>3</v>
      </c>
      <c r="F173" s="93" t="s">
        <v>10</v>
      </c>
      <c r="G173" s="151" t="s">
        <v>136</v>
      </c>
      <c r="H173" s="415">
        <v>8690</v>
      </c>
      <c r="I173" s="555">
        <v>17600</v>
      </c>
      <c r="J173" s="91"/>
    </row>
    <row r="174" spans="1:10" ht="25.35" customHeight="1">
      <c r="A174" s="1"/>
      <c r="B174" s="14"/>
      <c r="C174" s="14"/>
      <c r="D174" s="14"/>
      <c r="E174" s="16" t="s">
        <v>4</v>
      </c>
      <c r="F174" s="93" t="s">
        <v>11</v>
      </c>
      <c r="G174" s="151" t="s">
        <v>133</v>
      </c>
      <c r="H174" s="415">
        <v>10400</v>
      </c>
      <c r="I174" s="555">
        <v>20230</v>
      </c>
      <c r="J174" s="91"/>
    </row>
    <row r="175" spans="1:10" ht="25.35" customHeight="1">
      <c r="A175" s="1"/>
      <c r="B175" s="14"/>
      <c r="C175" s="14"/>
      <c r="D175" s="14"/>
      <c r="E175" s="16" t="s">
        <v>5</v>
      </c>
      <c r="F175" s="93" t="s">
        <v>85</v>
      </c>
      <c r="G175" s="151" t="s">
        <v>137</v>
      </c>
      <c r="H175" s="415">
        <v>12380</v>
      </c>
      <c r="I175" s="555">
        <v>25300</v>
      </c>
      <c r="J175" s="91"/>
    </row>
    <row r="176" spans="1:10" ht="25.35" customHeight="1">
      <c r="B176" s="14"/>
      <c r="C176" s="14"/>
      <c r="D176" s="14"/>
      <c r="E176" s="24"/>
      <c r="F176" s="24"/>
      <c r="G176" s="67"/>
      <c r="H176" s="67"/>
      <c r="J176" s="67"/>
    </row>
    <row r="177" spans="1:10" ht="25.35" customHeight="1">
      <c r="B177" s="14"/>
      <c r="C177" s="14"/>
      <c r="D177" s="14"/>
      <c r="E177" s="210" t="s">
        <v>679</v>
      </c>
      <c r="F177" s="210"/>
      <c r="G177" s="67"/>
      <c r="H177" s="67"/>
      <c r="J177" s="67"/>
    </row>
    <row r="178" spans="1:10" ht="25.35" customHeight="1">
      <c r="B178" s="14"/>
      <c r="C178" s="14"/>
      <c r="D178" s="14"/>
      <c r="E178" s="141"/>
      <c r="F178" s="141"/>
      <c r="J178" s="67"/>
    </row>
    <row r="179" spans="1:10" ht="25.35" customHeight="1">
      <c r="B179" s="14"/>
      <c r="C179" s="14"/>
      <c r="D179" s="14"/>
      <c r="E179" s="141"/>
      <c r="F179" s="141"/>
      <c r="J179" s="67"/>
    </row>
    <row r="180" spans="1:10" ht="25.35" customHeight="1">
      <c r="B180" s="14"/>
      <c r="C180" s="14"/>
      <c r="D180" s="14"/>
      <c r="E180" s="82" t="s">
        <v>14</v>
      </c>
      <c r="F180" s="82"/>
      <c r="G180" s="160"/>
      <c r="H180" s="160"/>
      <c r="I180" s="373">
        <v>2150</v>
      </c>
      <c r="J180" s="67"/>
    </row>
    <row r="181" spans="1:10" ht="25.35" customHeight="1">
      <c r="B181" s="14"/>
      <c r="C181" s="14"/>
      <c r="D181" s="14"/>
      <c r="E181" s="141"/>
      <c r="F181" s="141"/>
      <c r="G181" s="67"/>
      <c r="H181" s="67"/>
      <c r="J181" s="67"/>
    </row>
    <row r="182" spans="1:10" ht="48" customHeight="1">
      <c r="B182" s="14"/>
      <c r="C182" s="14"/>
      <c r="D182" s="14"/>
      <c r="E182" s="82" t="s">
        <v>84</v>
      </c>
      <c r="F182" s="82"/>
      <c r="G182" s="160"/>
      <c r="H182" s="160"/>
      <c r="I182" s="259">
        <v>7430</v>
      </c>
      <c r="J182" s="67"/>
    </row>
    <row r="183" spans="1:10" ht="26.25">
      <c r="B183" s="14"/>
      <c r="C183" s="14"/>
      <c r="D183" s="14"/>
      <c r="E183" s="131"/>
      <c r="F183" s="131"/>
      <c r="G183" s="67"/>
      <c r="H183" s="67"/>
      <c r="J183" s="67"/>
    </row>
    <row r="184" spans="1:10" s="353" customFormat="1" ht="48.75">
      <c r="A184" s="2" t="s">
        <v>23</v>
      </c>
      <c r="B184" s="25" t="s">
        <v>266</v>
      </c>
      <c r="C184" s="3"/>
      <c r="D184" s="3"/>
      <c r="E184" s="3"/>
      <c r="F184" s="3"/>
      <c r="G184" s="117"/>
      <c r="H184" s="71"/>
      <c r="I184" s="71"/>
      <c r="J184" s="71"/>
    </row>
    <row r="185" spans="1:10" ht="25.35" customHeight="1">
      <c r="A185" s="26"/>
      <c r="B185" s="26" t="s">
        <v>20</v>
      </c>
      <c r="C185" s="26"/>
      <c r="D185" s="26"/>
      <c r="E185" s="28" t="s">
        <v>0</v>
      </c>
      <c r="F185" s="705" t="s">
        <v>94</v>
      </c>
      <c r="G185" s="706"/>
      <c r="H185" s="177" t="s">
        <v>1</v>
      </c>
      <c r="I185" s="86" t="s">
        <v>114</v>
      </c>
      <c r="J185" s="266"/>
    </row>
    <row r="186" spans="1:10" ht="25.35" customHeight="1">
      <c r="A186" s="1"/>
      <c r="B186" s="14"/>
      <c r="C186" s="14"/>
      <c r="D186" s="14"/>
      <c r="E186" s="16"/>
      <c r="F186" s="375" t="s">
        <v>113</v>
      </c>
      <c r="G186" s="24" t="s">
        <v>174</v>
      </c>
      <c r="H186" s="118"/>
      <c r="I186" s="218" t="s">
        <v>219</v>
      </c>
      <c r="J186" s="87"/>
    </row>
    <row r="187" spans="1:10" ht="26.25">
      <c r="A187" s="1"/>
      <c r="B187" s="14"/>
      <c r="C187" s="14"/>
      <c r="D187" s="14"/>
      <c r="E187" s="16" t="s">
        <v>2</v>
      </c>
      <c r="F187" s="93" t="s">
        <v>267</v>
      </c>
      <c r="G187" s="270" t="s">
        <v>338</v>
      </c>
      <c r="H187" s="415">
        <v>12990</v>
      </c>
      <c r="I187" s="415">
        <v>17000</v>
      </c>
      <c r="J187" s="91"/>
    </row>
    <row r="188" spans="1:10" ht="26.25">
      <c r="A188" s="1"/>
      <c r="B188" s="14"/>
      <c r="C188" s="14"/>
      <c r="D188" s="14"/>
      <c r="E188" s="16" t="s">
        <v>3</v>
      </c>
      <c r="F188" s="93" t="s">
        <v>88</v>
      </c>
      <c r="G188" s="374" t="s">
        <v>138</v>
      </c>
      <c r="H188" s="415">
        <v>14930</v>
      </c>
      <c r="I188" s="415">
        <v>19560</v>
      </c>
      <c r="J188" s="91"/>
    </row>
    <row r="189" spans="1:10" ht="26.25">
      <c r="A189" s="1"/>
      <c r="B189" s="14"/>
      <c r="C189" s="14"/>
      <c r="D189" s="14"/>
      <c r="E189" s="16" t="s">
        <v>4</v>
      </c>
      <c r="F189" s="93" t="s">
        <v>268</v>
      </c>
      <c r="G189" s="374" t="s">
        <v>339</v>
      </c>
      <c r="H189" s="415">
        <v>17180</v>
      </c>
      <c r="I189" s="415">
        <v>22480</v>
      </c>
      <c r="J189" s="91"/>
    </row>
    <row r="190" spans="1:10" ht="25.35" customHeight="1">
      <c r="B190" s="14"/>
      <c r="C190" s="14"/>
      <c r="D190" s="14"/>
      <c r="E190" s="144" t="s">
        <v>5</v>
      </c>
      <c r="F190" s="380" t="s">
        <v>90</v>
      </c>
      <c r="G190" s="380" t="s">
        <v>340</v>
      </c>
      <c r="H190" s="213">
        <v>21460</v>
      </c>
      <c r="I190" s="142">
        <v>28110</v>
      </c>
      <c r="J190" s="67"/>
    </row>
    <row r="191" spans="1:10" ht="25.35" customHeight="1">
      <c r="B191" s="14"/>
      <c r="C191" s="14"/>
      <c r="D191" s="14"/>
      <c r="E191" s="24"/>
      <c r="F191" s="24"/>
      <c r="G191" s="67"/>
      <c r="J191" s="67"/>
    </row>
    <row r="192" spans="1:10" ht="25.35" customHeight="1">
      <c r="B192" s="14"/>
      <c r="C192" s="14"/>
      <c r="D192" s="14"/>
      <c r="E192" s="210" t="s">
        <v>22</v>
      </c>
      <c r="F192" s="210"/>
      <c r="G192" s="67"/>
      <c r="H192" s="67"/>
      <c r="J192" s="67"/>
    </row>
    <row r="193" spans="1:10" ht="25.35" customHeight="1">
      <c r="B193" s="14"/>
      <c r="C193" s="14"/>
      <c r="D193" s="14"/>
      <c r="E193" s="169"/>
      <c r="F193" s="169"/>
      <c r="G193" s="67"/>
      <c r="H193" s="67"/>
      <c r="J193" s="67"/>
    </row>
    <row r="194" spans="1:10" ht="25.35" customHeight="1">
      <c r="B194" s="14"/>
      <c r="C194" s="14"/>
      <c r="D194" s="14"/>
      <c r="J194" s="67"/>
    </row>
    <row r="195" spans="1:10" ht="25.35" customHeight="1">
      <c r="B195" s="14"/>
      <c r="C195" s="14"/>
      <c r="D195" s="14"/>
      <c r="E195" s="82" t="s">
        <v>200</v>
      </c>
      <c r="F195" s="82"/>
      <c r="G195" s="160"/>
      <c r="H195" s="160"/>
      <c r="I195" s="259">
        <v>1360</v>
      </c>
      <c r="J195" s="67"/>
    </row>
    <row r="196" spans="1:10" ht="25.35" customHeight="1">
      <c r="B196" s="14"/>
      <c r="C196" s="14"/>
      <c r="D196" s="14"/>
      <c r="E196" s="141"/>
      <c r="F196" s="141"/>
      <c r="G196" s="67"/>
      <c r="H196" s="67"/>
      <c r="J196" s="67"/>
    </row>
    <row r="197" spans="1:10" ht="25.35" customHeight="1">
      <c r="B197" s="14"/>
      <c r="C197" s="14"/>
      <c r="D197" s="14"/>
      <c r="J197" s="67"/>
    </row>
    <row r="198" spans="1:10" ht="25.35" customHeight="1">
      <c r="B198" s="14"/>
      <c r="C198" s="14"/>
      <c r="D198" s="14"/>
      <c r="E198" s="82" t="s">
        <v>84</v>
      </c>
      <c r="F198" s="82"/>
      <c r="G198" s="160"/>
      <c r="H198" s="160"/>
      <c r="I198" s="259">
        <v>5570</v>
      </c>
      <c r="J198" s="67"/>
    </row>
    <row r="199" spans="1:10" ht="25.35" customHeight="1">
      <c r="B199" s="14"/>
      <c r="C199" s="14"/>
      <c r="D199" s="14"/>
      <c r="E199" s="131"/>
      <c r="F199" s="131"/>
      <c r="G199" s="67"/>
      <c r="H199" s="67"/>
      <c r="J199" s="67"/>
    </row>
    <row r="200" spans="1:10" ht="48.75">
      <c r="A200" s="349"/>
      <c r="B200" s="368" t="s">
        <v>329</v>
      </c>
      <c r="C200" s="350"/>
      <c r="D200" s="350"/>
      <c r="E200" s="350"/>
      <c r="F200" s="350"/>
      <c r="G200" s="351"/>
      <c r="H200" s="352"/>
      <c r="I200" s="352"/>
      <c r="J200" s="352"/>
    </row>
    <row r="201" spans="1:10" s="353" customFormat="1" ht="26.25">
      <c r="A201" s="26"/>
      <c r="B201" s="26" t="s">
        <v>8</v>
      </c>
      <c r="C201" s="26"/>
      <c r="D201" s="26"/>
      <c r="E201" s="28" t="s">
        <v>0</v>
      </c>
      <c r="F201" s="705" t="s">
        <v>94</v>
      </c>
      <c r="G201" s="706"/>
      <c r="H201" s="177" t="s">
        <v>324</v>
      </c>
      <c r="I201" s="266"/>
      <c r="J201" s="86"/>
    </row>
    <row r="202" spans="1:10" ht="25.35" customHeight="1">
      <c r="A202" s="1"/>
      <c r="B202" s="14"/>
      <c r="C202" s="14"/>
      <c r="D202" s="14"/>
      <c r="E202" s="16"/>
      <c r="F202" s="375" t="s">
        <v>113</v>
      </c>
      <c r="G202" s="23" t="s">
        <v>174</v>
      </c>
      <c r="H202" s="87"/>
      <c r="I202" s="87"/>
      <c r="J202" s="67"/>
    </row>
    <row r="203" spans="1:10" ht="25.35" customHeight="1">
      <c r="A203" s="1"/>
      <c r="B203" s="14"/>
      <c r="C203" s="14"/>
      <c r="D203" s="14"/>
      <c r="E203" s="16" t="s">
        <v>2</v>
      </c>
      <c r="F203" s="93" t="s">
        <v>9</v>
      </c>
      <c r="G203" s="51" t="s">
        <v>139</v>
      </c>
      <c r="H203" s="415">
        <v>8060</v>
      </c>
      <c r="I203" s="213"/>
      <c r="J203" s="67"/>
    </row>
    <row r="204" spans="1:10" ht="26.25">
      <c r="A204" s="1"/>
      <c r="B204" s="14"/>
      <c r="C204" s="14"/>
      <c r="D204" s="14"/>
      <c r="E204" s="16" t="s">
        <v>3</v>
      </c>
      <c r="F204" s="93" t="s">
        <v>10</v>
      </c>
      <c r="G204" s="151" t="s">
        <v>136</v>
      </c>
      <c r="H204" s="415">
        <v>9260</v>
      </c>
      <c r="I204" s="213"/>
      <c r="J204" s="67"/>
    </row>
    <row r="205" spans="1:10" ht="26.25">
      <c r="A205" s="1"/>
      <c r="B205" s="14"/>
      <c r="C205" s="14"/>
      <c r="D205" s="14"/>
      <c r="E205" s="16" t="s">
        <v>4</v>
      </c>
      <c r="F205" s="93" t="s">
        <v>11</v>
      </c>
      <c r="G205" s="151" t="s">
        <v>133</v>
      </c>
      <c r="H205" s="415">
        <v>10660</v>
      </c>
      <c r="I205" s="213"/>
      <c r="J205" s="67"/>
    </row>
    <row r="206" spans="1:10" ht="26.25">
      <c r="B206" s="14"/>
      <c r="C206" s="14"/>
      <c r="D206" s="14"/>
      <c r="E206" s="144" t="s">
        <v>5</v>
      </c>
      <c r="F206" s="93" t="s">
        <v>85</v>
      </c>
      <c r="G206" s="151" t="s">
        <v>137</v>
      </c>
      <c r="H206" s="415">
        <v>12810</v>
      </c>
      <c r="I206" s="213"/>
      <c r="J206" s="67"/>
    </row>
    <row r="207" spans="1:10" ht="25.35" customHeight="1">
      <c r="B207" s="14"/>
      <c r="C207" s="14"/>
      <c r="D207" s="14"/>
      <c r="E207" s="110"/>
      <c r="F207" s="110"/>
      <c r="G207" s="67"/>
      <c r="H207" s="67"/>
      <c r="I207" s="67"/>
      <c r="J207" s="67"/>
    </row>
    <row r="208" spans="1:10" ht="25.35" customHeight="1">
      <c r="B208" s="14"/>
      <c r="C208" s="14"/>
      <c r="D208" s="14"/>
      <c r="E208" s="210" t="s">
        <v>22</v>
      </c>
      <c r="F208" s="210"/>
      <c r="G208" s="67"/>
      <c r="H208" s="67"/>
      <c r="I208" s="67"/>
      <c r="J208" s="67"/>
    </row>
    <row r="209" spans="1:10" ht="25.35" customHeight="1">
      <c r="B209" s="14"/>
      <c r="C209" s="14"/>
      <c r="D209" s="14"/>
      <c r="E209" s="169"/>
      <c r="F209" s="169"/>
      <c r="G209" s="67"/>
      <c r="H209" s="67"/>
      <c r="I209" s="67"/>
      <c r="J209" s="67"/>
    </row>
    <row r="210" spans="1:10" ht="25.35" customHeight="1">
      <c r="B210" s="14"/>
      <c r="C210" s="14"/>
      <c r="D210" s="14"/>
      <c r="J210" s="67"/>
    </row>
    <row r="211" spans="1:10" ht="25.35" customHeight="1">
      <c r="B211" s="14"/>
      <c r="C211" s="14"/>
      <c r="D211" s="14"/>
      <c r="E211" s="175" t="s">
        <v>14</v>
      </c>
      <c r="F211" s="175"/>
      <c r="G211" s="160"/>
      <c r="H211" s="160"/>
      <c r="I211" s="161"/>
      <c r="J211" s="259">
        <v>1500</v>
      </c>
    </row>
    <row r="212" spans="1:10" ht="25.35" customHeight="1">
      <c r="B212" s="14"/>
      <c r="C212" s="14"/>
      <c r="D212" s="14"/>
      <c r="E212" s="129"/>
      <c r="F212" s="129"/>
      <c r="G212" s="67"/>
      <c r="H212" s="67"/>
      <c r="I212" s="67"/>
      <c r="J212" s="67"/>
    </row>
    <row r="213" spans="1:10" ht="25.35" customHeight="1">
      <c r="B213" s="14"/>
      <c r="C213" s="14"/>
      <c r="D213" s="14"/>
      <c r="E213" s="129"/>
      <c r="F213" s="129"/>
      <c r="J213" s="67"/>
    </row>
    <row r="214" spans="1:10" ht="25.35" customHeight="1">
      <c r="B214" s="14"/>
      <c r="C214" s="14"/>
      <c r="D214" s="14"/>
      <c r="E214" s="175" t="s">
        <v>130</v>
      </c>
      <c r="F214" s="175"/>
      <c r="G214" s="160"/>
      <c r="H214" s="160"/>
      <c r="I214" s="163"/>
      <c r="J214" s="259">
        <v>4780</v>
      </c>
    </row>
    <row r="215" spans="1:10" ht="25.35" customHeight="1">
      <c r="B215" s="14"/>
      <c r="C215" s="14"/>
      <c r="D215" s="14"/>
      <c r="E215" s="110"/>
      <c r="F215" s="110"/>
      <c r="G215" s="67"/>
      <c r="H215" s="67"/>
      <c r="J215" s="143"/>
    </row>
    <row r="216" spans="1:10" ht="25.35" customHeight="1">
      <c r="B216" s="14"/>
      <c r="C216" s="14"/>
      <c r="D216" s="14"/>
      <c r="E216" s="110"/>
      <c r="F216" s="110"/>
      <c r="G216" s="67"/>
      <c r="H216" s="67"/>
      <c r="J216" s="143"/>
    </row>
    <row r="217" spans="1:10" ht="25.35" customHeight="1">
      <c r="B217" s="14"/>
      <c r="C217" s="14"/>
      <c r="D217" s="14"/>
      <c r="E217" s="175" t="s">
        <v>577</v>
      </c>
      <c r="F217" s="175"/>
      <c r="G217" s="160"/>
      <c r="H217" s="160"/>
      <c r="I217" s="163"/>
      <c r="J217" s="259">
        <v>1790</v>
      </c>
    </row>
    <row r="218" spans="1:10" ht="25.35" customHeight="1">
      <c r="B218" s="14"/>
      <c r="C218" s="14"/>
      <c r="D218" s="14"/>
      <c r="E218" s="110"/>
      <c r="F218" s="110"/>
      <c r="G218" s="67"/>
      <c r="H218" s="67"/>
      <c r="J218" s="216"/>
    </row>
    <row r="219" spans="1:10" ht="25.35" customHeight="1">
      <c r="B219" s="14"/>
      <c r="C219" s="14"/>
      <c r="D219" s="14"/>
      <c r="E219" s="110"/>
      <c r="F219" s="110"/>
      <c r="G219" s="67"/>
      <c r="H219" s="67"/>
      <c r="J219" s="216"/>
    </row>
    <row r="220" spans="1:10" s="353" customFormat="1" ht="47.25" customHeight="1">
      <c r="A220"/>
      <c r="B220" s="14"/>
      <c r="C220" s="14"/>
      <c r="D220" s="14"/>
      <c r="E220" s="110"/>
      <c r="F220" s="110"/>
      <c r="G220" s="67"/>
      <c r="H220" s="67"/>
      <c r="I220" s="9"/>
      <c r="J220" s="143"/>
    </row>
    <row r="221" spans="1:10" ht="48.75">
      <c r="A221" s="349"/>
      <c r="B221" s="354" t="s">
        <v>306</v>
      </c>
      <c r="C221" s="350"/>
      <c r="D221" s="350"/>
      <c r="E221" s="350"/>
      <c r="F221" s="350"/>
      <c r="G221" s="351"/>
      <c r="H221" s="352"/>
      <c r="I221" s="352"/>
      <c r="J221" s="352"/>
    </row>
    <row r="222" spans="1:10" ht="26.25">
      <c r="A222" s="26"/>
      <c r="B222" s="26" t="s">
        <v>8</v>
      </c>
      <c r="C222" s="26"/>
      <c r="D222" s="26"/>
      <c r="E222" s="28" t="s">
        <v>0</v>
      </c>
      <c r="F222" s="705" t="s">
        <v>94</v>
      </c>
      <c r="G222" s="706"/>
      <c r="H222" s="28" t="s">
        <v>1</v>
      </c>
      <c r="I222" s="266" t="s">
        <v>114</v>
      </c>
      <c r="J222" s="266"/>
    </row>
    <row r="223" spans="1:10" ht="25.35" customHeight="1">
      <c r="A223" s="1"/>
      <c r="B223" s="14"/>
      <c r="C223" s="14"/>
      <c r="D223" s="14"/>
      <c r="E223" s="16"/>
      <c r="F223" s="375" t="s">
        <v>113</v>
      </c>
      <c r="G223" s="23" t="s">
        <v>174</v>
      </c>
      <c r="H223"/>
      <c r="I223" s="219" t="s">
        <v>219</v>
      </c>
      <c r="J223" s="67"/>
    </row>
    <row r="224" spans="1:10" ht="25.35" customHeight="1">
      <c r="A224" s="1"/>
      <c r="B224" s="14"/>
      <c r="C224" s="14"/>
      <c r="D224" s="14"/>
      <c r="E224" s="16" t="s">
        <v>2</v>
      </c>
      <c r="F224" s="93" t="s">
        <v>9</v>
      </c>
      <c r="G224" s="51" t="s">
        <v>139</v>
      </c>
      <c r="H224" s="415">
        <v>11680</v>
      </c>
      <c r="I224" s="415">
        <v>15310</v>
      </c>
      <c r="J224" s="67"/>
    </row>
    <row r="225" spans="1:10" ht="26.25">
      <c r="A225" s="1"/>
      <c r="B225" s="14"/>
      <c r="C225" s="14"/>
      <c r="D225" s="14"/>
      <c r="E225" s="16" t="s">
        <v>3</v>
      </c>
      <c r="F225" s="93" t="s">
        <v>10</v>
      </c>
      <c r="G225" s="151" t="s">
        <v>136</v>
      </c>
      <c r="H225" s="415">
        <v>13440</v>
      </c>
      <c r="I225" s="415">
        <v>17600</v>
      </c>
      <c r="J225" s="67"/>
    </row>
    <row r="226" spans="1:10" s="14" customFormat="1" ht="28.35" customHeight="1">
      <c r="A226" s="1"/>
      <c r="E226" s="16" t="s">
        <v>4</v>
      </c>
      <c r="F226" s="93" t="s">
        <v>11</v>
      </c>
      <c r="G226" s="151" t="s">
        <v>133</v>
      </c>
      <c r="H226" s="415">
        <v>15450</v>
      </c>
      <c r="I226" s="415">
        <v>20230</v>
      </c>
      <c r="J226" s="67"/>
    </row>
    <row r="227" spans="1:10" ht="26.25">
      <c r="B227" s="14"/>
      <c r="C227" s="14"/>
      <c r="D227" s="14"/>
      <c r="E227" s="144" t="s">
        <v>5</v>
      </c>
      <c r="F227" s="93" t="s">
        <v>85</v>
      </c>
      <c r="G227" s="151" t="s">
        <v>137</v>
      </c>
      <c r="H227" s="415">
        <v>19310</v>
      </c>
      <c r="I227" s="415">
        <v>25300</v>
      </c>
      <c r="J227" s="67"/>
    </row>
    <row r="228" spans="1:10" ht="26.25">
      <c r="B228" s="14"/>
      <c r="C228" s="14"/>
      <c r="D228" s="14"/>
      <c r="E228" s="110"/>
      <c r="F228" s="110"/>
      <c r="G228" s="67"/>
      <c r="H228" s="67"/>
      <c r="I228" s="67"/>
      <c r="J228" s="67"/>
    </row>
    <row r="229" spans="1:10" ht="26.25">
      <c r="B229" s="14"/>
      <c r="C229" s="14"/>
      <c r="D229" s="14"/>
      <c r="E229" s="210" t="s">
        <v>22</v>
      </c>
      <c r="F229" s="210"/>
      <c r="G229" s="67"/>
      <c r="H229" s="67"/>
      <c r="I229" s="67"/>
      <c r="J229" s="67"/>
    </row>
    <row r="230" spans="1:10" ht="26.25">
      <c r="B230" s="14"/>
      <c r="C230" s="14"/>
      <c r="D230" s="14"/>
      <c r="E230" s="169"/>
      <c r="F230" s="169"/>
      <c r="G230" s="67"/>
      <c r="H230" s="67"/>
      <c r="I230" s="67"/>
      <c r="J230" s="67"/>
    </row>
    <row r="231" spans="1:10" ht="26.25">
      <c r="B231" s="14"/>
      <c r="C231" s="14"/>
      <c r="D231" s="14"/>
      <c r="J231" s="67"/>
    </row>
    <row r="232" spans="1:10" ht="25.35" customHeight="1">
      <c r="B232" s="14"/>
      <c r="C232" s="14"/>
      <c r="D232" s="14"/>
      <c r="E232" s="175" t="s">
        <v>14</v>
      </c>
      <c r="F232" s="175"/>
      <c r="G232" s="160"/>
      <c r="H232" s="160"/>
      <c r="I232" s="161"/>
      <c r="J232" s="259">
        <v>1500</v>
      </c>
    </row>
    <row r="233" spans="1:10" ht="25.35" customHeight="1">
      <c r="B233" s="14"/>
      <c r="C233" s="14"/>
      <c r="D233" s="14"/>
      <c r="E233" s="129"/>
      <c r="F233" s="129"/>
      <c r="G233" s="67"/>
      <c r="H233" s="67"/>
      <c r="I233" s="67"/>
      <c r="J233" s="67"/>
    </row>
    <row r="234" spans="1:10" ht="25.35" customHeight="1">
      <c r="B234" s="14"/>
      <c r="C234" s="14"/>
      <c r="D234" s="14"/>
      <c r="E234" s="129"/>
      <c r="F234" s="129"/>
      <c r="J234" s="67"/>
    </row>
    <row r="235" spans="1:10" ht="25.35" customHeight="1">
      <c r="B235" s="14"/>
      <c r="C235" s="14"/>
      <c r="D235" s="14"/>
      <c r="E235" s="175" t="s">
        <v>130</v>
      </c>
      <c r="F235" s="175"/>
      <c r="G235" s="160"/>
      <c r="H235" s="160"/>
      <c r="I235" s="163"/>
      <c r="J235" s="259">
        <v>4780</v>
      </c>
    </row>
    <row r="236" spans="1:10" ht="25.35" customHeight="1">
      <c r="B236" s="14"/>
      <c r="C236" s="14"/>
      <c r="D236" s="14"/>
      <c r="E236" s="110"/>
      <c r="F236" s="110"/>
      <c r="G236" s="67"/>
      <c r="H236" s="67"/>
      <c r="J236" s="143"/>
    </row>
    <row r="237" spans="1:10" ht="48.75">
      <c r="A237" s="349"/>
      <c r="B237" s="354" t="s">
        <v>332</v>
      </c>
      <c r="C237" s="350"/>
      <c r="D237" s="350"/>
      <c r="E237" s="350"/>
      <c r="F237" s="350"/>
      <c r="G237" s="351"/>
      <c r="H237" s="352"/>
      <c r="I237" s="352"/>
      <c r="J237" s="352"/>
    </row>
    <row r="238" spans="1:10" s="353" customFormat="1" ht="26.25">
      <c r="A238" s="26"/>
      <c r="B238" s="26" t="s">
        <v>91</v>
      </c>
      <c r="C238" s="26"/>
      <c r="D238" s="26"/>
      <c r="E238" s="28" t="s">
        <v>0</v>
      </c>
      <c r="F238" s="703" t="s">
        <v>94</v>
      </c>
      <c r="G238" s="704"/>
      <c r="H238" s="177" t="s">
        <v>324</v>
      </c>
      <c r="I238" s="266" t="s">
        <v>304</v>
      </c>
      <c r="J238" s="266"/>
    </row>
    <row r="239" spans="1:10" ht="26.25">
      <c r="A239" s="1"/>
      <c r="B239" s="14"/>
      <c r="C239" s="14"/>
      <c r="D239" s="14"/>
      <c r="E239" s="16"/>
      <c r="F239" s="378" t="s">
        <v>113</v>
      </c>
      <c r="G239" s="427" t="s">
        <v>174</v>
      </c>
      <c r="H239" s="87"/>
      <c r="I239" s="87"/>
      <c r="J239" s="67"/>
    </row>
    <row r="240" spans="1:10" ht="26.25">
      <c r="A240" s="1"/>
      <c r="B240" s="14"/>
      <c r="C240" s="14"/>
      <c r="D240" s="14"/>
      <c r="E240" s="16" t="s">
        <v>2</v>
      </c>
      <c r="F240" s="379" t="s">
        <v>267</v>
      </c>
      <c r="G240" s="270" t="s">
        <v>338</v>
      </c>
      <c r="H240" s="415">
        <v>8780</v>
      </c>
      <c r="I240" s="213"/>
      <c r="J240" s="67"/>
    </row>
    <row r="241" spans="1:10" ht="25.35" customHeight="1">
      <c r="A241" s="1"/>
      <c r="B241" s="14"/>
      <c r="C241" s="14"/>
      <c r="D241" s="14"/>
      <c r="E241" s="16" t="s">
        <v>3</v>
      </c>
      <c r="F241" s="379" t="s">
        <v>88</v>
      </c>
      <c r="G241" s="270" t="s">
        <v>138</v>
      </c>
      <c r="H241" s="415">
        <v>10100</v>
      </c>
      <c r="I241" s="213"/>
      <c r="J241" s="67"/>
    </row>
    <row r="242" spans="1:10" ht="25.35" customHeight="1">
      <c r="A242" s="1"/>
      <c r="B242" s="14"/>
      <c r="C242" s="14"/>
      <c r="D242" s="14"/>
      <c r="E242" s="16" t="s">
        <v>4</v>
      </c>
      <c r="F242" s="379" t="s">
        <v>268</v>
      </c>
      <c r="G242" s="270" t="s">
        <v>339</v>
      </c>
      <c r="H242" s="415">
        <v>11600</v>
      </c>
      <c r="I242" s="213"/>
      <c r="J242" s="67"/>
    </row>
    <row r="243" spans="1:10" ht="26.25">
      <c r="A243" s="1"/>
      <c r="B243" s="14"/>
      <c r="C243" s="14"/>
      <c r="D243" s="14"/>
      <c r="E243" s="16" t="s">
        <v>5</v>
      </c>
      <c r="F243" s="380" t="s">
        <v>90</v>
      </c>
      <c r="G243" s="380" t="s">
        <v>340</v>
      </c>
      <c r="H243" s="415">
        <v>14510</v>
      </c>
      <c r="I243" s="213"/>
      <c r="J243" s="67"/>
    </row>
    <row r="244" spans="1:10" s="14" customFormat="1" ht="28.35" customHeight="1">
      <c r="A244"/>
      <c r="E244" s="110"/>
      <c r="F244" s="110"/>
      <c r="G244" s="67"/>
      <c r="H244" s="67"/>
      <c r="I244" s="67"/>
      <c r="J244" s="67"/>
    </row>
    <row r="245" spans="1:10" ht="26.25">
      <c r="B245" s="14"/>
      <c r="C245" s="14"/>
      <c r="D245" s="14"/>
      <c r="E245" s="210" t="s">
        <v>13</v>
      </c>
      <c r="F245" s="210"/>
      <c r="G245" s="67"/>
      <c r="H245" s="67"/>
      <c r="I245" s="67"/>
      <c r="J245" s="67"/>
    </row>
    <row r="246" spans="1:10" ht="26.25">
      <c r="B246" s="14"/>
      <c r="C246" s="14"/>
      <c r="D246" s="14"/>
      <c r="E246" s="169"/>
      <c r="F246" s="169"/>
      <c r="H246" s="67"/>
      <c r="I246" s="67"/>
      <c r="J246" s="67"/>
    </row>
    <row r="247" spans="1:10" ht="26.25">
      <c r="B247" s="14"/>
      <c r="C247" s="14"/>
      <c r="D247" s="14"/>
      <c r="J247" s="67"/>
    </row>
    <row r="248" spans="1:10" ht="26.25">
      <c r="B248" s="14"/>
      <c r="C248" s="14"/>
      <c r="D248" s="14"/>
      <c r="E248" s="175" t="s">
        <v>14</v>
      </c>
      <c r="F248" s="175"/>
      <c r="G248" s="160"/>
      <c r="H248" s="160"/>
      <c r="I248" s="161"/>
      <c r="J248" s="259">
        <v>1500</v>
      </c>
    </row>
    <row r="249" spans="1:10" ht="26.25">
      <c r="B249" s="14"/>
      <c r="C249" s="14"/>
      <c r="D249" s="14"/>
      <c r="E249" s="129"/>
      <c r="F249" s="129"/>
      <c r="G249" s="67"/>
      <c r="H249" s="67"/>
      <c r="I249" s="67"/>
      <c r="J249" s="67"/>
    </row>
    <row r="250" spans="1:10" ht="25.35" customHeight="1">
      <c r="B250" s="14"/>
      <c r="C250" s="14"/>
      <c r="D250" s="14"/>
      <c r="E250" s="129"/>
      <c r="F250" s="129"/>
      <c r="J250" s="67"/>
    </row>
    <row r="251" spans="1:10" ht="25.35" customHeight="1">
      <c r="B251" s="14"/>
      <c r="C251" s="14"/>
      <c r="D251" s="14"/>
      <c r="E251" s="175" t="s">
        <v>130</v>
      </c>
      <c r="F251" s="175"/>
      <c r="G251" s="160"/>
      <c r="H251" s="160"/>
      <c r="I251" s="163"/>
      <c r="J251" s="259">
        <v>4780</v>
      </c>
    </row>
    <row r="252" spans="1:10" ht="25.35" customHeight="1">
      <c r="B252" s="14"/>
      <c r="C252" s="14"/>
      <c r="D252" s="14"/>
      <c r="E252" s="110"/>
      <c r="F252" s="110"/>
      <c r="G252" s="67"/>
      <c r="H252" s="67"/>
      <c r="J252" s="143"/>
    </row>
    <row r="253" spans="1:10" ht="25.35" customHeight="1">
      <c r="B253" s="14"/>
      <c r="C253" s="14"/>
      <c r="D253" s="14"/>
      <c r="E253" s="175" t="s">
        <v>577</v>
      </c>
      <c r="F253" s="175"/>
      <c r="G253" s="160"/>
      <c r="H253" s="160"/>
      <c r="I253" s="163"/>
      <c r="J253" s="259">
        <v>1790</v>
      </c>
    </row>
    <row r="254" spans="1:10" ht="25.35" customHeight="1">
      <c r="H254" s="119"/>
      <c r="J254" s="120"/>
    </row>
    <row r="255" spans="1:10" s="353" customFormat="1" ht="42.75" customHeight="1">
      <c r="A255" s="349"/>
      <c r="B255" s="354" t="s">
        <v>306</v>
      </c>
      <c r="C255" s="350"/>
      <c r="D255" s="350"/>
      <c r="E255" s="350"/>
      <c r="F255" s="350"/>
      <c r="G255" s="351"/>
      <c r="H255" s="352"/>
      <c r="I255" s="352"/>
      <c r="J255" s="352"/>
    </row>
    <row r="256" spans="1:10" ht="26.25">
      <c r="A256" s="26"/>
      <c r="B256" s="26" t="s">
        <v>91</v>
      </c>
      <c r="C256" s="26"/>
      <c r="D256" s="26"/>
      <c r="E256" s="28" t="s">
        <v>0</v>
      </c>
      <c r="F256" s="703" t="s">
        <v>94</v>
      </c>
      <c r="G256" s="704"/>
      <c r="H256" s="28" t="s">
        <v>1</v>
      </c>
      <c r="I256" s="266" t="s">
        <v>114</v>
      </c>
      <c r="J256" s="266"/>
    </row>
    <row r="257" spans="1:10" ht="26.25">
      <c r="A257" s="1"/>
      <c r="B257" s="14"/>
      <c r="C257" s="14"/>
      <c r="D257" s="14"/>
      <c r="E257" s="16"/>
      <c r="F257" s="378" t="s">
        <v>113</v>
      </c>
      <c r="G257" s="427" t="s">
        <v>174</v>
      </c>
      <c r="H257"/>
      <c r="I257" s="219" t="s">
        <v>219</v>
      </c>
      <c r="J257" s="67"/>
    </row>
    <row r="258" spans="1:10" ht="26.25">
      <c r="A258" s="1"/>
      <c r="B258" s="14"/>
      <c r="C258" s="14"/>
      <c r="D258" s="14"/>
      <c r="E258" s="16" t="s">
        <v>2</v>
      </c>
      <c r="F258" s="379" t="s">
        <v>267</v>
      </c>
      <c r="G258" s="377" t="s">
        <v>338</v>
      </c>
      <c r="H258" s="415">
        <v>12720</v>
      </c>
      <c r="I258" s="415">
        <v>16670</v>
      </c>
      <c r="J258" s="67"/>
    </row>
    <row r="259" spans="1:10" s="14" customFormat="1" ht="28.35" customHeight="1">
      <c r="A259" s="1"/>
      <c r="E259" s="16" t="s">
        <v>3</v>
      </c>
      <c r="F259" s="379" t="s">
        <v>88</v>
      </c>
      <c r="G259" s="270" t="s">
        <v>138</v>
      </c>
      <c r="H259" s="415">
        <v>14630</v>
      </c>
      <c r="I259" s="415">
        <v>19160</v>
      </c>
      <c r="J259" s="67"/>
    </row>
    <row r="260" spans="1:10" ht="26.25">
      <c r="A260" s="1"/>
      <c r="B260" s="14"/>
      <c r="C260" s="14"/>
      <c r="D260" s="14"/>
      <c r="E260" s="16" t="s">
        <v>4</v>
      </c>
      <c r="F260" s="379" t="s">
        <v>268</v>
      </c>
      <c r="G260" s="270" t="s">
        <v>339</v>
      </c>
      <c r="H260" s="415">
        <v>16820</v>
      </c>
      <c r="I260" s="415">
        <v>22030</v>
      </c>
      <c r="J260" s="67"/>
    </row>
    <row r="261" spans="1:10" ht="26.25">
      <c r="A261" s="1"/>
      <c r="B261" s="14"/>
      <c r="C261" s="14"/>
      <c r="D261" s="14"/>
      <c r="E261" s="16" t="s">
        <v>5</v>
      </c>
      <c r="F261" s="380" t="s">
        <v>90</v>
      </c>
      <c r="G261" s="380" t="s">
        <v>340</v>
      </c>
      <c r="H261" s="415">
        <v>21020</v>
      </c>
      <c r="I261" s="415">
        <v>27550</v>
      </c>
      <c r="J261" s="67"/>
    </row>
    <row r="262" spans="1:10" ht="26.25">
      <c r="B262" s="14"/>
      <c r="C262" s="14"/>
      <c r="D262" s="14"/>
      <c r="E262" s="110"/>
      <c r="F262" s="110"/>
      <c r="G262" s="67"/>
      <c r="H262" s="67"/>
      <c r="I262" s="67"/>
      <c r="J262" s="67"/>
    </row>
    <row r="263" spans="1:10" ht="26.25">
      <c r="B263" s="14"/>
      <c r="C263" s="14"/>
      <c r="D263" s="14"/>
      <c r="E263" s="210" t="s">
        <v>13</v>
      </c>
      <c r="F263" s="210"/>
      <c r="G263" s="67"/>
      <c r="H263" s="67"/>
      <c r="I263" s="67"/>
      <c r="J263" s="67"/>
    </row>
    <row r="264" spans="1:10" ht="25.35" customHeight="1">
      <c r="B264" s="14"/>
      <c r="C264" s="14"/>
      <c r="D264" s="14"/>
      <c r="E264" s="169"/>
      <c r="F264" s="169"/>
      <c r="H264" s="67"/>
      <c r="I264" s="67"/>
      <c r="J264" s="67"/>
    </row>
    <row r="265" spans="1:10" ht="25.35" customHeight="1">
      <c r="B265" s="14"/>
      <c r="C265" s="14"/>
      <c r="D265" s="14"/>
      <c r="J265" s="67"/>
    </row>
    <row r="266" spans="1:10" ht="25.35" customHeight="1">
      <c r="B266" s="14"/>
      <c r="C266" s="14"/>
      <c r="D266" s="14"/>
      <c r="E266" s="175" t="s">
        <v>14</v>
      </c>
      <c r="F266" s="175"/>
      <c r="G266" s="160"/>
      <c r="H266" s="160"/>
      <c r="I266" s="161"/>
      <c r="J266" s="259">
        <v>1500</v>
      </c>
    </row>
    <row r="267" spans="1:10" ht="25.35" customHeight="1">
      <c r="B267" s="14"/>
      <c r="C267" s="14"/>
      <c r="D267" s="14"/>
      <c r="E267" s="129"/>
      <c r="F267" s="129"/>
      <c r="G267" s="67"/>
      <c r="H267" s="67"/>
      <c r="I267" s="67"/>
      <c r="J267" s="67"/>
    </row>
    <row r="268" spans="1:10" ht="25.35" customHeight="1">
      <c r="B268" s="14"/>
      <c r="C268" s="14"/>
      <c r="D268" s="14"/>
      <c r="E268" s="129"/>
      <c r="F268" s="129"/>
      <c r="J268" s="67"/>
    </row>
    <row r="269" spans="1:10" ht="24.75" customHeight="1">
      <c r="B269" s="14"/>
      <c r="C269" s="14"/>
      <c r="D269" s="14"/>
      <c r="E269" s="129"/>
      <c r="F269" s="129"/>
      <c r="J269" s="67"/>
    </row>
    <row r="270" spans="1:10" ht="25.35" customHeight="1">
      <c r="B270" s="14"/>
      <c r="C270" s="14"/>
      <c r="D270" s="14"/>
      <c r="E270" s="175" t="s">
        <v>130</v>
      </c>
      <c r="F270" s="175"/>
      <c r="G270" s="160"/>
      <c r="H270" s="160"/>
      <c r="I270" s="163"/>
      <c r="J270" s="259">
        <v>4780</v>
      </c>
    </row>
    <row r="271" spans="1:10" ht="48.75">
      <c r="A271" s="349"/>
      <c r="B271" s="354" t="s">
        <v>332</v>
      </c>
      <c r="C271" s="350"/>
      <c r="D271" s="350"/>
      <c r="E271" s="350"/>
      <c r="F271" s="350"/>
      <c r="G271" s="351"/>
      <c r="H271" s="352"/>
      <c r="I271" s="352"/>
      <c r="J271" s="352"/>
    </row>
    <row r="272" spans="1:10" ht="26.25">
      <c r="A272" s="26"/>
      <c r="B272" s="26" t="s">
        <v>92</v>
      </c>
      <c r="C272" s="26"/>
      <c r="D272" s="26"/>
      <c r="E272" s="28" t="s">
        <v>0</v>
      </c>
      <c r="F272" s="703" t="s">
        <v>94</v>
      </c>
      <c r="G272" s="704"/>
      <c r="H272" s="177" t="s">
        <v>324</v>
      </c>
      <c r="I272" s="266"/>
      <c r="J272" s="266"/>
    </row>
    <row r="273" spans="1:10" ht="26.25">
      <c r="A273" s="1"/>
      <c r="B273" s="14"/>
      <c r="C273" s="14"/>
      <c r="D273" s="14"/>
      <c r="E273" s="16"/>
      <c r="F273" s="183" t="s">
        <v>113</v>
      </c>
      <c r="G273" s="229" t="s">
        <v>174</v>
      </c>
      <c r="H273" s="87"/>
      <c r="I273" s="87"/>
      <c r="J273" s="67"/>
    </row>
    <row r="274" spans="1:10" ht="26.25">
      <c r="A274" s="1"/>
      <c r="B274" s="14"/>
      <c r="C274" s="14"/>
      <c r="D274" s="14"/>
      <c r="E274" s="16" t="s">
        <v>561</v>
      </c>
      <c r="F274" s="229" t="s">
        <v>682</v>
      </c>
      <c r="G274" s="151" t="s">
        <v>134</v>
      </c>
      <c r="H274" s="415">
        <v>5550</v>
      </c>
      <c r="I274" s="87"/>
      <c r="J274" s="67"/>
    </row>
    <row r="275" spans="1:10" s="14" customFormat="1" ht="28.35" customHeight="1">
      <c r="A275" s="1"/>
      <c r="E275" s="16" t="s">
        <v>3</v>
      </c>
      <c r="F275" s="229" t="s">
        <v>17</v>
      </c>
      <c r="G275" s="274" t="s">
        <v>170</v>
      </c>
      <c r="H275" s="415">
        <v>6380</v>
      </c>
      <c r="I275" s="213"/>
      <c r="J275" s="67"/>
    </row>
    <row r="276" spans="1:10" ht="26.25">
      <c r="A276" s="1"/>
      <c r="B276" s="14"/>
      <c r="C276" s="14"/>
      <c r="D276" s="14"/>
      <c r="E276" s="16" t="s">
        <v>4</v>
      </c>
      <c r="F276" s="229" t="s">
        <v>18</v>
      </c>
      <c r="G276" s="274" t="s">
        <v>334</v>
      </c>
      <c r="H276" s="415">
        <v>7980</v>
      </c>
      <c r="I276" s="213"/>
      <c r="J276" s="67"/>
    </row>
    <row r="277" spans="1:10" ht="26.25">
      <c r="A277" s="1"/>
      <c r="B277" s="14"/>
      <c r="C277" s="14"/>
      <c r="D277" s="14"/>
      <c r="E277" s="16" t="s">
        <v>5</v>
      </c>
      <c r="F277" s="229" t="s">
        <v>681</v>
      </c>
      <c r="G277" s="274" t="s">
        <v>683</v>
      </c>
      <c r="H277" s="415">
        <v>9170</v>
      </c>
      <c r="I277" s="213"/>
      <c r="J277" s="67"/>
    </row>
    <row r="278" spans="1:10" ht="26.25">
      <c r="B278" s="14"/>
      <c r="C278" s="14"/>
      <c r="D278" s="14"/>
      <c r="E278" s="110"/>
      <c r="F278" s="110"/>
      <c r="G278" s="67"/>
      <c r="H278" s="67"/>
      <c r="I278" s="67"/>
      <c r="J278" s="67"/>
    </row>
    <row r="279" spans="1:10" ht="26.25">
      <c r="B279" s="14"/>
      <c r="C279" s="14"/>
      <c r="D279" s="14"/>
      <c r="E279" s="210" t="s">
        <v>22</v>
      </c>
      <c r="F279" s="210"/>
      <c r="G279" s="67"/>
      <c r="H279" s="67"/>
      <c r="I279" s="67"/>
      <c r="J279" s="67"/>
    </row>
    <row r="280" spans="1:10" ht="26.25">
      <c r="B280" s="14"/>
      <c r="C280" s="14"/>
      <c r="D280" s="14"/>
      <c r="E280" s="169"/>
      <c r="F280" s="169"/>
      <c r="G280" s="67"/>
      <c r="H280" s="67"/>
      <c r="I280" s="67"/>
      <c r="J280" s="67"/>
    </row>
    <row r="281" spans="1:10" ht="25.35" customHeight="1">
      <c r="B281" s="14"/>
      <c r="C281" s="14"/>
      <c r="D281" s="14"/>
      <c r="J281" s="67"/>
    </row>
    <row r="282" spans="1:10" ht="25.35" customHeight="1">
      <c r="B282" s="14"/>
      <c r="C282" s="14"/>
      <c r="D282" s="14"/>
      <c r="E282" s="175" t="s">
        <v>14</v>
      </c>
      <c r="F282" s="175"/>
      <c r="G282" s="160"/>
      <c r="H282" s="160"/>
      <c r="I282" s="161"/>
      <c r="J282" s="259">
        <v>1500</v>
      </c>
    </row>
    <row r="283" spans="1:10" ht="25.35" customHeight="1">
      <c r="B283" s="14"/>
      <c r="C283" s="14"/>
      <c r="D283" s="14"/>
      <c r="E283" s="129"/>
      <c r="F283" s="129"/>
      <c r="G283" s="67"/>
      <c r="H283" s="67"/>
      <c r="I283" s="67"/>
      <c r="J283" s="67"/>
    </row>
    <row r="284" spans="1:10" ht="25.35" customHeight="1">
      <c r="B284" s="14"/>
      <c r="C284" s="14"/>
      <c r="D284" s="14"/>
      <c r="E284" s="129"/>
      <c r="F284" s="129"/>
      <c r="J284" s="67"/>
    </row>
    <row r="285" spans="1:10" ht="25.35" customHeight="1">
      <c r="B285" s="14"/>
      <c r="C285" s="14"/>
      <c r="D285" s="14"/>
      <c r="E285" s="175" t="s">
        <v>86</v>
      </c>
      <c r="F285" s="175"/>
      <c r="G285" s="160"/>
      <c r="H285" s="160"/>
      <c r="I285" s="163"/>
      <c r="J285" s="259">
        <v>4780</v>
      </c>
    </row>
    <row r="286" spans="1:10" ht="25.35" customHeight="1">
      <c r="B286" s="14"/>
      <c r="C286" s="14"/>
      <c r="D286" s="14"/>
      <c r="E286" s="14"/>
      <c r="F286" s="14"/>
      <c r="G286" s="67"/>
      <c r="H286" s="87"/>
      <c r="I286" s="67"/>
      <c r="J286" s="67"/>
    </row>
    <row r="287" spans="1:10" ht="25.35" customHeight="1">
      <c r="B287" s="14"/>
      <c r="C287" s="14"/>
      <c r="D287" s="14"/>
      <c r="E287" s="175" t="s">
        <v>577</v>
      </c>
      <c r="F287" s="175"/>
      <c r="G287" s="160"/>
      <c r="H287" s="160"/>
      <c r="I287" s="163"/>
      <c r="J287" s="259">
        <v>1790</v>
      </c>
    </row>
    <row r="288" spans="1:10" ht="75" customHeight="1">
      <c r="B288" s="14"/>
      <c r="C288" s="14"/>
      <c r="D288" s="14"/>
      <c r="E288" s="110"/>
      <c r="F288" s="110"/>
      <c r="G288" s="67"/>
      <c r="H288" s="67"/>
      <c r="J288" s="143"/>
    </row>
    <row r="289" spans="1:10" ht="48.75">
      <c r="A289" s="349"/>
      <c r="B289" s="354" t="s">
        <v>306</v>
      </c>
      <c r="C289" s="350"/>
      <c r="D289" s="350"/>
      <c r="E289" s="350"/>
      <c r="F289" s="350"/>
      <c r="G289" s="351"/>
      <c r="H289" s="352"/>
      <c r="I289" s="352"/>
      <c r="J289" s="352"/>
    </row>
    <row r="290" spans="1:10" ht="26.25">
      <c r="A290" s="26"/>
      <c r="B290" s="26" t="s">
        <v>92</v>
      </c>
      <c r="C290" s="26"/>
      <c r="D290" s="26"/>
      <c r="E290" s="28" t="s">
        <v>0</v>
      </c>
      <c r="F290" s="703" t="s">
        <v>94</v>
      </c>
      <c r="G290" s="704"/>
      <c r="H290" s="28" t="s">
        <v>1</v>
      </c>
      <c r="I290" s="266" t="s">
        <v>114</v>
      </c>
      <c r="J290" s="266"/>
    </row>
    <row r="291" spans="1:10" ht="26.25">
      <c r="A291" s="1"/>
      <c r="B291" s="14"/>
      <c r="C291" s="14"/>
      <c r="D291" s="14"/>
      <c r="E291" s="16"/>
      <c r="F291" s="183" t="s">
        <v>113</v>
      </c>
      <c r="G291" s="229" t="s">
        <v>174</v>
      </c>
      <c r="H291"/>
      <c r="I291" s="219" t="s">
        <v>219</v>
      </c>
      <c r="J291"/>
    </row>
    <row r="292" spans="1:10" ht="26.25">
      <c r="A292" s="1"/>
      <c r="B292" s="14"/>
      <c r="C292" s="14"/>
      <c r="D292" s="14"/>
      <c r="E292" s="16" t="s">
        <v>561</v>
      </c>
      <c r="F292" s="229" t="s">
        <v>682</v>
      </c>
      <c r="G292" s="151" t="s">
        <v>134</v>
      </c>
      <c r="H292" s="415">
        <v>8050</v>
      </c>
      <c r="I292" s="415">
        <v>10550</v>
      </c>
      <c r="J292"/>
    </row>
    <row r="293" spans="1:10" ht="26.25">
      <c r="A293" s="1"/>
      <c r="B293" s="14"/>
      <c r="C293" s="14"/>
      <c r="D293" s="14"/>
      <c r="E293" s="16" t="s">
        <v>3</v>
      </c>
      <c r="F293" s="229" t="s">
        <v>17</v>
      </c>
      <c r="G293" s="274" t="s">
        <v>170</v>
      </c>
      <c r="H293" s="415">
        <v>9260</v>
      </c>
      <c r="I293" s="415">
        <v>12130</v>
      </c>
      <c r="J293" s="142"/>
    </row>
    <row r="294" spans="1:10" ht="26.25">
      <c r="A294" s="1"/>
      <c r="B294" s="14"/>
      <c r="C294" s="14"/>
      <c r="D294" s="14"/>
      <c r="E294" s="16" t="s">
        <v>4</v>
      </c>
      <c r="F294" s="229" t="s">
        <v>18</v>
      </c>
      <c r="G294" s="274" t="s">
        <v>334</v>
      </c>
      <c r="H294" s="415">
        <v>11570</v>
      </c>
      <c r="I294" s="415">
        <v>15160</v>
      </c>
      <c r="J294" s="142"/>
    </row>
    <row r="295" spans="1:10" ht="26.25">
      <c r="A295" s="1"/>
      <c r="B295" s="14"/>
      <c r="C295" s="14"/>
      <c r="D295" s="14"/>
      <c r="E295" s="16" t="s">
        <v>5</v>
      </c>
      <c r="F295" s="229" t="s">
        <v>680</v>
      </c>
      <c r="G295" s="274" t="s">
        <v>683</v>
      </c>
      <c r="H295" s="415">
        <v>13300</v>
      </c>
      <c r="I295" s="415">
        <v>17430</v>
      </c>
      <c r="J295" s="142"/>
    </row>
    <row r="296" spans="1:10" ht="26.25">
      <c r="B296" s="14"/>
      <c r="C296" s="14"/>
      <c r="D296" s="14"/>
      <c r="G296"/>
      <c r="H296" s="67"/>
      <c r="I296" s="67"/>
      <c r="J296" s="67"/>
    </row>
    <row r="297" spans="1:10" ht="26.25">
      <c r="B297" s="14"/>
      <c r="C297" s="14"/>
      <c r="D297" s="14"/>
      <c r="E297" s="210" t="s">
        <v>22</v>
      </c>
      <c r="F297" s="210"/>
      <c r="G297" s="67"/>
      <c r="H297" s="67"/>
      <c r="I297" s="67"/>
      <c r="J297" s="67"/>
    </row>
    <row r="298" spans="1:10" ht="26.25">
      <c r="B298" s="14"/>
      <c r="C298" s="14"/>
      <c r="D298" s="14"/>
      <c r="E298" s="169"/>
      <c r="F298" s="169"/>
      <c r="G298" s="67"/>
      <c r="H298" s="67"/>
      <c r="I298" s="67"/>
      <c r="J298" s="67"/>
    </row>
    <row r="299" spans="1:10" ht="26.25">
      <c r="B299" s="14"/>
      <c r="C299" s="14"/>
      <c r="D299" s="14"/>
      <c r="J299" s="67"/>
    </row>
    <row r="300" spans="1:10" ht="25.35" customHeight="1">
      <c r="B300" s="14"/>
      <c r="C300" s="14"/>
      <c r="D300" s="14"/>
      <c r="E300" s="175" t="s">
        <v>14</v>
      </c>
      <c r="F300" s="175"/>
      <c r="G300" s="160"/>
      <c r="H300" s="160"/>
      <c r="I300" s="161"/>
      <c r="J300" s="259">
        <v>1370</v>
      </c>
    </row>
    <row r="301" spans="1:10" ht="25.35" customHeight="1">
      <c r="B301" s="14"/>
      <c r="C301" s="14"/>
      <c r="D301" s="14"/>
      <c r="E301" s="129"/>
      <c r="F301" s="129"/>
      <c r="G301" s="67"/>
      <c r="H301" s="67"/>
      <c r="I301" s="67"/>
      <c r="J301" s="67"/>
    </row>
    <row r="302" spans="1:10" ht="25.35" customHeight="1">
      <c r="B302" s="14"/>
      <c r="C302" s="14"/>
      <c r="D302" s="14"/>
      <c r="E302" s="129"/>
      <c r="F302" s="129"/>
      <c r="J302" s="67"/>
    </row>
    <row r="303" spans="1:10" ht="25.35" customHeight="1">
      <c r="B303" s="14"/>
      <c r="C303" s="14"/>
      <c r="D303" s="14"/>
      <c r="E303" s="175" t="s">
        <v>86</v>
      </c>
      <c r="F303" s="175"/>
      <c r="G303" s="160"/>
      <c r="H303" s="160"/>
      <c r="I303" s="163"/>
      <c r="J303" s="259">
        <v>4780</v>
      </c>
    </row>
    <row r="304" spans="1:10" ht="25.35" customHeight="1">
      <c r="B304" s="14"/>
      <c r="C304" s="14"/>
      <c r="D304" s="14"/>
      <c r="E304" s="14"/>
      <c r="F304" s="14"/>
      <c r="G304" s="67"/>
      <c r="H304" s="87"/>
      <c r="I304" s="67"/>
      <c r="J304" s="67"/>
    </row>
    <row r="305" spans="1:10" ht="25.35" customHeight="1">
      <c r="B305" s="14"/>
      <c r="C305" s="14"/>
      <c r="D305" s="14"/>
      <c r="E305" s="14"/>
      <c r="F305" s="14"/>
      <c r="G305" s="67"/>
      <c r="H305" s="87"/>
      <c r="I305" s="67"/>
      <c r="J305" s="67"/>
    </row>
    <row r="306" spans="1:10" ht="25.35" customHeight="1">
      <c r="B306" s="14"/>
      <c r="C306" s="14"/>
      <c r="D306" s="14"/>
      <c r="E306" s="14"/>
      <c r="F306" s="14"/>
      <c r="G306" s="67"/>
      <c r="H306" s="87"/>
      <c r="I306" s="67"/>
      <c r="J306" s="67"/>
    </row>
    <row r="307" spans="1:10" ht="25.35" customHeight="1">
      <c r="B307" s="14"/>
      <c r="C307" s="14"/>
      <c r="D307" s="14"/>
      <c r="E307" s="14"/>
      <c r="F307" s="14"/>
      <c r="G307" s="67"/>
      <c r="H307" s="87"/>
      <c r="I307" s="67"/>
      <c r="J307" s="67"/>
    </row>
    <row r="308" spans="1:10" ht="25.35" customHeight="1">
      <c r="B308" s="14"/>
      <c r="C308" s="14"/>
      <c r="D308" s="14"/>
      <c r="E308" s="14"/>
      <c r="F308" s="14"/>
      <c r="G308" s="67"/>
      <c r="H308" s="87"/>
      <c r="I308" s="67"/>
      <c r="J308" s="67"/>
    </row>
    <row r="309" spans="1:10" ht="48.75">
      <c r="A309" s="2"/>
      <c r="B309" s="25" t="s">
        <v>25</v>
      </c>
      <c r="C309" s="3"/>
      <c r="D309" s="3"/>
      <c r="E309" s="3"/>
      <c r="F309" s="3"/>
      <c r="G309" s="117"/>
      <c r="H309" s="71"/>
      <c r="I309" s="71"/>
      <c r="J309" s="71"/>
    </row>
    <row r="310" spans="1:10" s="14" customFormat="1" ht="26.25">
      <c r="A310" s="85"/>
      <c r="B310" s="26" t="s">
        <v>8</v>
      </c>
      <c r="C310" s="26"/>
      <c r="D310" s="26"/>
      <c r="E310" s="28" t="s">
        <v>0</v>
      </c>
      <c r="F310" s="705" t="s">
        <v>94</v>
      </c>
      <c r="G310" s="706"/>
      <c r="H310" s="33" t="s">
        <v>324</v>
      </c>
      <c r="I310" s="125"/>
      <c r="J310" s="36"/>
    </row>
    <row r="311" spans="1:10" ht="26.25">
      <c r="A311" s="1"/>
      <c r="B311" s="14"/>
      <c r="C311" s="14"/>
      <c r="D311" s="14"/>
      <c r="E311" s="16"/>
      <c r="F311" s="375" t="s">
        <v>113</v>
      </c>
      <c r="G311" s="23" t="s">
        <v>174</v>
      </c>
      <c r="H311" s="87"/>
      <c r="I311" s="98"/>
      <c r="J311" s="67"/>
    </row>
    <row r="312" spans="1:10" ht="26.25">
      <c r="A312" s="1"/>
      <c r="B312" s="14"/>
      <c r="C312" s="14"/>
      <c r="D312" s="14"/>
      <c r="E312" s="16" t="s">
        <v>2</v>
      </c>
      <c r="F312" s="93" t="s">
        <v>9</v>
      </c>
      <c r="G312" s="51" t="s">
        <v>139</v>
      </c>
      <c r="H312" s="415">
        <v>7170</v>
      </c>
      <c r="J312" s="67"/>
    </row>
    <row r="313" spans="1:10" ht="26.25">
      <c r="A313" s="1"/>
      <c r="B313" s="14"/>
      <c r="C313" s="14"/>
      <c r="D313" s="14"/>
      <c r="E313" s="16" t="s">
        <v>3</v>
      </c>
      <c r="F313" s="93" t="s">
        <v>10</v>
      </c>
      <c r="G313" s="151" t="s">
        <v>136</v>
      </c>
      <c r="H313" s="415">
        <v>8240</v>
      </c>
      <c r="J313" s="67"/>
    </row>
    <row r="314" spans="1:10" ht="26.25">
      <c r="A314" s="1"/>
      <c r="B314" s="14"/>
      <c r="C314" s="14"/>
      <c r="D314" s="14"/>
      <c r="E314" s="16" t="s">
        <v>4</v>
      </c>
      <c r="F314" s="93" t="s">
        <v>11</v>
      </c>
      <c r="G314" s="151" t="s">
        <v>133</v>
      </c>
      <c r="H314" s="415">
        <v>9480</v>
      </c>
      <c r="J314" s="67"/>
    </row>
    <row r="315" spans="1:10" ht="26.25">
      <c r="A315" s="1"/>
      <c r="B315" s="14"/>
      <c r="C315" s="14"/>
      <c r="D315" s="14"/>
      <c r="E315" s="16" t="s">
        <v>5</v>
      </c>
      <c r="F315" s="93" t="s">
        <v>85</v>
      </c>
      <c r="G315" s="151" t="s">
        <v>137</v>
      </c>
      <c r="H315" s="415">
        <v>11840</v>
      </c>
      <c r="J315" s="67"/>
    </row>
    <row r="316" spans="1:10" ht="26.25">
      <c r="B316" s="14"/>
      <c r="C316" s="14"/>
      <c r="D316" s="14"/>
      <c r="E316" s="110"/>
      <c r="F316" s="110"/>
      <c r="G316" s="67"/>
      <c r="H316" s="67"/>
      <c r="I316" s="67"/>
      <c r="J316" s="67"/>
    </row>
    <row r="317" spans="1:10" ht="25.35" customHeight="1">
      <c r="B317" s="14"/>
      <c r="C317" s="14"/>
      <c r="D317" s="14"/>
      <c r="E317" s="110"/>
      <c r="F317" s="110"/>
      <c r="G317" s="67"/>
      <c r="H317" s="67"/>
      <c r="I317" s="67"/>
      <c r="J317" s="67"/>
    </row>
    <row r="318" spans="1:10" ht="25.35" customHeight="1">
      <c r="B318" s="14"/>
      <c r="C318" s="14"/>
      <c r="D318" s="14"/>
      <c r="E318" s="210" t="s">
        <v>93</v>
      </c>
      <c r="F318" s="210"/>
      <c r="G318" s="67"/>
      <c r="H318" s="67"/>
      <c r="I318" s="67"/>
      <c r="J318" s="67"/>
    </row>
    <row r="319" spans="1:10" ht="25.35" customHeight="1">
      <c r="B319" s="14"/>
      <c r="C319" s="14"/>
      <c r="D319" s="14"/>
      <c r="E319" s="169"/>
      <c r="F319" s="169"/>
      <c r="G319" s="67"/>
      <c r="H319" s="67"/>
      <c r="I319" s="67"/>
      <c r="J319" s="67"/>
    </row>
    <row r="320" spans="1:10" ht="25.35" customHeight="1">
      <c r="B320" s="14"/>
      <c r="C320" s="14"/>
      <c r="D320" s="14"/>
      <c r="E320" s="81" t="s">
        <v>14</v>
      </c>
      <c r="F320" s="81"/>
      <c r="G320" s="160"/>
      <c r="H320" s="160"/>
      <c r="I320" s="259">
        <v>1360</v>
      </c>
      <c r="J320" s="67"/>
    </row>
    <row r="321" spans="1:10" ht="25.35" customHeight="1">
      <c r="B321" s="14"/>
      <c r="C321" s="14"/>
      <c r="D321" s="14"/>
      <c r="E321" s="24"/>
      <c r="F321" s="24"/>
      <c r="G321" s="67"/>
      <c r="H321" s="67"/>
      <c r="I321" s="216"/>
      <c r="J321" s="67"/>
    </row>
    <row r="322" spans="1:10" ht="48.75">
      <c r="A322" s="2"/>
      <c r="B322" s="25" t="s">
        <v>263</v>
      </c>
      <c r="C322" s="3"/>
      <c r="D322" s="3"/>
      <c r="E322" s="3"/>
      <c r="F322" s="3"/>
      <c r="G322" s="117"/>
      <c r="H322" s="71"/>
      <c r="I322" s="71"/>
      <c r="J322" s="71"/>
    </row>
    <row r="323" spans="1:10" ht="26.25">
      <c r="A323" s="85"/>
      <c r="B323" s="26" t="s">
        <v>8</v>
      </c>
      <c r="C323" s="26"/>
      <c r="D323" s="26"/>
      <c r="E323" s="28" t="s">
        <v>0</v>
      </c>
      <c r="F323" s="705" t="s">
        <v>94</v>
      </c>
      <c r="G323" s="706"/>
      <c r="H323" s="33" t="s">
        <v>325</v>
      </c>
      <c r="I323" s="212"/>
      <c r="J323" s="36"/>
    </row>
    <row r="324" spans="1:10" s="14" customFormat="1" ht="28.35" customHeight="1">
      <c r="A324" s="1"/>
      <c r="E324" s="16"/>
      <c r="F324" s="375" t="s">
        <v>113</v>
      </c>
      <c r="G324" s="23" t="s">
        <v>174</v>
      </c>
      <c r="H324" s="87"/>
      <c r="I324" s="98"/>
      <c r="J324" s="67"/>
    </row>
    <row r="325" spans="1:10" ht="26.25">
      <c r="A325" s="1"/>
      <c r="B325" s="14"/>
      <c r="C325" s="14"/>
      <c r="D325" s="14"/>
      <c r="E325" s="16" t="s">
        <v>2</v>
      </c>
      <c r="F325" s="93" t="s">
        <v>9</v>
      </c>
      <c r="G325" s="51" t="s">
        <v>139</v>
      </c>
      <c r="H325" s="415">
        <v>7170</v>
      </c>
      <c r="I325" s="213"/>
      <c r="J325" s="67"/>
    </row>
    <row r="326" spans="1:10" ht="26.25">
      <c r="A326" s="1"/>
      <c r="B326" s="14"/>
      <c r="C326" s="14"/>
      <c r="D326" s="14"/>
      <c r="E326" s="16" t="s">
        <v>3</v>
      </c>
      <c r="F326" s="93" t="s">
        <v>10</v>
      </c>
      <c r="G326" s="151" t="s">
        <v>136</v>
      </c>
      <c r="H326" s="415">
        <v>8240</v>
      </c>
      <c r="I326" s="213"/>
      <c r="J326" s="67"/>
    </row>
    <row r="327" spans="1:10" ht="26.25">
      <c r="A327" s="1"/>
      <c r="B327" s="14"/>
      <c r="C327" s="14"/>
      <c r="D327" s="14"/>
      <c r="E327" s="16" t="s">
        <v>4</v>
      </c>
      <c r="F327" s="93" t="s">
        <v>11</v>
      </c>
      <c r="G327" s="151" t="s">
        <v>133</v>
      </c>
      <c r="H327" s="415">
        <v>9480</v>
      </c>
      <c r="I327" s="213"/>
      <c r="J327" s="67"/>
    </row>
    <row r="328" spans="1:10" ht="25.35" customHeight="1">
      <c r="A328" s="1"/>
      <c r="B328" s="14"/>
      <c r="C328" s="14"/>
      <c r="D328" s="14"/>
      <c r="E328" s="16" t="s">
        <v>5</v>
      </c>
      <c r="F328" s="93" t="s">
        <v>85</v>
      </c>
      <c r="G328" s="151" t="s">
        <v>137</v>
      </c>
      <c r="H328" s="415">
        <v>11840</v>
      </c>
      <c r="I328" s="213"/>
      <c r="J328" s="67"/>
    </row>
    <row r="329" spans="1:10" ht="25.35" customHeight="1">
      <c r="B329" s="14"/>
      <c r="C329" s="14"/>
      <c r="D329" s="14"/>
      <c r="E329" s="110"/>
      <c r="F329" s="110"/>
      <c r="G329" s="67"/>
      <c r="H329" s="67"/>
      <c r="I329" s="67"/>
      <c r="J329" s="67"/>
    </row>
    <row r="330" spans="1:10" ht="25.35" customHeight="1">
      <c r="B330" s="14"/>
      <c r="C330" s="14"/>
      <c r="D330" s="14"/>
      <c r="E330" s="110"/>
      <c r="F330" s="110"/>
      <c r="G330" s="67"/>
      <c r="H330" s="67"/>
      <c r="I330" s="67"/>
      <c r="J330" s="67"/>
    </row>
    <row r="331" spans="1:10" ht="25.35" customHeight="1">
      <c r="B331" s="14"/>
      <c r="C331" s="14"/>
      <c r="D331" s="14"/>
      <c r="E331" s="210" t="s">
        <v>22</v>
      </c>
      <c r="F331" s="210"/>
      <c r="G331" s="67"/>
      <c r="H331" s="67"/>
      <c r="I331" s="67"/>
      <c r="J331" s="67"/>
    </row>
    <row r="332" spans="1:10" ht="25.35" customHeight="1">
      <c r="B332" s="14"/>
      <c r="C332" s="14"/>
      <c r="D332" s="14"/>
      <c r="E332" s="210"/>
      <c r="F332" s="210"/>
      <c r="G332" s="67"/>
      <c r="H332" s="67"/>
      <c r="I332" s="67"/>
      <c r="J332" s="67"/>
    </row>
    <row r="333" spans="1:10" ht="25.35" customHeight="1">
      <c r="B333" s="14"/>
      <c r="C333" s="14"/>
      <c r="D333" s="14"/>
      <c r="E333" s="81" t="s">
        <v>14</v>
      </c>
      <c r="F333" s="81"/>
      <c r="G333" s="160"/>
      <c r="H333" s="160"/>
      <c r="I333" s="259">
        <v>1360</v>
      </c>
      <c r="J333" s="67"/>
    </row>
    <row r="334" spans="1:10" ht="25.35" customHeight="1">
      <c r="B334" s="14"/>
      <c r="C334" s="14"/>
      <c r="D334" s="14"/>
      <c r="E334" s="24"/>
      <c r="F334" s="24"/>
      <c r="G334" s="67"/>
      <c r="H334" s="67"/>
      <c r="I334" s="216"/>
      <c r="J334" s="67"/>
    </row>
    <row r="335" spans="1:10" ht="25.35" customHeight="1">
      <c r="B335" s="14"/>
      <c r="C335" s="14"/>
      <c r="D335" s="14"/>
      <c r="E335" s="81" t="s">
        <v>685</v>
      </c>
      <c r="F335" s="81"/>
      <c r="G335" s="160"/>
      <c r="H335" s="160"/>
      <c r="I335" s="259">
        <v>5550</v>
      </c>
      <c r="J335" s="67"/>
    </row>
    <row r="336" spans="1:10" ht="48.75">
      <c r="A336" s="2"/>
      <c r="B336" s="25" t="s">
        <v>688</v>
      </c>
      <c r="C336" s="3"/>
      <c r="D336" s="3"/>
      <c r="E336" s="3"/>
      <c r="F336" s="117"/>
      <c r="G336" s="71"/>
      <c r="H336" s="71"/>
      <c r="I336" s="71"/>
      <c r="J336"/>
    </row>
    <row r="337" spans="1:10" ht="26.25">
      <c r="A337" s="85"/>
      <c r="B337" s="26" t="s">
        <v>8</v>
      </c>
      <c r="C337" s="26"/>
      <c r="D337" s="26"/>
      <c r="E337" s="28" t="s">
        <v>0</v>
      </c>
      <c r="F337" s="123" t="s">
        <v>94</v>
      </c>
      <c r="G337" s="33" t="s">
        <v>689</v>
      </c>
      <c r="H337" s="212" t="s">
        <v>598</v>
      </c>
      <c r="I337" s="36"/>
      <c r="J337"/>
    </row>
    <row r="338" spans="1:10" s="14" customFormat="1" ht="28.35" customHeight="1">
      <c r="A338" s="1"/>
      <c r="E338" s="16"/>
      <c r="F338" s="118" t="s">
        <v>113</v>
      </c>
      <c r="G338" s="87"/>
      <c r="H338" s="218" t="s">
        <v>663</v>
      </c>
      <c r="I338" s="67"/>
    </row>
    <row r="339" spans="1:10" ht="26.25">
      <c r="A339" s="1"/>
      <c r="B339" s="14"/>
      <c r="C339" s="14"/>
      <c r="D339" s="14"/>
      <c r="E339" s="16" t="s">
        <v>2</v>
      </c>
      <c r="F339" s="87" t="s">
        <v>9</v>
      </c>
      <c r="G339" s="634">
        <v>10390</v>
      </c>
      <c r="H339" s="635">
        <v>13610</v>
      </c>
      <c r="I339" s="632"/>
      <c r="J339"/>
    </row>
    <row r="340" spans="1:10" ht="26.25">
      <c r="A340" s="1"/>
      <c r="B340" s="14"/>
      <c r="C340" s="14"/>
      <c r="D340" s="14"/>
      <c r="E340" s="16" t="s">
        <v>3</v>
      </c>
      <c r="F340" s="87" t="s">
        <v>10</v>
      </c>
      <c r="G340" s="634">
        <v>11940</v>
      </c>
      <c r="H340" s="635">
        <v>15640</v>
      </c>
      <c r="I340" s="632"/>
      <c r="J340"/>
    </row>
    <row r="341" spans="1:10" ht="26.25">
      <c r="A341" s="1"/>
      <c r="B341" s="14"/>
      <c r="C341" s="14"/>
      <c r="D341" s="14"/>
      <c r="E341" s="16" t="s">
        <v>4</v>
      </c>
      <c r="F341" s="87" t="s">
        <v>11</v>
      </c>
      <c r="G341" s="634">
        <v>13730</v>
      </c>
      <c r="H341" s="635">
        <v>17990</v>
      </c>
      <c r="I341" s="632"/>
      <c r="J341"/>
    </row>
    <row r="342" spans="1:10" ht="25.35" customHeight="1">
      <c r="A342" s="1"/>
      <c r="B342" s="14"/>
      <c r="C342" s="14"/>
      <c r="D342" s="14"/>
      <c r="E342" s="16" t="s">
        <v>5</v>
      </c>
      <c r="F342" s="87" t="s">
        <v>12</v>
      </c>
      <c r="G342" s="634">
        <v>17160</v>
      </c>
      <c r="H342" s="635">
        <v>22480</v>
      </c>
      <c r="I342" s="632"/>
      <c r="J342"/>
    </row>
    <row r="343" spans="1:10" ht="25.35" customHeight="1">
      <c r="B343" s="14"/>
      <c r="C343" s="14"/>
      <c r="D343" s="14"/>
      <c r="E343" s="110"/>
      <c r="F343" s="67"/>
      <c r="G343" s="632"/>
      <c r="H343" s="632"/>
      <c r="I343" s="632"/>
      <c r="J343"/>
    </row>
    <row r="344" spans="1:10" ht="25.35" customHeight="1">
      <c r="B344" s="14"/>
      <c r="C344" s="14"/>
      <c r="D344" s="14"/>
      <c r="E344" s="110"/>
      <c r="F344" s="67"/>
      <c r="G344" s="632"/>
      <c r="H344" s="632"/>
      <c r="I344" s="632"/>
      <c r="J344"/>
    </row>
    <row r="345" spans="1:10" ht="25.35" customHeight="1">
      <c r="B345" s="14"/>
      <c r="C345" s="14"/>
      <c r="D345" s="14"/>
      <c r="E345" s="210" t="s">
        <v>22</v>
      </c>
      <c r="F345" s="67"/>
      <c r="G345" s="632"/>
      <c r="H345" s="632"/>
      <c r="I345" s="632"/>
      <c r="J345"/>
    </row>
    <row r="346" spans="1:10" ht="25.35" customHeight="1">
      <c r="B346" s="14"/>
      <c r="C346" s="14"/>
      <c r="D346" s="14"/>
      <c r="E346" s="210"/>
      <c r="F346" s="67"/>
      <c r="G346" s="632"/>
      <c r="H346" s="632"/>
      <c r="I346" s="632"/>
      <c r="J346"/>
    </row>
    <row r="347" spans="1:10" ht="25.35" customHeight="1">
      <c r="B347" s="14"/>
      <c r="C347" s="14"/>
      <c r="D347" s="14"/>
      <c r="E347" s="169"/>
      <c r="F347" s="67"/>
      <c r="G347" s="632"/>
      <c r="H347" s="632"/>
      <c r="I347" s="632"/>
      <c r="J347"/>
    </row>
    <row r="348" spans="1:10" ht="25.35" customHeight="1">
      <c r="B348" s="14"/>
      <c r="C348" s="14"/>
      <c r="D348" s="14"/>
      <c r="E348" s="81" t="s">
        <v>14</v>
      </c>
      <c r="F348" s="160"/>
      <c r="G348" s="633"/>
      <c r="H348" s="603"/>
      <c r="I348" s="603">
        <v>1360</v>
      </c>
      <c r="J348"/>
    </row>
    <row r="349" spans="1:10" ht="25.35" customHeight="1">
      <c r="B349" s="14"/>
      <c r="C349" s="14"/>
      <c r="D349" s="14"/>
      <c r="E349" s="110"/>
      <c r="F349" s="67"/>
      <c r="G349" s="632"/>
      <c r="H349" s="555"/>
      <c r="I349" s="555"/>
      <c r="J349"/>
    </row>
    <row r="350" spans="1:10" ht="25.35" customHeight="1">
      <c r="B350" s="14"/>
      <c r="C350" s="14"/>
      <c r="D350" s="14"/>
      <c r="E350" s="175" t="s">
        <v>685</v>
      </c>
      <c r="F350" s="160"/>
      <c r="G350" s="633"/>
      <c r="H350" s="603"/>
      <c r="I350" s="603">
        <v>5550</v>
      </c>
      <c r="J350"/>
    </row>
    <row r="351" spans="1:10" ht="25.35" customHeight="1">
      <c r="B351" s="14"/>
      <c r="C351" s="14"/>
      <c r="D351" s="14"/>
      <c r="E351" s="110"/>
      <c r="F351" s="67"/>
      <c r="G351" s="632"/>
      <c r="H351" s="555"/>
      <c r="I351" s="555"/>
      <c r="J351"/>
    </row>
    <row r="352" spans="1:10" ht="25.35" customHeight="1">
      <c r="B352" s="14"/>
      <c r="C352" s="14"/>
      <c r="D352" s="14"/>
      <c r="E352" s="110"/>
      <c r="F352" s="67"/>
      <c r="G352" s="632"/>
      <c r="H352" s="555"/>
      <c r="I352" s="555"/>
      <c r="J352"/>
    </row>
    <row r="353" spans="1:10" ht="25.35" customHeight="1">
      <c r="B353" s="14"/>
      <c r="C353" s="14"/>
      <c r="D353" s="14"/>
      <c r="E353" s="110"/>
      <c r="F353" s="67"/>
      <c r="G353" s="632"/>
      <c r="H353" s="555"/>
      <c r="I353" s="555"/>
      <c r="J353"/>
    </row>
    <row r="354" spans="1:10" ht="25.35" customHeight="1">
      <c r="B354" s="14"/>
      <c r="C354" s="14"/>
      <c r="D354" s="14"/>
      <c r="E354" s="110"/>
      <c r="F354" s="67"/>
      <c r="G354" s="632"/>
      <c r="H354" s="555"/>
      <c r="I354" s="555"/>
      <c r="J354"/>
    </row>
    <row r="355" spans="1:10" ht="25.35" customHeight="1">
      <c r="B355" s="14"/>
      <c r="C355" s="14"/>
      <c r="D355" s="14"/>
      <c r="E355" s="110"/>
      <c r="F355" s="67"/>
      <c r="G355" s="632"/>
      <c r="H355" s="555"/>
      <c r="I355" s="555"/>
      <c r="J355"/>
    </row>
    <row r="356" spans="1:10" ht="25.35" customHeight="1">
      <c r="B356" s="14"/>
      <c r="C356" s="14"/>
      <c r="D356" s="14"/>
      <c r="E356" s="110"/>
      <c r="F356" s="67"/>
      <c r="G356" s="632"/>
      <c r="H356" s="555"/>
      <c r="I356" s="555"/>
      <c r="J356"/>
    </row>
    <row r="357" spans="1:10" ht="25.35" customHeight="1">
      <c r="B357" s="14"/>
      <c r="C357" s="14"/>
      <c r="D357" s="14"/>
      <c r="E357" s="110"/>
      <c r="F357" s="67"/>
      <c r="G357" s="67"/>
      <c r="H357" s="143"/>
      <c r="I357" s="67"/>
      <c r="J357"/>
    </row>
    <row r="358" spans="1:10" ht="25.35" customHeight="1">
      <c r="B358" s="14"/>
      <c r="C358" s="14"/>
      <c r="D358" s="14"/>
      <c r="E358" s="110"/>
      <c r="F358" s="67"/>
      <c r="G358" s="67"/>
      <c r="H358" s="143"/>
      <c r="I358" s="67"/>
      <c r="J358"/>
    </row>
    <row r="359" spans="1:10" ht="25.35" customHeight="1">
      <c r="B359" s="14"/>
      <c r="C359" s="14"/>
      <c r="D359" s="14"/>
      <c r="E359" s="110"/>
      <c r="F359" s="110"/>
      <c r="G359" s="67"/>
      <c r="H359" s="67"/>
      <c r="I359" s="143"/>
      <c r="J359" s="67"/>
    </row>
    <row r="360" spans="1:10" s="14" customFormat="1" ht="48.75">
      <c r="A360" s="2"/>
      <c r="B360" s="4" t="s">
        <v>643</v>
      </c>
      <c r="C360" s="3"/>
      <c r="D360" s="3"/>
      <c r="E360" s="3"/>
      <c r="F360" s="3"/>
      <c r="G360" s="117"/>
      <c r="H360" s="71"/>
      <c r="I360" s="71"/>
      <c r="J360" s="71"/>
    </row>
    <row r="361" spans="1:10" ht="26.25">
      <c r="A361" s="85"/>
      <c r="B361" s="26" t="s">
        <v>20</v>
      </c>
      <c r="C361" s="26"/>
      <c r="D361" s="26"/>
      <c r="E361" s="28" t="s">
        <v>0</v>
      </c>
      <c r="F361" s="703" t="s">
        <v>94</v>
      </c>
      <c r="G361" s="704"/>
      <c r="H361" s="33" t="s">
        <v>326</v>
      </c>
      <c r="I361" s="125"/>
      <c r="J361" s="125"/>
    </row>
    <row r="362" spans="1:10" ht="26.25">
      <c r="A362" s="1"/>
      <c r="B362" s="14"/>
      <c r="C362" s="14"/>
      <c r="D362" s="14"/>
      <c r="E362" s="16"/>
      <c r="F362" s="375" t="s">
        <v>113</v>
      </c>
      <c r="G362" s="229" t="s">
        <v>174</v>
      </c>
      <c r="H362" s="145"/>
    </row>
    <row r="363" spans="1:10" ht="26.25">
      <c r="A363" s="1"/>
      <c r="B363" s="14"/>
      <c r="C363" s="14"/>
      <c r="D363" s="14"/>
      <c r="E363" s="16" t="s">
        <v>2</v>
      </c>
      <c r="F363" s="376" t="s">
        <v>267</v>
      </c>
      <c r="G363" s="270" t="s">
        <v>338</v>
      </c>
      <c r="H363" s="415">
        <v>8780</v>
      </c>
    </row>
    <row r="364" spans="1:10" ht="26.25">
      <c r="A364" s="1"/>
      <c r="B364" s="14"/>
      <c r="C364" s="14"/>
      <c r="D364" s="14"/>
      <c r="E364" s="16" t="s">
        <v>3</v>
      </c>
      <c r="F364" s="376" t="s">
        <v>88</v>
      </c>
      <c r="G364" s="270" t="s">
        <v>138</v>
      </c>
      <c r="H364" s="415">
        <v>10100</v>
      </c>
    </row>
    <row r="365" spans="1:10" ht="26.25">
      <c r="A365" s="1"/>
      <c r="B365" s="14"/>
      <c r="C365" s="14"/>
      <c r="D365" s="14"/>
      <c r="E365" s="16" t="s">
        <v>4</v>
      </c>
      <c r="F365" s="376" t="s">
        <v>268</v>
      </c>
      <c r="G365" s="270" t="s">
        <v>339</v>
      </c>
      <c r="H365" s="415">
        <v>11600</v>
      </c>
    </row>
    <row r="366" spans="1:10" ht="26.25">
      <c r="A366" s="1"/>
      <c r="B366" s="14"/>
      <c r="C366" s="14"/>
      <c r="D366" s="14"/>
      <c r="E366" s="16" t="s">
        <v>5</v>
      </c>
      <c r="F366" s="93" t="s">
        <v>90</v>
      </c>
      <c r="G366" s="92" t="s">
        <v>340</v>
      </c>
      <c r="H366" s="415">
        <v>14510</v>
      </c>
    </row>
    <row r="367" spans="1:10" ht="25.35" customHeight="1">
      <c r="B367" s="14"/>
      <c r="C367" s="14"/>
      <c r="D367" s="14"/>
      <c r="E367" s="110"/>
      <c r="F367" s="110"/>
      <c r="G367" s="67"/>
      <c r="H367" s="67"/>
      <c r="J367" s="67"/>
    </row>
    <row r="368" spans="1:10" ht="25.35" customHeight="1">
      <c r="B368" s="14"/>
      <c r="C368" s="14"/>
      <c r="D368" s="14"/>
      <c r="E368" s="210" t="s">
        <v>13</v>
      </c>
      <c r="F368" s="210"/>
      <c r="G368" s="67"/>
      <c r="H368" s="67"/>
      <c r="J368" s="67"/>
    </row>
    <row r="369" spans="1:10" ht="25.35" customHeight="1">
      <c r="B369" s="14"/>
      <c r="C369" s="14"/>
      <c r="D369" s="14"/>
      <c r="E369" s="169"/>
      <c r="F369" s="169"/>
      <c r="G369" s="67"/>
      <c r="H369" s="67"/>
      <c r="J369" s="67"/>
    </row>
    <row r="370" spans="1:10" ht="25.35" customHeight="1">
      <c r="B370" s="14"/>
      <c r="C370" s="14"/>
      <c r="D370" s="14"/>
      <c r="J370" s="67"/>
    </row>
    <row r="371" spans="1:10" ht="25.35" customHeight="1">
      <c r="B371" s="14"/>
      <c r="C371" s="14"/>
      <c r="D371" s="14"/>
      <c r="E371" s="109"/>
      <c r="F371" s="109"/>
      <c r="G371" s="67"/>
      <c r="H371" s="67"/>
      <c r="I371" s="143"/>
      <c r="J371" s="67"/>
    </row>
    <row r="372" spans="1:10" ht="26.25">
      <c r="B372" s="14"/>
      <c r="C372" s="14"/>
      <c r="D372" s="14"/>
      <c r="E372" s="109"/>
      <c r="F372" s="109"/>
      <c r="G372" s="67"/>
      <c r="H372" s="67"/>
      <c r="I372" s="143"/>
      <c r="J372" s="67"/>
    </row>
    <row r="373" spans="1:10" ht="26.25">
      <c r="B373" s="14"/>
      <c r="C373" s="14"/>
      <c r="D373" s="14"/>
      <c r="E373" s="109"/>
      <c r="F373" s="109"/>
      <c r="G373" s="67"/>
      <c r="H373" s="67"/>
      <c r="I373" s="143"/>
      <c r="J373" s="67"/>
    </row>
    <row r="374" spans="1:10" s="14" customFormat="1" ht="48.75">
      <c r="A374" s="2"/>
      <c r="B374" s="4" t="s">
        <v>642</v>
      </c>
      <c r="C374" s="3"/>
      <c r="D374" s="3"/>
      <c r="E374" s="3"/>
      <c r="F374" s="3"/>
      <c r="G374" s="117"/>
      <c r="H374" s="71"/>
      <c r="I374" s="71"/>
      <c r="J374" s="71"/>
    </row>
    <row r="375" spans="1:10" ht="26.25">
      <c r="A375" s="85"/>
      <c r="B375" s="26" t="s">
        <v>20</v>
      </c>
      <c r="C375" s="26"/>
      <c r="D375" s="26"/>
      <c r="E375" s="28" t="s">
        <v>0</v>
      </c>
      <c r="F375" s="703" t="s">
        <v>94</v>
      </c>
      <c r="G375" s="704"/>
      <c r="H375" s="33" t="s">
        <v>264</v>
      </c>
      <c r="I375" s="125"/>
      <c r="J375" s="125"/>
    </row>
    <row r="376" spans="1:10" ht="26.25">
      <c r="A376" s="1"/>
      <c r="B376" s="14"/>
      <c r="C376" s="14"/>
      <c r="D376" s="14"/>
      <c r="E376" s="16"/>
      <c r="F376" s="375" t="s">
        <v>113</v>
      </c>
      <c r="G376" s="229" t="s">
        <v>174</v>
      </c>
      <c r="H376" s="145"/>
    </row>
    <row r="377" spans="1:10" ht="26.25">
      <c r="A377" s="1"/>
      <c r="B377" s="14"/>
      <c r="C377" s="14"/>
      <c r="D377" s="14"/>
      <c r="E377" s="16" t="s">
        <v>2</v>
      </c>
      <c r="F377" s="376" t="s">
        <v>267</v>
      </c>
      <c r="G377" s="270" t="s">
        <v>338</v>
      </c>
      <c r="H377" s="415">
        <v>12720</v>
      </c>
    </row>
    <row r="378" spans="1:10" ht="26.25">
      <c r="A378" s="1"/>
      <c r="B378" s="14"/>
      <c r="C378" s="14"/>
      <c r="D378" s="14"/>
      <c r="E378" s="16" t="s">
        <v>3</v>
      </c>
      <c r="F378" s="376" t="s">
        <v>88</v>
      </c>
      <c r="G378" s="270" t="s">
        <v>138</v>
      </c>
      <c r="H378" s="415">
        <v>14630</v>
      </c>
    </row>
    <row r="379" spans="1:10" ht="26.25">
      <c r="A379" s="1"/>
      <c r="B379" s="14"/>
      <c r="C379" s="14"/>
      <c r="D379" s="14"/>
      <c r="E379" s="16" t="s">
        <v>4</v>
      </c>
      <c r="F379" s="376" t="s">
        <v>268</v>
      </c>
      <c r="G379" s="270" t="s">
        <v>339</v>
      </c>
      <c r="H379" s="415">
        <v>16820</v>
      </c>
    </row>
    <row r="380" spans="1:10" ht="26.25">
      <c r="A380" s="1"/>
      <c r="B380" s="14"/>
      <c r="C380" s="14"/>
      <c r="D380" s="14"/>
      <c r="E380" s="16" t="s">
        <v>5</v>
      </c>
      <c r="F380" s="93" t="s">
        <v>90</v>
      </c>
      <c r="G380" s="92" t="s">
        <v>340</v>
      </c>
      <c r="H380" s="415">
        <v>21020</v>
      </c>
    </row>
    <row r="381" spans="1:10" ht="25.35" customHeight="1">
      <c r="B381" s="14"/>
      <c r="C381" s="14"/>
      <c r="D381" s="14"/>
      <c r="E381" s="110"/>
      <c r="F381" s="110"/>
      <c r="G381" s="67"/>
      <c r="H381" s="67"/>
      <c r="J381" s="67"/>
    </row>
    <row r="382" spans="1:10" ht="25.35" customHeight="1">
      <c r="B382" s="14"/>
      <c r="C382" s="14"/>
      <c r="D382" s="14"/>
      <c r="E382" s="210" t="s">
        <v>13</v>
      </c>
      <c r="F382" s="210"/>
      <c r="G382" s="67"/>
      <c r="H382" s="67"/>
      <c r="J382" s="67"/>
    </row>
    <row r="383" spans="1:10" ht="25.35" customHeight="1">
      <c r="B383" s="14"/>
      <c r="C383" s="14"/>
      <c r="D383" s="14"/>
      <c r="E383" s="169"/>
      <c r="F383" s="169"/>
      <c r="G383" s="67"/>
      <c r="H383" s="67"/>
      <c r="J383" s="67"/>
    </row>
    <row r="384" spans="1:10" ht="49.5" customHeight="1">
      <c r="B384" s="14"/>
      <c r="C384" s="14"/>
      <c r="D384" s="14"/>
      <c r="J384" s="67"/>
    </row>
    <row r="385" spans="1:10" ht="25.35" customHeight="1">
      <c r="B385" s="14"/>
      <c r="C385" s="14"/>
      <c r="D385" s="14"/>
      <c r="E385" s="109"/>
      <c r="F385" s="109"/>
      <c r="G385" s="67"/>
      <c r="H385" s="67"/>
      <c r="I385" s="143"/>
      <c r="J385" s="67"/>
    </row>
    <row r="386" spans="1:10" ht="36" customHeight="1">
      <c r="B386" s="14"/>
      <c r="C386" s="14"/>
      <c r="D386" s="14"/>
      <c r="E386" s="109"/>
      <c r="F386" s="109"/>
      <c r="G386" s="67"/>
      <c r="H386" s="67"/>
      <c r="I386" s="143"/>
      <c r="J386" s="67"/>
    </row>
    <row r="387" spans="1:10" ht="48.75">
      <c r="A387" s="2"/>
      <c r="B387" s="4" t="s">
        <v>690</v>
      </c>
      <c r="C387" s="3"/>
      <c r="D387" s="3"/>
      <c r="E387" s="3"/>
      <c r="F387" s="3"/>
      <c r="G387" s="117"/>
      <c r="H387" s="71"/>
      <c r="I387" s="71"/>
      <c r="J387" s="71"/>
    </row>
    <row r="388" spans="1:10" ht="26.25">
      <c r="A388" s="85"/>
      <c r="B388" s="26" t="s">
        <v>8</v>
      </c>
      <c r="C388" s="26"/>
      <c r="D388" s="26"/>
      <c r="E388" s="28" t="s">
        <v>0</v>
      </c>
      <c r="F388" s="705" t="s">
        <v>94</v>
      </c>
      <c r="G388" s="706"/>
      <c r="H388" s="33" t="s">
        <v>326</v>
      </c>
      <c r="I388" s="125"/>
      <c r="J388" s="125"/>
    </row>
    <row r="389" spans="1:10" ht="26.25">
      <c r="A389" s="1"/>
      <c r="B389" s="14"/>
      <c r="C389" s="14"/>
      <c r="D389" s="14"/>
      <c r="E389" s="16"/>
      <c r="F389" s="375" t="s">
        <v>113</v>
      </c>
      <c r="G389" s="23" t="s">
        <v>174</v>
      </c>
      <c r="H389" s="145"/>
    </row>
    <row r="390" spans="1:10" ht="26.25">
      <c r="A390" s="1"/>
      <c r="B390" s="14"/>
      <c r="C390" s="14"/>
      <c r="D390" s="14"/>
      <c r="E390" s="16" t="s">
        <v>2</v>
      </c>
      <c r="F390" s="93" t="s">
        <v>9</v>
      </c>
      <c r="G390" s="51" t="s">
        <v>139</v>
      </c>
      <c r="H390" s="415">
        <v>8060</v>
      </c>
    </row>
    <row r="391" spans="1:10" ht="26.25">
      <c r="A391" s="1"/>
      <c r="B391" s="14"/>
      <c r="C391" s="14"/>
      <c r="D391" s="14"/>
      <c r="E391" s="16" t="s">
        <v>3</v>
      </c>
      <c r="F391" s="93" t="s">
        <v>10</v>
      </c>
      <c r="G391" s="151" t="s">
        <v>136</v>
      </c>
      <c r="H391" s="415">
        <v>9260</v>
      </c>
    </row>
    <row r="392" spans="1:10" ht="26.25">
      <c r="A392" s="1"/>
      <c r="B392" s="14"/>
      <c r="C392" s="14"/>
      <c r="D392" s="14"/>
      <c r="E392" s="16" t="s">
        <v>4</v>
      </c>
      <c r="F392" s="93" t="s">
        <v>11</v>
      </c>
      <c r="G392" s="151" t="s">
        <v>133</v>
      </c>
      <c r="H392" s="415">
        <v>10660</v>
      </c>
    </row>
    <row r="393" spans="1:10" ht="26.25">
      <c r="A393" s="1"/>
      <c r="B393" s="14"/>
      <c r="C393" s="14"/>
      <c r="D393" s="14"/>
      <c r="E393" s="16" t="s">
        <v>5</v>
      </c>
      <c r="F393" s="93" t="s">
        <v>85</v>
      </c>
      <c r="G393" s="151" t="s">
        <v>137</v>
      </c>
      <c r="H393" s="415">
        <v>13310</v>
      </c>
    </row>
    <row r="394" spans="1:10" ht="26.25">
      <c r="B394" s="14"/>
      <c r="C394" s="14"/>
      <c r="D394" s="14"/>
      <c r="E394" s="110"/>
      <c r="F394" s="110"/>
      <c r="G394" s="67"/>
      <c r="H394" s="67"/>
      <c r="J394" s="67"/>
    </row>
    <row r="395" spans="1:10" ht="26.25">
      <c r="B395" s="14"/>
      <c r="C395" s="14"/>
      <c r="D395" s="14"/>
      <c r="E395" s="210" t="s">
        <v>13</v>
      </c>
      <c r="F395" s="210"/>
      <c r="G395" s="67"/>
      <c r="H395" s="67"/>
      <c r="J395" s="67"/>
    </row>
    <row r="396" spans="1:10" ht="26.25">
      <c r="B396" s="14"/>
      <c r="C396" s="14"/>
      <c r="D396" s="14"/>
      <c r="E396" s="210"/>
      <c r="F396" s="210"/>
      <c r="G396" s="67"/>
      <c r="H396" s="67"/>
      <c r="J396" s="67"/>
    </row>
    <row r="397" spans="1:10" ht="75" customHeight="1">
      <c r="B397" s="14"/>
      <c r="C397" s="14"/>
      <c r="D397" s="14"/>
      <c r="E397" s="169"/>
      <c r="F397" s="169"/>
      <c r="G397" s="67"/>
      <c r="H397" s="67"/>
      <c r="J397" s="67"/>
    </row>
    <row r="398" spans="1:10" ht="48.75">
      <c r="A398" s="2"/>
      <c r="B398" s="4" t="s">
        <v>691</v>
      </c>
      <c r="C398" s="3"/>
      <c r="D398" s="3"/>
      <c r="E398" s="3"/>
      <c r="F398" s="3"/>
      <c r="G398" s="117"/>
      <c r="H398" s="71"/>
      <c r="I398" s="71"/>
      <c r="J398" s="71"/>
    </row>
    <row r="399" spans="1:10" ht="26.25">
      <c r="A399" s="85"/>
      <c r="B399" s="26" t="s">
        <v>8</v>
      </c>
      <c r="C399" s="26"/>
      <c r="D399" s="26"/>
      <c r="E399" s="28" t="s">
        <v>0</v>
      </c>
      <c r="F399" s="705" t="s">
        <v>94</v>
      </c>
      <c r="G399" s="706"/>
      <c r="H399" s="33" t="s">
        <v>1</v>
      </c>
      <c r="I399" s="125"/>
      <c r="J399" s="125"/>
    </row>
    <row r="400" spans="1:10" ht="26.25">
      <c r="B400" s="14"/>
      <c r="C400" s="14"/>
      <c r="D400" s="14"/>
      <c r="E400" s="16"/>
      <c r="F400" s="375" t="s">
        <v>113</v>
      </c>
      <c r="G400" s="23" t="s">
        <v>174</v>
      </c>
      <c r="H400" s="87"/>
    </row>
    <row r="401" spans="1:10" ht="26.25">
      <c r="B401" s="14"/>
      <c r="C401" s="14"/>
      <c r="D401" s="14"/>
      <c r="E401" s="16" t="s">
        <v>2</v>
      </c>
      <c r="F401" s="93" t="s">
        <v>9</v>
      </c>
      <c r="G401" s="51" t="s">
        <v>139</v>
      </c>
      <c r="H401" s="415">
        <v>11680</v>
      </c>
    </row>
    <row r="402" spans="1:10" ht="26.25">
      <c r="B402" s="14"/>
      <c r="C402" s="14"/>
      <c r="D402" s="14"/>
      <c r="E402" s="16" t="s">
        <v>3</v>
      </c>
      <c r="F402" s="93" t="s">
        <v>10</v>
      </c>
      <c r="G402" s="274" t="s">
        <v>136</v>
      </c>
      <c r="H402" s="415">
        <v>13440</v>
      </c>
    </row>
    <row r="403" spans="1:10" ht="26.25">
      <c r="B403" s="14"/>
      <c r="C403" s="14"/>
      <c r="D403" s="14"/>
      <c r="E403" s="16" t="s">
        <v>4</v>
      </c>
      <c r="F403" s="93" t="s">
        <v>11</v>
      </c>
      <c r="G403" s="274" t="s">
        <v>133</v>
      </c>
      <c r="H403" s="415">
        <v>15450</v>
      </c>
    </row>
    <row r="404" spans="1:10" ht="26.25">
      <c r="B404" s="14"/>
      <c r="C404" s="14"/>
      <c r="D404" s="14"/>
      <c r="E404" s="16" t="s">
        <v>5</v>
      </c>
      <c r="F404" s="93" t="s">
        <v>85</v>
      </c>
      <c r="G404" s="274" t="s">
        <v>137</v>
      </c>
      <c r="H404" s="415">
        <v>19310</v>
      </c>
    </row>
    <row r="405" spans="1:10" ht="26.25">
      <c r="B405" s="14"/>
      <c r="C405" s="14"/>
      <c r="D405" s="14"/>
      <c r="E405" s="110"/>
      <c r="F405" s="110"/>
      <c r="G405" s="67"/>
      <c r="H405" s="213"/>
      <c r="J405" s="67"/>
    </row>
    <row r="406" spans="1:10" ht="26.25">
      <c r="B406" s="14"/>
      <c r="C406" s="14"/>
      <c r="D406" s="14"/>
      <c r="E406" s="210" t="s">
        <v>13</v>
      </c>
      <c r="F406" s="210"/>
      <c r="G406" s="67"/>
      <c r="H406" s="67"/>
      <c r="J406" s="67"/>
    </row>
    <row r="407" spans="1:10" ht="26.25">
      <c r="B407" s="14"/>
      <c r="C407" s="14"/>
      <c r="D407" s="14"/>
      <c r="E407" s="169"/>
      <c r="F407" s="169"/>
      <c r="G407" s="67"/>
      <c r="H407" s="67"/>
      <c r="J407" s="67"/>
    </row>
    <row r="408" spans="1:10" ht="26.25">
      <c r="B408" s="14"/>
      <c r="C408" s="14"/>
      <c r="D408" s="14"/>
      <c r="J408" s="67"/>
    </row>
    <row r="409" spans="1:10" ht="26.25">
      <c r="B409" s="14"/>
      <c r="C409" s="14"/>
      <c r="D409" s="14"/>
      <c r="E409" s="131"/>
      <c r="F409" s="131"/>
      <c r="G409" s="67"/>
      <c r="H409" s="67"/>
      <c r="I409" s="143"/>
      <c r="J409" s="67"/>
    </row>
    <row r="410" spans="1:10" ht="26.25">
      <c r="B410" s="14"/>
      <c r="C410" s="14"/>
      <c r="D410" s="14"/>
      <c r="E410" s="109"/>
      <c r="F410" s="109"/>
      <c r="G410" s="67"/>
      <c r="H410" s="67"/>
      <c r="I410" s="143"/>
      <c r="J410" s="67"/>
    </row>
    <row r="411" spans="1:10" ht="26.25">
      <c r="B411" s="14"/>
      <c r="C411" s="14"/>
      <c r="D411" s="14"/>
      <c r="E411" s="14"/>
      <c r="F411" s="14"/>
      <c r="G411" s="67"/>
      <c r="H411" s="87"/>
      <c r="I411" s="87"/>
      <c r="J411" s="91"/>
    </row>
    <row r="412" spans="1:10" ht="48.75">
      <c r="A412" s="2"/>
      <c r="B412" s="4" t="s">
        <v>644</v>
      </c>
      <c r="C412" s="3"/>
      <c r="D412" s="3"/>
      <c r="E412" s="3"/>
      <c r="F412" s="3"/>
      <c r="G412" s="117"/>
      <c r="H412" s="71"/>
      <c r="I412" s="71"/>
      <c r="J412" s="71"/>
    </row>
    <row r="413" spans="1:10" ht="26.25">
      <c r="A413" s="85"/>
      <c r="B413" s="26" t="s">
        <v>8</v>
      </c>
      <c r="C413" s="26"/>
      <c r="D413" s="26"/>
      <c r="E413" s="28" t="s">
        <v>0</v>
      </c>
      <c r="F413" s="705" t="s">
        <v>94</v>
      </c>
      <c r="G413" s="706"/>
      <c r="H413" s="33" t="s">
        <v>346</v>
      </c>
      <c r="I413" s="28"/>
      <c r="J413" s="125"/>
    </row>
    <row r="414" spans="1:10" ht="26.25">
      <c r="B414" s="14"/>
      <c r="C414" s="14"/>
      <c r="D414" s="14"/>
      <c r="E414" s="16"/>
      <c r="F414" s="375" t="s">
        <v>113</v>
      </c>
      <c r="G414" s="23" t="s">
        <v>174</v>
      </c>
      <c r="H414" s="87"/>
      <c r="I414" s="218"/>
    </row>
    <row r="415" spans="1:10" ht="26.25">
      <c r="B415" s="14"/>
      <c r="C415" s="14"/>
      <c r="D415" s="14"/>
      <c r="E415" s="16" t="s">
        <v>2</v>
      </c>
      <c r="F415" s="93" t="s">
        <v>9</v>
      </c>
      <c r="G415" s="51" t="s">
        <v>139</v>
      </c>
      <c r="H415" s="415">
        <v>8060</v>
      </c>
      <c r="I415" s="415"/>
    </row>
    <row r="416" spans="1:10" ht="26.25">
      <c r="B416" s="14"/>
      <c r="C416" s="14"/>
      <c r="D416" s="14"/>
      <c r="E416" s="16" t="s">
        <v>3</v>
      </c>
      <c r="F416" s="93" t="s">
        <v>10</v>
      </c>
      <c r="G416" s="274" t="s">
        <v>136</v>
      </c>
      <c r="H416" s="415">
        <v>9260</v>
      </c>
      <c r="I416" s="415"/>
    </row>
    <row r="417" spans="1:10" ht="26.25">
      <c r="B417" s="14"/>
      <c r="C417" s="14"/>
      <c r="D417" s="14"/>
      <c r="E417" s="16" t="s">
        <v>4</v>
      </c>
      <c r="F417" s="93" t="s">
        <v>11</v>
      </c>
      <c r="G417" s="274" t="s">
        <v>133</v>
      </c>
      <c r="H417" s="415">
        <v>10660</v>
      </c>
      <c r="I417" s="415"/>
    </row>
    <row r="418" spans="1:10" ht="26.25">
      <c r="B418" s="14"/>
      <c r="C418" s="14"/>
      <c r="D418" s="14"/>
      <c r="E418" s="16" t="s">
        <v>5</v>
      </c>
      <c r="F418" s="93" t="s">
        <v>85</v>
      </c>
      <c r="G418" s="274" t="s">
        <v>137</v>
      </c>
      <c r="H418" s="415">
        <v>13310</v>
      </c>
      <c r="I418" s="415"/>
    </row>
    <row r="419" spans="1:10" ht="26.25">
      <c r="B419" s="14"/>
      <c r="C419" s="14"/>
      <c r="D419" s="14"/>
      <c r="E419" s="110"/>
      <c r="F419" s="110"/>
      <c r="G419" s="67"/>
      <c r="H419" s="213"/>
      <c r="J419" s="67"/>
    </row>
    <row r="420" spans="1:10" ht="26.25">
      <c r="B420" s="14"/>
      <c r="C420" s="14"/>
      <c r="D420" s="14"/>
      <c r="E420" s="210" t="s">
        <v>13</v>
      </c>
      <c r="F420" s="210"/>
      <c r="G420" s="67"/>
      <c r="H420" s="67"/>
      <c r="J420" s="67"/>
    </row>
    <row r="421" spans="1:10" ht="26.25">
      <c r="B421" s="14"/>
      <c r="C421" s="14"/>
      <c r="D421" s="14"/>
      <c r="E421" s="169"/>
      <c r="F421" s="169"/>
      <c r="G421" s="67"/>
      <c r="H421" s="67"/>
      <c r="J421" s="67"/>
    </row>
    <row r="422" spans="1:10" ht="26.25">
      <c r="B422" s="14"/>
      <c r="C422" s="14"/>
      <c r="D422" s="14"/>
      <c r="J422" s="67"/>
    </row>
    <row r="423" spans="1:10" ht="26.25">
      <c r="B423" s="14"/>
      <c r="C423" s="14"/>
      <c r="D423" s="14"/>
      <c r="E423" s="131"/>
      <c r="F423" s="131"/>
      <c r="G423" s="67"/>
      <c r="H423" s="67"/>
      <c r="I423" s="143"/>
      <c r="J423" s="67"/>
    </row>
    <row r="424" spans="1:10" ht="26.25">
      <c r="B424" s="14"/>
      <c r="C424" s="14"/>
      <c r="D424" s="14"/>
      <c r="E424" s="131"/>
      <c r="F424" s="131"/>
      <c r="G424" s="67"/>
      <c r="H424" s="67"/>
      <c r="I424" s="143"/>
      <c r="J424" s="67"/>
    </row>
    <row r="425" spans="1:10" ht="26.25">
      <c r="B425" s="14"/>
      <c r="C425" s="14"/>
      <c r="D425" s="14"/>
      <c r="E425" s="109"/>
      <c r="F425" s="109"/>
      <c r="G425" s="67"/>
      <c r="H425" s="67"/>
      <c r="I425" s="143"/>
      <c r="J425" s="67"/>
    </row>
    <row r="426" spans="1:10" ht="48.75">
      <c r="A426" s="2"/>
      <c r="B426" s="4" t="s">
        <v>641</v>
      </c>
      <c r="C426" s="3"/>
      <c r="D426" s="3"/>
      <c r="E426" s="3"/>
      <c r="F426" s="3"/>
      <c r="G426" s="117"/>
      <c r="H426" s="71"/>
      <c r="I426" s="71"/>
      <c r="J426" s="71"/>
    </row>
    <row r="427" spans="1:10" ht="26.25">
      <c r="A427" s="85"/>
      <c r="B427" s="26" t="s">
        <v>8</v>
      </c>
      <c r="C427" s="26"/>
      <c r="D427" s="26"/>
      <c r="E427" s="28" t="s">
        <v>0</v>
      </c>
      <c r="F427" s="705" t="s">
        <v>94</v>
      </c>
      <c r="G427" s="706"/>
      <c r="H427" s="33" t="s">
        <v>1</v>
      </c>
      <c r="I427" s="125"/>
      <c r="J427" s="125"/>
    </row>
    <row r="428" spans="1:10" ht="26.25">
      <c r="B428" s="14"/>
      <c r="C428" s="14"/>
      <c r="D428" s="14"/>
      <c r="E428" s="16"/>
      <c r="F428" s="375" t="s">
        <v>113</v>
      </c>
      <c r="G428" s="23" t="s">
        <v>174</v>
      </c>
      <c r="H428" s="87"/>
    </row>
    <row r="429" spans="1:10" ht="26.25">
      <c r="B429" s="14"/>
      <c r="C429" s="14"/>
      <c r="D429" s="14"/>
      <c r="E429" s="16" t="s">
        <v>2</v>
      </c>
      <c r="F429" s="93" t="s">
        <v>9</v>
      </c>
      <c r="G429" s="51" t="s">
        <v>139</v>
      </c>
      <c r="H429" s="415">
        <v>11680</v>
      </c>
    </row>
    <row r="430" spans="1:10" ht="26.25">
      <c r="B430" s="14"/>
      <c r="C430" s="14"/>
      <c r="D430" s="14"/>
      <c r="E430" s="16" t="s">
        <v>3</v>
      </c>
      <c r="F430" s="93" t="s">
        <v>10</v>
      </c>
      <c r="G430" s="274" t="s">
        <v>136</v>
      </c>
      <c r="H430" s="415">
        <v>13440</v>
      </c>
    </row>
    <row r="431" spans="1:10" ht="26.25">
      <c r="B431" s="14"/>
      <c r="C431" s="14"/>
      <c r="D431" s="14"/>
      <c r="E431" s="16" t="s">
        <v>4</v>
      </c>
      <c r="F431" s="93" t="s">
        <v>11</v>
      </c>
      <c r="G431" s="274" t="s">
        <v>133</v>
      </c>
      <c r="H431" s="415">
        <v>15450</v>
      </c>
    </row>
    <row r="432" spans="1:10" ht="26.25">
      <c r="B432" s="14"/>
      <c r="C432" s="14"/>
      <c r="D432" s="14"/>
      <c r="E432" s="16" t="s">
        <v>5</v>
      </c>
      <c r="F432" s="93" t="s">
        <v>85</v>
      </c>
      <c r="G432" s="274" t="s">
        <v>137</v>
      </c>
      <c r="H432" s="415">
        <v>19310</v>
      </c>
    </row>
    <row r="433" spans="1:10" ht="26.25">
      <c r="B433" s="14"/>
      <c r="C433" s="14"/>
      <c r="D433" s="14"/>
      <c r="E433" s="110"/>
      <c r="F433" s="110"/>
      <c r="G433" s="67"/>
      <c r="H433" s="213"/>
      <c r="J433" s="67"/>
    </row>
    <row r="434" spans="1:10" ht="26.25">
      <c r="B434" s="14"/>
      <c r="C434" s="14"/>
      <c r="D434" s="14"/>
      <c r="E434" s="210" t="s">
        <v>13</v>
      </c>
      <c r="F434" s="210"/>
      <c r="G434" s="67"/>
      <c r="H434" s="67"/>
      <c r="J434" s="67"/>
    </row>
    <row r="435" spans="1:10" ht="26.25">
      <c r="B435" s="14"/>
      <c r="C435" s="14"/>
      <c r="D435" s="14"/>
      <c r="E435" s="169"/>
      <c r="F435" s="169"/>
      <c r="G435" s="67"/>
      <c r="H435" s="67"/>
      <c r="J435" s="67"/>
    </row>
    <row r="436" spans="1:10" ht="26.25">
      <c r="B436" s="14"/>
      <c r="C436" s="14"/>
      <c r="D436" s="14"/>
      <c r="J436" s="67"/>
    </row>
    <row r="437" spans="1:10" ht="26.25">
      <c r="B437" s="14"/>
      <c r="C437" s="14"/>
      <c r="D437" s="14"/>
      <c r="E437" s="131"/>
      <c r="F437" s="131"/>
      <c r="G437" s="67"/>
      <c r="H437" s="67"/>
      <c r="I437" s="143"/>
      <c r="J437" s="67"/>
    </row>
    <row r="438" spans="1:10" ht="26.25">
      <c r="B438" s="14"/>
      <c r="C438" s="14"/>
      <c r="D438" s="14"/>
      <c r="E438" s="109"/>
      <c r="F438" s="109"/>
      <c r="G438" s="67"/>
      <c r="H438" s="67"/>
      <c r="I438" s="143"/>
      <c r="J438" s="67"/>
    </row>
    <row r="439" spans="1:10" ht="26.25">
      <c r="B439" s="14"/>
      <c r="C439" s="14"/>
      <c r="D439" s="14"/>
      <c r="E439" s="14"/>
      <c r="F439" s="14"/>
      <c r="G439" s="67"/>
      <c r="H439" s="87"/>
      <c r="I439" s="87"/>
      <c r="J439" s="91"/>
    </row>
    <row r="440" spans="1:10" ht="48.75">
      <c r="A440" s="2" t="s">
        <v>23</v>
      </c>
      <c r="B440" s="25" t="s">
        <v>516</v>
      </c>
      <c r="C440" s="3"/>
      <c r="D440" s="3"/>
      <c r="E440" s="3"/>
      <c r="F440" s="3"/>
      <c r="G440" s="117"/>
      <c r="H440" s="71"/>
      <c r="I440" s="71"/>
      <c r="J440" s="71"/>
    </row>
    <row r="441" spans="1:10" ht="26.25">
      <c r="A441" s="85"/>
      <c r="B441" s="26" t="s">
        <v>15</v>
      </c>
      <c r="C441" s="26"/>
      <c r="D441" s="26"/>
      <c r="E441" s="28" t="s">
        <v>0</v>
      </c>
      <c r="F441" s="700" t="s">
        <v>94</v>
      </c>
      <c r="G441" s="707"/>
      <c r="H441" s="33" t="s">
        <v>323</v>
      </c>
      <c r="I441" s="36" t="s">
        <v>1</v>
      </c>
      <c r="J441" s="36" t="s">
        <v>439</v>
      </c>
    </row>
    <row r="442" spans="1:10" ht="31.5">
      <c r="A442" s="1"/>
      <c r="B442" s="14"/>
      <c r="C442" s="14"/>
      <c r="D442" s="14"/>
      <c r="E442" s="16"/>
      <c r="F442" s="183" t="s">
        <v>113</v>
      </c>
      <c r="G442" s="24" t="s">
        <v>174</v>
      </c>
      <c r="H442" s="87"/>
      <c r="J442" s="639" t="s">
        <v>696</v>
      </c>
    </row>
    <row r="443" spans="1:10" ht="26.25">
      <c r="A443" s="1"/>
      <c r="B443" s="14"/>
      <c r="C443" s="14"/>
      <c r="D443" s="14"/>
      <c r="E443" s="16" t="s">
        <v>561</v>
      </c>
      <c r="F443" s="229" t="s">
        <v>16</v>
      </c>
      <c r="G443" s="640" t="s">
        <v>134</v>
      </c>
      <c r="H443" s="641">
        <f>ROUNDUP(((USD_per_GBP*('UK-R-Dining Tables'!G449/(1+'Exchange rate'!UK_vat_rate)))+1)/10,0)*10</f>
        <v>6500</v>
      </c>
      <c r="I443" s="641">
        <f>ROUNDUP(((USD_per_GBP*('UK-R-Dining Tables'!H449/(1+'Exchange rate'!UK_vat_rate)))+1)/10,0)*10</f>
        <v>9430</v>
      </c>
      <c r="J443" s="641">
        <f>ROUNDUP(((USD_per_GBP*('UK-R-Dining Tables'!I449/(1+'Exchange rate'!UK_vat_rate)))+1)/10,0)*10</f>
        <v>12350</v>
      </c>
    </row>
    <row r="444" spans="1:10" ht="26.25">
      <c r="A444" s="1"/>
      <c r="B444" s="14"/>
      <c r="C444" s="14"/>
      <c r="D444" s="14"/>
      <c r="E444" s="16" t="s">
        <v>3</v>
      </c>
      <c r="F444" s="229" t="s">
        <v>17</v>
      </c>
      <c r="G444" s="640" t="s">
        <v>170</v>
      </c>
      <c r="H444" s="641">
        <f>ROUNDUP(((USD_per_GBP*('UK-R-Dining Tables'!G450/(1+'Exchange rate'!UK_vat_rate)))+1)/10,0)*10</f>
        <v>7480</v>
      </c>
      <c r="I444" s="641">
        <f>ROUNDUP(((USD_per_GBP*('UK-R-Dining Tables'!H450/(1+'Exchange rate'!UK_vat_rate)))+1)/10,0)*10</f>
        <v>10840</v>
      </c>
      <c r="J444" s="641">
        <f>ROUNDUP(((USD_per_GBP*('UK-R-Dining Tables'!I450/(1+'Exchange rate'!UK_vat_rate)))+1)/10,0)*10</f>
        <v>14200</v>
      </c>
    </row>
    <row r="445" spans="1:10" ht="26.25">
      <c r="A445" s="1"/>
      <c r="B445" s="14"/>
      <c r="C445" s="14"/>
      <c r="D445" s="14"/>
      <c r="E445" s="16" t="s">
        <v>4</v>
      </c>
      <c r="F445" s="229" t="s">
        <v>18</v>
      </c>
      <c r="G445" s="640" t="s">
        <v>334</v>
      </c>
      <c r="H445" s="641">
        <f>ROUNDUP(((USD_per_GBP*('UK-R-Dining Tables'!G451/(1+'Exchange rate'!UK_vat_rate)))+1)/10,0)*10</f>
        <v>9350</v>
      </c>
      <c r="I445" s="641">
        <f>ROUNDUP(((USD_per_GBP*('UK-R-Dining Tables'!H451/(1+'Exchange rate'!UK_vat_rate)))+1)/10,0)*10</f>
        <v>13550</v>
      </c>
      <c r="J445" s="641">
        <f>ROUNDUP(((USD_per_GBP*('UK-R-Dining Tables'!I451/(1+'Exchange rate'!UK_vat_rate)))+1)/10,0)*10</f>
        <v>17750</v>
      </c>
    </row>
    <row r="446" spans="1:10" ht="26.25">
      <c r="A446" s="1"/>
      <c r="B446" s="14"/>
      <c r="C446" s="14"/>
      <c r="D446" s="14"/>
      <c r="E446" s="16" t="s">
        <v>5</v>
      </c>
      <c r="F446" s="229" t="s">
        <v>680</v>
      </c>
      <c r="G446" s="16" t="s">
        <v>683</v>
      </c>
      <c r="H446" s="641">
        <f>ROUNDUP(((USD_per_GBP*('UK-R-Dining Tables'!G452/(1+'Exchange rate'!UK_vat_rate)))+1)/10,0)*10</f>
        <v>10750</v>
      </c>
      <c r="I446" s="641">
        <f>ROUNDUP(((USD_per_GBP*('UK-R-Dining Tables'!H452/(1+'Exchange rate'!UK_vat_rate)))+1)/10,0)*10</f>
        <v>15580</v>
      </c>
      <c r="J446" s="641">
        <f>ROUNDUP(((USD_per_GBP*('UK-R-Dining Tables'!I452/(1+'Exchange rate'!UK_vat_rate)))+1)/10,0)*10</f>
        <v>20410</v>
      </c>
    </row>
    <row r="447" spans="1:10" ht="26.25">
      <c r="B447" s="14"/>
      <c r="C447" s="14"/>
      <c r="D447" s="14"/>
      <c r="E447" s="14"/>
      <c r="F447" s="14"/>
      <c r="G447" s="87"/>
      <c r="H447" s="87"/>
      <c r="J447" s="91"/>
    </row>
    <row r="448" spans="1:10" ht="26.25">
      <c r="B448" s="14"/>
      <c r="C448" s="14"/>
      <c r="D448" s="14"/>
      <c r="E448" s="193" t="s">
        <v>22</v>
      </c>
      <c r="F448" s="193"/>
      <c r="G448" s="67"/>
      <c r="H448" s="67"/>
      <c r="J448" s="67"/>
    </row>
    <row r="449" spans="1:10" ht="26.25">
      <c r="B449" s="14"/>
      <c r="C449" s="14"/>
      <c r="D449" s="14"/>
      <c r="E449" s="169"/>
      <c r="F449" s="169"/>
      <c r="G449" s="67"/>
      <c r="H449" s="67"/>
      <c r="J449" s="67"/>
    </row>
    <row r="450" spans="1:10" ht="26.25">
      <c r="B450" s="14"/>
      <c r="C450" s="14"/>
      <c r="D450" s="14"/>
      <c r="E450" s="81" t="s">
        <v>14</v>
      </c>
      <c r="F450" s="81"/>
      <c r="G450" s="160"/>
      <c r="H450" s="160"/>
      <c r="I450" s="259">
        <v>1510</v>
      </c>
      <c r="J450" s="67"/>
    </row>
    <row r="451" spans="1:10" ht="26.25">
      <c r="B451" s="14"/>
      <c r="C451" s="14"/>
      <c r="D451" s="14"/>
      <c r="E451" s="24"/>
      <c r="F451" s="24"/>
      <c r="G451" s="67"/>
      <c r="H451" s="67"/>
      <c r="I451" s="143"/>
      <c r="J451" s="67"/>
    </row>
    <row r="452" spans="1:10" ht="26.25">
      <c r="B452" s="14"/>
      <c r="C452" s="14"/>
      <c r="D452" s="14"/>
      <c r="E452" s="24" t="s">
        <v>542</v>
      </c>
      <c r="F452" s="24"/>
      <c r="G452" s="67"/>
      <c r="H452" s="67"/>
      <c r="I452" s="216"/>
      <c r="J452" s="67"/>
    </row>
    <row r="453" spans="1:10" ht="26.25">
      <c r="B453" s="14"/>
      <c r="C453" s="14"/>
      <c r="D453" s="14"/>
      <c r="E453" s="548" t="s">
        <v>543</v>
      </c>
      <c r="F453" s="81"/>
      <c r="G453" s="160"/>
      <c r="H453" s="160"/>
      <c r="I453" s="259">
        <v>3180</v>
      </c>
      <c r="J453" s="67"/>
    </row>
    <row r="454" spans="1:10" ht="26.25">
      <c r="B454" s="14"/>
      <c r="C454" s="14"/>
      <c r="D454" s="14"/>
      <c r="E454" s="557"/>
      <c r="F454" s="24"/>
      <c r="G454" s="67"/>
      <c r="H454" s="67"/>
      <c r="I454" s="216"/>
      <c r="J454" s="67"/>
    </row>
    <row r="455" spans="1:10" ht="46.35" customHeight="1">
      <c r="B455" s="14"/>
      <c r="C455" s="14"/>
      <c r="D455" s="14"/>
      <c r="E455" s="24"/>
      <c r="F455" s="24"/>
      <c r="G455" s="67"/>
      <c r="H455" s="67"/>
      <c r="I455" s="143"/>
      <c r="J455" s="67"/>
    </row>
    <row r="456" spans="1:10" ht="48.75">
      <c r="A456" s="2" t="s">
        <v>23</v>
      </c>
      <c r="B456" s="25" t="s">
        <v>516</v>
      </c>
      <c r="C456" s="3"/>
      <c r="D456" s="3"/>
      <c r="E456" s="3"/>
      <c r="F456" s="3"/>
      <c r="G456" s="117"/>
      <c r="H456" s="71"/>
      <c r="I456" s="71"/>
      <c r="J456" s="71"/>
    </row>
    <row r="457" spans="1:10" ht="26.25">
      <c r="A457" s="85"/>
      <c r="B457" s="26" t="s">
        <v>633</v>
      </c>
      <c r="C457" s="26"/>
      <c r="D457" s="26"/>
      <c r="E457" s="28" t="s">
        <v>0</v>
      </c>
      <c r="F457" s="700" t="s">
        <v>94</v>
      </c>
      <c r="G457" s="707"/>
      <c r="H457" s="36" t="s">
        <v>636</v>
      </c>
      <c r="I457" s="33" t="s">
        <v>264</v>
      </c>
      <c r="J457" s="36" t="s">
        <v>439</v>
      </c>
    </row>
    <row r="458" spans="1:10" ht="31.5">
      <c r="A458" s="1"/>
      <c r="B458" s="14"/>
      <c r="C458" s="14"/>
      <c r="D458" s="14"/>
      <c r="E458" s="16"/>
      <c r="F458" s="183" t="s">
        <v>113</v>
      </c>
      <c r="G458" s="24" t="s">
        <v>174</v>
      </c>
      <c r="I458" s="87"/>
      <c r="J458" s="639" t="s">
        <v>697</v>
      </c>
    </row>
    <row r="459" spans="1:10" ht="26.25">
      <c r="A459" s="1"/>
      <c r="B459" s="14"/>
      <c r="C459" s="14"/>
      <c r="D459" s="14"/>
      <c r="E459" s="16" t="s">
        <v>2</v>
      </c>
      <c r="F459" s="376" t="s">
        <v>267</v>
      </c>
      <c r="G459" s="270" t="s">
        <v>338</v>
      </c>
      <c r="H459" s="415">
        <v>8780</v>
      </c>
      <c r="I459" s="415">
        <v>12720</v>
      </c>
      <c r="J459" s="415">
        <v>16670</v>
      </c>
    </row>
    <row r="460" spans="1:10" ht="26.25">
      <c r="A460" s="1"/>
      <c r="B460" s="14"/>
      <c r="C460" s="14"/>
      <c r="D460" s="14"/>
      <c r="E460" s="16" t="s">
        <v>3</v>
      </c>
      <c r="F460" s="376" t="s">
        <v>88</v>
      </c>
      <c r="G460" s="270" t="s">
        <v>138</v>
      </c>
      <c r="H460" s="415">
        <v>10100</v>
      </c>
      <c r="I460" s="415">
        <v>14630</v>
      </c>
      <c r="J460" s="415">
        <v>19160</v>
      </c>
    </row>
    <row r="461" spans="1:10" ht="26.25">
      <c r="A461" s="1"/>
      <c r="B461" s="14"/>
      <c r="C461" s="14"/>
      <c r="D461" s="14"/>
      <c r="E461" s="16" t="s">
        <v>4</v>
      </c>
      <c r="F461" s="376" t="s">
        <v>268</v>
      </c>
      <c r="G461" s="270" t="s">
        <v>339</v>
      </c>
      <c r="H461" s="415">
        <v>11600</v>
      </c>
      <c r="I461" s="415">
        <v>16670</v>
      </c>
      <c r="J461" s="415">
        <v>22030</v>
      </c>
    </row>
    <row r="462" spans="1:10" ht="26.25">
      <c r="B462" s="14"/>
      <c r="C462" s="14"/>
      <c r="D462" s="14"/>
      <c r="E462" s="16" t="s">
        <v>5</v>
      </c>
      <c r="F462" s="93" t="s">
        <v>90</v>
      </c>
      <c r="G462" s="92" t="s">
        <v>340</v>
      </c>
      <c r="H462" s="415">
        <v>14510</v>
      </c>
      <c r="I462" s="415">
        <v>21020</v>
      </c>
      <c r="J462" s="415">
        <v>27550</v>
      </c>
    </row>
    <row r="463" spans="1:10" ht="26.25">
      <c r="B463" s="14"/>
      <c r="C463" s="14"/>
      <c r="D463" s="14"/>
      <c r="E463" s="16"/>
      <c r="F463" s="93"/>
      <c r="G463" s="92"/>
      <c r="H463" s="415"/>
      <c r="J463" s="91"/>
    </row>
    <row r="464" spans="1:10" ht="26.25">
      <c r="B464" s="14"/>
      <c r="C464" s="14"/>
      <c r="D464" s="14"/>
      <c r="E464" s="193" t="s">
        <v>22</v>
      </c>
      <c r="F464" s="193"/>
      <c r="G464" s="67"/>
      <c r="H464" s="67"/>
      <c r="J464" s="67"/>
    </row>
    <row r="465" spans="1:10" ht="26.25">
      <c r="B465" s="14"/>
      <c r="C465" s="14"/>
      <c r="D465" s="14"/>
      <c r="E465" s="169"/>
      <c r="F465" s="169"/>
      <c r="G465" s="67"/>
      <c r="H465" s="67"/>
      <c r="J465" s="67"/>
    </row>
    <row r="466" spans="1:10" ht="26.25">
      <c r="B466" s="14"/>
      <c r="C466" s="14"/>
      <c r="D466" s="14"/>
      <c r="E466" s="81" t="s">
        <v>14</v>
      </c>
      <c r="F466" s="81"/>
      <c r="G466" s="160"/>
      <c r="H466" s="160"/>
      <c r="I466" s="259">
        <v>1380</v>
      </c>
      <c r="J466" s="67"/>
    </row>
    <row r="467" spans="1:10" ht="26.25">
      <c r="B467" s="14"/>
      <c r="C467" s="14"/>
      <c r="D467" s="14"/>
      <c r="E467" s="24"/>
      <c r="F467" s="24"/>
      <c r="G467" s="67"/>
      <c r="H467" s="67"/>
      <c r="I467" s="143"/>
      <c r="J467" s="67"/>
    </row>
    <row r="468" spans="1:10" ht="26.25">
      <c r="B468" s="14"/>
      <c r="C468" s="14"/>
      <c r="D468" s="14"/>
      <c r="E468" s="24" t="s">
        <v>542</v>
      </c>
      <c r="F468" s="24"/>
      <c r="G468" s="67"/>
      <c r="H468" s="67"/>
      <c r="I468" s="216"/>
      <c r="J468" s="67"/>
    </row>
    <row r="469" spans="1:10" ht="26.25">
      <c r="B469" s="14"/>
      <c r="C469" s="14"/>
      <c r="D469" s="14"/>
      <c r="E469" s="548" t="s">
        <v>543</v>
      </c>
      <c r="F469" s="81"/>
      <c r="G469" s="160"/>
      <c r="H469" s="160"/>
      <c r="I469" s="259">
        <v>2890</v>
      </c>
      <c r="J469" s="67"/>
    </row>
    <row r="470" spans="1:10" ht="26.25">
      <c r="B470" s="14"/>
      <c r="C470" s="14"/>
      <c r="D470" s="14"/>
      <c r="E470" s="557"/>
      <c r="F470" s="24"/>
      <c r="G470" s="67"/>
      <c r="H470" s="67"/>
      <c r="I470" s="216"/>
      <c r="J470" s="67"/>
    </row>
    <row r="471" spans="1:10" ht="48.75">
      <c r="A471" s="2" t="s">
        <v>23</v>
      </c>
      <c r="B471" s="25" t="s">
        <v>516</v>
      </c>
      <c r="C471" s="3"/>
      <c r="D471" s="3"/>
      <c r="E471" s="3"/>
      <c r="F471" s="3"/>
      <c r="G471" s="117"/>
      <c r="H471" s="71"/>
      <c r="I471" s="71"/>
      <c r="J471" s="71"/>
    </row>
    <row r="472" spans="1:10" ht="26.25">
      <c r="A472" s="85"/>
      <c r="B472" s="26" t="s">
        <v>43</v>
      </c>
      <c r="C472" s="26"/>
      <c r="D472" s="26"/>
      <c r="E472" s="28" t="s">
        <v>0</v>
      </c>
      <c r="F472" s="700" t="s">
        <v>94</v>
      </c>
      <c r="G472" s="707"/>
      <c r="H472" s="33" t="s">
        <v>323</v>
      </c>
      <c r="I472" s="33" t="s">
        <v>264</v>
      </c>
      <c r="J472" s="36" t="s">
        <v>439</v>
      </c>
    </row>
    <row r="473" spans="1:10" ht="31.5">
      <c r="A473" s="1"/>
      <c r="B473" s="14"/>
      <c r="C473" s="14"/>
      <c r="D473" s="14"/>
      <c r="E473" s="16"/>
      <c r="F473" s="183" t="s">
        <v>113</v>
      </c>
      <c r="G473" s="24" t="s">
        <v>174</v>
      </c>
      <c r="H473" s="87"/>
      <c r="I473" s="87"/>
      <c r="J473" s="639" t="s">
        <v>697</v>
      </c>
    </row>
    <row r="474" spans="1:10" ht="26.25">
      <c r="A474" s="1"/>
      <c r="B474" s="14"/>
      <c r="C474" s="14"/>
      <c r="D474" s="14"/>
      <c r="E474" s="16" t="s">
        <v>2</v>
      </c>
      <c r="F474" s="376" t="s">
        <v>267</v>
      </c>
      <c r="G474" s="270" t="s">
        <v>338</v>
      </c>
      <c r="H474" s="634">
        <v>8780</v>
      </c>
      <c r="I474" s="634">
        <v>12720</v>
      </c>
      <c r="J474" s="634">
        <v>16670</v>
      </c>
    </row>
    <row r="475" spans="1:10" ht="26.25">
      <c r="A475" s="1"/>
      <c r="B475" s="14"/>
      <c r="C475" s="14"/>
      <c r="D475" s="14"/>
      <c r="E475" s="16" t="s">
        <v>3</v>
      </c>
      <c r="F475" s="376" t="s">
        <v>88</v>
      </c>
      <c r="G475" s="270" t="s">
        <v>138</v>
      </c>
      <c r="H475" s="634">
        <v>10100</v>
      </c>
      <c r="I475" s="634">
        <v>14630</v>
      </c>
      <c r="J475" s="634">
        <v>19160</v>
      </c>
    </row>
    <row r="476" spans="1:10" ht="26.25">
      <c r="A476" s="1"/>
      <c r="B476" s="14"/>
      <c r="C476" s="14"/>
      <c r="D476" s="14"/>
      <c r="E476" s="16" t="s">
        <v>4</v>
      </c>
      <c r="F476" s="376" t="s">
        <v>268</v>
      </c>
      <c r="G476" s="270" t="s">
        <v>339</v>
      </c>
      <c r="H476" s="634">
        <v>11600</v>
      </c>
      <c r="I476" s="634">
        <v>16670</v>
      </c>
      <c r="J476" s="634">
        <v>22030</v>
      </c>
    </row>
    <row r="477" spans="1:10" ht="26.25">
      <c r="B477" s="14"/>
      <c r="C477" s="14"/>
      <c r="D477" s="14"/>
      <c r="E477" s="16" t="s">
        <v>5</v>
      </c>
      <c r="F477" s="93" t="s">
        <v>90</v>
      </c>
      <c r="G477" s="92" t="s">
        <v>340</v>
      </c>
      <c r="H477" s="634">
        <v>14510</v>
      </c>
      <c r="I477" s="634">
        <v>21020</v>
      </c>
      <c r="J477" s="634">
        <v>27550</v>
      </c>
    </row>
    <row r="478" spans="1:10" ht="26.25">
      <c r="B478" s="14"/>
      <c r="C478" s="14"/>
      <c r="D478" s="14"/>
      <c r="E478" s="14"/>
      <c r="F478" s="14"/>
      <c r="G478" s="87"/>
      <c r="H478" s="87"/>
      <c r="J478" s="91"/>
    </row>
    <row r="479" spans="1:10" ht="26.25">
      <c r="B479" s="14"/>
      <c r="C479" s="14"/>
      <c r="D479" s="14"/>
      <c r="E479" s="193" t="s">
        <v>22</v>
      </c>
      <c r="F479" s="193"/>
      <c r="G479" s="67"/>
      <c r="H479" s="67"/>
      <c r="J479" s="67"/>
    </row>
    <row r="480" spans="1:10" ht="26.25">
      <c r="B480" s="14"/>
      <c r="C480" s="14"/>
      <c r="D480" s="14"/>
      <c r="E480" s="169"/>
      <c r="F480" s="169"/>
      <c r="G480" s="67"/>
      <c r="H480" s="67"/>
      <c r="J480" s="67"/>
    </row>
    <row r="481" spans="1:10" ht="26.25">
      <c r="B481" s="14"/>
      <c r="C481" s="14"/>
      <c r="D481" s="14"/>
      <c r="E481" s="81" t="s">
        <v>14</v>
      </c>
      <c r="F481" s="81"/>
      <c r="G481" s="160"/>
      <c r="H481" s="160"/>
      <c r="I481" s="259">
        <v>1970</v>
      </c>
      <c r="J481" s="67"/>
    </row>
    <row r="482" spans="1:10" ht="26.25">
      <c r="B482" s="14"/>
      <c r="C482" s="14"/>
      <c r="D482" s="14"/>
      <c r="E482" s="24"/>
      <c r="F482" s="24"/>
      <c r="G482" s="67"/>
      <c r="H482" s="67"/>
      <c r="I482" s="143"/>
      <c r="J482" s="67"/>
    </row>
    <row r="483" spans="1:10" ht="26.25">
      <c r="B483" s="14"/>
      <c r="C483" s="14"/>
      <c r="D483" s="14"/>
      <c r="E483" s="24" t="s">
        <v>542</v>
      </c>
      <c r="F483" s="24"/>
      <c r="G483" s="67"/>
      <c r="H483" s="67"/>
      <c r="I483" s="216"/>
      <c r="J483" s="67"/>
    </row>
    <row r="484" spans="1:10" ht="26.25">
      <c r="B484" s="14"/>
      <c r="C484" s="14"/>
      <c r="D484" s="14"/>
      <c r="E484" s="548" t="s">
        <v>543</v>
      </c>
      <c r="F484" s="81"/>
      <c r="G484" s="160"/>
      <c r="H484" s="160"/>
      <c r="I484" s="259">
        <v>6520</v>
      </c>
      <c r="J484" s="67"/>
    </row>
    <row r="485" spans="1:10" ht="26.25">
      <c r="B485" s="14"/>
      <c r="C485" s="14"/>
      <c r="D485" s="14"/>
      <c r="E485" s="24"/>
      <c r="F485" s="24"/>
      <c r="G485" s="67"/>
      <c r="H485" s="67"/>
      <c r="I485" s="143"/>
      <c r="J485" s="67"/>
    </row>
    <row r="486" spans="1:10" ht="48.75">
      <c r="A486" s="2" t="s">
        <v>23</v>
      </c>
      <c r="B486" s="25" t="s">
        <v>26</v>
      </c>
      <c r="C486" s="3"/>
      <c r="D486" s="3"/>
      <c r="E486" s="3"/>
      <c r="F486" s="3"/>
      <c r="G486" s="117"/>
      <c r="H486" s="71"/>
      <c r="I486" s="71"/>
      <c r="J486" s="71"/>
    </row>
    <row r="487" spans="1:10" ht="26.25">
      <c r="A487" s="85"/>
      <c r="B487" s="26" t="s">
        <v>15</v>
      </c>
      <c r="C487" s="26"/>
      <c r="D487" s="26"/>
      <c r="E487" s="28" t="s">
        <v>0</v>
      </c>
      <c r="F487" s="700" t="s">
        <v>94</v>
      </c>
      <c r="G487" s="707"/>
      <c r="H487" s="33" t="s">
        <v>323</v>
      </c>
      <c r="I487" s="36" t="s">
        <v>264</v>
      </c>
      <c r="J487" s="36" t="s">
        <v>114</v>
      </c>
    </row>
    <row r="488" spans="1:10" ht="31.5">
      <c r="A488" s="1"/>
      <c r="B488" s="14"/>
      <c r="C488" s="14"/>
      <c r="D488" s="14"/>
      <c r="E488" s="16"/>
      <c r="F488" s="183" t="s">
        <v>113</v>
      </c>
      <c r="G488" s="24" t="s">
        <v>174</v>
      </c>
      <c r="H488" s="87"/>
      <c r="J488" s="639" t="s">
        <v>697</v>
      </c>
    </row>
    <row r="489" spans="1:10" ht="26.25">
      <c r="A489" s="1"/>
      <c r="B489" s="14"/>
      <c r="C489" s="14"/>
      <c r="D489" s="14"/>
      <c r="E489" s="16" t="s">
        <v>2</v>
      </c>
      <c r="F489" s="24" t="s">
        <v>16</v>
      </c>
      <c r="G489" s="151" t="s">
        <v>134</v>
      </c>
      <c r="H489" s="635">
        <v>5550</v>
      </c>
      <c r="I489" s="555">
        <v>8050</v>
      </c>
      <c r="J489" s="555">
        <v>10550</v>
      </c>
    </row>
    <row r="490" spans="1:10" ht="26.25">
      <c r="B490" s="14"/>
      <c r="C490" s="14"/>
      <c r="D490" s="14"/>
      <c r="E490" s="16" t="s">
        <v>3</v>
      </c>
      <c r="F490" s="24" t="s">
        <v>17</v>
      </c>
      <c r="G490" s="151" t="s">
        <v>170</v>
      </c>
      <c r="H490" s="635">
        <v>6380</v>
      </c>
      <c r="I490" s="555">
        <v>9260</v>
      </c>
      <c r="J490" s="555">
        <v>12130</v>
      </c>
    </row>
    <row r="491" spans="1:10" ht="26.25">
      <c r="B491" s="14"/>
      <c r="C491" s="14"/>
      <c r="D491" s="14"/>
      <c r="E491" s="16" t="s">
        <v>4</v>
      </c>
      <c r="F491" s="24" t="s">
        <v>18</v>
      </c>
      <c r="G491" s="151" t="s">
        <v>334</v>
      </c>
      <c r="H491" s="635">
        <v>7980</v>
      </c>
      <c r="I491" s="555">
        <v>11570</v>
      </c>
      <c r="J491" s="555">
        <v>15160</v>
      </c>
    </row>
    <row r="492" spans="1:10" ht="26.25">
      <c r="B492" s="14"/>
      <c r="C492" s="14"/>
      <c r="D492" s="14"/>
      <c r="E492" s="16" t="s">
        <v>5</v>
      </c>
      <c r="F492" s="92" t="s">
        <v>680</v>
      </c>
      <c r="G492" s="151" t="s">
        <v>683</v>
      </c>
      <c r="H492" s="555">
        <v>9170</v>
      </c>
      <c r="I492" s="555">
        <v>12700</v>
      </c>
      <c r="J492" s="555">
        <v>17430</v>
      </c>
    </row>
    <row r="493" spans="1:10" ht="26.25">
      <c r="B493" s="14"/>
      <c r="C493" s="14"/>
      <c r="D493" s="14"/>
      <c r="E493" s="14"/>
      <c r="F493" s="14"/>
      <c r="G493" s="87"/>
      <c r="H493" s="87"/>
      <c r="J493" s="91"/>
    </row>
    <row r="494" spans="1:10" ht="26.25">
      <c r="B494" s="14"/>
      <c r="C494" s="14"/>
      <c r="D494" s="14"/>
      <c r="E494" s="193" t="s">
        <v>22</v>
      </c>
      <c r="F494" s="193"/>
      <c r="G494" s="67"/>
      <c r="H494" s="67"/>
      <c r="J494" s="67"/>
    </row>
    <row r="495" spans="1:10" ht="26.25">
      <c r="B495" s="14"/>
      <c r="C495" s="14"/>
      <c r="D495" s="14"/>
      <c r="E495" s="169"/>
      <c r="F495" s="169"/>
      <c r="G495" s="67"/>
      <c r="H495" s="67"/>
      <c r="J495" s="67"/>
    </row>
    <row r="496" spans="1:10" ht="26.25">
      <c r="B496" s="14"/>
      <c r="C496" s="14"/>
      <c r="D496" s="14"/>
      <c r="J496" s="67"/>
    </row>
    <row r="497" spans="1:10" ht="26.25">
      <c r="B497" s="14"/>
      <c r="C497" s="14"/>
      <c r="D497" s="14"/>
      <c r="E497" s="81" t="s">
        <v>233</v>
      </c>
      <c r="F497" s="81"/>
      <c r="G497" s="160"/>
      <c r="H497" s="160"/>
      <c r="I497" s="259">
        <v>3380</v>
      </c>
      <c r="J497" s="67"/>
    </row>
    <row r="498" spans="1:10" ht="26.25">
      <c r="B498" s="14"/>
      <c r="C498" s="14"/>
      <c r="D498" s="14"/>
      <c r="E498" s="24"/>
      <c r="F498" s="24"/>
      <c r="G498" s="67"/>
      <c r="H498" s="67"/>
      <c r="I498" s="216"/>
      <c r="J498" s="67"/>
    </row>
    <row r="499" spans="1:10" ht="26.25">
      <c r="B499" s="14"/>
      <c r="C499" s="14"/>
      <c r="D499" s="14"/>
      <c r="E499" s="24"/>
      <c r="F499" s="24"/>
      <c r="G499" s="67"/>
      <c r="H499" s="67"/>
      <c r="I499" s="143"/>
      <c r="J499" s="67"/>
    </row>
    <row r="500" spans="1:10" ht="48.75">
      <c r="A500" s="2" t="s">
        <v>23</v>
      </c>
      <c r="B500" s="25" t="s">
        <v>26</v>
      </c>
      <c r="C500" s="3"/>
      <c r="D500" s="3"/>
      <c r="E500" s="3"/>
      <c r="F500" s="3"/>
      <c r="G500" s="117"/>
      <c r="H500" s="71"/>
      <c r="I500" s="71"/>
      <c r="J500" s="71"/>
    </row>
    <row r="501" spans="1:10" ht="26.25">
      <c r="A501" s="85"/>
      <c r="B501" s="26" t="s">
        <v>43</v>
      </c>
      <c r="C501" s="26"/>
      <c r="D501" s="26"/>
      <c r="E501" s="28" t="s">
        <v>0</v>
      </c>
      <c r="F501" s="703" t="s">
        <v>79</v>
      </c>
      <c r="G501" s="704"/>
      <c r="H501" s="33" t="s">
        <v>1</v>
      </c>
      <c r="I501" s="36" t="s">
        <v>439</v>
      </c>
      <c r="J501" s="125"/>
    </row>
    <row r="502" spans="1:10" ht="26.25">
      <c r="A502" s="1"/>
      <c r="B502" s="14"/>
      <c r="C502" s="14"/>
      <c r="D502" s="14"/>
      <c r="E502" s="16"/>
      <c r="F502" s="273" t="s">
        <v>113</v>
      </c>
      <c r="G502" s="229" t="s">
        <v>174</v>
      </c>
      <c r="H502" s="93" t="s">
        <v>698</v>
      </c>
    </row>
    <row r="503" spans="1:10" ht="26.25">
      <c r="B503" s="14"/>
      <c r="C503" s="14"/>
      <c r="D503" s="14"/>
      <c r="E503" s="16" t="s">
        <v>3</v>
      </c>
      <c r="F503" s="376" t="s">
        <v>327</v>
      </c>
      <c r="G503" s="428" t="s">
        <v>335</v>
      </c>
      <c r="H503" s="415">
        <v>15230</v>
      </c>
      <c r="I503" s="555">
        <v>18260</v>
      </c>
    </row>
    <row r="504" spans="1:10" ht="26.25">
      <c r="B504" s="14"/>
      <c r="C504" s="14"/>
      <c r="D504" s="14"/>
      <c r="E504" s="16" t="s">
        <v>4</v>
      </c>
      <c r="F504" s="376" t="s">
        <v>268</v>
      </c>
      <c r="G504" s="428" t="s">
        <v>337</v>
      </c>
      <c r="H504" s="415">
        <v>19030</v>
      </c>
      <c r="I504" s="555">
        <v>22830</v>
      </c>
    </row>
    <row r="505" spans="1:10" ht="26.25">
      <c r="B505" s="14"/>
      <c r="C505" s="14"/>
      <c r="D505" s="14"/>
      <c r="E505" s="16" t="s">
        <v>5</v>
      </c>
      <c r="F505" s="376" t="s">
        <v>328</v>
      </c>
      <c r="G505" s="428" t="s">
        <v>336</v>
      </c>
      <c r="H505" s="415">
        <v>21880</v>
      </c>
      <c r="I505" s="555">
        <v>26250</v>
      </c>
      <c r="J505" s="67"/>
    </row>
    <row r="506" spans="1:10" ht="26.25">
      <c r="B506" s="14"/>
      <c r="C506" s="14"/>
      <c r="D506" s="14"/>
      <c r="E506" s="14"/>
      <c r="F506" s="14"/>
      <c r="G506" s="87"/>
      <c r="H506" s="87"/>
      <c r="J506" s="91"/>
    </row>
    <row r="507" spans="1:10" ht="26.25">
      <c r="B507" s="14"/>
      <c r="C507" s="14"/>
      <c r="D507" s="14"/>
      <c r="E507" s="193" t="s">
        <v>22</v>
      </c>
      <c r="F507" s="193"/>
      <c r="G507" s="67"/>
      <c r="H507" s="67"/>
      <c r="J507" s="67"/>
    </row>
    <row r="508" spans="1:10" ht="26.25">
      <c r="B508" s="14"/>
      <c r="C508" s="14"/>
      <c r="D508" s="14"/>
      <c r="E508" s="169"/>
      <c r="F508" s="169"/>
      <c r="G508" s="67"/>
      <c r="H508" s="67"/>
      <c r="J508" s="67"/>
    </row>
    <row r="509" spans="1:10" ht="26.25">
      <c r="B509" s="14"/>
      <c r="C509" s="14"/>
      <c r="D509" s="14"/>
      <c r="J509" s="67"/>
    </row>
    <row r="510" spans="1:10" ht="26.25">
      <c r="B510" s="14"/>
      <c r="C510" s="14"/>
      <c r="D510" s="14"/>
      <c r="E510" s="81" t="s">
        <v>233</v>
      </c>
      <c r="F510" s="81"/>
      <c r="G510" s="160"/>
      <c r="H510" s="160"/>
      <c r="I510" s="259">
        <v>5630</v>
      </c>
      <c r="J510" s="67"/>
    </row>
    <row r="511" spans="1:10" ht="26.25">
      <c r="B511" s="14"/>
      <c r="C511" s="14"/>
      <c r="D511" s="14"/>
      <c r="E511" s="24"/>
      <c r="F511" s="24"/>
      <c r="G511" s="67"/>
      <c r="H511" s="67"/>
      <c r="I511" s="143"/>
      <c r="J511" s="67"/>
    </row>
    <row r="512" spans="1:10" ht="26.25">
      <c r="B512" s="14"/>
      <c r="C512" s="14"/>
      <c r="D512" s="14"/>
      <c r="E512" s="24"/>
      <c r="F512" s="24"/>
      <c r="G512" s="67"/>
      <c r="H512" s="67"/>
      <c r="I512" s="143"/>
      <c r="J512" s="67"/>
    </row>
    <row r="513" spans="1:10" ht="26.25">
      <c r="B513" s="14"/>
      <c r="C513" s="14"/>
      <c r="D513" s="14"/>
      <c r="E513" s="24"/>
      <c r="F513" s="24"/>
      <c r="G513" s="67"/>
      <c r="H513" s="67"/>
      <c r="I513" s="143"/>
      <c r="J513" s="67"/>
    </row>
    <row r="514" spans="1:10" ht="48.75">
      <c r="A514" s="2"/>
      <c r="B514" s="25" t="s">
        <v>27</v>
      </c>
      <c r="C514" s="3"/>
      <c r="D514" s="3"/>
      <c r="E514" s="3"/>
      <c r="F514" s="3"/>
      <c r="G514" s="117"/>
      <c r="H514" s="71"/>
      <c r="I514" s="71"/>
      <c r="J514" s="71"/>
    </row>
    <row r="515" spans="1:10" ht="26.25">
      <c r="A515" s="85"/>
      <c r="B515" s="26" t="s">
        <v>8</v>
      </c>
      <c r="C515" s="26"/>
      <c r="D515" s="26"/>
      <c r="E515" s="28" t="s">
        <v>0</v>
      </c>
      <c r="F515" s="703" t="s">
        <v>79</v>
      </c>
      <c r="G515" s="704"/>
      <c r="H515" s="33" t="s">
        <v>1</v>
      </c>
      <c r="I515" s="125"/>
      <c r="J515" s="125"/>
    </row>
    <row r="516" spans="1:10" ht="26.25">
      <c r="A516" s="1"/>
      <c r="B516" s="14"/>
      <c r="C516" s="14"/>
      <c r="D516" s="14"/>
      <c r="E516" s="16"/>
      <c r="F516" s="273" t="s">
        <v>113</v>
      </c>
      <c r="G516" s="229" t="s">
        <v>174</v>
      </c>
      <c r="H516" s="375" t="s">
        <v>699</v>
      </c>
    </row>
    <row r="517" spans="1:10" ht="26.25">
      <c r="A517" s="1"/>
      <c r="B517" s="14"/>
      <c r="C517" s="14"/>
      <c r="D517" s="14"/>
      <c r="E517" s="16" t="s">
        <v>2</v>
      </c>
      <c r="F517" s="379" t="s">
        <v>9</v>
      </c>
      <c r="G517" s="428" t="s">
        <v>132</v>
      </c>
      <c r="H517" s="415">
        <v>11810</v>
      </c>
    </row>
    <row r="518" spans="1:10" ht="26.25">
      <c r="A518" s="1"/>
      <c r="B518" s="14"/>
      <c r="C518" s="14"/>
      <c r="D518" s="14"/>
      <c r="E518" s="16" t="s">
        <v>3</v>
      </c>
      <c r="F518" s="379" t="s">
        <v>327</v>
      </c>
      <c r="G518" s="428" t="s">
        <v>335</v>
      </c>
      <c r="H518" s="415">
        <v>12710</v>
      </c>
    </row>
    <row r="519" spans="1:10" ht="26.25">
      <c r="A519" s="1"/>
      <c r="B519" s="14"/>
      <c r="C519" s="14"/>
      <c r="D519" s="14"/>
      <c r="E519" s="16" t="s">
        <v>4</v>
      </c>
      <c r="F519" s="379" t="s">
        <v>268</v>
      </c>
      <c r="G519" s="428" t="s">
        <v>337</v>
      </c>
      <c r="H519" s="415">
        <v>13870</v>
      </c>
    </row>
    <row r="520" spans="1:10" ht="26.25">
      <c r="A520" s="1"/>
      <c r="B520" s="14"/>
      <c r="C520" s="14"/>
      <c r="D520" s="14"/>
      <c r="E520" s="16" t="s">
        <v>5</v>
      </c>
      <c r="F520" s="379" t="s">
        <v>328</v>
      </c>
      <c r="G520" s="428" t="s">
        <v>336</v>
      </c>
      <c r="H520" s="415">
        <v>15740</v>
      </c>
    </row>
    <row r="521" spans="1:10" ht="26.25">
      <c r="B521" s="14"/>
      <c r="C521" s="14"/>
      <c r="D521" s="14"/>
      <c r="E521" s="16"/>
      <c r="F521" s="16"/>
      <c r="G521" s="67"/>
      <c r="H521" s="67"/>
    </row>
    <row r="522" spans="1:10" ht="26.25">
      <c r="B522" s="14"/>
      <c r="C522" s="14"/>
      <c r="D522" s="14"/>
      <c r="E522" s="14"/>
      <c r="F522" s="14"/>
      <c r="G522" s="87"/>
      <c r="H522" s="87"/>
    </row>
    <row r="523" spans="1:10" ht="26.25">
      <c r="B523" s="14"/>
      <c r="C523" s="14"/>
      <c r="D523" s="14"/>
      <c r="E523" s="193" t="s">
        <v>22</v>
      </c>
      <c r="F523" s="193"/>
      <c r="G523" s="67"/>
      <c r="H523" s="67"/>
    </row>
    <row r="524" spans="1:10" ht="26.25">
      <c r="B524" s="14"/>
      <c r="C524" s="14"/>
      <c r="D524" s="14"/>
      <c r="E524" s="169"/>
      <c r="F524" s="169"/>
      <c r="G524" s="67"/>
      <c r="H524" s="67"/>
    </row>
    <row r="525" spans="1:10" ht="26.25">
      <c r="B525" s="14"/>
      <c r="C525" s="14"/>
      <c r="D525" s="14"/>
      <c r="J525" s="159"/>
    </row>
    <row r="526" spans="1:10" ht="26.25">
      <c r="B526" s="14"/>
      <c r="C526" s="14"/>
      <c r="D526" s="14"/>
      <c r="E526" s="14"/>
      <c r="F526" s="14"/>
      <c r="G526" s="67"/>
      <c r="H526" s="67"/>
      <c r="I526" s="67"/>
      <c r="J526" s="67"/>
    </row>
    <row r="527" spans="1:10" ht="26.25">
      <c r="B527" s="14"/>
      <c r="C527" s="14"/>
      <c r="D527" s="14"/>
      <c r="E527" s="14"/>
      <c r="F527" s="14"/>
      <c r="G527" s="67"/>
      <c r="H527" s="67"/>
      <c r="I527" s="67"/>
      <c r="J527" s="67"/>
    </row>
    <row r="528" spans="1:10" ht="26.25">
      <c r="B528" s="14"/>
      <c r="C528" s="14"/>
      <c r="D528" s="14"/>
      <c r="E528" s="14"/>
      <c r="F528" s="14"/>
      <c r="G528" s="67"/>
      <c r="H528" s="67"/>
      <c r="I528" s="67"/>
      <c r="J528" s="67"/>
    </row>
    <row r="529" spans="1:10" ht="26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</row>
    <row r="530" spans="1:10" ht="26.25">
      <c r="B530" s="14"/>
      <c r="C530" s="14"/>
      <c r="D530" s="14"/>
      <c r="E530" s="14"/>
      <c r="F530" s="14"/>
      <c r="G530" s="67"/>
      <c r="H530" s="67"/>
      <c r="I530" s="67"/>
      <c r="J530" s="67"/>
    </row>
    <row r="531" spans="1:10" ht="26.25">
      <c r="B531" s="14"/>
      <c r="C531" s="14"/>
      <c r="D531" s="14"/>
      <c r="E531" s="14"/>
      <c r="F531" s="14"/>
      <c r="G531" s="67"/>
      <c r="H531" s="67"/>
      <c r="I531" s="67"/>
      <c r="J531" s="67"/>
    </row>
    <row r="532" spans="1:10" ht="26.25">
      <c r="B532" s="14"/>
      <c r="C532" s="14"/>
      <c r="D532" s="14"/>
      <c r="E532" s="14"/>
      <c r="F532" s="14"/>
      <c r="G532" s="67"/>
      <c r="H532" s="67"/>
      <c r="I532" s="67"/>
      <c r="J532" s="67"/>
    </row>
    <row r="533" spans="1:10" ht="26.25">
      <c r="B533" s="14"/>
      <c r="C533" s="14"/>
      <c r="D533" s="14"/>
      <c r="E533" s="14"/>
      <c r="F533" s="14"/>
      <c r="G533" s="67"/>
      <c r="H533" s="67"/>
      <c r="I533" s="67"/>
      <c r="J533" s="67"/>
    </row>
    <row r="534" spans="1:10" ht="26.25">
      <c r="B534" s="14"/>
      <c r="C534" s="14"/>
      <c r="D534" s="14"/>
      <c r="E534" s="14"/>
      <c r="F534" s="14"/>
      <c r="G534" s="67"/>
      <c r="H534" s="67"/>
      <c r="I534" s="67"/>
      <c r="J534" s="67"/>
    </row>
    <row r="535" spans="1:10" ht="26.25">
      <c r="B535" s="14"/>
      <c r="C535" s="14"/>
      <c r="D535" s="14"/>
      <c r="E535" s="14"/>
      <c r="F535" s="14"/>
      <c r="G535" s="67"/>
      <c r="H535" s="67"/>
      <c r="I535" s="67"/>
      <c r="J535" s="67"/>
    </row>
    <row r="536" spans="1:10" ht="26.25">
      <c r="B536" s="14"/>
      <c r="C536" s="14"/>
      <c r="D536" s="14"/>
      <c r="E536" s="14"/>
      <c r="F536" s="14"/>
      <c r="G536" s="67"/>
      <c r="H536" s="67"/>
      <c r="I536" s="67"/>
      <c r="J536" s="67"/>
    </row>
    <row r="537" spans="1:10" ht="26.25">
      <c r="B537" s="14"/>
      <c r="C537" s="14"/>
      <c r="D537" s="14"/>
      <c r="E537" s="14"/>
      <c r="F537" s="14"/>
      <c r="G537" s="67"/>
      <c r="H537" s="67"/>
      <c r="I537" s="67"/>
      <c r="J537" s="67"/>
    </row>
    <row r="538" spans="1:10" ht="26.25">
      <c r="B538" s="14"/>
      <c r="C538" s="14"/>
      <c r="D538" s="14"/>
      <c r="E538" s="14"/>
      <c r="F538" s="14"/>
      <c r="G538" s="67"/>
      <c r="H538" s="67"/>
      <c r="I538" s="67"/>
      <c r="J538" s="67"/>
    </row>
    <row r="539" spans="1:10" ht="26.25">
      <c r="B539" s="14"/>
      <c r="C539" s="14"/>
      <c r="D539" s="14"/>
      <c r="E539" s="14"/>
      <c r="F539" s="14"/>
      <c r="G539" s="67"/>
      <c r="H539" s="67"/>
      <c r="I539" s="67"/>
      <c r="J539" s="67"/>
    </row>
    <row r="540" spans="1:10" ht="26.25">
      <c r="B540" s="14"/>
      <c r="C540" s="14"/>
      <c r="D540" s="14"/>
      <c r="E540" s="14"/>
      <c r="F540" s="14"/>
      <c r="G540" s="67"/>
      <c r="H540" s="67"/>
      <c r="I540" s="67"/>
      <c r="J540" s="67"/>
    </row>
    <row r="541" spans="1:10" ht="26.25">
      <c r="B541" s="14"/>
      <c r="C541" s="14"/>
      <c r="D541" s="14"/>
      <c r="E541" s="14"/>
      <c r="F541" s="14"/>
      <c r="G541" s="67"/>
      <c r="H541" s="67"/>
      <c r="I541" s="67"/>
      <c r="J541" s="67"/>
    </row>
    <row r="542" spans="1:10" ht="26.25">
      <c r="B542" s="14"/>
      <c r="C542" s="14"/>
      <c r="D542" s="14"/>
      <c r="E542" s="14"/>
      <c r="F542" s="14"/>
      <c r="G542" s="67"/>
      <c r="H542" s="67"/>
      <c r="I542" s="67"/>
      <c r="J542" s="67"/>
    </row>
    <row r="543" spans="1:10" ht="26.25">
      <c r="B543" s="14"/>
      <c r="C543" s="14"/>
      <c r="D543" s="14"/>
      <c r="E543" s="14"/>
      <c r="F543" s="14"/>
      <c r="G543" s="67"/>
      <c r="H543" s="67"/>
      <c r="I543" s="67"/>
      <c r="J543" s="67"/>
    </row>
    <row r="544" spans="1:10" ht="26.25">
      <c r="B544" s="14"/>
      <c r="C544" s="14"/>
      <c r="D544" s="14"/>
      <c r="E544" s="14"/>
      <c r="F544" s="14"/>
      <c r="G544" s="67"/>
      <c r="H544" s="67"/>
      <c r="I544" s="67"/>
      <c r="J544" s="67"/>
    </row>
    <row r="545" spans="2:10" ht="26.25">
      <c r="B545" s="14"/>
      <c r="C545" s="14"/>
      <c r="D545" s="14"/>
      <c r="E545" s="14"/>
      <c r="F545" s="14"/>
      <c r="G545" s="67"/>
      <c r="H545" s="67"/>
      <c r="I545" s="67"/>
      <c r="J545" s="67"/>
    </row>
    <row r="546" spans="2:10" ht="26.25">
      <c r="B546" s="14"/>
      <c r="C546" s="14"/>
      <c r="D546" s="14"/>
      <c r="E546" s="14"/>
      <c r="F546" s="14"/>
      <c r="G546" s="67"/>
      <c r="H546" s="67"/>
      <c r="I546" s="67"/>
      <c r="J546" s="67"/>
    </row>
    <row r="547" spans="2:10" ht="26.25">
      <c r="B547" s="14"/>
      <c r="C547" s="14"/>
      <c r="D547" s="14"/>
      <c r="E547" s="14"/>
      <c r="F547" s="14"/>
      <c r="G547" s="67"/>
      <c r="H547" s="67"/>
      <c r="I547" s="67"/>
      <c r="J547" s="67"/>
    </row>
    <row r="548" spans="2:10" ht="26.25">
      <c r="B548" s="14"/>
      <c r="C548" s="14"/>
      <c r="D548" s="14"/>
      <c r="E548" s="14"/>
      <c r="F548" s="14"/>
      <c r="G548" s="67"/>
      <c r="H548" s="67"/>
      <c r="I548" s="67"/>
      <c r="J548" s="67"/>
    </row>
  </sheetData>
  <mergeCells count="31">
    <mergeCell ref="F272:G272"/>
    <mergeCell ref="A1:J1"/>
    <mergeCell ref="F4:G4"/>
    <mergeCell ref="F37:G37"/>
    <mergeCell ref="F95:G95"/>
    <mergeCell ref="F114:G114"/>
    <mergeCell ref="F153:G153"/>
    <mergeCell ref="F185:G185"/>
    <mergeCell ref="F201:G201"/>
    <mergeCell ref="F222:G222"/>
    <mergeCell ref="F238:G238"/>
    <mergeCell ref="F256:G256"/>
    <mergeCell ref="F55:G55"/>
    <mergeCell ref="F77:G77"/>
    <mergeCell ref="F131:G131"/>
    <mergeCell ref="F170:G170"/>
    <mergeCell ref="F515:G515"/>
    <mergeCell ref="F290:G290"/>
    <mergeCell ref="F310:G310"/>
    <mergeCell ref="F323:G323"/>
    <mergeCell ref="F361:G361"/>
    <mergeCell ref="F375:G375"/>
    <mergeCell ref="F388:G388"/>
    <mergeCell ref="F399:G399"/>
    <mergeCell ref="F441:G441"/>
    <mergeCell ref="F487:G487"/>
    <mergeCell ref="F501:G501"/>
    <mergeCell ref="F472:G472"/>
    <mergeCell ref="F457:G457"/>
    <mergeCell ref="F427:G427"/>
    <mergeCell ref="F413:G413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>&amp;L&amp;"Calibri (Body),Regular"&amp;16Tom Faulkner Canada  Net Trade Price List - 2022
&amp;R&amp;16Dining Tables</oddHeader>
    <oddFooter>&amp;R&amp;16&amp;P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2993C-DF4B-48E7-B2CF-79B3E1BC07B3}">
  <sheetPr codeName="Sheet10">
    <tabColor theme="0" tint="-0.499984740745262"/>
  </sheetPr>
  <dimension ref="A1:J562"/>
  <sheetViews>
    <sheetView showGridLines="0" view="pageLayout" topLeftCell="A301" zoomScale="55" zoomScaleNormal="120" zoomScalePageLayoutView="55" workbookViewId="0">
      <selection activeCell="C320" sqref="C320"/>
    </sheetView>
  </sheetViews>
  <sheetFormatPr defaultColWidth="11.125" defaultRowHeight="15.75"/>
  <cols>
    <col min="1" max="1" width="1.625" customWidth="1"/>
    <col min="2" max="2" width="14" bestFit="1" customWidth="1"/>
    <col min="3" max="3" width="27.625" customWidth="1"/>
    <col min="4" max="4" width="26.625" customWidth="1"/>
    <col min="5" max="5" width="11.125" customWidth="1"/>
    <col min="6" max="6" width="17.125" bestFit="1" customWidth="1"/>
    <col min="7" max="7" width="22.125" style="9" customWidth="1"/>
    <col min="8" max="8" width="32.125" style="9" customWidth="1"/>
    <col min="9" max="9" width="32.625" style="9" customWidth="1"/>
    <col min="10" max="10" width="25.625" style="9" customWidth="1"/>
    <col min="11" max="11" width="11.125" customWidth="1"/>
  </cols>
  <sheetData>
    <row r="1" spans="1:10" ht="36">
      <c r="A1" s="696" t="s">
        <v>19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A2" s="11"/>
      <c r="B2" s="11"/>
      <c r="C2" s="11"/>
      <c r="D2" s="11"/>
      <c r="E2" s="11"/>
      <c r="F2" s="11"/>
      <c r="G2" s="116"/>
      <c r="H2" s="116"/>
      <c r="I2" s="116"/>
      <c r="J2" s="116"/>
    </row>
    <row r="3" spans="1:10" ht="48.75">
      <c r="A3" s="2" t="s">
        <v>23</v>
      </c>
      <c r="B3" s="25" t="s">
        <v>24</v>
      </c>
      <c r="C3" s="3"/>
      <c r="D3" s="3"/>
      <c r="E3" s="3"/>
      <c r="F3" s="3"/>
      <c r="G3" s="117"/>
      <c r="H3" s="71"/>
      <c r="I3" s="71"/>
      <c r="J3" s="71"/>
    </row>
    <row r="4" spans="1:10" s="69" customFormat="1" ht="26.25">
      <c r="A4" s="26"/>
      <c r="B4" s="26" t="s">
        <v>83</v>
      </c>
      <c r="C4" s="26"/>
      <c r="D4" s="26"/>
      <c r="E4" s="28" t="s">
        <v>0</v>
      </c>
      <c r="F4" s="705" t="s">
        <v>79</v>
      </c>
      <c r="G4" s="706"/>
      <c r="H4" s="177" t="s">
        <v>1</v>
      </c>
      <c r="I4" s="28" t="s">
        <v>598</v>
      </c>
      <c r="J4" s="26"/>
    </row>
    <row r="5" spans="1:10" ht="26.25">
      <c r="A5" s="1"/>
      <c r="B5" s="14"/>
      <c r="C5" s="14"/>
      <c r="D5" s="14"/>
      <c r="E5" s="48"/>
      <c r="F5" s="273" t="s">
        <v>113</v>
      </c>
      <c r="G5" s="24" t="s">
        <v>174</v>
      </c>
      <c r="H5" s="167"/>
      <c r="I5" s="218"/>
    </row>
    <row r="6" spans="1:10" ht="26.25">
      <c r="A6" s="1"/>
      <c r="B6" s="14"/>
      <c r="C6" s="14"/>
      <c r="D6" s="14"/>
      <c r="E6" s="16" t="s">
        <v>2</v>
      </c>
      <c r="F6" s="93" t="s">
        <v>9</v>
      </c>
      <c r="G6" s="152" t="s">
        <v>132</v>
      </c>
      <c r="H6" s="415">
        <f>ROUNDUP((('UK-R-Dining Tables'!G6)*USD_per_GBP)*(1-UK_VAT),-1)</f>
        <v>12520</v>
      </c>
      <c r="I6" s="415">
        <f>ROUNDUP((('UK-R-Dining Tables'!H6)*USD_per_GBP)*(1-UK_VAT),-1)</f>
        <v>16390</v>
      </c>
      <c r="J6" s="213"/>
    </row>
    <row r="7" spans="1:10" ht="26.25">
      <c r="A7" s="1"/>
      <c r="B7" s="14"/>
      <c r="C7" s="14"/>
      <c r="D7" s="14"/>
      <c r="E7" s="16" t="s">
        <v>3</v>
      </c>
      <c r="F7" s="87" t="s">
        <v>327</v>
      </c>
      <c r="G7" s="152" t="s">
        <v>335</v>
      </c>
      <c r="H7" s="415">
        <f>ROUNDUP((('UK-R-Dining Tables'!G7)*USD_per_GBP)*(1-UK_VAT),-1)</f>
        <v>14400</v>
      </c>
      <c r="I7" s="415">
        <f>ROUNDUP((('UK-R-Dining Tables'!H7)*USD_per_GBP)*(1-UK_VAT),-1)</f>
        <v>18850</v>
      </c>
      <c r="J7" s="213"/>
    </row>
    <row r="8" spans="1:10" ht="26.25">
      <c r="A8" s="1"/>
      <c r="B8" s="14"/>
      <c r="C8" s="14"/>
      <c r="D8" s="14"/>
      <c r="E8" s="16" t="s">
        <v>4</v>
      </c>
      <c r="F8" s="87" t="s">
        <v>268</v>
      </c>
      <c r="G8" s="152" t="s">
        <v>337</v>
      </c>
      <c r="H8" s="415">
        <f>ROUNDUP((('UK-R-Dining Tables'!G8)*USD_per_GBP)*(1-UK_VAT),-1)</f>
        <v>16550</v>
      </c>
      <c r="I8" s="415">
        <f>ROUNDUP((('UK-R-Dining Tables'!H8)*USD_per_GBP)*(1-UK_VAT),-1)</f>
        <v>21680</v>
      </c>
      <c r="J8" s="159"/>
    </row>
    <row r="9" spans="1:10" ht="26.25">
      <c r="A9" s="1"/>
      <c r="B9" s="14"/>
      <c r="C9" s="14"/>
      <c r="D9" s="14"/>
      <c r="E9" s="144" t="s">
        <v>5</v>
      </c>
      <c r="F9" s="87" t="s">
        <v>328</v>
      </c>
      <c r="G9" s="152" t="s">
        <v>336</v>
      </c>
      <c r="H9" s="415">
        <f>ROUNDUP((('UK-R-Dining Tables'!G9)*USD_per_GBP)*(1-UK_VAT),-1)</f>
        <v>20690</v>
      </c>
      <c r="I9" s="415">
        <f>ROUNDUP((('UK-R-Dining Tables'!H9)*USD_per_GBP)*(1-UK_VAT),-1)</f>
        <v>27100</v>
      </c>
      <c r="J9" s="159"/>
    </row>
    <row r="10" spans="1:10" ht="25.35" customHeight="1">
      <c r="B10" s="14"/>
      <c r="C10" s="14"/>
      <c r="D10" s="14"/>
      <c r="E10" s="48"/>
      <c r="F10" s="48"/>
      <c r="G10" s="150"/>
      <c r="H10" s="150"/>
      <c r="I10" s="150"/>
    </row>
    <row r="11" spans="1:10" ht="25.35" customHeight="1">
      <c r="B11" s="14"/>
      <c r="C11" s="14"/>
      <c r="D11" s="14"/>
      <c r="E11" s="168" t="s">
        <v>127</v>
      </c>
      <c r="F11" s="168"/>
      <c r="G11" s="150"/>
      <c r="H11" s="150"/>
      <c r="I11" s="150"/>
    </row>
    <row r="12" spans="1:10" ht="25.35" customHeight="1">
      <c r="B12" s="14"/>
      <c r="C12" s="14"/>
      <c r="D12" s="14"/>
      <c r="E12" s="169"/>
      <c r="F12" s="169"/>
      <c r="G12" s="170"/>
      <c r="H12" s="170"/>
      <c r="I12" s="150"/>
    </row>
    <row r="13" spans="1:10" ht="24.75" customHeight="1">
      <c r="B13" s="14"/>
      <c r="C13" s="14"/>
      <c r="D13" s="14"/>
      <c r="E13" s="8"/>
      <c r="F13" s="8"/>
      <c r="G13" s="170"/>
      <c r="H13" s="170"/>
      <c r="I13" s="170"/>
    </row>
    <row r="14" spans="1:10" ht="25.35" customHeight="1">
      <c r="B14" s="14"/>
      <c r="C14" s="14"/>
      <c r="D14" s="14"/>
      <c r="E14" s="171" t="s">
        <v>14</v>
      </c>
      <c r="F14" s="171"/>
      <c r="G14" s="172"/>
      <c r="H14" s="172"/>
      <c r="I14" s="373">
        <f>ROUNDUP((('UK-R-Dining Tables'!H14)*USD_per_GBP)*(1-UK_VAT),-1)</f>
        <v>1490</v>
      </c>
    </row>
    <row r="15" spans="1:10" ht="25.35" customHeight="1">
      <c r="B15" s="14"/>
      <c r="C15" s="14"/>
      <c r="D15" s="14"/>
      <c r="E15" s="129"/>
      <c r="F15" s="129"/>
      <c r="G15" s="150"/>
      <c r="H15" s="150"/>
      <c r="I15" s="150"/>
    </row>
    <row r="16" spans="1:10" ht="25.35" customHeight="1">
      <c r="E16" s="129"/>
      <c r="F16" s="129"/>
      <c r="H16" s="119"/>
      <c r="I16" s="120"/>
      <c r="J16" s="120"/>
    </row>
    <row r="17" spans="1:10" ht="48.75">
      <c r="A17" s="2" t="s">
        <v>23</v>
      </c>
      <c r="B17" s="25" t="s">
        <v>24</v>
      </c>
      <c r="C17" s="3"/>
      <c r="D17" s="3"/>
      <c r="E17" s="3"/>
      <c r="F17" s="117"/>
      <c r="G17" s="71"/>
      <c r="H17" s="71"/>
      <c r="I17" s="71"/>
      <c r="J17"/>
    </row>
    <row r="18" spans="1:10" s="69" customFormat="1" ht="26.25">
      <c r="A18" s="26"/>
      <c r="B18" s="26" t="s">
        <v>15</v>
      </c>
      <c r="C18" s="26"/>
      <c r="D18" s="26"/>
      <c r="E18" s="28" t="s">
        <v>0</v>
      </c>
      <c r="F18" s="136" t="s">
        <v>79</v>
      </c>
      <c r="G18" s="136"/>
      <c r="H18" s="177" t="s">
        <v>635</v>
      </c>
      <c r="I18" s="28" t="s">
        <v>653</v>
      </c>
      <c r="J18" s="26" t="s">
        <v>598</v>
      </c>
    </row>
    <row r="19" spans="1:10" ht="26.25">
      <c r="A19" s="1"/>
      <c r="B19" s="14"/>
      <c r="C19" s="14"/>
      <c r="D19" s="14"/>
      <c r="E19" s="48"/>
      <c r="F19" s="167" t="s">
        <v>113</v>
      </c>
      <c r="G19" s="167" t="s">
        <v>174</v>
      </c>
      <c r="H19" s="218"/>
      <c r="J19"/>
    </row>
    <row r="20" spans="1:10" ht="26.25">
      <c r="A20" s="1"/>
      <c r="B20" s="14"/>
      <c r="C20" s="14"/>
      <c r="D20" s="14"/>
      <c r="E20" s="16" t="s">
        <v>2</v>
      </c>
      <c r="F20" s="87" t="s">
        <v>16</v>
      </c>
      <c r="G20" s="598" t="s">
        <v>134</v>
      </c>
      <c r="H20" s="604">
        <f>ROUNDUP((('UK-R-Dining Tables'!G21)*USD_per_GBP)*(1-UK_VAT),-1)</f>
        <v>5530</v>
      </c>
      <c r="I20" s="555">
        <f>ROUNDUP((('UK-R-Dining Tables'!H21)*USD_per_GBP)*(1-UK_VAT),-1)</f>
        <v>8010</v>
      </c>
      <c r="J20" s="596">
        <f>ROUNDUP((('UK-R-Dining Tables'!I21)*USD_per_GBP)*(1-UK_VAT),-1)</f>
        <v>10500</v>
      </c>
    </row>
    <row r="21" spans="1:10" ht="26.25">
      <c r="A21" s="1"/>
      <c r="B21" s="14"/>
      <c r="C21" s="14"/>
      <c r="D21" s="14"/>
      <c r="E21" s="16" t="s">
        <v>3</v>
      </c>
      <c r="F21" s="87" t="s">
        <v>17</v>
      </c>
      <c r="G21" s="598" t="s">
        <v>170</v>
      </c>
      <c r="H21" s="604">
        <f>ROUNDUP((('UK-R-Dining Tables'!G22)*USD_per_GBP)*(1-UK_VAT),-1)</f>
        <v>6360</v>
      </c>
      <c r="I21" s="555">
        <f>ROUNDUP((('UK-R-Dining Tables'!H22)*USD_per_GBP)*(1-UK_VAT),-1)</f>
        <v>9220</v>
      </c>
      <c r="J21" s="596">
        <f>ROUNDUP((('UK-R-Dining Tables'!I22)*USD_per_GBP)*(1-UK_VAT),-1)</f>
        <v>12080</v>
      </c>
    </row>
    <row r="22" spans="1:10" ht="26.25">
      <c r="A22" s="1"/>
      <c r="B22" s="14"/>
      <c r="C22" s="14"/>
      <c r="D22" s="14"/>
      <c r="E22" s="16" t="s">
        <v>4</v>
      </c>
      <c r="F22" s="87" t="s">
        <v>654</v>
      </c>
      <c r="G22" s="598" t="s">
        <v>334</v>
      </c>
      <c r="H22" s="604">
        <f>ROUNDUP((('UK-R-Dining Tables'!G23)*USD_per_GBP)*(1-UK_VAT),-1)</f>
        <v>7950</v>
      </c>
      <c r="I22" s="555">
        <f>ROUNDUP((('UK-R-Dining Tables'!H23)*USD_per_GBP)*(1-UK_VAT),-1)</f>
        <v>12640</v>
      </c>
      <c r="J22" s="596">
        <f>ROUNDUP((('UK-R-Dining Tables'!I23)*USD_per_GBP)*(1-UK_VAT),-1)</f>
        <v>15090</v>
      </c>
    </row>
    <row r="23" spans="1:10" ht="26.25">
      <c r="A23" s="1"/>
      <c r="B23" s="14"/>
      <c r="C23" s="14"/>
      <c r="D23" s="14"/>
      <c r="E23" s="144" t="s">
        <v>5</v>
      </c>
      <c r="F23" s="87" t="s">
        <v>680</v>
      </c>
      <c r="G23" s="598" t="s">
        <v>683</v>
      </c>
      <c r="H23" s="604">
        <f>ROUNDUP((('UK-R-Dining Tables'!G24)*USD_per_GBP)*(1-UK_VAT),-1)</f>
        <v>9130</v>
      </c>
      <c r="I23" s="555">
        <f>ROUNDUP((('UK-R-Dining Tables'!H24)*USD_per_GBP)*(1-UK_VAT),-1)</f>
        <v>13240</v>
      </c>
      <c r="J23" s="596">
        <f>ROUNDUP((('UK-R-Dining Tables'!I24)*USD_per_GBP)*(1-UK_VAT),-1)</f>
        <v>17350</v>
      </c>
    </row>
    <row r="24" spans="1:10" ht="25.35" customHeight="1">
      <c r="B24" s="14"/>
      <c r="C24" s="14"/>
      <c r="D24" s="14"/>
      <c r="E24" s="48"/>
      <c r="F24" s="150"/>
      <c r="G24" s="150"/>
      <c r="H24" s="150"/>
      <c r="J24"/>
    </row>
    <row r="25" spans="1:10" ht="25.35" customHeight="1">
      <c r="B25" s="14"/>
      <c r="C25" s="14"/>
      <c r="D25" s="14"/>
      <c r="E25" s="168" t="s">
        <v>127</v>
      </c>
      <c r="F25" s="150"/>
      <c r="G25" s="150"/>
      <c r="H25" s="150"/>
      <c r="J25"/>
    </row>
    <row r="26" spans="1:10" ht="25.35" customHeight="1">
      <c r="B26" s="14"/>
      <c r="C26" s="14"/>
      <c r="D26" s="14"/>
      <c r="E26" s="169"/>
      <c r="F26" s="170"/>
      <c r="G26" s="170"/>
      <c r="H26" s="150"/>
      <c r="J26"/>
    </row>
    <row r="27" spans="1:10" ht="24.75" customHeight="1">
      <c r="B27" s="14"/>
      <c r="C27" s="14"/>
      <c r="D27" s="14"/>
      <c r="E27" s="8"/>
      <c r="F27" s="170"/>
      <c r="G27" s="170"/>
      <c r="H27" s="170"/>
      <c r="J27"/>
    </row>
    <row r="28" spans="1:10" ht="25.35" customHeight="1">
      <c r="B28" s="14"/>
      <c r="C28" s="14"/>
      <c r="D28" s="14"/>
      <c r="E28" s="171" t="s">
        <v>14</v>
      </c>
      <c r="F28" s="172"/>
      <c r="G28" s="172"/>
      <c r="H28" s="173"/>
      <c r="I28" s="603">
        <f>ROUNDUP((('UK-R-Dining Tables'!H29)*USD_per_GBP)*(1-UK_VAT),-1)</f>
        <v>1490</v>
      </c>
      <c r="J28"/>
    </row>
    <row r="29" spans="1:10" ht="25.35" customHeight="1">
      <c r="B29" s="14"/>
      <c r="C29" s="14"/>
      <c r="D29" s="14"/>
      <c r="E29" s="64"/>
      <c r="F29" s="150"/>
      <c r="G29" s="150"/>
      <c r="H29" s="597"/>
      <c r="J29"/>
    </row>
    <row r="30" spans="1:10" ht="25.35" customHeight="1">
      <c r="B30" s="14"/>
      <c r="C30" s="14"/>
      <c r="D30" s="14"/>
      <c r="E30" s="129"/>
      <c r="F30" s="150"/>
      <c r="G30" s="150"/>
      <c r="H30" s="150"/>
      <c r="J30"/>
    </row>
    <row r="31" spans="1:10" ht="25.35" customHeight="1">
      <c r="E31" s="129"/>
      <c r="F31" s="9"/>
      <c r="G31" s="119"/>
      <c r="H31" s="120"/>
      <c r="I31" s="120"/>
      <c r="J31"/>
    </row>
    <row r="32" spans="1:10" ht="48.75">
      <c r="A32" s="2" t="s">
        <v>23</v>
      </c>
      <c r="B32" s="25" t="s">
        <v>665</v>
      </c>
      <c r="C32" s="3"/>
      <c r="D32" s="3"/>
      <c r="E32" s="3"/>
      <c r="F32" s="3"/>
      <c r="G32" s="117"/>
      <c r="H32" s="71"/>
      <c r="I32" s="71"/>
      <c r="J32" s="71"/>
    </row>
    <row r="33" spans="1:10" s="69" customFormat="1" ht="26.25">
      <c r="A33" s="26"/>
      <c r="B33" s="26" t="s">
        <v>15</v>
      </c>
      <c r="C33" s="26"/>
      <c r="D33" s="26"/>
      <c r="E33" s="28" t="s">
        <v>0</v>
      </c>
      <c r="F33" s="705" t="s">
        <v>94</v>
      </c>
      <c r="G33" s="706"/>
      <c r="H33" s="28" t="s">
        <v>326</v>
      </c>
      <c r="I33" s="86" t="s">
        <v>264</v>
      </c>
      <c r="J33" s="86" t="s">
        <v>439</v>
      </c>
    </row>
    <row r="34" spans="1:10" ht="26.25">
      <c r="A34" s="1"/>
      <c r="B34" s="14"/>
      <c r="C34" s="14"/>
      <c r="D34" s="14"/>
      <c r="E34" s="16"/>
      <c r="F34" s="183" t="s">
        <v>113</v>
      </c>
      <c r="G34" s="24" t="s">
        <v>174</v>
      </c>
      <c r="H34" s="118"/>
    </row>
    <row r="35" spans="1:10" ht="26.25">
      <c r="A35" s="1"/>
      <c r="B35" s="14"/>
      <c r="C35" s="14"/>
      <c r="D35" s="14"/>
      <c r="E35" s="16" t="s">
        <v>561</v>
      </c>
      <c r="F35" s="229" t="s">
        <v>16</v>
      </c>
      <c r="G35" s="598" t="s">
        <v>134</v>
      </c>
      <c r="H35" s="415">
        <f>ROUNDUP((('UK-R-Dining Tables'!G36)*USD_per_GBP)*(1-UK_VAT),-1)</f>
        <v>5530</v>
      </c>
      <c r="I35" s="415">
        <f>ROUNDUP((('UK-R-Dining Tables'!H36)*USD_per_GBP)*(1-UK_VAT),-1)</f>
        <v>8010</v>
      </c>
      <c r="J35" s="415">
        <f>ROUNDUP((('UK-R-Dining Tables'!I36)*USD_per_GBP)*(1-UK_VAT),-1)</f>
        <v>10500</v>
      </c>
    </row>
    <row r="36" spans="1:10" ht="26.25">
      <c r="A36" s="1"/>
      <c r="B36" s="14"/>
      <c r="C36" s="14"/>
      <c r="D36" s="14"/>
      <c r="E36" s="16" t="s">
        <v>3</v>
      </c>
      <c r="F36" s="24" t="s">
        <v>17</v>
      </c>
      <c r="G36" s="151" t="s">
        <v>170</v>
      </c>
      <c r="H36" s="415">
        <f>ROUNDUP((('UK-R-Dining Tables'!G37)*USD_per_GBP)*(1-UK_VAT),-1)</f>
        <v>6360</v>
      </c>
      <c r="I36" s="415">
        <f>ROUNDUP((('UK-R-Dining Tables'!H37)*USD_per_GBP)*(1-UK_VAT),-1)</f>
        <v>9220</v>
      </c>
      <c r="J36" s="415">
        <f>ROUNDUP((('UK-R-Dining Tables'!I37)*USD_per_GBP)*(1-UK_VAT),-1)</f>
        <v>12080</v>
      </c>
    </row>
    <row r="37" spans="1:10" ht="26.25">
      <c r="A37" s="1"/>
      <c r="B37" s="14"/>
      <c r="C37" s="14"/>
      <c r="D37" s="14"/>
      <c r="E37" s="16" t="s">
        <v>4</v>
      </c>
      <c r="F37" s="24" t="s">
        <v>18</v>
      </c>
      <c r="G37" s="151" t="s">
        <v>334</v>
      </c>
      <c r="H37" s="415">
        <f>ROUNDUP((('UK-R-Dining Tables'!G38)*USD_per_GBP)*(1-UK_VAT),-1)</f>
        <v>7950</v>
      </c>
      <c r="I37" s="415">
        <f>ROUNDUP((('UK-R-Dining Tables'!H38)*USD_per_GBP)*(1-UK_VAT),-1)</f>
        <v>11520</v>
      </c>
      <c r="J37" s="415">
        <f>ROUNDUP((('UK-R-Dining Tables'!I38)*USD_per_GBP)*(1-UK_VAT),-1)</f>
        <v>15090</v>
      </c>
    </row>
    <row r="38" spans="1:10" ht="26.25">
      <c r="A38" s="1"/>
      <c r="B38" s="14"/>
      <c r="C38" s="14"/>
      <c r="D38" s="14"/>
      <c r="E38" s="16" t="s">
        <v>5</v>
      </c>
      <c r="F38" s="24" t="s">
        <v>680</v>
      </c>
      <c r="G38" s="151" t="s">
        <v>683</v>
      </c>
      <c r="H38" s="415">
        <f>ROUNDUP((('UK-R-Dining Tables'!G39)*USD_per_GBP)*(1-UK_VAT),-1)</f>
        <v>9130</v>
      </c>
      <c r="I38" s="415">
        <f>ROUNDUP((('UK-R-Dining Tables'!H39)*USD_per_GBP)*(1-UK_VAT),-1)</f>
        <v>13240</v>
      </c>
      <c r="J38" s="415">
        <f>ROUNDUP((('UK-R-Dining Tables'!I39)*USD_per_GBP)*(1-UK_VAT),-1)</f>
        <v>17350</v>
      </c>
    </row>
    <row r="39" spans="1:10" ht="25.35" customHeight="1">
      <c r="B39" s="14"/>
      <c r="C39" s="14"/>
      <c r="D39" s="14"/>
      <c r="E39" s="16"/>
      <c r="F39" s="16"/>
      <c r="G39" s="87"/>
      <c r="H39" s="87"/>
    </row>
    <row r="40" spans="1:10" ht="25.35" customHeight="1">
      <c r="B40" s="14"/>
      <c r="C40" s="14"/>
      <c r="D40" s="14"/>
      <c r="E40" s="16"/>
      <c r="F40" s="16"/>
      <c r="G40" s="87"/>
      <c r="H40" s="87"/>
    </row>
    <row r="41" spans="1:10" ht="25.35" customHeight="1">
      <c r="B41" s="14"/>
      <c r="C41" s="14"/>
      <c r="D41" s="14"/>
      <c r="E41" s="16"/>
      <c r="F41" s="16"/>
      <c r="G41" s="67"/>
      <c r="H41" s="67"/>
    </row>
    <row r="42" spans="1:10" ht="25.35" customHeight="1">
      <c r="B42" s="14"/>
      <c r="C42" s="14"/>
      <c r="D42" s="14"/>
      <c r="E42" s="210" t="s">
        <v>284</v>
      </c>
      <c r="G42" s="67"/>
      <c r="H42" s="67"/>
    </row>
    <row r="43" spans="1:10" ht="25.35" customHeight="1">
      <c r="B43" s="14"/>
      <c r="C43" s="14"/>
      <c r="D43" s="14"/>
      <c r="E43" s="141"/>
      <c r="F43" s="141"/>
      <c r="G43" s="67"/>
      <c r="H43" s="67"/>
    </row>
    <row r="44" spans="1:10" ht="25.35" customHeight="1">
      <c r="B44" s="14"/>
      <c r="C44" s="14"/>
      <c r="D44" s="14"/>
      <c r="E44" s="141"/>
      <c r="F44" s="141"/>
    </row>
    <row r="45" spans="1:10" ht="25.35" customHeight="1">
      <c r="B45" s="14"/>
      <c r="C45" s="14"/>
      <c r="D45" s="14"/>
    </row>
    <row r="46" spans="1:10" ht="25.35" customHeight="1">
      <c r="B46" s="14"/>
      <c r="C46" s="14"/>
      <c r="D46" s="14"/>
      <c r="E46" s="81" t="s">
        <v>14</v>
      </c>
      <c r="F46" s="81"/>
      <c r="G46" s="160"/>
      <c r="H46" s="160"/>
      <c r="I46" s="373">
        <f>ROUNDUP((('UK-R-Dining Tables'!H47)*USD_per_GBP)*(1-UK_VAT),-1)</f>
        <v>1490</v>
      </c>
    </row>
    <row r="47" spans="1:10" ht="25.35" customHeight="1">
      <c r="B47" s="14"/>
      <c r="C47" s="14"/>
      <c r="D47" s="14"/>
      <c r="E47" s="169"/>
      <c r="F47" s="169"/>
      <c r="G47" s="67"/>
      <c r="H47" s="67"/>
    </row>
    <row r="48" spans="1:10" ht="25.35" customHeight="1">
      <c r="B48" s="14"/>
      <c r="C48" s="14"/>
      <c r="D48" s="14"/>
    </row>
    <row r="49" spans="1:10" ht="48.75">
      <c r="A49" s="2" t="s">
        <v>23</v>
      </c>
      <c r="B49" s="25" t="s">
        <v>557</v>
      </c>
      <c r="C49" s="3"/>
      <c r="D49" s="3"/>
      <c r="E49" s="3"/>
      <c r="F49" s="3"/>
      <c r="G49" s="117"/>
      <c r="H49" s="71"/>
      <c r="I49" s="71"/>
      <c r="J49" s="71"/>
    </row>
    <row r="50" spans="1:10" s="69" customFormat="1" ht="26.25">
      <c r="A50" s="26"/>
      <c r="B50" s="26" t="s">
        <v>43</v>
      </c>
      <c r="C50" s="26"/>
      <c r="D50" s="26"/>
      <c r="E50" s="28" t="s">
        <v>0</v>
      </c>
      <c r="F50" s="705" t="s">
        <v>94</v>
      </c>
      <c r="G50" s="706"/>
      <c r="H50" s="28" t="s">
        <v>583</v>
      </c>
      <c r="I50" s="86"/>
      <c r="J50" s="26"/>
    </row>
    <row r="51" spans="1:10" ht="26.25">
      <c r="A51" s="1"/>
      <c r="B51" s="14"/>
      <c r="C51" s="14"/>
      <c r="D51" s="14"/>
      <c r="E51" s="16"/>
      <c r="F51" s="183" t="s">
        <v>113</v>
      </c>
      <c r="G51" s="24" t="s">
        <v>174</v>
      </c>
      <c r="H51" s="118"/>
    </row>
    <row r="52" spans="1:10" ht="26.25">
      <c r="A52" s="1"/>
      <c r="B52" s="14"/>
      <c r="C52" s="14"/>
      <c r="D52" s="14"/>
      <c r="E52" s="16" t="s">
        <v>561</v>
      </c>
      <c r="F52" s="24" t="s">
        <v>9</v>
      </c>
      <c r="G52" s="151" t="s">
        <v>563</v>
      </c>
      <c r="H52" s="554">
        <f>ROUNDUP((('UK-R-Dining Tables'!G54)*USD_per_GBP)*(1-UK_VAT),-1)</f>
        <v>5620</v>
      </c>
    </row>
    <row r="53" spans="1:10" ht="26.25">
      <c r="A53" s="1"/>
      <c r="B53" s="14"/>
      <c r="C53" s="14"/>
      <c r="D53" s="14"/>
      <c r="E53" s="16" t="s">
        <v>3</v>
      </c>
      <c r="F53" s="24" t="s">
        <v>562</v>
      </c>
      <c r="G53" s="151" t="s">
        <v>585</v>
      </c>
      <c r="H53" s="415">
        <f>ROUNDUP((('UK-R-Dining Tables'!G55)*USD_per_GBP)*(1-UK_VAT),-1)</f>
        <v>6740</v>
      </c>
    </row>
    <row r="54" spans="1:10" ht="26.25">
      <c r="A54" s="1"/>
      <c r="B54" s="14"/>
      <c r="C54" s="14"/>
      <c r="D54" s="14"/>
      <c r="E54" s="16" t="s">
        <v>4</v>
      </c>
      <c r="F54" s="24" t="s">
        <v>89</v>
      </c>
      <c r="G54" s="151" t="s">
        <v>339</v>
      </c>
      <c r="H54" s="415">
        <f>ROUNDUP((('UK-R-Dining Tables'!G56)*USD_per_GBP)*(1-UK_VAT),-1)</f>
        <v>7860</v>
      </c>
    </row>
    <row r="55" spans="1:10" ht="25.35" customHeight="1">
      <c r="B55" s="14"/>
      <c r="C55" s="14"/>
      <c r="D55" s="14"/>
      <c r="E55" s="16" t="s">
        <v>5</v>
      </c>
      <c r="F55" s="16" t="s">
        <v>12</v>
      </c>
      <c r="G55" s="151" t="s">
        <v>137</v>
      </c>
      <c r="H55" s="415">
        <f>ROUNDUP((('UK-R-Dining Tables'!G57)*USD_per_GBP)*(1-UK_VAT),-1)</f>
        <v>8980</v>
      </c>
    </row>
    <row r="56" spans="1:10" ht="25.35" customHeight="1">
      <c r="B56" s="14"/>
      <c r="C56" s="14"/>
      <c r="D56" s="14"/>
      <c r="E56" s="16"/>
      <c r="F56" s="16"/>
      <c r="G56" s="87"/>
      <c r="H56" s="87"/>
    </row>
    <row r="57" spans="1:10" ht="25.35" customHeight="1">
      <c r="B57" s="14"/>
      <c r="C57" s="14"/>
      <c r="D57" s="14"/>
      <c r="E57" s="16"/>
      <c r="F57" s="16"/>
      <c r="G57" s="67"/>
      <c r="H57" s="67"/>
    </row>
    <row r="58" spans="1:10" ht="25.35" customHeight="1">
      <c r="B58" s="14"/>
      <c r="C58" s="14"/>
      <c r="D58" s="14"/>
      <c r="E58" s="210" t="s">
        <v>284</v>
      </c>
      <c r="G58" s="67"/>
      <c r="H58" s="67"/>
    </row>
    <row r="59" spans="1:10" ht="25.35" customHeight="1">
      <c r="B59" s="14"/>
      <c r="C59" s="14"/>
      <c r="D59" s="14"/>
      <c r="E59" s="141"/>
      <c r="F59" s="141"/>
      <c r="G59" s="67"/>
      <c r="H59" s="67"/>
    </row>
    <row r="60" spans="1:10" ht="25.35" customHeight="1">
      <c r="B60" s="14"/>
      <c r="C60" s="14"/>
      <c r="D60" s="14"/>
      <c r="E60" t="s">
        <v>666</v>
      </c>
      <c r="F60" s="141"/>
    </row>
    <row r="61" spans="1:10" ht="25.35" customHeight="1">
      <c r="B61" s="14"/>
      <c r="C61" s="14"/>
      <c r="D61" s="14"/>
      <c r="F61" s="141"/>
    </row>
    <row r="62" spans="1:10" ht="25.35" customHeight="1">
      <c r="B62" s="14"/>
      <c r="C62" s="14"/>
      <c r="D62" s="14"/>
      <c r="F62" s="141"/>
    </row>
    <row r="63" spans="1:10" ht="25.35" customHeight="1">
      <c r="B63" s="14"/>
      <c r="C63" s="14"/>
      <c r="D63" s="14"/>
      <c r="F63" s="141"/>
    </row>
    <row r="64" spans="1:10" ht="25.35" customHeight="1">
      <c r="B64" s="14"/>
      <c r="C64" s="14"/>
      <c r="D64" s="14"/>
      <c r="F64" s="141"/>
    </row>
    <row r="65" spans="2:10" ht="25.35" customHeight="1">
      <c r="B65" s="14"/>
      <c r="C65" s="14"/>
      <c r="D65" s="14"/>
      <c r="F65" s="141"/>
    </row>
    <row r="66" spans="2:10" ht="25.35" customHeight="1">
      <c r="B66" s="14"/>
      <c r="C66" s="14"/>
      <c r="D66" s="14"/>
      <c r="F66" s="141"/>
    </row>
    <row r="67" spans="2:10" ht="25.35" customHeight="1">
      <c r="B67" s="14"/>
      <c r="C67" s="14"/>
      <c r="D67" s="14"/>
      <c r="F67" s="141"/>
    </row>
    <row r="68" spans="2:10" ht="25.35" customHeight="1">
      <c r="B68" s="14"/>
      <c r="C68" s="14"/>
      <c r="D68" s="14"/>
      <c r="F68" s="141"/>
    </row>
    <row r="69" spans="2:10" ht="25.35" customHeight="1">
      <c r="B69" s="14"/>
      <c r="C69" s="14"/>
      <c r="D69" s="14"/>
      <c r="F69" s="141"/>
    </row>
    <row r="70" spans="2:10" ht="25.35" customHeight="1">
      <c r="B70" s="14"/>
      <c r="C70" s="14"/>
      <c r="D70" s="14"/>
    </row>
    <row r="71" spans="2:10" ht="52.35" customHeight="1">
      <c r="B71" s="25" t="s">
        <v>557</v>
      </c>
      <c r="C71" s="3"/>
      <c r="D71" s="3"/>
      <c r="E71" s="3"/>
      <c r="F71" s="117"/>
      <c r="G71" s="71"/>
      <c r="H71" s="71"/>
      <c r="I71" s="71"/>
      <c r="J71"/>
    </row>
    <row r="72" spans="2:10" ht="25.35" customHeight="1">
      <c r="B72" s="26" t="s">
        <v>15</v>
      </c>
      <c r="C72" s="26"/>
      <c r="D72" s="26"/>
      <c r="E72" s="28" t="s">
        <v>0</v>
      </c>
      <c r="F72" s="705" t="s">
        <v>94</v>
      </c>
      <c r="G72" s="706"/>
      <c r="H72" s="28" t="s">
        <v>583</v>
      </c>
      <c r="I72" s="86"/>
      <c r="J72" s="26"/>
    </row>
    <row r="73" spans="2:10" ht="25.35" customHeight="1">
      <c r="B73" s="14"/>
      <c r="C73" s="14"/>
      <c r="D73" s="14"/>
      <c r="E73" s="16"/>
      <c r="F73" s="183" t="s">
        <v>113</v>
      </c>
      <c r="G73" s="24" t="s">
        <v>174</v>
      </c>
      <c r="J73"/>
    </row>
    <row r="74" spans="2:10" ht="25.35" customHeight="1">
      <c r="B74" s="14"/>
      <c r="C74" s="14"/>
      <c r="D74" s="14"/>
      <c r="E74" s="16" t="s">
        <v>3</v>
      </c>
      <c r="F74" s="24" t="s">
        <v>17</v>
      </c>
      <c r="G74" s="151" t="s">
        <v>170</v>
      </c>
      <c r="H74" s="554">
        <f>ROUNDUP((('UK-R-Dining Tables'!G74)*USD_per_GBP)*(1-UK_VAT),-1)</f>
        <v>4500</v>
      </c>
      <c r="J74"/>
    </row>
    <row r="75" spans="2:10" ht="25.35" customHeight="1">
      <c r="B75" s="14"/>
      <c r="C75" s="14"/>
      <c r="D75" s="14"/>
      <c r="E75" s="16" t="s">
        <v>4</v>
      </c>
      <c r="F75" s="93" t="s">
        <v>18</v>
      </c>
      <c r="G75" s="94" t="s">
        <v>334</v>
      </c>
      <c r="H75" s="554">
        <f>ROUNDUP((('UK-R-Dining Tables'!G75)*USD_per_GBP)*(1-UK_VAT),-1)</f>
        <v>5280</v>
      </c>
      <c r="J75"/>
    </row>
    <row r="76" spans="2:10" ht="25.35" customHeight="1">
      <c r="B76" s="14"/>
      <c r="C76" s="14"/>
      <c r="D76" s="14"/>
      <c r="E76" s="16" t="s">
        <v>5</v>
      </c>
      <c r="F76" s="92" t="s">
        <v>681</v>
      </c>
      <c r="G76" s="92" t="s">
        <v>683</v>
      </c>
      <c r="H76" s="554">
        <f>ROUNDUP((('UK-R-Dining Tables'!G76)*USD_per_GBP)*(1-UK_VAT),-1)</f>
        <v>6240</v>
      </c>
      <c r="J76"/>
    </row>
    <row r="77" spans="2:10" ht="25.35" customHeight="1">
      <c r="B77" s="14"/>
      <c r="C77" s="14"/>
      <c r="D77" s="14"/>
      <c r="E77" s="16"/>
      <c r="F77" s="87"/>
      <c r="G77" s="87"/>
      <c r="J77"/>
    </row>
    <row r="78" spans="2:10" ht="25.35" customHeight="1">
      <c r="B78" s="14"/>
      <c r="C78" s="14"/>
      <c r="D78" s="14"/>
      <c r="E78" s="16"/>
      <c r="F78" s="87"/>
      <c r="G78" s="87"/>
      <c r="J78"/>
    </row>
    <row r="79" spans="2:10" ht="25.35" customHeight="1">
      <c r="B79" s="14"/>
      <c r="C79" s="14"/>
      <c r="D79" s="14"/>
      <c r="E79" s="16"/>
      <c r="F79" s="67"/>
      <c r="G79" s="67"/>
      <c r="J79"/>
    </row>
    <row r="80" spans="2:10" ht="25.35" customHeight="1">
      <c r="B80" s="14"/>
      <c r="C80" s="14"/>
      <c r="D80" s="14"/>
      <c r="E80" s="210" t="s">
        <v>284</v>
      </c>
      <c r="F80" s="67"/>
      <c r="G80" s="67"/>
      <c r="J80"/>
    </row>
    <row r="81" spans="1:10" ht="25.35" customHeight="1">
      <c r="B81" s="14"/>
      <c r="C81" s="14"/>
      <c r="D81" s="14"/>
      <c r="E81" s="141"/>
      <c r="F81" s="67"/>
      <c r="G81" s="67"/>
      <c r="J81"/>
    </row>
    <row r="82" spans="1:10" ht="25.35" customHeight="1">
      <c r="B82" s="14"/>
      <c r="C82" s="14"/>
      <c r="D82" s="14"/>
      <c r="E82" s="141" t="s">
        <v>666</v>
      </c>
      <c r="F82" s="9"/>
      <c r="J82"/>
    </row>
    <row r="83" spans="1:10" ht="25.35" customHeight="1">
      <c r="B83" s="14"/>
      <c r="C83" s="14"/>
      <c r="D83" s="14"/>
      <c r="E83" s="169"/>
      <c r="F83" s="67"/>
      <c r="G83" s="67"/>
      <c r="J83"/>
    </row>
    <row r="84" spans="1:10" ht="25.35" customHeight="1">
      <c r="B84" s="14"/>
      <c r="C84" s="14"/>
      <c r="D84" s="14"/>
      <c r="E84" s="24"/>
      <c r="F84" s="67"/>
      <c r="G84" s="67"/>
      <c r="H84" s="143"/>
      <c r="I84" s="67"/>
      <c r="J84"/>
    </row>
    <row r="85" spans="1:10" ht="25.35" customHeight="1">
      <c r="B85" s="14"/>
      <c r="C85" s="14"/>
      <c r="D85" s="14"/>
      <c r="E85" s="24"/>
      <c r="F85" s="67"/>
      <c r="G85" s="67"/>
      <c r="H85" s="143"/>
      <c r="I85" s="67"/>
      <c r="J85"/>
    </row>
    <row r="86" spans="1:10" ht="48.75">
      <c r="A86" s="2" t="s">
        <v>23</v>
      </c>
      <c r="B86" s="4" t="s">
        <v>330</v>
      </c>
      <c r="C86" s="3"/>
      <c r="D86" s="3"/>
      <c r="E86" s="3"/>
      <c r="F86" s="3"/>
      <c r="G86" s="117"/>
      <c r="H86" s="71"/>
      <c r="I86" s="71"/>
      <c r="J86" s="71"/>
    </row>
    <row r="87" spans="1:10" ht="26.25">
      <c r="A87" s="26"/>
      <c r="B87" s="26" t="s">
        <v>15</v>
      </c>
      <c r="C87" s="26"/>
      <c r="D87" s="26"/>
      <c r="E87" s="28" t="s">
        <v>0</v>
      </c>
      <c r="F87" s="705" t="s">
        <v>94</v>
      </c>
      <c r="G87" s="706"/>
      <c r="H87" s="28" t="s">
        <v>326</v>
      </c>
      <c r="I87" s="86"/>
      <c r="J87" s="26"/>
    </row>
    <row r="88" spans="1:10" ht="28.35" customHeight="1">
      <c r="A88" s="1"/>
      <c r="B88" s="14"/>
      <c r="C88" s="14"/>
      <c r="D88" s="14"/>
      <c r="E88" s="16"/>
      <c r="F88" s="183" t="s">
        <v>113</v>
      </c>
      <c r="G88" s="24" t="s">
        <v>174</v>
      </c>
      <c r="H88" s="118"/>
    </row>
    <row r="89" spans="1:10" ht="26.25">
      <c r="A89" s="1"/>
      <c r="B89" s="14"/>
      <c r="C89" s="14"/>
      <c r="D89" s="14"/>
      <c r="E89" s="16" t="s">
        <v>2</v>
      </c>
      <c r="F89" s="24" t="s">
        <v>16</v>
      </c>
      <c r="G89" s="151" t="s">
        <v>134</v>
      </c>
      <c r="H89" s="415">
        <f>ROUNDUP((('UK-R-Dining Tables'!G93)*USD_per_GBP)*(1-UK_VAT),-1)</f>
        <v>5880</v>
      </c>
    </row>
    <row r="90" spans="1:10" ht="26.25">
      <c r="A90" s="1"/>
      <c r="B90" s="14"/>
      <c r="C90" s="14"/>
      <c r="D90" s="14"/>
      <c r="E90" s="16" t="s">
        <v>3</v>
      </c>
      <c r="F90" s="24" t="s">
        <v>17</v>
      </c>
      <c r="G90" s="151" t="s">
        <v>170</v>
      </c>
      <c r="H90" s="415">
        <f>ROUNDUP((('UK-R-Dining Tables'!G94)*USD_per_GBP)*(1-UK_VAT),-1)</f>
        <v>6770</v>
      </c>
    </row>
    <row r="91" spans="1:10" ht="26.25">
      <c r="A91" s="1"/>
      <c r="B91" s="14"/>
      <c r="C91" s="14"/>
      <c r="D91" s="14"/>
      <c r="E91" s="16" t="s">
        <v>4</v>
      </c>
      <c r="F91" s="24" t="s">
        <v>18</v>
      </c>
      <c r="G91" s="151" t="s">
        <v>334</v>
      </c>
      <c r="H91" s="415">
        <f>ROUNDUP((('UK-R-Dining Tables'!G95)*USD_per_GBP)*(1-UK_VAT),-1)</f>
        <v>8460</v>
      </c>
    </row>
    <row r="92" spans="1:10" ht="26.25">
      <c r="B92" s="14"/>
      <c r="C92" s="14"/>
      <c r="D92" s="14"/>
      <c r="E92" s="16" t="s">
        <v>5</v>
      </c>
      <c r="F92" s="24" t="s">
        <v>680</v>
      </c>
      <c r="G92" s="93" t="s">
        <v>683</v>
      </c>
      <c r="H92" s="415">
        <f>ROUNDUP((('UK-R-Dining Tables'!G96)*USD_per_GBP)*(1-UK_VAT),-1)</f>
        <v>9730</v>
      </c>
    </row>
    <row r="93" spans="1:10" ht="25.35" customHeight="1">
      <c r="B93" s="14"/>
      <c r="C93" s="14"/>
      <c r="D93" s="14"/>
      <c r="E93" s="16"/>
      <c r="F93" s="16"/>
      <c r="G93" s="87"/>
      <c r="H93" s="87"/>
    </row>
    <row r="94" spans="1:10" ht="25.35" customHeight="1">
      <c r="B94" s="14"/>
      <c r="C94" s="14"/>
      <c r="D94" s="14"/>
      <c r="E94" s="16"/>
      <c r="F94" s="16"/>
      <c r="G94" s="67"/>
      <c r="H94" s="67"/>
    </row>
    <row r="95" spans="1:10" ht="25.35" customHeight="1">
      <c r="B95" s="14"/>
      <c r="C95" s="14"/>
      <c r="D95" s="14"/>
      <c r="E95" s="210" t="s">
        <v>307</v>
      </c>
      <c r="F95" s="210"/>
      <c r="G95" s="67"/>
      <c r="H95" s="67"/>
    </row>
    <row r="96" spans="1:10" ht="25.35" customHeight="1">
      <c r="B96" s="14"/>
      <c r="C96" s="14"/>
      <c r="D96" s="14"/>
      <c r="E96" s="141" t="s">
        <v>466</v>
      </c>
      <c r="F96" s="141"/>
      <c r="G96" s="67"/>
      <c r="H96" s="67"/>
    </row>
    <row r="97" spans="1:10" ht="25.35" customHeight="1">
      <c r="B97" s="14"/>
      <c r="C97" s="14"/>
      <c r="D97" s="14"/>
      <c r="E97" s="141"/>
      <c r="F97" s="141"/>
    </row>
    <row r="98" spans="1:10" ht="25.35" customHeight="1">
      <c r="B98" s="14"/>
      <c r="C98" s="14"/>
      <c r="D98" s="14"/>
    </row>
    <row r="99" spans="1:10" ht="25.35" customHeight="1">
      <c r="B99" s="14"/>
      <c r="C99" s="14"/>
      <c r="D99" s="14"/>
      <c r="E99" s="81" t="s">
        <v>14</v>
      </c>
      <c r="F99" s="81"/>
      <c r="G99" s="160"/>
      <c r="H99" s="160"/>
      <c r="I99" s="373">
        <f>ROUNDUP((('UK-R-Dining Tables'!H103)*USD_per_GBP)*(1-UK_VAT),-1)</f>
        <v>1350</v>
      </c>
    </row>
    <row r="100" spans="1:10" ht="25.35" customHeight="1">
      <c r="B100" s="14"/>
      <c r="C100" s="14"/>
      <c r="D100" s="14"/>
      <c r="E100" s="169"/>
      <c r="F100" s="169"/>
      <c r="G100" s="67"/>
      <c r="H100" s="67"/>
    </row>
    <row r="101" spans="1:10" ht="25.35" customHeight="1">
      <c r="B101" s="14"/>
      <c r="C101" s="14"/>
      <c r="D101" s="14"/>
    </row>
    <row r="102" spans="1:10" ht="25.35" customHeight="1">
      <c r="B102" s="14"/>
      <c r="C102" s="14"/>
      <c r="D102" s="14"/>
      <c r="E102" s="81" t="s">
        <v>201</v>
      </c>
      <c r="F102" s="81"/>
      <c r="G102" s="160"/>
      <c r="H102" s="160"/>
      <c r="I102" s="373">
        <f>ROUNDUP((('UK-R-Dining Tables'!H106)*USD_per_GBP)*(1-UK_VAT),-1)</f>
        <v>5560</v>
      </c>
      <c r="J102" s="67"/>
    </row>
    <row r="103" spans="1:10" ht="30" customHeight="1">
      <c r="B103" s="69"/>
      <c r="C103" s="69"/>
      <c r="D103" s="69"/>
      <c r="E103" s="141" t="s">
        <v>467</v>
      </c>
      <c r="F103" s="141"/>
      <c r="G103" s="67"/>
      <c r="H103" s="67"/>
      <c r="I103" s="121"/>
      <c r="J103" s="122"/>
    </row>
    <row r="104" spans="1:10" ht="37.35" customHeight="1">
      <c r="H104" s="119"/>
      <c r="I104" s="120"/>
      <c r="J104" s="120"/>
    </row>
    <row r="105" spans="1:10" s="69" customFormat="1" ht="48.75">
      <c r="A105" s="2" t="s">
        <v>23</v>
      </c>
      <c r="B105" s="4" t="s">
        <v>435</v>
      </c>
      <c r="C105" s="3"/>
      <c r="D105" s="3"/>
      <c r="E105" s="3"/>
      <c r="F105" s="3"/>
      <c r="G105" s="117"/>
      <c r="H105" s="71"/>
      <c r="I105" s="71"/>
      <c r="J105" s="71"/>
    </row>
    <row r="106" spans="1:10" ht="26.25">
      <c r="A106" s="29"/>
      <c r="B106" s="26" t="s">
        <v>15</v>
      </c>
      <c r="C106" s="26"/>
      <c r="D106" s="26"/>
      <c r="E106" s="28" t="s">
        <v>0</v>
      </c>
      <c r="F106" s="700" t="s">
        <v>94</v>
      </c>
      <c r="G106" s="707"/>
      <c r="H106" s="33" t="s">
        <v>114</v>
      </c>
      <c r="I106" s="124"/>
      <c r="J106" s="124"/>
    </row>
    <row r="107" spans="1:10" ht="26.25">
      <c r="A107" s="1"/>
      <c r="B107" s="14"/>
      <c r="C107" s="14"/>
      <c r="D107" s="14"/>
      <c r="E107" s="16"/>
      <c r="F107" s="183" t="s">
        <v>113</v>
      </c>
      <c r="G107" s="24" t="s">
        <v>174</v>
      </c>
      <c r="H107" s="218" t="s">
        <v>219</v>
      </c>
    </row>
    <row r="108" spans="1:10" ht="26.25">
      <c r="A108" s="1"/>
      <c r="B108" s="14"/>
      <c r="C108" s="14"/>
      <c r="D108" s="14"/>
      <c r="E108" s="16" t="s">
        <v>2</v>
      </c>
      <c r="F108" s="24" t="s">
        <v>16</v>
      </c>
      <c r="G108" s="151" t="s">
        <v>134</v>
      </c>
      <c r="H108" s="415">
        <f>ROUNDUP((('UK-R-Dining Tables'!G111)*USD_per_GBP)*(1-UK_VAT),-1)</f>
        <v>11180</v>
      </c>
      <c r="J108" s="214"/>
    </row>
    <row r="109" spans="1:10" ht="26.25">
      <c r="A109" s="1"/>
      <c r="B109" s="14"/>
      <c r="C109" s="14"/>
      <c r="D109" s="14"/>
      <c r="E109" s="16" t="s">
        <v>3</v>
      </c>
      <c r="F109" s="24" t="s">
        <v>17</v>
      </c>
      <c r="G109" s="151" t="s">
        <v>170</v>
      </c>
      <c r="H109" s="415">
        <f>ROUNDUP((('UK-R-Dining Tables'!G112)*USD_per_GBP)*(1-UK_VAT),-1)</f>
        <v>12850</v>
      </c>
      <c r="J109" s="214"/>
    </row>
    <row r="110" spans="1:10" ht="25.35" customHeight="1">
      <c r="A110" s="1"/>
      <c r="B110" s="14"/>
      <c r="C110" s="14"/>
      <c r="D110" s="14"/>
      <c r="E110" s="16" t="s">
        <v>4</v>
      </c>
      <c r="F110" s="24" t="s">
        <v>18</v>
      </c>
      <c r="G110" s="151" t="s">
        <v>334</v>
      </c>
      <c r="H110" s="415">
        <f>ROUNDUP((('UK-R-Dining Tables'!G113)*USD_per_GBP)*(1-UK_VAT),-1)</f>
        <v>16070</v>
      </c>
      <c r="J110" s="214"/>
    </row>
    <row r="111" spans="1:10" ht="25.35" customHeight="1">
      <c r="B111" s="14"/>
      <c r="C111" s="14"/>
      <c r="D111" s="14"/>
      <c r="E111" s="16" t="s">
        <v>5</v>
      </c>
      <c r="F111" s="24" t="s">
        <v>680</v>
      </c>
      <c r="G111" s="93" t="s">
        <v>683</v>
      </c>
      <c r="H111" s="415">
        <f>ROUNDUP((('UK-R-Dining Tables'!G114)*USD_per_GBP)*(1-UK_VAT),-1)</f>
        <v>18470</v>
      </c>
      <c r="I111" s="67"/>
    </row>
    <row r="112" spans="1:10" ht="26.25" customHeight="1">
      <c r="B112" s="14"/>
      <c r="C112" s="14"/>
      <c r="D112" s="14"/>
      <c r="E112" s="24"/>
      <c r="F112" s="24"/>
      <c r="G112" s="67"/>
      <c r="H112" s="67"/>
      <c r="I112" s="67"/>
    </row>
    <row r="113" spans="1:10" ht="26.25" customHeight="1">
      <c r="B113" s="14"/>
      <c r="C113" s="14"/>
      <c r="D113" s="14"/>
      <c r="E113" s="162" t="s">
        <v>22</v>
      </c>
      <c r="F113" s="162"/>
      <c r="G113" s="67"/>
      <c r="H113" s="67"/>
      <c r="I113" s="67"/>
    </row>
    <row r="114" spans="1:10" ht="26.25" customHeight="1">
      <c r="B114" s="14"/>
      <c r="C114" s="14"/>
      <c r="D114" s="14"/>
      <c r="E114" s="169"/>
      <c r="F114" s="169"/>
      <c r="G114" s="67"/>
      <c r="H114" s="67"/>
      <c r="I114" s="67"/>
    </row>
    <row r="115" spans="1:10" ht="26.25" customHeight="1">
      <c r="B115" s="14"/>
      <c r="C115" s="14"/>
      <c r="D115" s="14"/>
      <c r="E115" s="141"/>
      <c r="F115" s="141"/>
      <c r="H115" s="67"/>
      <c r="I115" s="67"/>
    </row>
    <row r="116" spans="1:10" ht="26.25" customHeight="1">
      <c r="B116" s="14"/>
      <c r="C116" s="14"/>
      <c r="D116" s="14"/>
      <c r="E116" s="81" t="s">
        <v>200</v>
      </c>
      <c r="F116" s="81"/>
      <c r="G116" s="160"/>
      <c r="H116" s="160"/>
      <c r="I116" s="373">
        <f>ROUNDUP((('UK-R-Dining Tables'!H119)*USD_per_GBP)*(1-UK_VAT),-1)</f>
        <v>1350</v>
      </c>
    </row>
    <row r="117" spans="1:10" ht="26.25" customHeight="1">
      <c r="B117" s="14"/>
      <c r="C117" s="14"/>
      <c r="D117" s="14"/>
      <c r="E117" s="131"/>
      <c r="F117" s="131"/>
    </row>
    <row r="118" spans="1:10" ht="26.25" customHeight="1">
      <c r="B118" s="14"/>
      <c r="C118" s="14"/>
      <c r="D118" s="14"/>
    </row>
    <row r="119" spans="1:10" ht="25.35" customHeight="1">
      <c r="B119" s="14"/>
      <c r="C119" s="14"/>
      <c r="D119" s="14"/>
      <c r="E119" s="81" t="s">
        <v>201</v>
      </c>
      <c r="F119" s="81"/>
      <c r="G119" s="160"/>
      <c r="H119" s="160"/>
      <c r="I119" s="373">
        <f>ROUNDUP((('UK-R-Dining Tables'!H122)*USD_per_GBP)*(1-UK_VAT),-1)</f>
        <v>5560</v>
      </c>
    </row>
    <row r="120" spans="1:10" s="69" customFormat="1" ht="48.75">
      <c r="A120" s="2" t="s">
        <v>23</v>
      </c>
      <c r="B120" s="4" t="s">
        <v>670</v>
      </c>
      <c r="C120" s="3"/>
      <c r="D120" s="3"/>
      <c r="E120" s="3"/>
      <c r="F120" s="3"/>
      <c r="G120" s="117"/>
      <c r="H120" s="71"/>
      <c r="I120" s="71"/>
      <c r="J120" s="71"/>
    </row>
    <row r="121" spans="1:10" ht="26.25">
      <c r="A121" s="29"/>
      <c r="B121" s="26" t="s">
        <v>15</v>
      </c>
      <c r="C121" s="26"/>
      <c r="D121" s="26"/>
      <c r="E121" s="28" t="s">
        <v>0</v>
      </c>
      <c r="F121" s="700" t="s">
        <v>94</v>
      </c>
      <c r="G121" s="707"/>
      <c r="H121" s="33" t="s">
        <v>264</v>
      </c>
      <c r="I121" s="124"/>
      <c r="J121" s="124"/>
    </row>
    <row r="122" spans="1:10" ht="26.25">
      <c r="A122" s="1"/>
      <c r="B122" s="14"/>
      <c r="C122" s="14"/>
      <c r="D122" s="14"/>
      <c r="E122" s="16"/>
      <c r="F122" s="183" t="s">
        <v>113</v>
      </c>
      <c r="G122" s="24" t="s">
        <v>174</v>
      </c>
      <c r="H122" s="218"/>
    </row>
    <row r="123" spans="1:10" ht="26.25">
      <c r="A123" s="1"/>
      <c r="B123" s="14"/>
      <c r="C123" s="14"/>
      <c r="D123" s="14"/>
      <c r="E123" s="16" t="s">
        <v>2</v>
      </c>
      <c r="F123" s="24" t="s">
        <v>16</v>
      </c>
      <c r="G123" s="151" t="s">
        <v>134</v>
      </c>
      <c r="H123" s="415">
        <f>ROUNDUP((('UK-R-Dining Tables'!G127)*USD_per_GBP)*(1-UK_VAT),-1)</f>
        <v>8530</v>
      </c>
      <c r="J123" s="214"/>
    </row>
    <row r="124" spans="1:10" ht="26.25">
      <c r="A124" s="1"/>
      <c r="B124" s="14"/>
      <c r="C124" s="14"/>
      <c r="D124" s="14"/>
      <c r="E124" s="16" t="s">
        <v>3</v>
      </c>
      <c r="F124" s="24" t="s">
        <v>17</v>
      </c>
      <c r="G124" s="151" t="s">
        <v>170</v>
      </c>
      <c r="H124" s="415">
        <f>ROUNDUP((('UK-R-Dining Tables'!G128)*USD_per_GBP)*(1-UK_VAT),-1)</f>
        <v>9820</v>
      </c>
      <c r="J124" s="214"/>
    </row>
    <row r="125" spans="1:10" ht="25.35" customHeight="1">
      <c r="A125" s="1"/>
      <c r="B125" s="14"/>
      <c r="C125" s="14"/>
      <c r="D125" s="14"/>
      <c r="E125" s="16" t="s">
        <v>4</v>
      </c>
      <c r="F125" s="24" t="s">
        <v>18</v>
      </c>
      <c r="G125" s="151" t="s">
        <v>334</v>
      </c>
      <c r="H125" s="415">
        <f>ROUNDUP((('UK-R-Dining Tables'!G129)*USD_per_GBP)*(1-UK_VAT),-1)</f>
        <v>12260</v>
      </c>
      <c r="J125" s="214"/>
    </row>
    <row r="126" spans="1:10" ht="25.35" customHeight="1">
      <c r="B126" s="14"/>
      <c r="C126" s="14"/>
      <c r="D126" s="14"/>
      <c r="E126" s="16" t="s">
        <v>5</v>
      </c>
      <c r="F126" s="24" t="s">
        <v>680</v>
      </c>
      <c r="G126" s="93" t="s">
        <v>683</v>
      </c>
      <c r="H126" s="415">
        <f>ROUNDUP((('UK-R-Dining Tables'!G130)*USD_per_GBP)*(1-UK_VAT),-1)</f>
        <v>14090</v>
      </c>
      <c r="I126" s="67"/>
    </row>
    <row r="127" spans="1:10" ht="26.25" customHeight="1">
      <c r="B127" s="14"/>
      <c r="C127" s="14"/>
      <c r="D127" s="14"/>
      <c r="E127" s="24"/>
      <c r="F127" s="24"/>
      <c r="G127" s="67"/>
      <c r="H127" s="67"/>
      <c r="I127" s="67"/>
    </row>
    <row r="128" spans="1:10" ht="26.25" customHeight="1">
      <c r="B128" s="14"/>
      <c r="C128" s="14"/>
      <c r="D128" s="14"/>
      <c r="E128" s="162" t="s">
        <v>22</v>
      </c>
      <c r="F128" s="162"/>
      <c r="G128" s="67"/>
      <c r="H128" s="67"/>
      <c r="I128" s="67"/>
    </row>
    <row r="129" spans="1:10" ht="26.25" customHeight="1">
      <c r="B129" s="14"/>
      <c r="C129" s="14"/>
      <c r="D129" s="14"/>
      <c r="E129" s="169"/>
      <c r="F129" s="169"/>
      <c r="G129" s="67"/>
      <c r="H129" s="67"/>
      <c r="I129" s="67"/>
    </row>
    <row r="130" spans="1:10" ht="26.25" customHeight="1">
      <c r="B130" s="14"/>
      <c r="C130" s="14"/>
      <c r="D130" s="14"/>
      <c r="E130" s="141"/>
      <c r="F130" s="141"/>
      <c r="H130" s="67"/>
      <c r="I130" s="67"/>
    </row>
    <row r="131" spans="1:10" ht="26.25" customHeight="1">
      <c r="B131" s="14"/>
      <c r="C131" s="14"/>
      <c r="D131" s="14"/>
      <c r="E131" s="81" t="s">
        <v>200</v>
      </c>
      <c r="F131" s="81"/>
      <c r="G131" s="160"/>
      <c r="H131" s="160"/>
      <c r="I131" s="373">
        <f>ROUNDUP((('UK-R-Dining Tables'!H135)*USD_per_GBP)*(1-UK_VAT),-1)</f>
        <v>1350</v>
      </c>
    </row>
    <row r="132" spans="1:10" ht="26.25" customHeight="1">
      <c r="B132" s="14"/>
      <c r="C132" s="14"/>
      <c r="D132" s="14"/>
      <c r="E132" s="131"/>
      <c r="F132" s="131"/>
    </row>
    <row r="133" spans="1:10" ht="26.25" customHeight="1">
      <c r="B133" s="14"/>
      <c r="C133" s="14"/>
      <c r="D133" s="14"/>
    </row>
    <row r="134" spans="1:10" ht="25.35" customHeight="1">
      <c r="B134" s="14"/>
      <c r="C134" s="14"/>
      <c r="D134" s="14"/>
      <c r="E134" s="81" t="s">
        <v>201</v>
      </c>
      <c r="F134" s="81"/>
      <c r="G134" s="160"/>
      <c r="H134" s="160"/>
      <c r="I134" s="373">
        <f>ROUNDUP((('UK-R-Dining Tables'!H138)*USD_per_GBP)*(1-UK_VAT),-1)</f>
        <v>5560</v>
      </c>
    </row>
    <row r="135" spans="1:10" ht="25.35" customHeight="1">
      <c r="B135" s="14"/>
      <c r="C135" s="14"/>
      <c r="D135" s="14"/>
      <c r="E135" s="24"/>
      <c r="F135" s="24"/>
      <c r="G135" s="67"/>
      <c r="H135" s="67"/>
      <c r="I135" s="415"/>
    </row>
    <row r="136" spans="1:10" ht="25.35" customHeight="1">
      <c r="B136" s="14"/>
      <c r="C136" s="14"/>
      <c r="D136" s="14"/>
      <c r="E136" s="24"/>
      <c r="F136" s="24"/>
      <c r="G136" s="67"/>
      <c r="H136" s="67"/>
      <c r="I136" s="415"/>
    </row>
    <row r="137" spans="1:10" ht="25.35" customHeight="1">
      <c r="B137" s="14"/>
      <c r="C137" s="14"/>
      <c r="D137" s="14"/>
      <c r="E137" s="24"/>
      <c r="F137" s="24"/>
      <c r="G137" s="67"/>
      <c r="H137" s="67"/>
      <c r="I137" s="415"/>
    </row>
    <row r="138" spans="1:10" ht="25.35" customHeight="1">
      <c r="B138" s="14"/>
      <c r="C138" s="14"/>
      <c r="D138" s="14"/>
      <c r="E138" s="24"/>
      <c r="F138" s="24"/>
      <c r="G138" s="67"/>
      <c r="H138" s="67"/>
      <c r="I138" s="415"/>
    </row>
    <row r="139" spans="1:10" ht="25.35" customHeight="1">
      <c r="B139" s="14"/>
      <c r="C139" s="14"/>
      <c r="D139" s="14"/>
      <c r="E139" s="24"/>
      <c r="F139" s="24"/>
      <c r="G139" s="67"/>
      <c r="H139" s="67"/>
      <c r="I139" s="415"/>
    </row>
    <row r="140" spans="1:10" ht="25.35" customHeight="1">
      <c r="B140" s="14"/>
      <c r="C140" s="14"/>
      <c r="D140" s="14"/>
      <c r="E140" s="24"/>
      <c r="F140" s="24"/>
      <c r="G140" s="67"/>
      <c r="H140" s="67"/>
      <c r="I140" s="415"/>
    </row>
    <row r="141" spans="1:10" ht="48.75">
      <c r="A141" s="2" t="s">
        <v>23</v>
      </c>
      <c r="B141" s="368" t="s">
        <v>331</v>
      </c>
      <c r="C141" s="3"/>
      <c r="D141" s="3"/>
      <c r="E141" s="3"/>
      <c r="F141" s="3"/>
      <c r="G141" s="117"/>
      <c r="H141" s="71"/>
      <c r="I141" s="71"/>
      <c r="J141" s="71"/>
    </row>
    <row r="142" spans="1:10" ht="25.35" customHeight="1">
      <c r="A142" s="26"/>
      <c r="B142" s="26" t="s">
        <v>8</v>
      </c>
      <c r="C142" s="26"/>
      <c r="D142" s="26"/>
      <c r="E142" s="28" t="s">
        <v>0</v>
      </c>
      <c r="F142" s="705" t="s">
        <v>94</v>
      </c>
      <c r="G142" s="706"/>
      <c r="H142" s="177" t="s">
        <v>326</v>
      </c>
      <c r="I142" s="86"/>
      <c r="J142" s="26"/>
    </row>
    <row r="143" spans="1:10" ht="25.35" customHeight="1">
      <c r="A143" s="1"/>
      <c r="B143" s="14"/>
      <c r="C143" s="14"/>
      <c r="D143" s="14"/>
      <c r="E143" s="16"/>
      <c r="F143" s="375" t="s">
        <v>113</v>
      </c>
      <c r="G143" s="24" t="s">
        <v>174</v>
      </c>
      <c r="H143" s="118"/>
      <c r="J143" s="87"/>
    </row>
    <row r="144" spans="1:10" ht="25.35" customHeight="1">
      <c r="A144" s="1"/>
      <c r="B144" s="14"/>
      <c r="C144" s="14"/>
      <c r="D144" s="14"/>
      <c r="E144" s="16" t="s">
        <v>561</v>
      </c>
      <c r="F144" s="375" t="s">
        <v>672</v>
      </c>
      <c r="G144" s="51" t="s">
        <v>139</v>
      </c>
      <c r="H144" s="415">
        <f>ROUNDUP((('UK-R-Dining Tables'!G145)*USD_per_GBP)*(1-UK_VAT),-1)</f>
        <v>8020</v>
      </c>
      <c r="J144" s="87"/>
    </row>
    <row r="145" spans="1:10" ht="25.35" customHeight="1">
      <c r="A145" s="1"/>
      <c r="B145" s="14"/>
      <c r="C145" s="14"/>
      <c r="D145" s="14"/>
      <c r="E145" s="16" t="s">
        <v>3</v>
      </c>
      <c r="F145" s="93" t="s">
        <v>10</v>
      </c>
      <c r="G145" s="151" t="s">
        <v>136</v>
      </c>
      <c r="H145" s="415">
        <f>ROUNDUP((('UK-R-Dining Tables'!G146)*USD_per_GBP)*(1-UK_VAT),-1)</f>
        <v>8650</v>
      </c>
      <c r="J145" s="91"/>
    </row>
    <row r="146" spans="1:10" ht="25.35" customHeight="1">
      <c r="A146" s="1"/>
      <c r="B146" s="14"/>
      <c r="C146" s="14"/>
      <c r="D146" s="14"/>
      <c r="E146" s="16" t="s">
        <v>4</v>
      </c>
      <c r="F146" s="93" t="s">
        <v>11</v>
      </c>
      <c r="G146" s="151" t="s">
        <v>133</v>
      </c>
      <c r="H146" s="415">
        <f>ROUNDUP((('UK-R-Dining Tables'!G147)*USD_per_GBP)*(1-UK_VAT),-1)</f>
        <v>10350</v>
      </c>
      <c r="J146" s="91"/>
    </row>
    <row r="147" spans="1:10" ht="25.35" customHeight="1">
      <c r="A147" s="1"/>
      <c r="B147" s="14"/>
      <c r="C147" s="14"/>
      <c r="D147" s="14"/>
      <c r="E147" s="16" t="s">
        <v>5</v>
      </c>
      <c r="F147" s="93" t="s">
        <v>85</v>
      </c>
      <c r="G147" s="151" t="s">
        <v>137</v>
      </c>
      <c r="H147" s="415">
        <f>ROUNDUP((('UK-R-Dining Tables'!G148)*USD_per_GBP)*(1-UK_VAT),-1)</f>
        <v>12320</v>
      </c>
      <c r="J147" s="91"/>
    </row>
    <row r="148" spans="1:10" ht="25.35" customHeight="1">
      <c r="B148" s="14"/>
      <c r="C148" s="14"/>
      <c r="D148" s="14"/>
      <c r="E148" s="24"/>
      <c r="F148" s="24"/>
      <c r="G148" s="67"/>
      <c r="H148" s="67"/>
      <c r="J148" s="67"/>
    </row>
    <row r="149" spans="1:10" ht="25.35" customHeight="1">
      <c r="B149" s="14"/>
      <c r="C149" s="14"/>
      <c r="D149" s="14"/>
      <c r="E149" s="210" t="s">
        <v>307</v>
      </c>
      <c r="F149" s="210"/>
      <c r="G149" s="67"/>
      <c r="H149" s="67"/>
      <c r="J149" s="67"/>
    </row>
    <row r="150" spans="1:10" ht="25.35" customHeight="1">
      <c r="B150" s="14"/>
      <c r="C150" s="14"/>
      <c r="D150" s="14"/>
      <c r="E150" s="141" t="s">
        <v>466</v>
      </c>
      <c r="F150" s="141"/>
      <c r="G150" s="67"/>
      <c r="H150" s="67"/>
      <c r="J150" s="67"/>
    </row>
    <row r="151" spans="1:10" ht="25.35" customHeight="1">
      <c r="B151" s="14"/>
      <c r="C151" s="14"/>
      <c r="D151" s="14"/>
      <c r="E151" s="141"/>
      <c r="F151" s="141"/>
      <c r="J151" s="67"/>
    </row>
    <row r="152" spans="1:10" ht="25.35" customHeight="1">
      <c r="B152" s="14"/>
      <c r="C152" s="14"/>
      <c r="D152" s="14"/>
      <c r="E152" s="141"/>
      <c r="F152" s="141"/>
      <c r="J152" s="67"/>
    </row>
    <row r="153" spans="1:10" ht="25.35" customHeight="1">
      <c r="B153" s="14"/>
      <c r="C153" s="14"/>
      <c r="D153" s="14"/>
      <c r="E153" s="82" t="s">
        <v>14</v>
      </c>
      <c r="F153" s="82"/>
      <c r="G153" s="160"/>
      <c r="H153" s="160"/>
      <c r="I153" s="373">
        <f>ROUNDUP((('UK-R-Dining Tables'!H154)*USD_per_GBP)*(1-UK_VAT),-1)</f>
        <v>2140</v>
      </c>
      <c r="J153" s="67"/>
    </row>
    <row r="154" spans="1:10" ht="25.35" customHeight="1">
      <c r="B154" s="14"/>
      <c r="C154" s="14"/>
      <c r="D154" s="14"/>
      <c r="E154" s="141"/>
      <c r="F154" s="141"/>
      <c r="G154" s="67"/>
      <c r="H154" s="67"/>
      <c r="J154" s="67"/>
    </row>
    <row r="155" spans="1:10" ht="25.35" customHeight="1">
      <c r="B155" s="14"/>
      <c r="C155" s="14"/>
      <c r="D155" s="14"/>
      <c r="G155" s="67"/>
      <c r="H155" s="67"/>
      <c r="J155" s="67"/>
    </row>
    <row r="156" spans="1:10" ht="48" customHeight="1">
      <c r="B156" s="14"/>
      <c r="C156" s="14"/>
      <c r="D156" s="14"/>
      <c r="E156" s="82" t="s">
        <v>84</v>
      </c>
      <c r="F156" s="82"/>
      <c r="G156" s="160"/>
      <c r="H156" s="160"/>
      <c r="I156" s="259">
        <f>ROUNDUP((('UK-R-Dining Tables'!H156)*USD_per_GBP)*(1-UK_VAT),-1)</f>
        <v>7420</v>
      </c>
      <c r="J156" s="67"/>
    </row>
    <row r="157" spans="1:10" ht="26.25">
      <c r="B157" s="14"/>
      <c r="C157" s="14"/>
      <c r="D157" s="14"/>
      <c r="E157" s="141"/>
      <c r="F157" s="141"/>
      <c r="G157" s="67"/>
      <c r="H157" s="67"/>
      <c r="J157" s="67"/>
    </row>
    <row r="158" spans="1:10" ht="48.75">
      <c r="A158" s="2" t="s">
        <v>23</v>
      </c>
      <c r="B158" s="368" t="s">
        <v>676</v>
      </c>
      <c r="C158" s="3"/>
      <c r="D158" s="3"/>
      <c r="E158" s="3"/>
      <c r="F158" s="3"/>
      <c r="G158" s="117"/>
      <c r="H158" s="71"/>
      <c r="I158" s="71"/>
      <c r="J158" s="71"/>
    </row>
    <row r="159" spans="1:10" ht="25.35" customHeight="1">
      <c r="A159" s="26"/>
      <c r="B159" s="26" t="s">
        <v>8</v>
      </c>
      <c r="C159" s="26"/>
      <c r="D159" s="26"/>
      <c r="E159" s="28" t="s">
        <v>0</v>
      </c>
      <c r="F159" s="705" t="s">
        <v>94</v>
      </c>
      <c r="G159" s="706"/>
      <c r="H159" s="177" t="s">
        <v>264</v>
      </c>
      <c r="I159" s="86" t="s">
        <v>439</v>
      </c>
      <c r="J159" s="26"/>
    </row>
    <row r="160" spans="1:10" ht="25.35" customHeight="1">
      <c r="A160" s="1"/>
      <c r="B160" s="14"/>
      <c r="C160" s="14"/>
      <c r="D160" s="14"/>
      <c r="E160" s="16"/>
      <c r="F160" s="375" t="s">
        <v>113</v>
      </c>
      <c r="G160" s="24" t="s">
        <v>174</v>
      </c>
      <c r="H160" s="118"/>
      <c r="I160" s="218" t="s">
        <v>219</v>
      </c>
      <c r="J160" s="87"/>
    </row>
    <row r="161" spans="1:10" ht="25.35" customHeight="1">
      <c r="A161" s="1"/>
      <c r="B161" s="14"/>
      <c r="C161" s="14"/>
      <c r="D161" s="14"/>
      <c r="E161" s="16" t="s">
        <v>561</v>
      </c>
      <c r="F161" s="375" t="s">
        <v>672</v>
      </c>
      <c r="G161" s="51" t="s">
        <v>139</v>
      </c>
      <c r="H161" s="415">
        <f>ROUNDUP((('UK-R-Dining Tables'!G161)*USD_per_GBP)*(1-UK_VAT),-1)</f>
        <v>11630</v>
      </c>
      <c r="I161" s="415">
        <f>ROUNDUP((('UK-R-Dining Tables'!H161)*USD_per_GBP)*(1-UK_VAT),-1)</f>
        <v>15240</v>
      </c>
      <c r="J161" s="87"/>
    </row>
    <row r="162" spans="1:10" ht="25.35" customHeight="1">
      <c r="A162" s="1"/>
      <c r="B162" s="14"/>
      <c r="C162" s="14"/>
      <c r="D162" s="14"/>
      <c r="E162" s="16" t="s">
        <v>3</v>
      </c>
      <c r="F162" s="93" t="s">
        <v>10</v>
      </c>
      <c r="G162" s="151" t="s">
        <v>136</v>
      </c>
      <c r="H162" s="415">
        <f>ROUNDUP((('UK-R-Dining Tables'!G162)*USD_per_GBP)*(1-UK_VAT),-1)</f>
        <v>13380</v>
      </c>
      <c r="I162" s="415">
        <f>ROUNDUP((('UK-R-Dining Tables'!H162)*USD_per_GBP)*(1-UK_VAT),-1)</f>
        <v>17520</v>
      </c>
      <c r="J162" s="91"/>
    </row>
    <row r="163" spans="1:10" ht="25.35" customHeight="1">
      <c r="A163" s="1"/>
      <c r="B163" s="14"/>
      <c r="C163" s="14"/>
      <c r="D163" s="14"/>
      <c r="E163" s="16" t="s">
        <v>4</v>
      </c>
      <c r="F163" s="93" t="s">
        <v>11</v>
      </c>
      <c r="G163" s="151" t="s">
        <v>133</v>
      </c>
      <c r="H163" s="415">
        <f>ROUNDUP((('UK-R-Dining Tables'!G163)*USD_per_GBP)*(1-UK_VAT),-1)</f>
        <v>14980</v>
      </c>
      <c r="I163" s="415">
        <f>ROUNDUP((('UK-R-Dining Tables'!H163)*USD_per_GBP)*(1-UK_VAT),-1)</f>
        <v>20140</v>
      </c>
      <c r="J163" s="91"/>
    </row>
    <row r="164" spans="1:10" ht="25.35" customHeight="1">
      <c r="A164" s="1"/>
      <c r="B164" s="14"/>
      <c r="C164" s="14"/>
      <c r="D164" s="14"/>
      <c r="E164" s="16" t="s">
        <v>5</v>
      </c>
      <c r="F164" s="93" t="s">
        <v>85</v>
      </c>
      <c r="G164" s="151" t="s">
        <v>137</v>
      </c>
      <c r="H164" s="415">
        <f>ROUNDUP((('UK-R-Dining Tables'!G164)*USD_per_GBP)*(1-UK_VAT),-1)</f>
        <v>19220</v>
      </c>
      <c r="I164" s="415">
        <f>ROUNDUP((('UK-R-Dining Tables'!H164)*USD_per_GBP)*(1-UK_VAT),-1)</f>
        <v>25180</v>
      </c>
      <c r="J164" s="91"/>
    </row>
    <row r="165" spans="1:10" ht="25.35" customHeight="1">
      <c r="B165" s="14"/>
      <c r="C165" s="14"/>
      <c r="D165" s="14"/>
      <c r="E165" s="24"/>
      <c r="F165" s="24"/>
      <c r="G165" s="67"/>
      <c r="H165" s="67"/>
      <c r="J165" s="67"/>
    </row>
    <row r="166" spans="1:10" ht="25.35" customHeight="1">
      <c r="B166" s="14"/>
      <c r="C166" s="14"/>
      <c r="D166" s="14"/>
      <c r="E166" s="210" t="s">
        <v>284</v>
      </c>
      <c r="F166" s="210"/>
      <c r="G166" s="67"/>
      <c r="H166" s="67"/>
      <c r="J166" s="67"/>
    </row>
    <row r="167" spans="1:10" ht="25.35" customHeight="1">
      <c r="B167" s="14"/>
      <c r="C167" s="14"/>
      <c r="D167" s="14"/>
      <c r="E167" s="141"/>
      <c r="F167" s="141"/>
      <c r="G167" s="67"/>
      <c r="H167" s="67"/>
      <c r="J167" s="67"/>
    </row>
    <row r="168" spans="1:10" ht="25.35" customHeight="1">
      <c r="B168" s="14"/>
      <c r="C168" s="14"/>
      <c r="D168" s="14"/>
      <c r="E168" s="141"/>
      <c r="F168" s="141"/>
      <c r="J168" s="67"/>
    </row>
    <row r="169" spans="1:10" ht="25.35" customHeight="1">
      <c r="B169" s="14"/>
      <c r="C169" s="14"/>
      <c r="D169" s="14"/>
      <c r="E169" s="82" t="s">
        <v>14</v>
      </c>
      <c r="F169" s="82"/>
      <c r="G169" s="160"/>
      <c r="H169" s="160"/>
      <c r="I169" s="373">
        <f>ROUNDUP((('UK-R-Dining Tables'!H169)*USD_per_GBP)*(1-UK_VAT),-1)</f>
        <v>2140</v>
      </c>
      <c r="J169" s="67"/>
    </row>
    <row r="170" spans="1:10" ht="25.35" customHeight="1">
      <c r="B170" s="14"/>
      <c r="C170" s="14"/>
      <c r="D170" s="14"/>
      <c r="E170" s="141"/>
      <c r="F170" s="141"/>
      <c r="G170" s="67"/>
      <c r="H170" s="67"/>
      <c r="J170" s="67"/>
    </row>
    <row r="171" spans="1:10" ht="48" customHeight="1">
      <c r="B171" s="14"/>
      <c r="C171" s="14"/>
      <c r="D171" s="14"/>
      <c r="E171" s="82" t="s">
        <v>84</v>
      </c>
      <c r="F171" s="82"/>
      <c r="G171" s="160"/>
      <c r="H171" s="160"/>
      <c r="I171" s="259">
        <f>ROUNDUP((('UK-R-Dining Tables'!H171)*USD_per_GBP)*(1-UK_VAT),-1)</f>
        <v>7420</v>
      </c>
      <c r="J171" s="67"/>
    </row>
    <row r="172" spans="1:10" ht="26.25">
      <c r="B172" s="14"/>
      <c r="C172" s="14"/>
      <c r="D172" s="14"/>
      <c r="E172" s="141"/>
      <c r="F172" s="141"/>
      <c r="G172" s="67"/>
      <c r="H172" s="67"/>
      <c r="J172" s="67"/>
    </row>
    <row r="173" spans="1:10" ht="26.25">
      <c r="B173" s="14"/>
      <c r="C173" s="14"/>
      <c r="D173" s="14"/>
      <c r="E173" s="131"/>
      <c r="F173" s="131"/>
      <c r="G173" s="67"/>
      <c r="H173" s="67"/>
      <c r="J173" s="67"/>
    </row>
    <row r="174" spans="1:10" s="353" customFormat="1" ht="48.75">
      <c r="A174" s="2" t="s">
        <v>23</v>
      </c>
      <c r="B174" s="25" t="s">
        <v>266</v>
      </c>
      <c r="C174" s="3"/>
      <c r="D174" s="3"/>
      <c r="E174" s="3"/>
      <c r="F174" s="3"/>
      <c r="G174" s="117"/>
      <c r="H174" s="71"/>
      <c r="I174" s="71"/>
      <c r="J174" s="71"/>
    </row>
    <row r="175" spans="1:10" ht="25.35" customHeight="1">
      <c r="A175" s="26"/>
      <c r="B175" s="26" t="s">
        <v>20</v>
      </c>
      <c r="C175" s="26"/>
      <c r="D175" s="26"/>
      <c r="E175" s="28" t="s">
        <v>0</v>
      </c>
      <c r="F175" s="705" t="s">
        <v>94</v>
      </c>
      <c r="G175" s="706"/>
      <c r="H175" s="177" t="s">
        <v>1</v>
      </c>
      <c r="I175" s="86" t="s">
        <v>114</v>
      </c>
      <c r="J175" s="266"/>
    </row>
    <row r="176" spans="1:10" ht="25.35" customHeight="1">
      <c r="A176" s="1"/>
      <c r="B176" s="14"/>
      <c r="C176" s="14"/>
      <c r="D176" s="14"/>
      <c r="E176" s="16"/>
      <c r="F176" s="375" t="s">
        <v>113</v>
      </c>
      <c r="G176" s="24" t="s">
        <v>174</v>
      </c>
      <c r="H176" s="118"/>
      <c r="I176" s="218" t="s">
        <v>219</v>
      </c>
      <c r="J176" s="87"/>
    </row>
    <row r="177" spans="1:10" ht="26.25">
      <c r="A177" s="1"/>
      <c r="B177" s="14"/>
      <c r="C177" s="14"/>
      <c r="D177" s="14"/>
      <c r="E177" s="16" t="s">
        <v>2</v>
      </c>
      <c r="F177" s="93" t="s">
        <v>267</v>
      </c>
      <c r="G177" s="270" t="s">
        <v>338</v>
      </c>
      <c r="H177" s="415">
        <f>ROUNDUP((('UK-R-Dining Tables'!G176)*USD_per_GBP)*(1-UK_VAT),-1)</f>
        <v>12930</v>
      </c>
      <c r="I177" s="415">
        <f>ROUNDUP((('UK-R-Dining Tables'!H176)*USD_per_GBP)*(1-UK_VAT),-1)</f>
        <v>16930</v>
      </c>
      <c r="J177" s="91"/>
    </row>
    <row r="178" spans="1:10" ht="26.25">
      <c r="A178" s="1"/>
      <c r="B178" s="14"/>
      <c r="C178" s="14"/>
      <c r="D178" s="14"/>
      <c r="E178" s="16" t="s">
        <v>3</v>
      </c>
      <c r="F178" s="93" t="s">
        <v>88</v>
      </c>
      <c r="G178" s="374" t="s">
        <v>138</v>
      </c>
      <c r="H178" s="415">
        <f>ROUNDUP((('UK-R-Dining Tables'!G177)*USD_per_GBP)*(1-UK_VAT),-1)</f>
        <v>14870</v>
      </c>
      <c r="I178" s="415">
        <f>ROUNDUP((('UK-R-Dining Tables'!H177)*USD_per_GBP)*(1-UK_VAT),-1)</f>
        <v>19470</v>
      </c>
      <c r="J178" s="91"/>
    </row>
    <row r="179" spans="1:10" ht="26.25">
      <c r="A179" s="1"/>
      <c r="B179" s="14"/>
      <c r="C179" s="14"/>
      <c r="D179" s="14"/>
      <c r="E179" s="16" t="s">
        <v>4</v>
      </c>
      <c r="F179" s="93" t="s">
        <v>268</v>
      </c>
      <c r="G179" s="374" t="s">
        <v>339</v>
      </c>
      <c r="H179" s="415">
        <f>ROUNDUP((('UK-R-Dining Tables'!G178)*USD_per_GBP)*(1-UK_VAT),-1)</f>
        <v>17100</v>
      </c>
      <c r="I179" s="415">
        <f>ROUNDUP((('UK-R-Dining Tables'!H178)*USD_per_GBP)*(1-UK_VAT),-1)</f>
        <v>22380</v>
      </c>
      <c r="J179" s="91"/>
    </row>
    <row r="180" spans="1:10" ht="25.35" customHeight="1">
      <c r="B180" s="14"/>
      <c r="C180" s="14"/>
      <c r="D180" s="14"/>
      <c r="E180" s="144" t="s">
        <v>5</v>
      </c>
      <c r="F180" s="93" t="s">
        <v>90</v>
      </c>
      <c r="G180" s="380" t="s">
        <v>340</v>
      </c>
      <c r="H180" s="415">
        <f>ROUNDUP((('UK-R-Dining Tables'!G179)*USD_per_GBP)*(1-UK_VAT),-1)</f>
        <v>21360</v>
      </c>
      <c r="I180" s="415">
        <f>ROUNDUP((('UK-R-Dining Tables'!H179)*USD_per_GBP)*(1-UK_VAT),-1)</f>
        <v>27980</v>
      </c>
      <c r="J180" s="67"/>
    </row>
    <row r="181" spans="1:10" ht="25.35" customHeight="1">
      <c r="B181" s="14"/>
      <c r="C181" s="14"/>
      <c r="D181" s="14"/>
      <c r="E181" s="24"/>
      <c r="F181" s="24"/>
      <c r="G181" s="67"/>
      <c r="J181" s="67"/>
    </row>
    <row r="182" spans="1:10" ht="25.35" customHeight="1">
      <c r="B182" s="14"/>
      <c r="C182" s="14"/>
      <c r="D182" s="14"/>
      <c r="E182" s="210" t="s">
        <v>22</v>
      </c>
      <c r="F182" s="210"/>
      <c r="G182" s="67"/>
      <c r="H182" s="67"/>
      <c r="J182" s="67"/>
    </row>
    <row r="183" spans="1:10" ht="25.35" customHeight="1">
      <c r="B183" s="14"/>
      <c r="C183" s="14"/>
      <c r="D183" s="14"/>
      <c r="E183" s="169"/>
      <c r="F183" s="169"/>
      <c r="G183" s="67"/>
      <c r="H183" s="67"/>
      <c r="J183" s="67"/>
    </row>
    <row r="184" spans="1:10" ht="25.35" customHeight="1">
      <c r="B184" s="14"/>
      <c r="C184" s="14"/>
      <c r="D184" s="14"/>
      <c r="J184" s="67"/>
    </row>
    <row r="185" spans="1:10" ht="25.35" customHeight="1">
      <c r="B185" s="14"/>
      <c r="C185" s="14"/>
      <c r="D185" s="14"/>
      <c r="E185" s="82" t="s">
        <v>200</v>
      </c>
      <c r="F185" s="82"/>
      <c r="G185" s="160"/>
      <c r="H185" s="160"/>
      <c r="I185" s="373">
        <f>ROUNDUP((('UK-R-Dining Tables'!H184)*USD_per_GBP)*(1-UK_VAT),-1)</f>
        <v>1350</v>
      </c>
      <c r="J185" s="67"/>
    </row>
    <row r="186" spans="1:10" ht="25.35" customHeight="1">
      <c r="B186" s="14"/>
      <c r="C186" s="14"/>
      <c r="D186" s="14"/>
      <c r="E186" s="141"/>
      <c r="F186" s="141"/>
      <c r="G186" s="67"/>
      <c r="H186" s="67"/>
      <c r="J186" s="67"/>
    </row>
    <row r="187" spans="1:10" ht="25.35" customHeight="1">
      <c r="B187" s="14"/>
      <c r="C187" s="14"/>
      <c r="D187" s="14"/>
      <c r="J187" s="67"/>
    </row>
    <row r="188" spans="1:10" ht="25.35" customHeight="1">
      <c r="B188" s="14"/>
      <c r="C188" s="14"/>
      <c r="D188" s="14"/>
      <c r="E188" s="82" t="s">
        <v>84</v>
      </c>
      <c r="F188" s="82"/>
      <c r="G188" s="160"/>
      <c r="H188" s="160"/>
      <c r="I188" s="373">
        <f>ROUNDUP((('UK-R-Dining Tables'!H187)*USD_per_GBP)*(1-UK_VAT),-1)</f>
        <v>5560</v>
      </c>
      <c r="J188" s="67"/>
    </row>
    <row r="189" spans="1:10" ht="25.35" customHeight="1">
      <c r="B189" s="14"/>
      <c r="C189" s="14"/>
      <c r="D189" s="14"/>
      <c r="E189" s="131"/>
      <c r="F189" s="131"/>
      <c r="G189" s="67"/>
      <c r="H189" s="67"/>
      <c r="J189" s="67"/>
    </row>
    <row r="190" spans="1:10" ht="25.35" customHeight="1">
      <c r="B190" s="14"/>
      <c r="C190" s="14"/>
      <c r="D190" s="14"/>
      <c r="E190" s="24"/>
      <c r="F190" s="24"/>
      <c r="G190" s="67"/>
      <c r="H190" s="67"/>
      <c r="J190" s="67"/>
    </row>
    <row r="191" spans="1:10" ht="19.5" customHeight="1">
      <c r="H191" s="119"/>
      <c r="I191" s="67"/>
      <c r="J191" s="67"/>
    </row>
    <row r="192" spans="1:10" ht="48.75">
      <c r="A192" s="349"/>
      <c r="B192" s="368" t="s">
        <v>329</v>
      </c>
      <c r="C192" s="350"/>
      <c r="D192" s="350"/>
      <c r="E192" s="350"/>
      <c r="F192" s="350"/>
      <c r="G192" s="351"/>
      <c r="H192" s="352"/>
      <c r="I192" s="352"/>
      <c r="J192" s="352"/>
    </row>
    <row r="193" spans="1:10" s="353" customFormat="1" ht="26.25">
      <c r="A193" s="26"/>
      <c r="B193" s="26" t="s">
        <v>8</v>
      </c>
      <c r="C193" s="26"/>
      <c r="D193" s="26"/>
      <c r="E193" s="28" t="s">
        <v>0</v>
      </c>
      <c r="F193" s="705" t="s">
        <v>94</v>
      </c>
      <c r="G193" s="706"/>
      <c r="H193" s="177" t="s">
        <v>324</v>
      </c>
      <c r="I193" s="266"/>
      <c r="J193" s="86"/>
    </row>
    <row r="194" spans="1:10" ht="25.35" customHeight="1">
      <c r="A194" s="1"/>
      <c r="B194" s="14"/>
      <c r="C194" s="14"/>
      <c r="D194" s="14"/>
      <c r="E194" s="16"/>
      <c r="F194" s="375" t="s">
        <v>113</v>
      </c>
      <c r="G194" s="23" t="s">
        <v>174</v>
      </c>
      <c r="H194" s="87"/>
      <c r="I194" s="87"/>
      <c r="J194" s="67"/>
    </row>
    <row r="195" spans="1:10" ht="25.35" customHeight="1">
      <c r="A195" s="1"/>
      <c r="B195" s="14"/>
      <c r="C195" s="14"/>
      <c r="D195" s="14"/>
      <c r="E195" s="16" t="s">
        <v>2</v>
      </c>
      <c r="F195" s="93" t="s">
        <v>9</v>
      </c>
      <c r="G195" s="51" t="s">
        <v>139</v>
      </c>
      <c r="H195" s="415">
        <f>ROUNDUP((('UK-R-Dining Tables'!G192)*USD_per_GBP)*(1-UK_VAT),-1)</f>
        <v>8020</v>
      </c>
      <c r="I195" s="213"/>
      <c r="J195" s="67"/>
    </row>
    <row r="196" spans="1:10" ht="26.25">
      <c r="A196" s="1"/>
      <c r="B196" s="14"/>
      <c r="C196" s="14"/>
      <c r="D196" s="14"/>
      <c r="E196" s="16" t="s">
        <v>3</v>
      </c>
      <c r="F196" s="93" t="s">
        <v>10</v>
      </c>
      <c r="G196" s="151" t="s">
        <v>136</v>
      </c>
      <c r="H196" s="415">
        <f>ROUNDUP((('UK-R-Dining Tables'!G193)*USD_per_GBP)*(1-UK_VAT),-1)</f>
        <v>9220</v>
      </c>
      <c r="I196" s="213"/>
      <c r="J196" s="67"/>
    </row>
    <row r="197" spans="1:10" ht="26.25">
      <c r="A197" s="1"/>
      <c r="B197" s="14"/>
      <c r="C197" s="14"/>
      <c r="D197" s="14"/>
      <c r="E197" s="16" t="s">
        <v>4</v>
      </c>
      <c r="F197" s="93" t="s">
        <v>11</v>
      </c>
      <c r="G197" s="151" t="s">
        <v>133</v>
      </c>
      <c r="H197" s="415">
        <f>ROUNDUP((('UK-R-Dining Tables'!G194)*USD_per_GBP)*(1-UK_VAT),-1)</f>
        <v>10610</v>
      </c>
      <c r="I197" s="213"/>
      <c r="J197" s="67"/>
    </row>
    <row r="198" spans="1:10" ht="26.25">
      <c r="B198" s="14"/>
      <c r="C198" s="14"/>
      <c r="D198" s="14"/>
      <c r="E198" s="144" t="s">
        <v>5</v>
      </c>
      <c r="F198" s="93" t="s">
        <v>85</v>
      </c>
      <c r="G198" s="151" t="s">
        <v>137</v>
      </c>
      <c r="H198" s="415">
        <f>ROUNDUP((('UK-R-Dining Tables'!G195)*USD_per_GBP)*(1-UK_VAT),-1)</f>
        <v>12750</v>
      </c>
      <c r="I198" s="213"/>
      <c r="J198" s="67"/>
    </row>
    <row r="199" spans="1:10" ht="25.35" customHeight="1">
      <c r="B199" s="14"/>
      <c r="C199" s="14"/>
      <c r="D199" s="14"/>
      <c r="E199" s="110"/>
      <c r="F199" s="110"/>
      <c r="G199" s="67"/>
      <c r="H199" s="67"/>
      <c r="I199" s="67"/>
      <c r="J199" s="67"/>
    </row>
    <row r="200" spans="1:10" ht="25.35" customHeight="1">
      <c r="B200" s="14"/>
      <c r="C200" s="14"/>
      <c r="D200" s="14"/>
      <c r="E200" s="210" t="s">
        <v>22</v>
      </c>
      <c r="F200" s="210"/>
      <c r="G200" s="67"/>
      <c r="H200" s="67"/>
      <c r="I200" s="67"/>
      <c r="J200" s="67"/>
    </row>
    <row r="201" spans="1:10" ht="25.35" customHeight="1">
      <c r="B201" s="14"/>
      <c r="C201" s="14"/>
      <c r="D201" s="14"/>
      <c r="E201" s="169"/>
      <c r="F201" s="169"/>
      <c r="G201" s="67"/>
      <c r="H201" s="67"/>
      <c r="I201" s="67"/>
      <c r="J201" s="67"/>
    </row>
    <row r="202" spans="1:10" ht="25.35" customHeight="1">
      <c r="B202" s="14"/>
      <c r="C202" s="14"/>
      <c r="D202" s="14"/>
      <c r="J202" s="67"/>
    </row>
    <row r="203" spans="1:10" ht="25.35" customHeight="1">
      <c r="B203" s="14"/>
      <c r="C203" s="14"/>
      <c r="D203" s="14"/>
      <c r="E203" s="175" t="s">
        <v>14</v>
      </c>
      <c r="F203" s="175"/>
      <c r="G203" s="160"/>
      <c r="H203" s="160"/>
      <c r="I203" s="161"/>
      <c r="J203" s="373">
        <f>ROUNDUP((('UK-R-Dining Tables'!I200)*USD_per_GBP)*(1-UK_VAT),-1)</f>
        <v>1490</v>
      </c>
    </row>
    <row r="204" spans="1:10" ht="25.35" customHeight="1">
      <c r="B204" s="14"/>
      <c r="C204" s="14"/>
      <c r="D204" s="14"/>
      <c r="E204" s="129"/>
      <c r="F204" s="129"/>
      <c r="G204" s="67"/>
      <c r="H204" s="67"/>
      <c r="I204" s="67"/>
      <c r="J204" s="67"/>
    </row>
    <row r="205" spans="1:10" ht="25.35" customHeight="1">
      <c r="B205" s="14"/>
      <c r="C205" s="14"/>
      <c r="D205" s="14"/>
      <c r="E205" s="129"/>
      <c r="F205" s="129"/>
      <c r="J205" s="67"/>
    </row>
    <row r="206" spans="1:10" ht="25.35" customHeight="1">
      <c r="B206" s="14"/>
      <c r="C206" s="14"/>
      <c r="D206" s="14"/>
      <c r="E206" s="175" t="s">
        <v>130</v>
      </c>
      <c r="F206" s="175"/>
      <c r="G206" s="160"/>
      <c r="H206" s="160"/>
      <c r="I206" s="163"/>
      <c r="J206" s="373">
        <f>ROUNDUP((('UK-R-Dining Tables'!I203)*USD_per_GBP)*(1-UK_VAT),-1)</f>
        <v>5240</v>
      </c>
    </row>
    <row r="207" spans="1:10" ht="25.35" customHeight="1">
      <c r="B207" s="14"/>
      <c r="C207" s="14"/>
      <c r="D207" s="14"/>
      <c r="E207" s="110"/>
      <c r="F207" s="110"/>
      <c r="G207" s="67"/>
      <c r="H207" s="67"/>
      <c r="J207" s="143"/>
    </row>
    <row r="208" spans="1:10" ht="25.35" customHeight="1">
      <c r="B208" s="14"/>
      <c r="C208" s="14"/>
      <c r="D208" s="14"/>
      <c r="E208" s="110"/>
      <c r="F208" s="110"/>
      <c r="G208" s="67"/>
      <c r="H208" s="67"/>
      <c r="J208" s="143"/>
    </row>
    <row r="209" spans="1:10" ht="25.35" customHeight="1">
      <c r="B209" s="14"/>
      <c r="C209" s="14"/>
      <c r="D209" s="14"/>
      <c r="E209" s="175" t="s">
        <v>577</v>
      </c>
      <c r="F209" s="175"/>
      <c r="G209" s="160"/>
      <c r="H209" s="160"/>
      <c r="I209" s="163"/>
      <c r="J209" s="373">
        <f>ROUNDUP((('UK-R-Dining Tables'!I206)*USD_per_GBP)*(1-UK_VAT),-1)</f>
        <v>1250</v>
      </c>
    </row>
    <row r="210" spans="1:10" s="353" customFormat="1" ht="47.25" customHeight="1">
      <c r="A210"/>
      <c r="B210" s="14"/>
      <c r="C210" s="14"/>
      <c r="D210" s="14"/>
      <c r="E210" s="110"/>
      <c r="F210" s="110"/>
      <c r="G210" s="67"/>
      <c r="H210" s="67"/>
      <c r="I210" s="9"/>
      <c r="J210" s="143"/>
    </row>
    <row r="211" spans="1:10" ht="48.75">
      <c r="A211" s="349"/>
      <c r="B211" s="354" t="s">
        <v>306</v>
      </c>
      <c r="C211" s="350"/>
      <c r="D211" s="350"/>
      <c r="E211" s="350"/>
      <c r="F211" s="350"/>
      <c r="G211" s="351"/>
      <c r="H211" s="352"/>
      <c r="I211" s="352"/>
      <c r="J211" s="352"/>
    </row>
    <row r="212" spans="1:10" ht="26.25">
      <c r="A212" s="26"/>
      <c r="B212" s="26" t="s">
        <v>8</v>
      </c>
      <c r="C212" s="26"/>
      <c r="D212" s="26"/>
      <c r="E212" s="28" t="s">
        <v>0</v>
      </c>
      <c r="F212" s="705" t="s">
        <v>94</v>
      </c>
      <c r="G212" s="706"/>
      <c r="H212" s="28" t="s">
        <v>1</v>
      </c>
      <c r="I212" s="266" t="s">
        <v>114</v>
      </c>
      <c r="J212" s="266"/>
    </row>
    <row r="213" spans="1:10" ht="42">
      <c r="A213" s="1"/>
      <c r="B213" s="14"/>
      <c r="C213" s="14"/>
      <c r="D213" s="14"/>
      <c r="E213" s="16"/>
      <c r="F213" s="375" t="s">
        <v>113</v>
      </c>
      <c r="G213" s="23" t="s">
        <v>174</v>
      </c>
      <c r="H213"/>
      <c r="I213" s="616" t="s">
        <v>673</v>
      </c>
      <c r="J213" s="67"/>
    </row>
    <row r="214" spans="1:10" ht="25.35" customHeight="1">
      <c r="A214" s="1"/>
      <c r="B214" s="14"/>
      <c r="C214" s="14"/>
      <c r="D214" s="14"/>
      <c r="E214" s="16" t="s">
        <v>2</v>
      </c>
      <c r="F214" s="93" t="s">
        <v>9</v>
      </c>
      <c r="G214" s="51" t="s">
        <v>139</v>
      </c>
      <c r="H214" s="415">
        <f>ROUNDUP((('UK-R-Dining Tables'!G215)*USD_per_GBP)*(1-UK_VAT),-1)</f>
        <v>11630</v>
      </c>
      <c r="I214" s="415">
        <f>ROUNDUP((('UK-R-Dining Tables'!H215)*USD_per_GBP)*(1-UK_VAT),-1)</f>
        <v>15240</v>
      </c>
      <c r="J214" s="67"/>
    </row>
    <row r="215" spans="1:10" ht="26.25">
      <c r="A215" s="1"/>
      <c r="B215" s="14"/>
      <c r="C215" s="14"/>
      <c r="D215" s="14"/>
      <c r="E215" s="16" t="s">
        <v>3</v>
      </c>
      <c r="F215" s="93" t="s">
        <v>10</v>
      </c>
      <c r="G215" s="151" t="s">
        <v>136</v>
      </c>
      <c r="H215" s="415">
        <f>ROUNDUP((('UK-R-Dining Tables'!G216)*USD_per_GBP)*(1-UK_VAT),-1)</f>
        <v>13380</v>
      </c>
      <c r="I215" s="415">
        <f>ROUNDUP((('UK-R-Dining Tables'!H216)*USD_per_GBP)*(1-UK_VAT),-1)</f>
        <v>17520</v>
      </c>
      <c r="J215" s="67"/>
    </row>
    <row r="216" spans="1:10" s="14" customFormat="1" ht="28.35" customHeight="1">
      <c r="A216" s="1"/>
      <c r="E216" s="16" t="s">
        <v>4</v>
      </c>
      <c r="F216" s="93" t="s">
        <v>11</v>
      </c>
      <c r="G216" s="151" t="s">
        <v>133</v>
      </c>
      <c r="H216" s="415">
        <f>ROUNDUP((('UK-R-Dining Tables'!G217)*USD_per_GBP)*(1-UK_VAT),-1)</f>
        <v>15380</v>
      </c>
      <c r="I216" s="415">
        <f>ROUNDUP((('UK-R-Dining Tables'!H217)*USD_per_GBP)*(1-UK_VAT),-1)</f>
        <v>20140</v>
      </c>
      <c r="J216" s="67"/>
    </row>
    <row r="217" spans="1:10" ht="26.25">
      <c r="B217" s="14"/>
      <c r="C217" s="14"/>
      <c r="D217" s="14"/>
      <c r="E217" s="144" t="s">
        <v>5</v>
      </c>
      <c r="F217" s="93" t="s">
        <v>85</v>
      </c>
      <c r="G217" s="151" t="s">
        <v>137</v>
      </c>
      <c r="H217" s="415">
        <f>ROUNDUP((('UK-R-Dining Tables'!G218)*USD_per_GBP)*(1-UK_VAT),-1)</f>
        <v>19220</v>
      </c>
      <c r="I217" s="415">
        <f>ROUNDUP((('UK-R-Dining Tables'!H218)*USD_per_GBP)*(1-UK_VAT),-1)</f>
        <v>25180</v>
      </c>
      <c r="J217" s="67"/>
    </row>
    <row r="218" spans="1:10" ht="26.25">
      <c r="B218" s="14"/>
      <c r="C218" s="14"/>
      <c r="D218" s="14"/>
      <c r="E218" s="110"/>
      <c r="F218" s="110"/>
      <c r="G218" s="67"/>
      <c r="H218" s="67"/>
      <c r="I218" s="67"/>
      <c r="J218" s="67"/>
    </row>
    <row r="219" spans="1:10" ht="26.25">
      <c r="B219" s="14"/>
      <c r="C219" s="14"/>
      <c r="D219" s="14"/>
      <c r="E219" s="210" t="s">
        <v>22</v>
      </c>
      <c r="F219" s="210"/>
      <c r="G219" s="67"/>
      <c r="H219" s="67"/>
      <c r="I219" s="67"/>
      <c r="J219" s="67"/>
    </row>
    <row r="220" spans="1:10" ht="26.25">
      <c r="B220" s="14"/>
      <c r="C220" s="14"/>
      <c r="D220" s="14"/>
      <c r="E220" s="169"/>
      <c r="F220" s="169"/>
      <c r="G220" s="67"/>
      <c r="H220" s="67"/>
      <c r="I220" s="67"/>
      <c r="J220" s="67"/>
    </row>
    <row r="221" spans="1:10" ht="26.25">
      <c r="B221" s="14"/>
      <c r="C221" s="14"/>
      <c r="D221" s="14"/>
      <c r="J221" s="67"/>
    </row>
    <row r="222" spans="1:10" ht="25.35" customHeight="1">
      <c r="B222" s="14"/>
      <c r="C222" s="14"/>
      <c r="D222" s="14"/>
      <c r="E222" s="175" t="s">
        <v>14</v>
      </c>
      <c r="F222" s="175"/>
      <c r="G222" s="160"/>
      <c r="H222" s="160"/>
      <c r="I222" s="161"/>
      <c r="J222" s="373">
        <f>ROUNDUP((('UK-R-Dining Tables'!I223)*USD_per_GBP)*(1-UK_VAT),-1)</f>
        <v>1490</v>
      </c>
    </row>
    <row r="223" spans="1:10" ht="25.35" customHeight="1">
      <c r="B223" s="14"/>
      <c r="C223" s="14"/>
      <c r="D223" s="14"/>
      <c r="E223" s="129"/>
      <c r="F223" s="129"/>
      <c r="G223" s="67"/>
      <c r="H223" s="67"/>
      <c r="I223" s="67"/>
      <c r="J223" s="67"/>
    </row>
    <row r="224" spans="1:10" ht="25.35" customHeight="1">
      <c r="B224" s="14"/>
      <c r="C224" s="14"/>
      <c r="D224" s="14"/>
      <c r="E224" s="129"/>
      <c r="F224" s="129"/>
      <c r="J224" s="67"/>
    </row>
    <row r="225" spans="1:10" ht="25.35" customHeight="1">
      <c r="B225" s="14"/>
      <c r="C225" s="14"/>
      <c r="D225" s="14"/>
      <c r="E225" s="175" t="s">
        <v>130</v>
      </c>
      <c r="F225" s="175"/>
      <c r="G225" s="160"/>
      <c r="H225" s="160"/>
      <c r="I225" s="163"/>
      <c r="J225" s="373">
        <f>ROUNDUP((('UK-R-Dining Tables'!I226)*USD_per_GBP)*(1-UK_VAT),-1)</f>
        <v>5240</v>
      </c>
    </row>
    <row r="226" spans="1:10" ht="25.35" customHeight="1">
      <c r="B226" s="14"/>
      <c r="C226" s="14"/>
      <c r="D226" s="14"/>
      <c r="E226" s="110"/>
      <c r="F226" s="110"/>
      <c r="G226" s="67"/>
      <c r="H226" s="67"/>
      <c r="J226" s="143"/>
    </row>
    <row r="227" spans="1:10" ht="48.75">
      <c r="A227" s="349"/>
      <c r="B227" s="354" t="s">
        <v>332</v>
      </c>
      <c r="C227" s="350"/>
      <c r="D227" s="350"/>
      <c r="E227" s="350"/>
      <c r="F227" s="350"/>
      <c r="G227" s="351"/>
      <c r="H227" s="352"/>
      <c r="I227" s="352"/>
      <c r="J227" s="352"/>
    </row>
    <row r="228" spans="1:10" s="353" customFormat="1" ht="26.25">
      <c r="A228" s="26"/>
      <c r="B228" s="26" t="s">
        <v>91</v>
      </c>
      <c r="C228" s="26"/>
      <c r="D228" s="26"/>
      <c r="E228" s="28" t="s">
        <v>0</v>
      </c>
      <c r="F228" s="703" t="s">
        <v>94</v>
      </c>
      <c r="G228" s="704"/>
      <c r="H228" s="177" t="s">
        <v>324</v>
      </c>
      <c r="I228" s="266" t="s">
        <v>304</v>
      </c>
      <c r="J228" s="266"/>
    </row>
    <row r="229" spans="1:10" ht="26.25">
      <c r="A229" s="1"/>
      <c r="B229" s="14"/>
      <c r="C229" s="14"/>
      <c r="D229" s="14"/>
      <c r="E229" s="16"/>
      <c r="F229" s="378" t="s">
        <v>113</v>
      </c>
      <c r="G229" s="427" t="s">
        <v>174</v>
      </c>
      <c r="H229" s="87"/>
      <c r="I229" s="87"/>
      <c r="J229" s="67"/>
    </row>
    <row r="230" spans="1:10" ht="26.25">
      <c r="A230" s="1"/>
      <c r="B230" s="14"/>
      <c r="C230" s="14"/>
      <c r="D230" s="14"/>
      <c r="E230" s="16" t="s">
        <v>2</v>
      </c>
      <c r="F230" s="379" t="s">
        <v>267</v>
      </c>
      <c r="G230" s="270" t="s">
        <v>338</v>
      </c>
      <c r="H230" s="415">
        <f>ROUNDUP((('UK-R-Dining Tables'!G231)*USD_per_GBP)*(1-UK_VAT),-1)</f>
        <v>8740</v>
      </c>
      <c r="I230" s="213"/>
      <c r="J230" s="67"/>
    </row>
    <row r="231" spans="1:10" ht="25.35" customHeight="1">
      <c r="A231" s="1"/>
      <c r="B231" s="14"/>
      <c r="C231" s="14"/>
      <c r="D231" s="14"/>
      <c r="E231" s="16" t="s">
        <v>3</v>
      </c>
      <c r="F231" s="379" t="s">
        <v>88</v>
      </c>
      <c r="G231" s="270" t="s">
        <v>138</v>
      </c>
      <c r="H231" s="415">
        <f>ROUNDUP((('UK-R-Dining Tables'!G232)*USD_per_GBP)*(1-UK_VAT),-1)</f>
        <v>10050</v>
      </c>
      <c r="I231" s="213"/>
      <c r="J231" s="67"/>
    </row>
    <row r="232" spans="1:10" ht="25.35" customHeight="1">
      <c r="A232" s="1"/>
      <c r="B232" s="14"/>
      <c r="C232" s="14"/>
      <c r="D232" s="14"/>
      <c r="E232" s="16" t="s">
        <v>4</v>
      </c>
      <c r="F232" s="379" t="s">
        <v>268</v>
      </c>
      <c r="G232" s="270" t="s">
        <v>339</v>
      </c>
      <c r="H232" s="415">
        <f>ROUNDUP((('UK-R-Dining Tables'!G233)*USD_per_GBP)*(1-UK_VAT),-1)</f>
        <v>11550</v>
      </c>
      <c r="I232" s="213"/>
      <c r="J232" s="67"/>
    </row>
    <row r="233" spans="1:10" ht="26.25">
      <c r="A233" s="1"/>
      <c r="B233" s="14"/>
      <c r="C233" s="14"/>
      <c r="D233" s="14"/>
      <c r="E233" s="16" t="s">
        <v>5</v>
      </c>
      <c r="F233" s="380" t="s">
        <v>90</v>
      </c>
      <c r="G233" s="380" t="s">
        <v>340</v>
      </c>
      <c r="H233" s="415">
        <f>ROUNDUP((('UK-R-Dining Tables'!G234)*USD_per_GBP)*(1-UK_VAT),-1)</f>
        <v>14440</v>
      </c>
      <c r="I233" s="213"/>
      <c r="J233" s="67"/>
    </row>
    <row r="234" spans="1:10" s="14" customFormat="1" ht="28.35" customHeight="1">
      <c r="A234"/>
      <c r="E234" s="110"/>
      <c r="F234" s="110"/>
      <c r="G234" s="67"/>
      <c r="H234" s="67"/>
      <c r="I234" s="67"/>
      <c r="J234" s="67"/>
    </row>
    <row r="235" spans="1:10" ht="26.25">
      <c r="B235" s="14"/>
      <c r="C235" s="14"/>
      <c r="D235" s="14"/>
      <c r="E235" s="210" t="s">
        <v>13</v>
      </c>
      <c r="F235" s="210"/>
      <c r="G235" s="67"/>
      <c r="H235" s="67"/>
      <c r="I235" s="67"/>
      <c r="J235" s="67"/>
    </row>
    <row r="236" spans="1:10" ht="26.25">
      <c r="B236" s="14"/>
      <c r="C236" s="14"/>
      <c r="D236" s="14"/>
      <c r="E236" s="169"/>
      <c r="F236" s="169"/>
      <c r="H236" s="67"/>
      <c r="I236" s="67"/>
      <c r="J236" s="67"/>
    </row>
    <row r="237" spans="1:10" ht="26.25">
      <c r="B237" s="14"/>
      <c r="C237" s="14"/>
      <c r="D237" s="14"/>
      <c r="J237" s="67"/>
    </row>
    <row r="238" spans="1:10" ht="26.25">
      <c r="B238" s="14"/>
      <c r="C238" s="14"/>
      <c r="D238" s="14"/>
      <c r="E238" s="175" t="s">
        <v>14</v>
      </c>
      <c r="F238" s="175"/>
      <c r="G238" s="160"/>
      <c r="H238" s="160"/>
      <c r="I238" s="161"/>
      <c r="J238" s="373">
        <f>ROUNDUP((('UK-R-Dining Tables'!I239)*USD_per_GBP)*(1-UK_VAT),-1)</f>
        <v>1490</v>
      </c>
    </row>
    <row r="239" spans="1:10" ht="26.25">
      <c r="B239" s="14"/>
      <c r="C239" s="14"/>
      <c r="D239" s="14"/>
      <c r="E239" s="129"/>
      <c r="F239" s="129"/>
      <c r="G239" s="67"/>
      <c r="H239" s="67"/>
      <c r="I239" s="67"/>
      <c r="J239" s="67"/>
    </row>
    <row r="240" spans="1:10" ht="25.35" customHeight="1">
      <c r="B240" s="14"/>
      <c r="C240" s="14"/>
      <c r="D240" s="14"/>
      <c r="E240" s="129"/>
      <c r="F240" s="129"/>
      <c r="J240" s="67"/>
    </row>
    <row r="241" spans="1:10" ht="25.35" customHeight="1">
      <c r="B241" s="14"/>
      <c r="C241" s="14"/>
      <c r="D241" s="14"/>
      <c r="E241" s="175" t="s">
        <v>130</v>
      </c>
      <c r="F241" s="175"/>
      <c r="G241" s="160"/>
      <c r="H241" s="160"/>
      <c r="I241" s="163"/>
      <c r="J241" s="373">
        <f>ROUNDUP((('UK-R-Dining Tables'!I242)*USD_per_GBP)*(1-UK_VAT),-1)</f>
        <v>5240</v>
      </c>
    </row>
    <row r="242" spans="1:10" ht="25.35" customHeight="1">
      <c r="B242" s="14"/>
      <c r="C242" s="14"/>
      <c r="D242" s="14"/>
      <c r="E242" s="110"/>
      <c r="F242" s="110"/>
      <c r="G242" s="67"/>
      <c r="H242" s="67"/>
      <c r="J242" s="143"/>
    </row>
    <row r="243" spans="1:10" ht="25.35" customHeight="1">
      <c r="B243" s="14"/>
      <c r="C243" s="14"/>
      <c r="D243" s="14"/>
      <c r="E243" s="175" t="s">
        <v>577</v>
      </c>
      <c r="F243" s="175"/>
      <c r="G243" s="160"/>
      <c r="H243" s="160"/>
      <c r="I243" s="163"/>
      <c r="J243" s="373">
        <f>ROUNDUP((('UK-R-Dining Tables'!I244)*USD_per_GBP)*(1-UK_VAT),-1)</f>
        <v>1250</v>
      </c>
    </row>
    <row r="244" spans="1:10" ht="25.35" customHeight="1">
      <c r="H244" s="119"/>
      <c r="J244" s="120"/>
    </row>
    <row r="245" spans="1:10" ht="25.35" customHeight="1">
      <c r="H245" s="119"/>
      <c r="J245" s="120"/>
    </row>
    <row r="246" spans="1:10" s="353" customFormat="1" ht="42.75" customHeight="1">
      <c r="A246" s="349"/>
      <c r="B246" s="354" t="s">
        <v>306</v>
      </c>
      <c r="C246" s="350"/>
      <c r="D246" s="350"/>
      <c r="E246" s="350"/>
      <c r="F246" s="350"/>
      <c r="G246" s="351"/>
      <c r="H246" s="352"/>
      <c r="I246" s="352"/>
      <c r="J246" s="352"/>
    </row>
    <row r="247" spans="1:10" ht="26.25">
      <c r="A247" s="26"/>
      <c r="B247" s="26" t="s">
        <v>91</v>
      </c>
      <c r="C247" s="26"/>
      <c r="D247" s="26"/>
      <c r="E247" s="28" t="s">
        <v>0</v>
      </c>
      <c r="F247" s="703" t="s">
        <v>94</v>
      </c>
      <c r="G247" s="704"/>
      <c r="H247" s="28" t="s">
        <v>1</v>
      </c>
      <c r="I247" s="266" t="s">
        <v>114</v>
      </c>
      <c r="J247" s="266"/>
    </row>
    <row r="248" spans="1:10" ht="26.25">
      <c r="A248" s="1"/>
      <c r="B248" s="14"/>
      <c r="C248" s="14"/>
      <c r="D248" s="14"/>
      <c r="E248" s="16"/>
      <c r="F248" s="378" t="s">
        <v>113</v>
      </c>
      <c r="G248" s="427" t="s">
        <v>174</v>
      </c>
      <c r="H248"/>
      <c r="I248" s="219" t="s">
        <v>219</v>
      </c>
      <c r="J248" s="67"/>
    </row>
    <row r="249" spans="1:10" ht="26.25">
      <c r="A249" s="1"/>
      <c r="B249" s="14"/>
      <c r="C249" s="14"/>
      <c r="D249" s="14"/>
      <c r="E249" s="16" t="s">
        <v>2</v>
      </c>
      <c r="F249" s="379" t="s">
        <v>267</v>
      </c>
      <c r="G249" s="377" t="s">
        <v>338</v>
      </c>
      <c r="H249" s="415">
        <f>ROUNDUP((('UK-R-Dining Tables'!G250)*USD_per_GBP)*(1-UK_VAT),-1)</f>
        <v>12660</v>
      </c>
      <c r="I249" s="415">
        <f>ROUNDUP((('UK-R-Dining Tables'!H250)*USD_per_GBP)*(1-UK_VAT),-1)</f>
        <v>16590</v>
      </c>
      <c r="J249" s="67"/>
    </row>
    <row r="250" spans="1:10" s="14" customFormat="1" ht="28.35" customHeight="1">
      <c r="A250" s="1"/>
      <c r="E250" s="16" t="s">
        <v>3</v>
      </c>
      <c r="F250" s="379" t="s">
        <v>88</v>
      </c>
      <c r="G250" s="270" t="s">
        <v>138</v>
      </c>
      <c r="H250" s="415">
        <f>ROUNDUP((('UK-R-Dining Tables'!G251)*USD_per_GBP)*(1-UK_VAT),-1)</f>
        <v>14560</v>
      </c>
      <c r="I250" s="415">
        <f>ROUNDUP((('UK-R-Dining Tables'!H251)*USD_per_GBP)*(1-UK_VAT),-1)</f>
        <v>19080</v>
      </c>
      <c r="J250" s="67"/>
    </row>
    <row r="251" spans="1:10" ht="26.25">
      <c r="A251" s="1"/>
      <c r="B251" s="14"/>
      <c r="C251" s="14"/>
      <c r="D251" s="14"/>
      <c r="E251" s="16" t="s">
        <v>4</v>
      </c>
      <c r="F251" s="379" t="s">
        <v>268</v>
      </c>
      <c r="G251" s="270" t="s">
        <v>339</v>
      </c>
      <c r="H251" s="415">
        <f>ROUNDUP((('UK-R-Dining Tables'!G252)*USD_per_GBP)*(1-UK_VAT),-1)</f>
        <v>16750</v>
      </c>
      <c r="I251" s="415">
        <f>ROUNDUP((('UK-R-Dining Tables'!H252)*USD_per_GBP)*(1-UK_VAT),-1)</f>
        <v>21930</v>
      </c>
      <c r="J251" s="67"/>
    </row>
    <row r="252" spans="1:10" ht="26.25">
      <c r="A252" s="1"/>
      <c r="B252" s="14"/>
      <c r="C252" s="14"/>
      <c r="D252" s="14"/>
      <c r="E252" s="16" t="s">
        <v>5</v>
      </c>
      <c r="F252" s="380" t="s">
        <v>90</v>
      </c>
      <c r="G252" s="380" t="s">
        <v>340</v>
      </c>
      <c r="H252" s="415">
        <f>ROUNDUP((('UK-R-Dining Tables'!G253)*USD_per_GBP)*(1-UK_VAT),-1)</f>
        <v>20930</v>
      </c>
      <c r="I252" s="415">
        <f>ROUNDUP((('UK-R-Dining Tables'!H253)*USD_per_GBP)*(1-UK_VAT),-1)</f>
        <v>27420</v>
      </c>
      <c r="J252" s="67"/>
    </row>
    <row r="253" spans="1:10" ht="26.25">
      <c r="B253" s="14"/>
      <c r="C253" s="14"/>
      <c r="D253" s="14"/>
      <c r="E253" s="110"/>
      <c r="F253" s="110"/>
      <c r="G253" s="67"/>
      <c r="H253" s="67"/>
      <c r="I253" s="67"/>
      <c r="J253" s="67"/>
    </row>
    <row r="254" spans="1:10" ht="26.25">
      <c r="B254" s="14"/>
      <c r="C254" s="14"/>
      <c r="D254" s="14"/>
      <c r="E254" s="210" t="s">
        <v>13</v>
      </c>
      <c r="F254" s="210"/>
      <c r="G254" s="67"/>
      <c r="H254" s="67"/>
      <c r="I254" s="67"/>
      <c r="J254" s="67"/>
    </row>
    <row r="255" spans="1:10" ht="25.35" customHeight="1">
      <c r="B255" s="14"/>
      <c r="C255" s="14"/>
      <c r="D255" s="14"/>
      <c r="E255" s="169"/>
      <c r="F255" s="169"/>
      <c r="H255" s="67"/>
      <c r="I255" s="67"/>
      <c r="J255" s="67"/>
    </row>
    <row r="256" spans="1:10" ht="25.35" customHeight="1">
      <c r="B256" s="14"/>
      <c r="C256" s="14"/>
      <c r="D256" s="14"/>
      <c r="J256" s="67"/>
    </row>
    <row r="257" spans="1:10" ht="25.35" customHeight="1">
      <c r="B257" s="14"/>
      <c r="C257" s="14"/>
      <c r="D257" s="14"/>
      <c r="E257" s="175" t="s">
        <v>14</v>
      </c>
      <c r="F257" s="175"/>
      <c r="G257" s="160"/>
      <c r="H257" s="160"/>
      <c r="I257" s="161"/>
      <c r="J257" s="373">
        <v>1310</v>
      </c>
    </row>
    <row r="258" spans="1:10" ht="25.35" customHeight="1">
      <c r="B258" s="14"/>
      <c r="C258" s="14"/>
      <c r="D258" s="14"/>
      <c r="E258" s="129"/>
      <c r="F258" s="129"/>
      <c r="G258" s="67"/>
      <c r="H258" s="67"/>
      <c r="I258" s="67"/>
      <c r="J258" s="67"/>
    </row>
    <row r="259" spans="1:10" ht="25.35" customHeight="1">
      <c r="B259" s="14"/>
      <c r="C259" s="14"/>
      <c r="D259" s="14"/>
      <c r="E259" s="129"/>
      <c r="F259" s="129"/>
      <c r="J259" s="67"/>
    </row>
    <row r="260" spans="1:10" ht="24.75" customHeight="1">
      <c r="B260" s="14"/>
      <c r="C260" s="14"/>
      <c r="D260" s="14"/>
      <c r="E260" s="129"/>
      <c r="F260" s="129"/>
      <c r="J260" s="67"/>
    </row>
    <row r="261" spans="1:10" ht="25.35" customHeight="1">
      <c r="B261" s="14"/>
      <c r="C261" s="14"/>
      <c r="D261" s="14"/>
      <c r="E261" s="175" t="s">
        <v>130</v>
      </c>
      <c r="F261" s="175"/>
      <c r="G261" s="160"/>
      <c r="H261" s="160"/>
      <c r="I261" s="163"/>
      <c r="J261" s="373">
        <v>4580</v>
      </c>
    </row>
    <row r="262" spans="1:10" ht="25.35" customHeight="1">
      <c r="B262" s="14"/>
      <c r="C262" s="14"/>
      <c r="D262" s="14"/>
      <c r="E262" s="110"/>
      <c r="F262" s="110"/>
      <c r="G262" s="67"/>
      <c r="H262" s="67"/>
      <c r="J262" s="415"/>
    </row>
    <row r="263" spans="1:10" ht="47.1" customHeight="1">
      <c r="H263" s="119"/>
      <c r="J263" s="120"/>
    </row>
    <row r="264" spans="1:10" ht="48.75">
      <c r="A264" s="349"/>
      <c r="B264" s="354" t="s">
        <v>332</v>
      </c>
      <c r="C264" s="350"/>
      <c r="D264" s="350"/>
      <c r="E264" s="350"/>
      <c r="F264" s="350"/>
      <c r="G264" s="351"/>
      <c r="H264" s="352"/>
      <c r="I264" s="352"/>
      <c r="J264" s="352"/>
    </row>
    <row r="265" spans="1:10" ht="26.25">
      <c r="A265" s="26"/>
      <c r="B265" s="26" t="s">
        <v>92</v>
      </c>
      <c r="C265" s="26"/>
      <c r="D265" s="26"/>
      <c r="E265" s="28" t="s">
        <v>0</v>
      </c>
      <c r="F265" s="703" t="s">
        <v>94</v>
      </c>
      <c r="G265" s="704"/>
      <c r="H265" s="177" t="s">
        <v>324</v>
      </c>
      <c r="I265" s="266"/>
      <c r="J265" s="266"/>
    </row>
    <row r="266" spans="1:10" ht="26.25">
      <c r="A266" s="1"/>
      <c r="B266" s="14"/>
      <c r="C266" s="14"/>
      <c r="D266" s="14"/>
      <c r="E266" s="16"/>
      <c r="F266" s="183" t="s">
        <v>113</v>
      </c>
      <c r="G266" s="229" t="s">
        <v>174</v>
      </c>
      <c r="H266" s="87"/>
      <c r="I266" s="87"/>
      <c r="J266" s="67"/>
    </row>
    <row r="267" spans="1:10" ht="26.25">
      <c r="A267" s="1"/>
      <c r="B267" s="14"/>
      <c r="C267" s="14"/>
      <c r="D267" s="14"/>
      <c r="E267" s="16" t="s">
        <v>684</v>
      </c>
      <c r="F267" s="229" t="s">
        <v>682</v>
      </c>
      <c r="G267" s="151" t="s">
        <v>134</v>
      </c>
      <c r="H267" s="415">
        <f>ROUNDUP((('UK-R-Dining Tables'!G267)*USD_per_GBP)*(1-UK_VAT),-1)</f>
        <v>5530</v>
      </c>
      <c r="I267" s="87"/>
      <c r="J267" s="67"/>
    </row>
    <row r="268" spans="1:10" s="14" customFormat="1" ht="28.35" customHeight="1">
      <c r="A268" s="1"/>
      <c r="E268" s="16" t="s">
        <v>3</v>
      </c>
      <c r="F268" s="229" t="s">
        <v>17</v>
      </c>
      <c r="G268" s="274" t="s">
        <v>170</v>
      </c>
      <c r="H268" s="415">
        <f>ROUNDUP((('UK-R-Dining Tables'!G268)*USD_per_GBP)*(1-UK_VAT),-1)</f>
        <v>6360</v>
      </c>
      <c r="I268" s="213"/>
      <c r="J268" s="67"/>
    </row>
    <row r="269" spans="1:10" ht="26.25">
      <c r="A269" s="1"/>
      <c r="B269" s="14"/>
      <c r="C269" s="14"/>
      <c r="D269" s="14"/>
      <c r="E269" s="16" t="s">
        <v>4</v>
      </c>
      <c r="F269" s="229" t="s">
        <v>18</v>
      </c>
      <c r="G269" s="274" t="s">
        <v>334</v>
      </c>
      <c r="H269" s="415">
        <f>ROUNDUP((('UK-R-Dining Tables'!G269)*USD_per_GBP)*(1-UK_VAT),-1)</f>
        <v>7950</v>
      </c>
      <c r="I269" s="213"/>
      <c r="J269" s="67"/>
    </row>
    <row r="270" spans="1:10" ht="26.25">
      <c r="A270" s="1"/>
      <c r="B270" s="14"/>
      <c r="C270" s="14"/>
      <c r="D270" s="14"/>
      <c r="E270" s="16" t="s">
        <v>5</v>
      </c>
      <c r="F270" s="229" t="s">
        <v>681</v>
      </c>
      <c r="G270" s="274" t="s">
        <v>683</v>
      </c>
      <c r="H270" s="415">
        <f>ROUNDUP((('UK-R-Dining Tables'!G270)*USD_per_GBP)*(1-UK_VAT),-1)</f>
        <v>9130</v>
      </c>
      <c r="I270" s="213"/>
      <c r="J270" s="67"/>
    </row>
    <row r="271" spans="1:10" ht="26.25">
      <c r="B271" s="14"/>
      <c r="C271" s="14"/>
      <c r="D271" s="14"/>
      <c r="E271" s="110"/>
      <c r="F271" s="110"/>
      <c r="G271" s="67"/>
      <c r="H271" s="67"/>
      <c r="I271" s="67"/>
      <c r="J271" s="67"/>
    </row>
    <row r="272" spans="1:10" ht="26.25">
      <c r="B272" s="14"/>
      <c r="C272" s="14"/>
      <c r="D272" s="14"/>
      <c r="E272" s="210" t="s">
        <v>22</v>
      </c>
      <c r="F272" s="210"/>
      <c r="G272" s="67"/>
      <c r="H272" s="67"/>
      <c r="I272" s="67"/>
      <c r="J272" s="67"/>
    </row>
    <row r="273" spans="1:10" ht="26.25">
      <c r="B273" s="14"/>
      <c r="C273" s="14"/>
      <c r="D273" s="14"/>
      <c r="E273" s="169"/>
      <c r="F273" s="169"/>
      <c r="G273" s="67"/>
      <c r="H273" s="67"/>
      <c r="I273" s="67"/>
      <c r="J273" s="67"/>
    </row>
    <row r="274" spans="1:10" ht="25.35" customHeight="1">
      <c r="B274" s="14"/>
      <c r="C274" s="14"/>
      <c r="D274" s="14"/>
      <c r="J274" s="67"/>
    </row>
    <row r="275" spans="1:10" ht="25.35" customHeight="1">
      <c r="B275" s="14"/>
      <c r="C275" s="14"/>
      <c r="D275" s="14"/>
      <c r="E275" s="175" t="s">
        <v>14</v>
      </c>
      <c r="F275" s="175"/>
      <c r="G275" s="160"/>
      <c r="H275" s="160"/>
      <c r="I275" s="161"/>
      <c r="J275" s="373">
        <f>ROUNDUP((('UK-R-Dining Tables'!I275)*USD_per_GBP)*(1-UK_VAT),-1)</f>
        <v>1490</v>
      </c>
    </row>
    <row r="276" spans="1:10" ht="25.35" customHeight="1">
      <c r="B276" s="14"/>
      <c r="C276" s="14"/>
      <c r="D276" s="14"/>
      <c r="E276" s="129"/>
      <c r="F276" s="129"/>
      <c r="G276" s="67"/>
      <c r="H276" s="67"/>
      <c r="I276" s="67"/>
      <c r="J276" s="67"/>
    </row>
    <row r="277" spans="1:10" ht="25.35" customHeight="1">
      <c r="B277" s="14"/>
      <c r="C277" s="14"/>
      <c r="D277" s="14"/>
      <c r="E277" s="129"/>
      <c r="F277" s="129"/>
      <c r="J277" s="67"/>
    </row>
    <row r="278" spans="1:10" ht="25.35" customHeight="1">
      <c r="B278" s="14"/>
      <c r="C278" s="14"/>
      <c r="D278" s="14"/>
      <c r="E278" s="175" t="s">
        <v>86</v>
      </c>
      <c r="F278" s="175"/>
      <c r="G278" s="160"/>
      <c r="H278" s="160"/>
      <c r="I278" s="163"/>
      <c r="J278" s="373">
        <f>ROUNDUP((('UK-R-Dining Tables'!I278)*USD_per_GBP)*(1-UK_VAT),-1)</f>
        <v>5240</v>
      </c>
    </row>
    <row r="279" spans="1:10" ht="25.35" customHeight="1">
      <c r="B279" s="14"/>
      <c r="C279" s="14"/>
      <c r="D279" s="14"/>
      <c r="E279" s="14"/>
      <c r="F279" s="14"/>
      <c r="G279" s="67"/>
      <c r="H279" s="87"/>
      <c r="I279" s="67"/>
      <c r="J279" s="67"/>
    </row>
    <row r="280" spans="1:10" ht="25.35" customHeight="1">
      <c r="B280" s="14"/>
      <c r="C280" s="14"/>
      <c r="D280" s="14"/>
      <c r="E280" s="175" t="s">
        <v>577</v>
      </c>
      <c r="F280" s="175"/>
      <c r="G280" s="160"/>
      <c r="H280" s="160"/>
      <c r="I280" s="163"/>
      <c r="J280" s="373">
        <f>ROUNDUP((('UK-R-Dining Tables'!I280)*USD_per_GBP)*(1-UK_VAT),-1)</f>
        <v>1250</v>
      </c>
    </row>
    <row r="281" spans="1:10" ht="48.75">
      <c r="A281" s="349"/>
      <c r="B281" s="354" t="s">
        <v>306</v>
      </c>
      <c r="C281" s="350"/>
      <c r="D281" s="350"/>
      <c r="E281" s="350"/>
      <c r="F281" s="350"/>
      <c r="G281" s="351"/>
      <c r="H281" s="352"/>
      <c r="I281" s="352"/>
      <c r="J281" s="352"/>
    </row>
    <row r="282" spans="1:10" ht="26.25">
      <c r="A282" s="26"/>
      <c r="B282" s="26" t="s">
        <v>92</v>
      </c>
      <c r="C282" s="26"/>
      <c r="D282" s="26"/>
      <c r="E282" s="28" t="s">
        <v>0</v>
      </c>
      <c r="F282" s="703" t="s">
        <v>94</v>
      </c>
      <c r="G282" s="704"/>
      <c r="H282" s="28" t="s">
        <v>1</v>
      </c>
      <c r="I282" s="266" t="s">
        <v>114</v>
      </c>
      <c r="J282" s="266"/>
    </row>
    <row r="283" spans="1:10" ht="26.25">
      <c r="A283" s="1"/>
      <c r="B283" s="14"/>
      <c r="C283" s="14"/>
      <c r="D283" s="14"/>
      <c r="E283" s="16"/>
      <c r="F283" s="183" t="s">
        <v>113</v>
      </c>
      <c r="G283" s="229" t="s">
        <v>174</v>
      </c>
      <c r="H283"/>
      <c r="I283" s="219" t="s">
        <v>219</v>
      </c>
      <c r="J283"/>
    </row>
    <row r="284" spans="1:10" ht="26.25">
      <c r="A284" s="1"/>
      <c r="B284" s="14"/>
      <c r="C284" s="14"/>
      <c r="D284" s="14"/>
      <c r="E284" s="16" t="s">
        <v>684</v>
      </c>
      <c r="F284" s="229" t="s">
        <v>682</v>
      </c>
      <c r="G284" s="151" t="s">
        <v>134</v>
      </c>
      <c r="H284" s="415">
        <f>ROUNDUP((('UK-R-Dining Tables'!G286)*USD_per_GBP)*(1-UK_VAT),-1)</f>
        <v>8010</v>
      </c>
      <c r="I284" s="415">
        <f>ROUNDUP((('UK-R-Dining Tables'!H286)*USD_per_GBP)*(1-UK_VAT),-1)</f>
        <v>10500</v>
      </c>
      <c r="J284"/>
    </row>
    <row r="285" spans="1:10" ht="26.25">
      <c r="A285" s="1"/>
      <c r="B285" s="14"/>
      <c r="C285" s="14"/>
      <c r="D285" s="14"/>
      <c r="E285" s="16" t="s">
        <v>3</v>
      </c>
      <c r="F285" s="229" t="s">
        <v>17</v>
      </c>
      <c r="G285" s="274" t="s">
        <v>170</v>
      </c>
      <c r="H285" s="415">
        <f>ROUNDUP((('UK-R-Dining Tables'!G287)*USD_per_GBP)*(1-UK_VAT),-1)</f>
        <v>9220</v>
      </c>
      <c r="I285" s="415">
        <f>ROUNDUP((('UK-R-Dining Tables'!H287)*USD_per_GBP)*(1-UK_VAT),-1)</f>
        <v>12080</v>
      </c>
      <c r="J285" s="142"/>
    </row>
    <row r="286" spans="1:10" ht="26.25">
      <c r="A286" s="1"/>
      <c r="B286" s="14"/>
      <c r="C286" s="14"/>
      <c r="D286" s="14"/>
      <c r="E286" s="16" t="s">
        <v>4</v>
      </c>
      <c r="F286" s="229" t="s">
        <v>18</v>
      </c>
      <c r="G286" s="274" t="s">
        <v>334</v>
      </c>
      <c r="H286" s="415">
        <f>ROUNDUP((('UK-R-Dining Tables'!G288)*USD_per_GBP)*(1-UK_VAT),-1)</f>
        <v>11520</v>
      </c>
      <c r="I286" s="415">
        <f>ROUNDUP((('UK-R-Dining Tables'!H288)*USD_per_GBP)*(1-UK_VAT),-1)</f>
        <v>15090</v>
      </c>
      <c r="J286" s="142"/>
    </row>
    <row r="287" spans="1:10" ht="26.25">
      <c r="A287" s="1"/>
      <c r="B287" s="14"/>
      <c r="C287" s="14"/>
      <c r="D287" s="14"/>
      <c r="E287" s="16" t="s">
        <v>5</v>
      </c>
      <c r="F287" s="229" t="s">
        <v>681</v>
      </c>
      <c r="G287" s="274" t="s">
        <v>683</v>
      </c>
      <c r="H287" s="415">
        <f>ROUNDUP((('UK-R-Dining Tables'!G289)*USD_per_GBP)*(1-UK_VAT),-1)</f>
        <v>13240</v>
      </c>
      <c r="I287" s="415">
        <f>ROUNDUP((('UK-R-Dining Tables'!H289)*USD_per_GBP)*(1-UK_VAT),-1)</f>
        <v>17350</v>
      </c>
      <c r="J287" s="142"/>
    </row>
    <row r="288" spans="1:10" ht="26.25">
      <c r="B288" s="14"/>
      <c r="C288" s="14"/>
      <c r="D288" s="14"/>
      <c r="E288" s="110"/>
      <c r="F288" s="110"/>
      <c r="G288" s="67"/>
      <c r="H288" s="67"/>
      <c r="I288" s="67"/>
      <c r="J288" s="67"/>
    </row>
    <row r="289" spans="1:10" ht="26.25">
      <c r="B289" s="14"/>
      <c r="C289" s="14"/>
      <c r="D289" s="14"/>
      <c r="E289" s="210" t="s">
        <v>22</v>
      </c>
      <c r="F289" s="210"/>
      <c r="G289" s="67"/>
      <c r="H289" s="67"/>
      <c r="I289" s="67"/>
      <c r="J289" s="67"/>
    </row>
    <row r="290" spans="1:10" ht="26.25">
      <c r="B290" s="14"/>
      <c r="C290" s="14"/>
      <c r="D290" s="14"/>
      <c r="E290" s="169"/>
      <c r="F290" s="169"/>
      <c r="G290" s="67"/>
      <c r="H290" s="67"/>
      <c r="I290" s="67"/>
      <c r="J290" s="67"/>
    </row>
    <row r="291" spans="1:10" ht="26.25">
      <c r="B291" s="14"/>
      <c r="C291" s="14"/>
      <c r="D291" s="14"/>
      <c r="J291" s="67"/>
    </row>
    <row r="292" spans="1:10" ht="25.35" customHeight="1">
      <c r="B292" s="14"/>
      <c r="C292" s="14"/>
      <c r="D292" s="14"/>
      <c r="E292" s="175" t="s">
        <v>14</v>
      </c>
      <c r="F292" s="175"/>
      <c r="G292" s="160"/>
      <c r="H292" s="160"/>
      <c r="I292" s="161"/>
      <c r="J292" s="373">
        <f>ROUNDUP((('UK-R-Dining Tables'!I294)*USD_per_GBP)*(1-UK_VAT),-1)</f>
        <v>1490</v>
      </c>
    </row>
    <row r="293" spans="1:10" ht="25.35" customHeight="1">
      <c r="B293" s="14"/>
      <c r="C293" s="14"/>
      <c r="D293" s="14"/>
      <c r="E293" s="129"/>
      <c r="F293" s="129"/>
      <c r="G293" s="67"/>
      <c r="H293" s="67"/>
      <c r="I293" s="67"/>
      <c r="J293" s="67"/>
    </row>
    <row r="294" spans="1:10" ht="25.35" customHeight="1">
      <c r="B294" s="14"/>
      <c r="C294" s="14"/>
      <c r="D294" s="14"/>
      <c r="E294" s="129"/>
      <c r="F294" s="129"/>
      <c r="J294" s="67"/>
    </row>
    <row r="295" spans="1:10" ht="25.35" customHeight="1">
      <c r="B295" s="14"/>
      <c r="C295" s="14"/>
      <c r="D295" s="14"/>
      <c r="E295" s="175" t="s">
        <v>86</v>
      </c>
      <c r="F295" s="175"/>
      <c r="G295" s="160"/>
      <c r="H295" s="160"/>
      <c r="I295" s="163"/>
      <c r="J295" s="373">
        <f>ROUNDUP((('UK-R-Dining Tables'!I297)*USD_per_GBP)*(1-UK_VAT),-1)</f>
        <v>5240</v>
      </c>
    </row>
    <row r="296" spans="1:10" ht="25.35" customHeight="1">
      <c r="B296" s="14"/>
      <c r="C296" s="14"/>
      <c r="D296" s="14"/>
      <c r="E296" s="14"/>
      <c r="F296" s="14"/>
      <c r="G296" s="67"/>
      <c r="H296" s="87"/>
      <c r="I296" s="67"/>
      <c r="J296" s="67"/>
    </row>
    <row r="297" spans="1:10" ht="25.35" customHeight="1">
      <c r="B297" s="14"/>
      <c r="C297" s="14"/>
      <c r="D297" s="14"/>
      <c r="E297" s="14"/>
      <c r="F297" s="14"/>
      <c r="G297" s="67"/>
      <c r="H297" s="87"/>
      <c r="I297" s="67"/>
      <c r="J297" s="67"/>
    </row>
    <row r="298" spans="1:10" ht="25.35" customHeight="1">
      <c r="B298" s="14"/>
      <c r="C298" s="14"/>
      <c r="D298" s="14"/>
      <c r="E298" s="14"/>
      <c r="F298" s="14"/>
      <c r="G298" s="67"/>
      <c r="H298" s="87"/>
      <c r="I298" s="67"/>
      <c r="J298" s="67"/>
    </row>
    <row r="299" spans="1:10" ht="25.35" customHeight="1">
      <c r="B299" s="14"/>
      <c r="C299" s="14"/>
      <c r="D299" s="14"/>
      <c r="E299" s="14"/>
      <c r="F299" s="14"/>
      <c r="G299" s="67"/>
      <c r="H299" s="87"/>
      <c r="I299" s="67"/>
      <c r="J299" s="67"/>
    </row>
    <row r="300" spans="1:10" ht="48.75">
      <c r="A300" s="2"/>
      <c r="B300" s="25" t="s">
        <v>743</v>
      </c>
      <c r="C300" s="3"/>
      <c r="D300" s="3"/>
      <c r="E300" s="3"/>
      <c r="F300" s="3"/>
      <c r="G300" s="117"/>
      <c r="H300" s="71"/>
      <c r="I300" s="71"/>
      <c r="J300" s="71"/>
    </row>
    <row r="301" spans="1:10" s="14" customFormat="1" ht="26.25">
      <c r="A301" s="85"/>
      <c r="B301" s="26" t="s">
        <v>8</v>
      </c>
      <c r="C301" s="26"/>
      <c r="D301" s="26"/>
      <c r="E301" s="28" t="s">
        <v>0</v>
      </c>
      <c r="F301" s="705" t="s">
        <v>94</v>
      </c>
      <c r="G301" s="706"/>
      <c r="H301" s="33" t="s">
        <v>324</v>
      </c>
      <c r="I301" s="125"/>
      <c r="J301" s="36"/>
    </row>
    <row r="302" spans="1:10" ht="26.25">
      <c r="A302" s="1"/>
      <c r="B302" s="14"/>
      <c r="C302" s="14"/>
      <c r="D302" s="14"/>
      <c r="E302" s="16"/>
      <c r="F302" s="375" t="s">
        <v>113</v>
      </c>
      <c r="G302" s="23" t="s">
        <v>174</v>
      </c>
      <c r="H302" s="87"/>
      <c r="I302" s="98"/>
      <c r="J302" s="67"/>
    </row>
    <row r="303" spans="1:10" ht="26.25">
      <c r="A303" s="1"/>
      <c r="B303" s="14"/>
      <c r="C303" s="14"/>
      <c r="D303" s="14"/>
      <c r="E303" s="16" t="s">
        <v>2</v>
      </c>
      <c r="F303" s="93" t="s">
        <v>9</v>
      </c>
      <c r="G303" s="51" t="s">
        <v>139</v>
      </c>
      <c r="H303" s="415">
        <f>ROUNDUP((('UK-R-Dining Tables'!G302)*USD_per_GBP)*(1-UK_VAT),-1)</f>
        <v>7140</v>
      </c>
      <c r="J303" s="67"/>
    </row>
    <row r="304" spans="1:10" ht="26.25">
      <c r="A304" s="1"/>
      <c r="B304" s="14"/>
      <c r="C304" s="14"/>
      <c r="D304" s="14"/>
      <c r="E304" s="16" t="s">
        <v>3</v>
      </c>
      <c r="F304" s="93" t="s">
        <v>10</v>
      </c>
      <c r="G304" s="151" t="s">
        <v>136</v>
      </c>
      <c r="H304" s="415">
        <f>ROUNDUP((('UK-R-Dining Tables'!G303)*USD_per_GBP)*(1-UK_VAT),-1)</f>
        <v>8200</v>
      </c>
      <c r="J304" s="67"/>
    </row>
    <row r="305" spans="1:10" ht="26.25">
      <c r="A305" s="1"/>
      <c r="B305" s="14"/>
      <c r="C305" s="14"/>
      <c r="D305" s="14"/>
      <c r="E305" s="16" t="s">
        <v>4</v>
      </c>
      <c r="F305" s="93" t="s">
        <v>11</v>
      </c>
      <c r="G305" s="151" t="s">
        <v>133</v>
      </c>
      <c r="H305" s="415">
        <f>ROUNDUP((('UK-R-Dining Tables'!G304)*USD_per_GBP)*(1-UK_VAT),-1)</f>
        <v>9440</v>
      </c>
      <c r="J305" s="67"/>
    </row>
    <row r="306" spans="1:10" ht="26.25">
      <c r="A306" s="1"/>
      <c r="B306" s="14"/>
      <c r="C306" s="14"/>
      <c r="D306" s="14"/>
      <c r="E306" s="16" t="s">
        <v>5</v>
      </c>
      <c r="F306" s="93" t="s">
        <v>85</v>
      </c>
      <c r="G306" s="151" t="s">
        <v>137</v>
      </c>
      <c r="H306" s="415">
        <f>ROUNDUP((('UK-R-Dining Tables'!G305)*USD_per_GBP)*(1-UK_VAT),-1)</f>
        <v>11790</v>
      </c>
      <c r="J306" s="67"/>
    </row>
    <row r="307" spans="1:10" ht="26.25">
      <c r="B307" s="14"/>
      <c r="C307" s="14"/>
      <c r="D307" s="14"/>
      <c r="E307" s="110"/>
      <c r="F307" s="110"/>
      <c r="G307" s="67"/>
      <c r="H307" s="67"/>
      <c r="I307" s="67"/>
      <c r="J307" s="67"/>
    </row>
    <row r="308" spans="1:10" ht="25.35" customHeight="1">
      <c r="B308" s="14"/>
      <c r="C308" s="14"/>
      <c r="D308" s="14"/>
      <c r="E308" s="110"/>
      <c r="F308" s="110"/>
      <c r="G308" s="67"/>
      <c r="H308" s="67"/>
      <c r="I308" s="67"/>
      <c r="J308" s="67"/>
    </row>
    <row r="309" spans="1:10" ht="25.35" customHeight="1">
      <c r="B309" s="14"/>
      <c r="C309" s="14"/>
      <c r="D309" s="14"/>
      <c r="E309" s="210" t="s">
        <v>93</v>
      </c>
      <c r="F309" s="210"/>
      <c r="G309" s="67"/>
      <c r="H309" s="67"/>
      <c r="I309" s="67"/>
      <c r="J309" s="67"/>
    </row>
    <row r="310" spans="1:10" ht="25.35" customHeight="1">
      <c r="B310" s="14"/>
      <c r="C310" s="14"/>
      <c r="D310" s="14"/>
      <c r="E310" s="169"/>
      <c r="F310" s="169"/>
      <c r="G310" s="67"/>
      <c r="H310" s="67"/>
      <c r="I310" s="67"/>
      <c r="J310" s="67"/>
    </row>
    <row r="311" spans="1:10" ht="25.35" customHeight="1">
      <c r="B311" s="14"/>
      <c r="C311" s="14"/>
      <c r="D311" s="14"/>
      <c r="E311" s="81" t="s">
        <v>14</v>
      </c>
      <c r="F311" s="81"/>
      <c r="G311" s="160"/>
      <c r="H311" s="160"/>
      <c r="I311" s="373">
        <f>ROUNDUP((('UK-R-Dining Tables'!H310)*USD_per_GBP)*(1-UK_VAT),-1)</f>
        <v>1350</v>
      </c>
      <c r="J311" s="67"/>
    </row>
    <row r="312" spans="1:10" ht="25.35" customHeight="1">
      <c r="B312" s="14"/>
      <c r="C312" s="14"/>
      <c r="D312" s="14"/>
      <c r="E312" s="24"/>
      <c r="F312" s="24"/>
      <c r="G312" s="67"/>
      <c r="H312" s="67"/>
      <c r="I312" s="415"/>
      <c r="J312" s="67"/>
    </row>
    <row r="313" spans="1:10" ht="25.35" customHeight="1">
      <c r="B313" s="14"/>
      <c r="C313" s="14"/>
      <c r="D313" s="14"/>
      <c r="E313" s="14"/>
      <c r="F313" s="14"/>
      <c r="G313" s="67"/>
      <c r="H313" s="87"/>
      <c r="I313" s="67"/>
      <c r="J313" s="67"/>
    </row>
    <row r="314" spans="1:10" ht="48.75">
      <c r="A314" s="2"/>
      <c r="B314" s="25" t="s">
        <v>739</v>
      </c>
      <c r="C314" s="3"/>
      <c r="D314" s="3"/>
      <c r="E314" s="3"/>
      <c r="F314" s="3"/>
      <c r="G314" s="117"/>
      <c r="H314" s="71"/>
      <c r="I314" s="71"/>
      <c r="J314" s="71"/>
    </row>
    <row r="315" spans="1:10" s="14" customFormat="1" ht="26.25">
      <c r="A315" s="85"/>
      <c r="B315" s="26" t="s">
        <v>8</v>
      </c>
      <c r="C315" s="26"/>
      <c r="D315" s="26"/>
      <c r="E315" s="28" t="s">
        <v>0</v>
      </c>
      <c r="F315" s="705" t="s">
        <v>94</v>
      </c>
      <c r="G315" s="706"/>
      <c r="H315" s="33" t="s">
        <v>689</v>
      </c>
      <c r="I315" s="212" t="s">
        <v>598</v>
      </c>
      <c r="J315" s="36"/>
    </row>
    <row r="316" spans="1:10" ht="26.25">
      <c r="A316" s="1"/>
      <c r="B316" s="14"/>
      <c r="C316" s="14"/>
      <c r="D316" s="14"/>
      <c r="E316" s="16"/>
      <c r="F316" s="375" t="s">
        <v>113</v>
      </c>
      <c r="G316" s="23" t="s">
        <v>174</v>
      </c>
      <c r="H316" s="87"/>
      <c r="I316" s="218" t="s">
        <v>663</v>
      </c>
      <c r="J316" s="67"/>
    </row>
    <row r="317" spans="1:10" ht="26.25">
      <c r="A317" s="1"/>
      <c r="B317" s="14"/>
      <c r="C317" s="14"/>
      <c r="D317" s="14"/>
      <c r="E317" s="16" t="s">
        <v>2</v>
      </c>
      <c r="F317" s="93" t="s">
        <v>9</v>
      </c>
      <c r="G317" s="51" t="s">
        <v>139</v>
      </c>
      <c r="H317" s="415">
        <f>ROUNDUP((('UK-R-Dining Tables'!G315)*USD_per_GBP)*(1-UK_VAT),-1)</f>
        <v>10340</v>
      </c>
      <c r="I317" s="415">
        <f>ROUNDUP((('UK-R-Dining Tables'!H315)*USD_per_GBP)*(1-UK_VAT),-1)</f>
        <v>13550</v>
      </c>
      <c r="J317" s="67"/>
    </row>
    <row r="318" spans="1:10" ht="26.25">
      <c r="A318" s="1"/>
      <c r="B318" s="14"/>
      <c r="C318" s="14"/>
      <c r="D318" s="14"/>
      <c r="E318" s="16" t="s">
        <v>3</v>
      </c>
      <c r="F318" s="93" t="s">
        <v>10</v>
      </c>
      <c r="G318" s="151" t="s">
        <v>136</v>
      </c>
      <c r="H318" s="415">
        <f>ROUNDUP((('UK-R-Dining Tables'!G316)*USD_per_GBP)*(1-UK_VAT),-1)</f>
        <v>11890</v>
      </c>
      <c r="I318" s="415">
        <f>ROUNDUP((('UK-R-Dining Tables'!H316)*USD_per_GBP)*(1-UK_VAT),-1)</f>
        <v>15570</v>
      </c>
      <c r="J318" s="67"/>
    </row>
    <row r="319" spans="1:10" ht="26.25">
      <c r="A319" s="1"/>
      <c r="B319" s="14"/>
      <c r="C319" s="14"/>
      <c r="D319" s="14"/>
      <c r="E319" s="16" t="s">
        <v>4</v>
      </c>
      <c r="F319" s="93" t="s">
        <v>11</v>
      </c>
      <c r="G319" s="151" t="s">
        <v>133</v>
      </c>
      <c r="H319" s="415">
        <f>ROUNDUP((('UK-R-Dining Tables'!G317)*USD_per_GBP)*(1-UK_VAT),-1)</f>
        <v>13670</v>
      </c>
      <c r="I319" s="415">
        <f>ROUNDUP((('UK-R-Dining Tables'!H317)*USD_per_GBP)*(1-UK_VAT),-1)</f>
        <v>17910</v>
      </c>
      <c r="J319" s="67"/>
    </row>
    <row r="320" spans="1:10" ht="26.25">
      <c r="A320" s="1"/>
      <c r="B320" s="14"/>
      <c r="C320" s="14"/>
      <c r="D320" s="14"/>
      <c r="E320" s="16" t="s">
        <v>5</v>
      </c>
      <c r="F320" s="93" t="s">
        <v>85</v>
      </c>
      <c r="G320" s="151" t="s">
        <v>137</v>
      </c>
      <c r="H320" s="415">
        <f>ROUNDUP((('UK-R-Dining Tables'!G318)*USD_per_GBP)*(1-UK_VAT),-1)</f>
        <v>17080</v>
      </c>
      <c r="I320" s="415">
        <f>ROUNDUP((('UK-R-Dining Tables'!H318)*USD_per_GBP)*(1-UK_VAT),-1)</f>
        <v>22380</v>
      </c>
      <c r="J320" s="67"/>
    </row>
    <row r="321" spans="1:10" ht="26.25">
      <c r="B321" s="14"/>
      <c r="C321" s="14"/>
      <c r="D321" s="14"/>
      <c r="E321" s="110"/>
      <c r="F321" s="110"/>
      <c r="G321" s="67"/>
      <c r="H321" s="67"/>
      <c r="I321" s="67"/>
      <c r="J321" s="67"/>
    </row>
    <row r="322" spans="1:10" ht="25.35" customHeight="1">
      <c r="B322" s="14"/>
      <c r="C322" s="14"/>
      <c r="D322" s="14"/>
      <c r="E322" s="110"/>
      <c r="F322" s="110"/>
      <c r="G322" s="67"/>
      <c r="H322" s="67"/>
      <c r="I322" s="67"/>
      <c r="J322" s="67"/>
    </row>
    <row r="323" spans="1:10" ht="25.35" customHeight="1">
      <c r="B323" s="14"/>
      <c r="C323" s="14"/>
      <c r="D323" s="14"/>
      <c r="E323" s="210" t="s">
        <v>93</v>
      </c>
      <c r="F323" s="210"/>
      <c r="G323" s="67"/>
      <c r="H323" s="67"/>
      <c r="I323" s="67"/>
      <c r="J323" s="67"/>
    </row>
    <row r="324" spans="1:10" ht="25.35" customHeight="1">
      <c r="B324" s="14"/>
      <c r="C324" s="14"/>
      <c r="D324" s="14"/>
      <c r="E324" s="169"/>
      <c r="F324" s="169"/>
      <c r="G324" s="67"/>
      <c r="H324" s="67"/>
      <c r="I324" s="67"/>
      <c r="J324" s="67"/>
    </row>
    <row r="325" spans="1:10" ht="25.35" customHeight="1">
      <c r="B325" s="14"/>
      <c r="C325" s="14"/>
      <c r="D325" s="14"/>
      <c r="E325" s="81" t="s">
        <v>14</v>
      </c>
      <c r="F325" s="81"/>
      <c r="G325" s="160"/>
      <c r="H325" s="160"/>
      <c r="I325" s="373">
        <f>ROUNDUP((('UK-R-Dining Tables'!H323)*USD_per_GBP)*(1-UK_VAT),-1)</f>
        <v>1350</v>
      </c>
      <c r="J325" s="67"/>
    </row>
    <row r="326" spans="1:10" ht="25.35" customHeight="1">
      <c r="B326" s="14"/>
      <c r="C326" s="14"/>
      <c r="D326" s="14"/>
      <c r="E326" s="24"/>
      <c r="F326" s="24"/>
      <c r="G326" s="67"/>
      <c r="H326" s="67"/>
      <c r="I326" s="415"/>
      <c r="J326" s="67"/>
    </row>
    <row r="327" spans="1:10" ht="25.35" customHeight="1">
      <c r="B327" s="14"/>
      <c r="C327" s="14"/>
      <c r="D327" s="14"/>
      <c r="E327" s="14"/>
      <c r="F327" s="14"/>
      <c r="G327" s="67"/>
      <c r="H327" s="87"/>
      <c r="I327" s="67"/>
      <c r="J327" s="67"/>
    </row>
    <row r="328" spans="1:10" ht="48.75">
      <c r="A328" s="2"/>
      <c r="B328" s="25" t="s">
        <v>263</v>
      </c>
      <c r="C328" s="3"/>
      <c r="D328" s="3"/>
      <c r="E328" s="3"/>
      <c r="F328" s="3"/>
      <c r="G328" s="117"/>
      <c r="H328" s="71"/>
      <c r="I328" s="71"/>
      <c r="J328" s="71"/>
    </row>
    <row r="329" spans="1:10" ht="26.25">
      <c r="A329" s="85"/>
      <c r="B329" s="26" t="s">
        <v>8</v>
      </c>
      <c r="C329" s="26"/>
      <c r="D329" s="26"/>
      <c r="E329" s="28" t="s">
        <v>0</v>
      </c>
      <c r="F329" s="705" t="s">
        <v>94</v>
      </c>
      <c r="G329" s="706"/>
      <c r="H329" s="33" t="s">
        <v>325</v>
      </c>
      <c r="I329" s="212"/>
      <c r="J329" s="36"/>
    </row>
    <row r="330" spans="1:10" s="14" customFormat="1" ht="28.35" customHeight="1">
      <c r="A330" s="1"/>
      <c r="E330" s="16"/>
      <c r="F330" s="375" t="s">
        <v>113</v>
      </c>
      <c r="G330" s="23" t="s">
        <v>174</v>
      </c>
      <c r="H330" s="87"/>
      <c r="I330" s="98"/>
      <c r="J330" s="67"/>
    </row>
    <row r="331" spans="1:10" ht="26.25">
      <c r="A331" s="1"/>
      <c r="B331" s="14"/>
      <c r="C331" s="14"/>
      <c r="D331" s="14"/>
      <c r="E331" s="16" t="s">
        <v>2</v>
      </c>
      <c r="F331" s="93" t="s">
        <v>9</v>
      </c>
      <c r="G331" s="51" t="s">
        <v>139</v>
      </c>
      <c r="H331" s="415">
        <f>ROUNDUP((('UK-R-Dining Tables'!G328)*USD_per_GBP)*(1-UK_VAT),-1)</f>
        <v>7140</v>
      </c>
      <c r="I331" s="213"/>
      <c r="J331" s="67"/>
    </row>
    <row r="332" spans="1:10" ht="26.25">
      <c r="A332" s="1"/>
      <c r="B332" s="14"/>
      <c r="C332" s="14"/>
      <c r="D332" s="14"/>
      <c r="E332" s="16" t="s">
        <v>3</v>
      </c>
      <c r="F332" s="93" t="s">
        <v>10</v>
      </c>
      <c r="G332" s="151" t="s">
        <v>136</v>
      </c>
      <c r="H332" s="415">
        <f>ROUNDUP((('UK-R-Dining Tables'!G329)*USD_per_GBP)*(1-UK_VAT),-1)</f>
        <v>8200</v>
      </c>
      <c r="I332" s="213"/>
      <c r="J332" s="67"/>
    </row>
    <row r="333" spans="1:10" ht="26.25">
      <c r="A333" s="1"/>
      <c r="B333" s="14"/>
      <c r="C333" s="14"/>
      <c r="D333" s="14"/>
      <c r="E333" s="16" t="s">
        <v>4</v>
      </c>
      <c r="F333" s="93" t="s">
        <v>11</v>
      </c>
      <c r="G333" s="151" t="s">
        <v>133</v>
      </c>
      <c r="H333" s="415">
        <f>ROUNDUP((('UK-R-Dining Tables'!G330)*USD_per_GBP)*(1-UK_VAT),-1)</f>
        <v>9440</v>
      </c>
      <c r="I333" s="213"/>
      <c r="J333" s="67"/>
    </row>
    <row r="334" spans="1:10" ht="25.35" customHeight="1">
      <c r="A334" s="1"/>
      <c r="B334" s="14"/>
      <c r="C334" s="14"/>
      <c r="D334" s="14"/>
      <c r="E334" s="16" t="s">
        <v>5</v>
      </c>
      <c r="F334" s="93" t="s">
        <v>85</v>
      </c>
      <c r="G334" s="151" t="s">
        <v>137</v>
      </c>
      <c r="H334" s="415">
        <f>ROUNDUP((('UK-R-Dining Tables'!G331)*USD_per_GBP)*(1-UK_VAT),-1)</f>
        <v>11790</v>
      </c>
      <c r="I334" s="213"/>
      <c r="J334" s="67"/>
    </row>
    <row r="335" spans="1:10" ht="25.35" customHeight="1">
      <c r="B335" s="14"/>
      <c r="C335" s="14"/>
      <c r="D335" s="14"/>
      <c r="E335" s="110"/>
      <c r="F335" s="110"/>
      <c r="G335" s="67"/>
      <c r="H335" s="67"/>
      <c r="I335" s="67"/>
      <c r="J335" s="67"/>
    </row>
    <row r="336" spans="1:10" ht="25.35" customHeight="1">
      <c r="B336" s="14"/>
      <c r="C336" s="14"/>
      <c r="D336" s="14"/>
      <c r="E336" s="110"/>
      <c r="F336" s="110"/>
      <c r="G336" s="67"/>
      <c r="H336" s="67"/>
      <c r="I336" s="67"/>
      <c r="J336" s="67"/>
    </row>
    <row r="337" spans="1:10" ht="25.35" customHeight="1">
      <c r="B337" s="14"/>
      <c r="C337" s="14"/>
      <c r="D337" s="14"/>
      <c r="E337" s="210" t="s">
        <v>22</v>
      </c>
      <c r="F337" s="210"/>
      <c r="G337" s="67"/>
      <c r="H337" s="67"/>
      <c r="I337" s="67"/>
      <c r="J337" s="67"/>
    </row>
    <row r="338" spans="1:10" ht="25.35" customHeight="1">
      <c r="B338" s="14"/>
      <c r="C338" s="14"/>
      <c r="D338" s="14"/>
      <c r="E338" s="210"/>
      <c r="F338" s="210"/>
      <c r="G338" s="67"/>
      <c r="H338" s="67"/>
      <c r="I338" s="67"/>
      <c r="J338" s="67"/>
    </row>
    <row r="339" spans="1:10" ht="25.35" customHeight="1">
      <c r="B339" s="14"/>
      <c r="C339" s="14"/>
      <c r="D339" s="14"/>
      <c r="E339" s="169"/>
      <c r="F339" s="169"/>
      <c r="G339" s="67"/>
      <c r="H339" s="67"/>
      <c r="I339" s="67"/>
      <c r="J339" s="67"/>
    </row>
    <row r="340" spans="1:10" ht="25.35" customHeight="1">
      <c r="B340" s="14"/>
      <c r="C340" s="14"/>
      <c r="D340" s="14"/>
      <c r="E340" s="81" t="s">
        <v>14</v>
      </c>
      <c r="F340" s="81"/>
      <c r="G340" s="160"/>
      <c r="H340" s="160"/>
      <c r="I340" s="373">
        <f>ROUNDUP((('UK-R-Dining Tables'!H337)*USD_per_GBP)*(1-UK_VAT),-1)</f>
        <v>1350</v>
      </c>
      <c r="J340" s="67"/>
    </row>
    <row r="341" spans="1:10" ht="25.35" customHeight="1">
      <c r="B341" s="14"/>
      <c r="C341" s="14"/>
      <c r="D341" s="14"/>
      <c r="E341" s="110"/>
      <c r="F341" s="110"/>
      <c r="G341" s="67"/>
      <c r="H341" s="67"/>
      <c r="I341" s="415"/>
      <c r="J341" s="67"/>
    </row>
    <row r="342" spans="1:10" ht="25.35" customHeight="1">
      <c r="B342" s="14"/>
      <c r="C342" s="14"/>
      <c r="D342" s="14"/>
      <c r="E342" s="175" t="s">
        <v>685</v>
      </c>
      <c r="F342" s="175"/>
      <c r="G342" s="160"/>
      <c r="H342" s="160"/>
      <c r="I342" s="373">
        <f>ROUNDUP((('UK-R-Dining Tables'!H339)*USD_per_GBP)*(1-UK_VAT),-1)</f>
        <v>5530</v>
      </c>
      <c r="J342" s="67"/>
    </row>
    <row r="343" spans="1:10" ht="25.35" customHeight="1">
      <c r="B343" s="14"/>
      <c r="C343" s="14"/>
      <c r="D343" s="14"/>
      <c r="E343" s="110"/>
      <c r="F343" s="110"/>
      <c r="G343" s="67"/>
      <c r="H343" s="67"/>
      <c r="I343" s="415"/>
      <c r="J343" s="67"/>
    </row>
    <row r="344" spans="1:10" ht="25.35" customHeight="1">
      <c r="B344" s="14"/>
      <c r="C344" s="14"/>
      <c r="D344" s="14"/>
      <c r="E344" s="110"/>
      <c r="F344" s="110"/>
      <c r="G344" s="67"/>
      <c r="H344" s="67"/>
      <c r="I344" s="415"/>
      <c r="J344" s="67"/>
    </row>
    <row r="345" spans="1:10" ht="25.35" customHeight="1">
      <c r="B345" s="14"/>
      <c r="C345" s="14"/>
      <c r="D345" s="14"/>
      <c r="E345" s="110"/>
      <c r="F345" s="110"/>
      <c r="G345" s="67"/>
      <c r="H345" s="67"/>
      <c r="I345" s="415"/>
      <c r="J345" s="67"/>
    </row>
    <row r="346" spans="1:10" ht="25.35" customHeight="1">
      <c r="B346" s="14"/>
      <c r="C346" s="14"/>
      <c r="D346" s="14"/>
      <c r="E346" s="110"/>
      <c r="F346" s="110"/>
      <c r="G346" s="67"/>
      <c r="H346" s="67"/>
      <c r="I346" s="415"/>
      <c r="J346" s="67"/>
    </row>
    <row r="347" spans="1:10" ht="25.35" customHeight="1">
      <c r="B347" s="14"/>
      <c r="C347" s="14"/>
      <c r="D347" s="14"/>
      <c r="E347" s="110"/>
      <c r="F347" s="110"/>
      <c r="G347" s="67"/>
      <c r="H347" s="67"/>
      <c r="I347" s="415"/>
      <c r="J347" s="67"/>
    </row>
    <row r="348" spans="1:10" ht="25.35" customHeight="1">
      <c r="B348" s="14"/>
      <c r="C348" s="14"/>
      <c r="D348" s="14"/>
      <c r="E348" s="110"/>
      <c r="F348" s="110"/>
      <c r="G348" s="67"/>
      <c r="H348" s="67"/>
      <c r="I348" s="415"/>
      <c r="J348" s="67"/>
    </row>
    <row r="349" spans="1:10" ht="25.35" customHeight="1">
      <c r="B349" s="14"/>
      <c r="C349" s="14"/>
      <c r="D349" s="14"/>
      <c r="E349" s="110"/>
      <c r="F349" s="110"/>
      <c r="G349" s="67"/>
      <c r="H349" s="67"/>
      <c r="I349" s="415"/>
      <c r="J349" s="67"/>
    </row>
    <row r="350" spans="1:10" ht="25.35" customHeight="1">
      <c r="B350" s="14"/>
      <c r="C350" s="14"/>
      <c r="D350" s="14"/>
      <c r="E350" s="110"/>
      <c r="F350" s="110"/>
      <c r="G350" s="67"/>
      <c r="H350" s="67"/>
      <c r="I350" s="143"/>
      <c r="J350" s="67"/>
    </row>
    <row r="351" spans="1:10" ht="48.75">
      <c r="A351" s="2"/>
      <c r="B351" s="25" t="s">
        <v>688</v>
      </c>
      <c r="C351" s="3"/>
      <c r="D351" s="3"/>
      <c r="E351" s="3"/>
      <c r="F351" s="117"/>
      <c r="G351" s="71"/>
      <c r="H351" s="71"/>
      <c r="I351" s="71"/>
      <c r="J351"/>
    </row>
    <row r="352" spans="1:10" ht="26.25">
      <c r="A352" s="85"/>
      <c r="B352" s="26" t="s">
        <v>8</v>
      </c>
      <c r="C352" s="26"/>
      <c r="D352" s="26"/>
      <c r="E352" s="28" t="s">
        <v>0</v>
      </c>
      <c r="F352" s="123" t="s">
        <v>94</v>
      </c>
      <c r="G352" s="33" t="s">
        <v>689</v>
      </c>
      <c r="H352" s="212" t="s">
        <v>598</v>
      </c>
      <c r="I352" s="36"/>
      <c r="J352"/>
    </row>
    <row r="353" spans="1:10" s="14" customFormat="1" ht="28.35" customHeight="1">
      <c r="A353" s="1"/>
      <c r="E353" s="16"/>
      <c r="F353" s="118" t="s">
        <v>113</v>
      </c>
      <c r="G353" s="87"/>
      <c r="H353" s="218" t="s">
        <v>663</v>
      </c>
      <c r="I353" s="67"/>
    </row>
    <row r="354" spans="1:10" ht="26.25">
      <c r="A354" s="1"/>
      <c r="B354" s="14"/>
      <c r="C354" s="14"/>
      <c r="D354" s="14"/>
      <c r="E354" s="16" t="s">
        <v>2</v>
      </c>
      <c r="F354" s="87" t="s">
        <v>9</v>
      </c>
      <c r="G354" s="634">
        <f>ROUNDUP((('UK-R-Dining Tables'!G344)*USD_per_GBP)*(1-UK_VAT),-1)</f>
        <v>10340</v>
      </c>
      <c r="H354" s="634">
        <f>ROUNDUP((('UK-R-Dining Tables'!H344)*USD_per_GBP)*(1-UK_VAT),-1)</f>
        <v>13550</v>
      </c>
      <c r="I354" s="632"/>
      <c r="J354"/>
    </row>
    <row r="355" spans="1:10" ht="26.25">
      <c r="A355" s="1"/>
      <c r="B355" s="14"/>
      <c r="C355" s="14"/>
      <c r="D355" s="14"/>
      <c r="E355" s="16" t="s">
        <v>3</v>
      </c>
      <c r="F355" s="87" t="s">
        <v>10</v>
      </c>
      <c r="G355" s="634">
        <f>ROUNDUP((('UK-R-Dining Tables'!G345)*USD_per_GBP)*(1-UK_VAT),-1)</f>
        <v>11890</v>
      </c>
      <c r="H355" s="634">
        <f>ROUNDUP((('UK-R-Dining Tables'!H345)*USD_per_GBP)*(1-UK_VAT),-1)</f>
        <v>15570</v>
      </c>
      <c r="I355" s="632"/>
      <c r="J355"/>
    </row>
    <row r="356" spans="1:10" ht="26.25">
      <c r="A356" s="1"/>
      <c r="B356" s="14"/>
      <c r="C356" s="14"/>
      <c r="D356" s="14"/>
      <c r="E356" s="16" t="s">
        <v>4</v>
      </c>
      <c r="F356" s="87" t="s">
        <v>11</v>
      </c>
      <c r="G356" s="634">
        <f>ROUNDUP((('UK-R-Dining Tables'!G346)*USD_per_GBP)*(1-UK_VAT),-1)</f>
        <v>13670</v>
      </c>
      <c r="H356" s="634">
        <f>ROUNDUP((('UK-R-Dining Tables'!H346)*USD_per_GBP)*(1-UK_VAT),-1)</f>
        <v>17910</v>
      </c>
      <c r="I356" s="632"/>
      <c r="J356"/>
    </row>
    <row r="357" spans="1:10" ht="25.35" customHeight="1">
      <c r="A357" s="1"/>
      <c r="B357" s="14"/>
      <c r="C357" s="14"/>
      <c r="D357" s="14"/>
      <c r="E357" s="16" t="s">
        <v>5</v>
      </c>
      <c r="F357" s="87" t="s">
        <v>12</v>
      </c>
      <c r="G357" s="634">
        <f>ROUNDUP((('UK-R-Dining Tables'!G347)*USD_per_GBP)*(1-UK_VAT),-1)</f>
        <v>17080</v>
      </c>
      <c r="H357" s="634">
        <f>ROUNDUP((('UK-R-Dining Tables'!H347)*USD_per_GBP)*(1-UK_VAT),-1)</f>
        <v>22380</v>
      </c>
      <c r="I357" s="632"/>
      <c r="J357"/>
    </row>
    <row r="358" spans="1:10" ht="25.35" customHeight="1">
      <c r="B358" s="14"/>
      <c r="C358" s="14"/>
      <c r="D358" s="14"/>
      <c r="E358" s="110"/>
      <c r="F358" s="67"/>
      <c r="G358" s="632"/>
      <c r="H358" s="632"/>
      <c r="I358" s="632"/>
      <c r="J358"/>
    </row>
    <row r="359" spans="1:10" ht="25.35" customHeight="1">
      <c r="B359" s="14"/>
      <c r="C359" s="14"/>
      <c r="D359" s="14"/>
      <c r="E359" s="110"/>
      <c r="F359" s="67"/>
      <c r="G359" s="632"/>
      <c r="H359" s="632"/>
      <c r="I359" s="632"/>
      <c r="J359"/>
    </row>
    <row r="360" spans="1:10" ht="25.35" customHeight="1">
      <c r="B360" s="14"/>
      <c r="C360" s="14"/>
      <c r="D360" s="14"/>
      <c r="E360" s="210" t="s">
        <v>22</v>
      </c>
      <c r="F360" s="67"/>
      <c r="G360" s="632"/>
      <c r="H360" s="632"/>
      <c r="I360" s="632"/>
      <c r="J360"/>
    </row>
    <row r="361" spans="1:10" ht="25.35" customHeight="1">
      <c r="B361" s="14"/>
      <c r="C361" s="14"/>
      <c r="D361" s="14"/>
      <c r="E361" s="210"/>
      <c r="F361" s="67"/>
      <c r="G361" s="632"/>
      <c r="H361" s="632"/>
      <c r="I361" s="632"/>
      <c r="J361"/>
    </row>
    <row r="362" spans="1:10" ht="25.35" customHeight="1">
      <c r="B362" s="14"/>
      <c r="C362" s="14"/>
      <c r="D362" s="14"/>
      <c r="E362" s="169"/>
      <c r="F362" s="67"/>
      <c r="G362" s="632"/>
      <c r="H362" s="632"/>
      <c r="I362" s="632"/>
      <c r="J362"/>
    </row>
    <row r="363" spans="1:10" ht="25.35" customHeight="1">
      <c r="B363" s="14"/>
      <c r="C363" s="14"/>
      <c r="D363" s="14"/>
      <c r="E363" s="81" t="s">
        <v>14</v>
      </c>
      <c r="F363" s="160"/>
      <c r="G363" s="633"/>
      <c r="H363" s="603"/>
      <c r="I363" s="603">
        <f>ROUNDUP((('UK-R-Dining Tables'!H353)*USD_per_GBP)*(1-UK_VAT),-1)</f>
        <v>1350</v>
      </c>
      <c r="J363"/>
    </row>
    <row r="364" spans="1:10" ht="25.35" customHeight="1">
      <c r="B364" s="14"/>
      <c r="C364" s="14"/>
      <c r="D364" s="14"/>
      <c r="E364" s="110"/>
      <c r="F364" s="67"/>
      <c r="G364" s="632"/>
      <c r="H364" s="555"/>
      <c r="I364" s="555"/>
      <c r="J364"/>
    </row>
    <row r="365" spans="1:10" ht="25.35" customHeight="1">
      <c r="B365" s="14"/>
      <c r="C365" s="14"/>
      <c r="D365" s="14"/>
      <c r="E365" s="175" t="s">
        <v>685</v>
      </c>
      <c r="F365" s="160"/>
      <c r="G365" s="633"/>
      <c r="H365" s="603"/>
      <c r="I365" s="603">
        <f>ROUNDUP((('UK-R-Dining Tables'!H355)*USD_per_GBP)*(1-UK_VAT),-1)</f>
        <v>5530</v>
      </c>
      <c r="J365"/>
    </row>
    <row r="366" spans="1:10" s="14" customFormat="1" ht="48.75">
      <c r="A366" s="2"/>
      <c r="B366" s="4" t="s">
        <v>643</v>
      </c>
      <c r="C366" s="3"/>
      <c r="D366" s="3"/>
      <c r="E366" s="3"/>
      <c r="F366" s="3"/>
      <c r="G366" s="117"/>
      <c r="H366" s="71"/>
      <c r="I366" s="71"/>
      <c r="J366" s="71"/>
    </row>
    <row r="367" spans="1:10" ht="26.25">
      <c r="A367" s="85"/>
      <c r="B367" s="26" t="s">
        <v>20</v>
      </c>
      <c r="C367" s="26"/>
      <c r="D367" s="26"/>
      <c r="E367" s="28" t="s">
        <v>0</v>
      </c>
      <c r="F367" s="703" t="s">
        <v>94</v>
      </c>
      <c r="G367" s="704"/>
      <c r="H367" s="33" t="s">
        <v>326</v>
      </c>
      <c r="I367" s="125"/>
      <c r="J367" s="125"/>
    </row>
    <row r="368" spans="1:10" ht="26.25">
      <c r="A368" s="1"/>
      <c r="B368" s="14"/>
      <c r="C368" s="14"/>
      <c r="D368" s="14"/>
      <c r="E368" s="16"/>
      <c r="F368" s="375" t="s">
        <v>113</v>
      </c>
      <c r="G368" s="229" t="s">
        <v>174</v>
      </c>
      <c r="H368" s="145"/>
    </row>
    <row r="369" spans="1:10" ht="26.25">
      <c r="A369" s="1"/>
      <c r="B369" s="14"/>
      <c r="C369" s="14"/>
      <c r="D369" s="14"/>
      <c r="E369" s="16" t="s">
        <v>2</v>
      </c>
      <c r="F369" s="376" t="s">
        <v>267</v>
      </c>
      <c r="G369" s="270" t="s">
        <v>338</v>
      </c>
      <c r="H369" s="415">
        <f>ROUNDUP((('UK-R-Dining Tables'!G361)*USD_per_GBP)*(1-UK_VAT),-1)</f>
        <v>8740</v>
      </c>
    </row>
    <row r="370" spans="1:10" ht="26.25">
      <c r="A370" s="1"/>
      <c r="B370" s="14"/>
      <c r="C370" s="14"/>
      <c r="D370" s="14"/>
      <c r="E370" s="16" t="s">
        <v>3</v>
      </c>
      <c r="F370" s="376" t="s">
        <v>88</v>
      </c>
      <c r="G370" s="270" t="s">
        <v>138</v>
      </c>
      <c r="H370" s="415">
        <f>ROUNDUP((('UK-R-Dining Tables'!G362)*USD_per_GBP)*(1-UK_VAT),-1)</f>
        <v>10050</v>
      </c>
    </row>
    <row r="371" spans="1:10" ht="26.25">
      <c r="A371" s="1"/>
      <c r="B371" s="14"/>
      <c r="C371" s="14"/>
      <c r="D371" s="14"/>
      <c r="E371" s="16" t="s">
        <v>4</v>
      </c>
      <c r="F371" s="376" t="s">
        <v>268</v>
      </c>
      <c r="G371" s="270" t="s">
        <v>339</v>
      </c>
      <c r="H371" s="415">
        <f>ROUNDUP((('UK-R-Dining Tables'!G363)*USD_per_GBP)*(1-UK_VAT),-1)</f>
        <v>11550</v>
      </c>
    </row>
    <row r="372" spans="1:10" ht="26.25">
      <c r="A372" s="1"/>
      <c r="B372" s="14"/>
      <c r="C372" s="14"/>
      <c r="D372" s="14"/>
      <c r="E372" s="16" t="s">
        <v>5</v>
      </c>
      <c r="F372" s="93" t="s">
        <v>90</v>
      </c>
      <c r="G372" s="92" t="s">
        <v>340</v>
      </c>
      <c r="H372" s="415">
        <f>ROUNDUP((('UK-R-Dining Tables'!G364)*USD_per_GBP)*(1-UK_VAT),-1)</f>
        <v>14440</v>
      </c>
    </row>
    <row r="373" spans="1:10" ht="25.35" customHeight="1">
      <c r="B373" s="14"/>
      <c r="C373" s="14"/>
      <c r="D373" s="14"/>
      <c r="E373" s="110"/>
      <c r="F373" s="110"/>
      <c r="G373" s="67"/>
      <c r="H373" s="67"/>
      <c r="J373" s="67"/>
    </row>
    <row r="374" spans="1:10" ht="25.35" customHeight="1">
      <c r="B374" s="14"/>
      <c r="C374" s="14"/>
      <c r="D374" s="14"/>
      <c r="E374" s="210" t="s">
        <v>13</v>
      </c>
      <c r="F374" s="210"/>
      <c r="G374" s="67"/>
      <c r="H374" s="67"/>
      <c r="J374" s="67"/>
    </row>
    <row r="375" spans="1:10" ht="25.35" customHeight="1">
      <c r="B375" s="14"/>
      <c r="C375" s="14"/>
      <c r="D375" s="14"/>
      <c r="E375" s="169"/>
      <c r="F375" s="169"/>
      <c r="G375" s="67"/>
      <c r="H375" s="67"/>
      <c r="J375" s="67"/>
    </row>
    <row r="376" spans="1:10" ht="25.35" customHeight="1">
      <c r="B376" s="14"/>
      <c r="C376" s="14"/>
      <c r="D376" s="14"/>
      <c r="E376" s="81" t="s">
        <v>14</v>
      </c>
      <c r="F376" s="160"/>
      <c r="G376" s="160"/>
      <c r="H376" s="645"/>
      <c r="I376" s="603">
        <f>ROUNDUP((('UK-R-Dining Tables'!H368)*USD_per_GBP)*(1-UK_VAT),-1)</f>
        <v>1490</v>
      </c>
      <c r="J376" s="67"/>
    </row>
    <row r="377" spans="1:10" ht="25.35" customHeight="1">
      <c r="B377" s="14"/>
      <c r="C377" s="14"/>
      <c r="D377" s="14"/>
      <c r="E377" s="109"/>
      <c r="F377" s="109"/>
      <c r="G377" s="67"/>
      <c r="H377" s="67"/>
      <c r="I377" s="143"/>
      <c r="J377" s="67"/>
    </row>
    <row r="378" spans="1:10" ht="25.35" customHeight="1">
      <c r="B378" s="14"/>
      <c r="C378" s="14"/>
      <c r="D378" s="14"/>
      <c r="E378" s="109"/>
      <c r="F378" s="109"/>
      <c r="G378" s="67"/>
      <c r="H378" s="67"/>
      <c r="I378" s="143"/>
      <c r="J378" s="67"/>
    </row>
    <row r="379" spans="1:10" s="14" customFormat="1" ht="48.75">
      <c r="A379" s="2"/>
      <c r="B379" s="4" t="s">
        <v>642</v>
      </c>
      <c r="C379" s="3"/>
      <c r="D379" s="3"/>
      <c r="E379" s="3"/>
      <c r="F379" s="3"/>
      <c r="G379" s="117"/>
      <c r="H379" s="71"/>
      <c r="I379" s="71"/>
      <c r="J379" s="71"/>
    </row>
    <row r="380" spans="1:10" ht="26.25">
      <c r="A380" s="85"/>
      <c r="B380" s="26" t="s">
        <v>20</v>
      </c>
      <c r="C380" s="26"/>
      <c r="D380" s="26"/>
      <c r="E380" s="28" t="s">
        <v>0</v>
      </c>
      <c r="F380" s="703" t="s">
        <v>94</v>
      </c>
      <c r="G380" s="704"/>
      <c r="H380" s="33" t="s">
        <v>264</v>
      </c>
      <c r="I380" s="125"/>
      <c r="J380" s="125"/>
    </row>
    <row r="381" spans="1:10" ht="26.25">
      <c r="A381" s="1"/>
      <c r="B381" s="14"/>
      <c r="C381" s="14"/>
      <c r="D381" s="14"/>
      <c r="E381" s="16"/>
      <c r="F381" s="375" t="s">
        <v>113</v>
      </c>
      <c r="G381" s="229" t="s">
        <v>174</v>
      </c>
      <c r="H381" s="145"/>
    </row>
    <row r="382" spans="1:10" ht="26.25">
      <c r="A382" s="1"/>
      <c r="B382" s="14"/>
      <c r="C382" s="14"/>
      <c r="D382" s="14"/>
      <c r="E382" s="16" t="s">
        <v>2</v>
      </c>
      <c r="F382" s="376" t="s">
        <v>267</v>
      </c>
      <c r="G382" s="270" t="s">
        <v>338</v>
      </c>
      <c r="H382" s="415">
        <f>ROUNDUP((('UK-R-Dining Tables'!G374)*USD_per_GBP)*(1-UK_VAT),-1)</f>
        <v>12660</v>
      </c>
    </row>
    <row r="383" spans="1:10" ht="26.25">
      <c r="A383" s="1"/>
      <c r="B383" s="14"/>
      <c r="C383" s="14"/>
      <c r="D383" s="14"/>
      <c r="E383" s="16" t="s">
        <v>3</v>
      </c>
      <c r="F383" s="376" t="s">
        <v>88</v>
      </c>
      <c r="G383" s="270" t="s">
        <v>138</v>
      </c>
      <c r="H383" s="415">
        <f>ROUNDUP((('UK-R-Dining Tables'!G375)*USD_per_GBP)*(1-UK_VAT),-1)</f>
        <v>14560</v>
      </c>
    </row>
    <row r="384" spans="1:10" ht="26.25">
      <c r="A384" s="1"/>
      <c r="B384" s="14"/>
      <c r="C384" s="14"/>
      <c r="D384" s="14"/>
      <c r="E384" s="16" t="s">
        <v>4</v>
      </c>
      <c r="F384" s="376" t="s">
        <v>268</v>
      </c>
      <c r="G384" s="270" t="s">
        <v>339</v>
      </c>
      <c r="H384" s="415">
        <f>ROUNDUP((('UK-R-Dining Tables'!G376)*USD_per_GBP)*(1-UK_VAT),-1)</f>
        <v>16750</v>
      </c>
    </row>
    <row r="385" spans="1:10" ht="26.25">
      <c r="A385" s="1"/>
      <c r="B385" s="14"/>
      <c r="C385" s="14"/>
      <c r="D385" s="14"/>
      <c r="E385" s="16" t="s">
        <v>5</v>
      </c>
      <c r="F385" s="93" t="s">
        <v>90</v>
      </c>
      <c r="G385" s="92" t="s">
        <v>340</v>
      </c>
      <c r="H385" s="415">
        <f>ROUNDUP((('UK-R-Dining Tables'!G377)*USD_per_GBP)*(1-UK_VAT),-1)</f>
        <v>20930</v>
      </c>
    </row>
    <row r="386" spans="1:10" ht="25.35" customHeight="1">
      <c r="B386" s="14"/>
      <c r="C386" s="14"/>
      <c r="D386" s="14"/>
      <c r="E386" s="110"/>
      <c r="F386" s="110"/>
      <c r="G386" s="67"/>
      <c r="H386" s="67"/>
      <c r="J386" s="67"/>
    </row>
    <row r="387" spans="1:10" ht="25.35" customHeight="1">
      <c r="B387" s="14"/>
      <c r="C387" s="14"/>
      <c r="D387" s="14"/>
      <c r="E387" s="210" t="s">
        <v>13</v>
      </c>
      <c r="F387" s="210"/>
      <c r="G387" s="67"/>
      <c r="H387" s="67"/>
      <c r="J387" s="67"/>
    </row>
    <row r="388" spans="1:10" ht="25.35" customHeight="1">
      <c r="B388" s="14"/>
      <c r="C388" s="14"/>
      <c r="D388" s="14"/>
      <c r="E388" s="169"/>
      <c r="F388" s="169"/>
      <c r="G388" s="67"/>
      <c r="H388" s="67"/>
      <c r="J388" s="67"/>
    </row>
    <row r="389" spans="1:10" ht="26.25">
      <c r="B389" s="14"/>
      <c r="C389" s="14"/>
      <c r="D389" s="14"/>
      <c r="E389" s="81" t="s">
        <v>14</v>
      </c>
      <c r="F389" s="160"/>
      <c r="G389" s="160"/>
      <c r="H389" s="645"/>
      <c r="I389" s="603">
        <f>ROUNDUP((('UK-R-Dining Tables'!H381)*USD_per_GBP)*(1-UK_VAT),-1)</f>
        <v>1490</v>
      </c>
      <c r="J389" s="67"/>
    </row>
    <row r="390" spans="1:10" ht="76.349999999999994" customHeight="1">
      <c r="B390" s="14"/>
      <c r="C390" s="14"/>
      <c r="D390" s="14"/>
      <c r="E390" s="109"/>
      <c r="F390" s="109"/>
      <c r="G390" s="67"/>
      <c r="H390" s="67"/>
      <c r="I390" s="143"/>
      <c r="J390" s="67"/>
    </row>
    <row r="391" spans="1:10" ht="87" customHeight="1">
      <c r="B391" s="14"/>
      <c r="C391" s="14"/>
      <c r="D391" s="14"/>
      <c r="E391" s="109"/>
      <c r="F391" s="109"/>
      <c r="G391" s="67"/>
      <c r="H391" s="67"/>
      <c r="I391" s="143"/>
      <c r="J391" s="67"/>
    </row>
    <row r="392" spans="1:10" ht="48.75">
      <c r="A392" s="2"/>
      <c r="B392" s="4" t="s">
        <v>690</v>
      </c>
      <c r="C392" s="3"/>
      <c r="D392" s="3"/>
      <c r="E392" s="3"/>
      <c r="F392" s="3"/>
      <c r="G392" s="117"/>
      <c r="H392" s="71"/>
      <c r="I392" s="71"/>
      <c r="J392" s="71"/>
    </row>
    <row r="393" spans="1:10" ht="26.25">
      <c r="A393" s="85"/>
      <c r="B393" s="26" t="s">
        <v>8</v>
      </c>
      <c r="C393" s="26"/>
      <c r="D393" s="26"/>
      <c r="E393" s="28" t="s">
        <v>0</v>
      </c>
      <c r="F393" s="705" t="s">
        <v>94</v>
      </c>
      <c r="G393" s="706"/>
      <c r="H393" s="33" t="s">
        <v>326</v>
      </c>
      <c r="I393" s="125"/>
      <c r="J393" s="125"/>
    </row>
    <row r="394" spans="1:10" ht="26.25">
      <c r="A394" s="1"/>
      <c r="B394" s="14"/>
      <c r="C394" s="14"/>
      <c r="D394" s="14"/>
      <c r="E394" s="16"/>
      <c r="F394" s="375" t="s">
        <v>113</v>
      </c>
      <c r="G394" s="23" t="s">
        <v>174</v>
      </c>
      <c r="H394" s="145"/>
    </row>
    <row r="395" spans="1:10" ht="26.25">
      <c r="A395" s="1"/>
      <c r="B395" s="14"/>
      <c r="C395" s="14"/>
      <c r="D395" s="14"/>
      <c r="E395" s="16" t="s">
        <v>2</v>
      </c>
      <c r="F395" s="93" t="s">
        <v>9</v>
      </c>
      <c r="G395" s="51" t="s">
        <v>139</v>
      </c>
      <c r="H395" s="415">
        <f>ROUNDUP((('UK-R-Dining Tables'!G389)*USD_per_GBP)*(1-UK_VAT),-1)</f>
        <v>8020</v>
      </c>
    </row>
    <row r="396" spans="1:10" ht="26.25">
      <c r="A396" s="1"/>
      <c r="B396" s="14"/>
      <c r="C396" s="14"/>
      <c r="D396" s="14"/>
      <c r="E396" s="16" t="s">
        <v>3</v>
      </c>
      <c r="F396" s="93" t="s">
        <v>10</v>
      </c>
      <c r="G396" s="151" t="s">
        <v>136</v>
      </c>
      <c r="H396" s="415">
        <f>ROUNDUP((('UK-R-Dining Tables'!G390)*USD_per_GBP)*(1-UK_VAT),-1)</f>
        <v>9220</v>
      </c>
    </row>
    <row r="397" spans="1:10" ht="26.25">
      <c r="A397" s="1"/>
      <c r="B397" s="14"/>
      <c r="C397" s="14"/>
      <c r="D397" s="14"/>
      <c r="E397" s="16" t="s">
        <v>4</v>
      </c>
      <c r="F397" s="93" t="s">
        <v>11</v>
      </c>
      <c r="G397" s="151" t="s">
        <v>133</v>
      </c>
      <c r="H397" s="415">
        <f>ROUNDUP((('UK-R-Dining Tables'!G391)*USD_per_GBP)*(1-UK_VAT),-1)</f>
        <v>10610</v>
      </c>
    </row>
    <row r="398" spans="1:10" ht="26.25">
      <c r="A398" s="1"/>
      <c r="B398" s="14"/>
      <c r="C398" s="14"/>
      <c r="D398" s="14"/>
      <c r="E398" s="16" t="s">
        <v>5</v>
      </c>
      <c r="F398" s="93" t="s">
        <v>85</v>
      </c>
      <c r="G398" s="151" t="s">
        <v>137</v>
      </c>
      <c r="H398" s="415">
        <f>ROUNDUP((('UK-R-Dining Tables'!G392)*USD_per_GBP)*(1-UK_VAT),-1)</f>
        <v>13250</v>
      </c>
    </row>
    <row r="399" spans="1:10" ht="26.25">
      <c r="B399" s="14"/>
      <c r="C399" s="14"/>
      <c r="D399" s="14"/>
      <c r="E399" s="110"/>
      <c r="F399" s="110"/>
      <c r="G399" s="67"/>
      <c r="H399" s="67"/>
      <c r="J399" s="67"/>
    </row>
    <row r="400" spans="1:10" ht="26.25">
      <c r="B400" s="14"/>
      <c r="C400" s="14"/>
      <c r="D400" s="14"/>
      <c r="E400" s="210" t="s">
        <v>13</v>
      </c>
      <c r="F400" s="210"/>
      <c r="G400" s="67"/>
      <c r="H400" s="67"/>
      <c r="J400" s="67"/>
    </row>
    <row r="401" spans="1:10" ht="26.25">
      <c r="B401" s="14"/>
      <c r="C401" s="14"/>
      <c r="D401" s="14"/>
      <c r="E401" s="210"/>
      <c r="F401" s="210"/>
      <c r="G401" s="67"/>
      <c r="H401" s="67"/>
      <c r="J401" s="67"/>
    </row>
    <row r="402" spans="1:10" ht="26.25">
      <c r="B402" s="14"/>
      <c r="C402" s="14"/>
      <c r="D402" s="14"/>
      <c r="E402" s="81" t="s">
        <v>14</v>
      </c>
      <c r="F402" s="160"/>
      <c r="G402" s="160"/>
      <c r="H402" s="645"/>
      <c r="I402" s="603">
        <f>ROUNDUP((('UK-R-Dining Tables'!H396)*USD_per_GBP)*(1-UK_VAT),-1)</f>
        <v>1490</v>
      </c>
      <c r="J402" s="67"/>
    </row>
    <row r="403" spans="1:10" ht="26.25">
      <c r="B403" s="14"/>
      <c r="C403" s="14"/>
      <c r="D403" s="14"/>
      <c r="E403" s="210"/>
      <c r="F403" s="210"/>
      <c r="G403" s="67"/>
      <c r="H403" s="67"/>
      <c r="J403" s="67"/>
    </row>
    <row r="404" spans="1:10" ht="48.75">
      <c r="A404" s="2"/>
      <c r="B404" s="4" t="s">
        <v>691</v>
      </c>
      <c r="C404" s="3"/>
      <c r="D404" s="3"/>
      <c r="E404" s="3"/>
      <c r="F404" s="3"/>
      <c r="G404" s="117"/>
      <c r="H404" s="71"/>
      <c r="I404" s="71"/>
      <c r="J404" s="71"/>
    </row>
    <row r="405" spans="1:10" ht="26.25">
      <c r="A405" s="85"/>
      <c r="B405" s="26" t="s">
        <v>8</v>
      </c>
      <c r="C405" s="26"/>
      <c r="D405" s="26"/>
      <c r="E405" s="28" t="s">
        <v>0</v>
      </c>
      <c r="F405" s="705" t="s">
        <v>94</v>
      </c>
      <c r="G405" s="706"/>
      <c r="H405" s="33" t="s">
        <v>1</v>
      </c>
      <c r="I405" s="125"/>
      <c r="J405" s="125"/>
    </row>
    <row r="406" spans="1:10" ht="26.25">
      <c r="B406" s="14"/>
      <c r="C406" s="14"/>
      <c r="D406" s="14"/>
      <c r="E406" s="16"/>
      <c r="F406" s="375" t="s">
        <v>113</v>
      </c>
      <c r="G406" s="23" t="s">
        <v>174</v>
      </c>
      <c r="H406" s="87"/>
    </row>
    <row r="407" spans="1:10" ht="26.25">
      <c r="B407" s="14"/>
      <c r="C407" s="14"/>
      <c r="D407" s="14"/>
      <c r="E407" s="16" t="s">
        <v>2</v>
      </c>
      <c r="F407" s="93" t="s">
        <v>9</v>
      </c>
      <c r="G407" s="51" t="s">
        <v>139</v>
      </c>
      <c r="H407" s="415">
        <f>ROUNDUP((('UK-R-Dining Tables'!G403)*USD_per_GBP)*(1-UK_VAT),-1)</f>
        <v>11630</v>
      </c>
    </row>
    <row r="408" spans="1:10" ht="26.25">
      <c r="B408" s="14"/>
      <c r="C408" s="14"/>
      <c r="D408" s="14"/>
      <c r="E408" s="16" t="s">
        <v>3</v>
      </c>
      <c r="F408" s="93" t="s">
        <v>10</v>
      </c>
      <c r="G408" s="274" t="s">
        <v>136</v>
      </c>
      <c r="H408" s="415">
        <f>ROUNDUP((('UK-R-Dining Tables'!G404)*USD_per_GBP)*(1-UK_VAT),-1)</f>
        <v>13380</v>
      </c>
    </row>
    <row r="409" spans="1:10" ht="26.25">
      <c r="B409" s="14"/>
      <c r="C409" s="14"/>
      <c r="D409" s="14"/>
      <c r="E409" s="16" t="s">
        <v>4</v>
      </c>
      <c r="F409" s="93" t="s">
        <v>11</v>
      </c>
      <c r="G409" s="274" t="s">
        <v>133</v>
      </c>
      <c r="H409" s="415">
        <f>ROUNDUP((('UK-R-Dining Tables'!G405)*USD_per_GBP)*(1-UK_VAT),-1)</f>
        <v>15380</v>
      </c>
    </row>
    <row r="410" spans="1:10" ht="26.25">
      <c r="B410" s="14"/>
      <c r="C410" s="14"/>
      <c r="D410" s="14"/>
      <c r="E410" s="16" t="s">
        <v>5</v>
      </c>
      <c r="F410" s="93" t="s">
        <v>85</v>
      </c>
      <c r="G410" s="274" t="s">
        <v>137</v>
      </c>
      <c r="H410" s="415">
        <f>ROUNDUP((('UK-R-Dining Tables'!G406)*USD_per_GBP)*(1-UK_VAT),-1)</f>
        <v>19220</v>
      </c>
    </row>
    <row r="411" spans="1:10" ht="26.25">
      <c r="B411" s="14"/>
      <c r="C411" s="14"/>
      <c r="D411" s="14"/>
      <c r="E411" s="110"/>
      <c r="F411" s="110"/>
      <c r="G411" s="67"/>
      <c r="H411" s="213"/>
      <c r="J411" s="67"/>
    </row>
    <row r="412" spans="1:10" ht="26.25">
      <c r="B412" s="14"/>
      <c r="C412" s="14"/>
      <c r="D412" s="14"/>
      <c r="E412" s="210" t="s">
        <v>13</v>
      </c>
      <c r="F412" s="210"/>
      <c r="G412" s="67"/>
      <c r="H412" s="67"/>
      <c r="J412" s="67"/>
    </row>
    <row r="413" spans="1:10" ht="26.25">
      <c r="B413" s="14"/>
      <c r="C413" s="14"/>
      <c r="D413" s="14"/>
      <c r="E413" s="169"/>
      <c r="F413" s="169"/>
      <c r="G413" s="67"/>
      <c r="H413" s="67"/>
      <c r="J413" s="67"/>
    </row>
    <row r="414" spans="1:10" ht="26.25">
      <c r="B414" s="14"/>
      <c r="C414" s="14"/>
      <c r="D414" s="14"/>
      <c r="E414" s="81" t="s">
        <v>14</v>
      </c>
      <c r="F414" s="160"/>
      <c r="G414" s="160"/>
      <c r="H414" s="645"/>
      <c r="I414" s="603">
        <f>ROUNDUP((('UK-R-Dining Tables'!H410)*USD_per_GBP)*(1-UK_VAT),-1)</f>
        <v>1490</v>
      </c>
      <c r="J414" s="67"/>
    </row>
    <row r="415" spans="1:10" ht="26.25">
      <c r="B415" s="14"/>
      <c r="C415" s="14"/>
      <c r="D415" s="14"/>
      <c r="E415" s="131"/>
      <c r="F415" s="131"/>
      <c r="G415" s="67"/>
      <c r="H415" s="67"/>
      <c r="I415" s="143"/>
      <c r="J415" s="67"/>
    </row>
    <row r="416" spans="1:10" ht="48.75">
      <c r="A416" s="2"/>
      <c r="B416" s="4" t="s">
        <v>643</v>
      </c>
      <c r="C416" s="3"/>
      <c r="D416" s="3"/>
      <c r="E416" s="3"/>
      <c r="F416" s="3"/>
      <c r="G416" s="117"/>
      <c r="H416" s="71"/>
      <c r="I416" s="71"/>
      <c r="J416" s="71"/>
    </row>
    <row r="417" spans="1:10" ht="26.25">
      <c r="A417" s="85"/>
      <c r="B417" s="26" t="s">
        <v>8</v>
      </c>
      <c r="C417" s="26"/>
      <c r="D417" s="26"/>
      <c r="E417" s="28" t="s">
        <v>0</v>
      </c>
      <c r="F417" s="705" t="s">
        <v>94</v>
      </c>
      <c r="G417" s="706"/>
      <c r="H417" s="33" t="s">
        <v>346</v>
      </c>
      <c r="I417" s="125"/>
      <c r="J417" s="125"/>
    </row>
    <row r="418" spans="1:10" ht="26.25">
      <c r="B418" s="14"/>
      <c r="C418" s="14"/>
      <c r="D418" s="14"/>
      <c r="E418" s="16"/>
      <c r="F418" s="375" t="s">
        <v>113</v>
      </c>
      <c r="G418" s="23" t="s">
        <v>174</v>
      </c>
      <c r="H418" s="87"/>
    </row>
    <row r="419" spans="1:10" ht="26.25">
      <c r="B419" s="14"/>
      <c r="C419" s="14"/>
      <c r="D419" s="14"/>
      <c r="E419" s="16" t="s">
        <v>2</v>
      </c>
      <c r="F419" s="93" t="s">
        <v>9</v>
      </c>
      <c r="G419" s="51" t="s">
        <v>139</v>
      </c>
      <c r="H419" s="415">
        <f>ROUNDUP((('UK-R-Dining Tables'!G417)*USD_per_GBP)*(1-UK_VAT),-1)</f>
        <v>8020</v>
      </c>
    </row>
    <row r="420" spans="1:10" ht="26.25">
      <c r="B420" s="14"/>
      <c r="C420" s="14"/>
      <c r="D420" s="14"/>
      <c r="E420" s="16" t="s">
        <v>3</v>
      </c>
      <c r="F420" s="93" t="s">
        <v>10</v>
      </c>
      <c r="G420" s="274" t="s">
        <v>136</v>
      </c>
      <c r="H420" s="415">
        <f>ROUNDUP((('UK-R-Dining Tables'!G418)*USD_per_GBP)*(1-UK_VAT),-1)</f>
        <v>9220</v>
      </c>
    </row>
    <row r="421" spans="1:10" ht="26.25">
      <c r="B421" s="14"/>
      <c r="C421" s="14"/>
      <c r="D421" s="14"/>
      <c r="E421" s="16" t="s">
        <v>4</v>
      </c>
      <c r="F421" s="93" t="s">
        <v>11</v>
      </c>
      <c r="G421" s="274" t="s">
        <v>133</v>
      </c>
      <c r="H421" s="415">
        <f>ROUNDUP((('UK-R-Dining Tables'!G419)*USD_per_GBP)*(1-UK_VAT),-1)</f>
        <v>10610</v>
      </c>
    </row>
    <row r="422" spans="1:10" ht="26.25">
      <c r="B422" s="14"/>
      <c r="C422" s="14"/>
      <c r="D422" s="14"/>
      <c r="E422" s="16" t="s">
        <v>5</v>
      </c>
      <c r="F422" s="93" t="s">
        <v>85</v>
      </c>
      <c r="G422" s="274" t="s">
        <v>137</v>
      </c>
      <c r="H422" s="415">
        <f>ROUNDUP((('UK-R-Dining Tables'!G420)*USD_per_GBP)*(1-UK_VAT),-1)</f>
        <v>13250</v>
      </c>
    </row>
    <row r="423" spans="1:10" ht="26.25">
      <c r="B423" s="14"/>
      <c r="C423" s="14"/>
      <c r="D423" s="14"/>
      <c r="E423" s="110"/>
      <c r="F423" s="110"/>
      <c r="G423" s="67"/>
      <c r="H423" s="213"/>
      <c r="J423" s="67"/>
    </row>
    <row r="424" spans="1:10" ht="26.25">
      <c r="B424" s="14"/>
      <c r="C424" s="14"/>
      <c r="D424" s="14"/>
      <c r="E424" s="210" t="s">
        <v>13</v>
      </c>
      <c r="F424" s="210"/>
      <c r="G424" s="67"/>
      <c r="H424" s="67"/>
      <c r="J424" s="67"/>
    </row>
    <row r="425" spans="1:10" ht="26.25">
      <c r="B425" s="14"/>
      <c r="C425" s="14"/>
      <c r="D425" s="14"/>
      <c r="E425" s="169"/>
      <c r="F425" s="169"/>
      <c r="G425" s="67"/>
      <c r="H425" s="67"/>
      <c r="J425" s="67"/>
    </row>
    <row r="426" spans="1:10" ht="26.25">
      <c r="B426" s="14"/>
      <c r="C426" s="14"/>
      <c r="D426" s="14"/>
      <c r="E426" s="81" t="s">
        <v>14</v>
      </c>
      <c r="F426" s="160"/>
      <c r="G426" s="160"/>
      <c r="H426" s="645"/>
      <c r="I426" s="603">
        <f>ROUNDUP((('UK-R-Dining Tables'!H424)*USD_per_GBP)*(1-UK_VAT),-1)</f>
        <v>1490</v>
      </c>
      <c r="J426" s="67"/>
    </row>
    <row r="427" spans="1:10" ht="26.25">
      <c r="B427" s="14"/>
      <c r="C427" s="14"/>
      <c r="D427" s="14"/>
      <c r="E427" s="131"/>
      <c r="F427" s="131"/>
      <c r="G427" s="67"/>
      <c r="H427" s="67"/>
      <c r="I427" s="143"/>
      <c r="J427" s="67"/>
    </row>
    <row r="428" spans="1:10" ht="26.25">
      <c r="B428" s="14"/>
      <c r="C428" s="14"/>
      <c r="D428" s="14"/>
      <c r="E428" s="131"/>
      <c r="F428" s="131"/>
      <c r="G428" s="67"/>
      <c r="H428" s="67"/>
      <c r="I428" s="143"/>
      <c r="J428" s="67"/>
    </row>
    <row r="429" spans="1:10" ht="26.25">
      <c r="B429" s="14"/>
      <c r="C429" s="14"/>
      <c r="D429" s="14"/>
      <c r="E429" s="131"/>
      <c r="F429" s="131"/>
      <c r="G429" s="67"/>
      <c r="H429" s="67"/>
      <c r="I429" s="143"/>
      <c r="J429" s="67"/>
    </row>
    <row r="430" spans="1:10" ht="26.25">
      <c r="B430" s="14"/>
      <c r="C430" s="14"/>
      <c r="D430" s="14"/>
      <c r="E430" s="109"/>
      <c r="F430" s="109"/>
      <c r="G430" s="67"/>
      <c r="H430" s="67"/>
      <c r="I430" s="143"/>
      <c r="J430" s="67"/>
    </row>
    <row r="431" spans="1:10" ht="26.25">
      <c r="B431" s="14"/>
      <c r="C431" s="14"/>
      <c r="D431" s="14"/>
      <c r="E431" s="14"/>
      <c r="F431" s="14"/>
      <c r="G431" s="67"/>
      <c r="H431" s="87"/>
      <c r="I431" s="87"/>
      <c r="J431" s="91"/>
    </row>
    <row r="432" spans="1:10" ht="48.75">
      <c r="A432" s="2"/>
      <c r="B432" s="4" t="s">
        <v>642</v>
      </c>
      <c r="C432" s="3"/>
      <c r="D432" s="3"/>
      <c r="E432" s="3"/>
      <c r="F432" s="3"/>
      <c r="G432" s="117"/>
      <c r="H432" s="71"/>
      <c r="I432" s="71"/>
      <c r="J432" s="71"/>
    </row>
    <row r="433" spans="1:10" ht="26.25">
      <c r="A433" s="85"/>
      <c r="B433" s="26" t="s">
        <v>8</v>
      </c>
      <c r="C433" s="26"/>
      <c r="D433" s="26"/>
      <c r="E433" s="28" t="s">
        <v>0</v>
      </c>
      <c r="F433" s="705" t="s">
        <v>94</v>
      </c>
      <c r="G433" s="706"/>
      <c r="H433" s="33" t="s">
        <v>1</v>
      </c>
      <c r="I433" s="125"/>
      <c r="J433" s="125"/>
    </row>
    <row r="434" spans="1:10" ht="26.25">
      <c r="B434" s="14"/>
      <c r="C434" s="14"/>
      <c r="D434" s="14"/>
      <c r="E434" s="16"/>
      <c r="F434" s="375" t="s">
        <v>113</v>
      </c>
      <c r="G434" s="23" t="s">
        <v>174</v>
      </c>
      <c r="H434" s="87"/>
    </row>
    <row r="435" spans="1:10" ht="26.25">
      <c r="B435" s="14"/>
      <c r="C435" s="14"/>
      <c r="D435" s="14"/>
      <c r="E435" s="16" t="s">
        <v>2</v>
      </c>
      <c r="F435" s="93" t="s">
        <v>9</v>
      </c>
      <c r="G435" s="51" t="s">
        <v>139</v>
      </c>
      <c r="H435" s="415">
        <f>ROUNDUP((('UK-R-Dining Tables'!G431)*USD_per_GBP)*(1-UK_VAT),-1)</f>
        <v>11630</v>
      </c>
    </row>
    <row r="436" spans="1:10" ht="26.25">
      <c r="B436" s="14"/>
      <c r="C436" s="14"/>
      <c r="D436" s="14"/>
      <c r="E436" s="16" t="s">
        <v>3</v>
      </c>
      <c r="F436" s="93" t="s">
        <v>10</v>
      </c>
      <c r="G436" s="274" t="s">
        <v>136</v>
      </c>
      <c r="H436" s="415">
        <f>ROUNDUP((('UK-R-Dining Tables'!G432)*USD_per_GBP)*(1-UK_VAT),-1)</f>
        <v>13380</v>
      </c>
    </row>
    <row r="437" spans="1:10" ht="26.25">
      <c r="B437" s="14"/>
      <c r="C437" s="14"/>
      <c r="D437" s="14"/>
      <c r="E437" s="16" t="s">
        <v>4</v>
      </c>
      <c r="F437" s="93" t="s">
        <v>11</v>
      </c>
      <c r="G437" s="274" t="s">
        <v>133</v>
      </c>
      <c r="H437" s="415">
        <f>ROUNDUP((('UK-R-Dining Tables'!G433)*USD_per_GBP)*(1-UK_VAT),-1)</f>
        <v>15380</v>
      </c>
    </row>
    <row r="438" spans="1:10" ht="26.25">
      <c r="B438" s="14"/>
      <c r="C438" s="14"/>
      <c r="D438" s="14"/>
      <c r="E438" s="16" t="s">
        <v>5</v>
      </c>
      <c r="F438" s="93" t="s">
        <v>85</v>
      </c>
      <c r="G438" s="274" t="s">
        <v>137</v>
      </c>
      <c r="H438" s="415">
        <f>ROUNDUP((('UK-R-Dining Tables'!G434)*USD_per_GBP)*(1-UK_VAT),-1)</f>
        <v>19220</v>
      </c>
    </row>
    <row r="439" spans="1:10" ht="26.25">
      <c r="B439" s="14"/>
      <c r="C439" s="14"/>
      <c r="D439" s="14"/>
      <c r="E439" s="110"/>
      <c r="F439" s="110"/>
      <c r="G439" s="67"/>
      <c r="H439" s="213"/>
      <c r="J439" s="67"/>
    </row>
    <row r="440" spans="1:10" ht="26.25">
      <c r="B440" s="14"/>
      <c r="C440" s="14"/>
      <c r="D440" s="14"/>
      <c r="E440" s="210" t="s">
        <v>13</v>
      </c>
      <c r="F440" s="210"/>
      <c r="G440" s="67"/>
      <c r="H440" s="67"/>
      <c r="J440" s="67"/>
    </row>
    <row r="441" spans="1:10" ht="26.25">
      <c r="B441" s="14"/>
      <c r="C441" s="14"/>
      <c r="D441" s="14"/>
      <c r="E441" s="169"/>
      <c r="F441" s="169"/>
      <c r="G441" s="67"/>
      <c r="H441" s="67"/>
      <c r="J441" s="67"/>
    </row>
    <row r="442" spans="1:10" ht="26.25">
      <c r="B442" s="14"/>
      <c r="C442" s="14"/>
      <c r="D442" s="14"/>
      <c r="E442" s="81" t="s">
        <v>14</v>
      </c>
      <c r="F442" s="160"/>
      <c r="G442" s="160"/>
      <c r="H442" s="645"/>
      <c r="I442" s="603">
        <f>ROUNDUP((('UK-R-Dining Tables'!H438)*USD_per_GBP)*(1-UK_VAT),-1)</f>
        <v>1490</v>
      </c>
      <c r="J442" s="67"/>
    </row>
    <row r="443" spans="1:10" ht="26.25">
      <c r="B443" s="14"/>
      <c r="C443" s="14"/>
      <c r="D443" s="14"/>
      <c r="E443" s="131"/>
      <c r="F443" s="131"/>
      <c r="G443" s="67"/>
      <c r="H443" s="67"/>
      <c r="I443" s="143"/>
      <c r="J443" s="67"/>
    </row>
    <row r="444" spans="1:10" ht="26.25">
      <c r="B444" s="14"/>
      <c r="C444" s="14"/>
      <c r="D444" s="14"/>
      <c r="E444" s="109"/>
      <c r="F444" s="109"/>
      <c r="G444" s="67"/>
      <c r="H444" s="67"/>
      <c r="I444" s="143"/>
      <c r="J444" s="67"/>
    </row>
    <row r="445" spans="1:10" ht="26.25">
      <c r="B445" s="14"/>
      <c r="C445" s="14"/>
      <c r="D445" s="14"/>
      <c r="E445" s="14"/>
      <c r="F445" s="14"/>
      <c r="G445" s="67"/>
      <c r="H445" s="87"/>
      <c r="I445" s="87"/>
      <c r="J445" s="91"/>
    </row>
    <row r="446" spans="1:10" ht="48.75">
      <c r="A446" s="2" t="s">
        <v>23</v>
      </c>
      <c r="B446" s="25" t="s">
        <v>516</v>
      </c>
      <c r="C446" s="3"/>
      <c r="D446" s="3"/>
      <c r="E446" s="3"/>
      <c r="F446" s="3"/>
      <c r="G446" s="117"/>
      <c r="H446" s="71"/>
      <c r="I446" s="71"/>
      <c r="J446" s="71"/>
    </row>
    <row r="447" spans="1:10" ht="26.25">
      <c r="A447" s="85"/>
      <c r="B447" s="26" t="s">
        <v>15</v>
      </c>
      <c r="C447" s="26"/>
      <c r="D447" s="26"/>
      <c r="E447" s="28" t="s">
        <v>0</v>
      </c>
      <c r="F447" s="700" t="s">
        <v>94</v>
      </c>
      <c r="G447" s="707"/>
      <c r="H447" s="33" t="s">
        <v>323</v>
      </c>
      <c r="I447" s="36" t="s">
        <v>1</v>
      </c>
      <c r="J447" s="36" t="s">
        <v>439</v>
      </c>
    </row>
    <row r="448" spans="1:10" ht="31.5">
      <c r="A448" s="1"/>
      <c r="B448" s="14"/>
      <c r="C448" s="14"/>
      <c r="D448" s="14"/>
      <c r="E448" s="16"/>
      <c r="F448" s="183" t="s">
        <v>113</v>
      </c>
      <c r="G448" s="24" t="s">
        <v>174</v>
      </c>
      <c r="H448" s="87"/>
      <c r="J448" s="639" t="s">
        <v>696</v>
      </c>
    </row>
    <row r="449" spans="1:10" ht="26.25">
      <c r="A449" s="1"/>
      <c r="B449" s="14"/>
      <c r="C449" s="14"/>
      <c r="D449" s="14"/>
      <c r="E449" s="16" t="s">
        <v>561</v>
      </c>
      <c r="F449" s="229" t="s">
        <v>16</v>
      </c>
      <c r="G449" s="640" t="s">
        <v>134</v>
      </c>
      <c r="H449" s="634">
        <f>ROUNDUP((('UK-R-Dining Tables'!G449)*USD_per_GBP)*(1-UK_VAT),-1)</f>
        <v>6240</v>
      </c>
      <c r="I449" s="634">
        <f>ROUNDUP((('UK-R-Dining Tables'!H449)*USD_per_GBP)*(1-UK_VAT),-1)</f>
        <v>9050</v>
      </c>
      <c r="J449" s="634">
        <f>ROUNDUP((('UK-R-Dining Tables'!I449)*USD_per_GBP)*(1-UK_VAT),-1)</f>
        <v>11850</v>
      </c>
    </row>
    <row r="450" spans="1:10" ht="26.25">
      <c r="A450" s="1"/>
      <c r="B450" s="14"/>
      <c r="C450" s="14"/>
      <c r="D450" s="14"/>
      <c r="E450" s="16" t="s">
        <v>3</v>
      </c>
      <c r="F450" s="229" t="s">
        <v>17</v>
      </c>
      <c r="G450" s="640" t="s">
        <v>170</v>
      </c>
      <c r="H450" s="634">
        <f>ROUNDUP((('UK-R-Dining Tables'!G450)*USD_per_GBP)*(1-UK_VAT),-1)</f>
        <v>7180</v>
      </c>
      <c r="I450" s="634">
        <f>ROUNDUP((('UK-R-Dining Tables'!H450)*USD_per_GBP)*(1-UK_VAT),-1)</f>
        <v>10410</v>
      </c>
      <c r="J450" s="634">
        <f>ROUNDUP((('UK-R-Dining Tables'!I450)*USD_per_GBP)*(1-UK_VAT),-1)</f>
        <v>13640</v>
      </c>
    </row>
    <row r="451" spans="1:10" ht="26.25">
      <c r="A451" s="1"/>
      <c r="B451" s="14"/>
      <c r="C451" s="14"/>
      <c r="D451" s="14"/>
      <c r="E451" s="16" t="s">
        <v>4</v>
      </c>
      <c r="F451" s="229" t="s">
        <v>18</v>
      </c>
      <c r="G451" s="640" t="s">
        <v>334</v>
      </c>
      <c r="H451" s="634">
        <f>ROUNDUP((('UK-R-Dining Tables'!G451)*USD_per_GBP)*(1-UK_VAT),-1)</f>
        <v>8980</v>
      </c>
      <c r="I451" s="634">
        <f>ROUNDUP((('UK-R-Dining Tables'!H451)*USD_per_GBP)*(1-UK_VAT),-1)</f>
        <v>13010</v>
      </c>
      <c r="J451" s="634">
        <f>ROUNDUP((('UK-R-Dining Tables'!I451)*USD_per_GBP)*(1-UK_VAT),-1)</f>
        <v>17040</v>
      </c>
    </row>
    <row r="452" spans="1:10" ht="26.25">
      <c r="A452" s="1"/>
      <c r="B452" s="14"/>
      <c r="C452" s="14"/>
      <c r="D452" s="14"/>
      <c r="E452" s="16" t="s">
        <v>5</v>
      </c>
      <c r="F452" s="229" t="s">
        <v>680</v>
      </c>
      <c r="G452" s="16" t="s">
        <v>683</v>
      </c>
      <c r="H452" s="634">
        <f>ROUNDUP((('UK-R-Dining Tables'!G452)*USD_per_GBP)*(1-UK_VAT),-1)</f>
        <v>10320</v>
      </c>
      <c r="I452" s="634">
        <f>ROUNDUP((('UK-R-Dining Tables'!H452)*USD_per_GBP)*(1-UK_VAT),-1)</f>
        <v>14960</v>
      </c>
      <c r="J452" s="634">
        <f>ROUNDUP((('UK-R-Dining Tables'!I452)*USD_per_GBP)*(1-UK_VAT),-1)</f>
        <v>19590</v>
      </c>
    </row>
    <row r="453" spans="1:10" ht="26.25">
      <c r="B453" s="14"/>
      <c r="C453" s="14"/>
      <c r="D453" s="14"/>
      <c r="E453" s="14"/>
      <c r="F453" s="14"/>
      <c r="G453" s="87"/>
      <c r="H453" s="87"/>
      <c r="J453" s="91"/>
    </row>
    <row r="454" spans="1:10" ht="26.25">
      <c r="B454" s="14"/>
      <c r="C454" s="14"/>
      <c r="D454" s="14"/>
      <c r="E454" s="193" t="s">
        <v>22</v>
      </c>
      <c r="F454" s="193"/>
      <c r="G454" s="67"/>
      <c r="H454" s="67"/>
      <c r="J454" s="67"/>
    </row>
    <row r="455" spans="1:10" ht="26.25">
      <c r="B455" s="14"/>
      <c r="C455" s="14"/>
      <c r="D455" s="14"/>
      <c r="E455" s="169"/>
      <c r="F455" s="169"/>
      <c r="G455" s="67"/>
      <c r="H455" s="67"/>
      <c r="J455" s="67"/>
    </row>
    <row r="456" spans="1:10" ht="26.25">
      <c r="B456" s="14"/>
      <c r="C456" s="14"/>
      <c r="D456" s="14"/>
      <c r="E456" s="81" t="s">
        <v>14</v>
      </c>
      <c r="F456" s="81"/>
      <c r="G456" s="160"/>
      <c r="H456" s="160"/>
      <c r="I456" s="373">
        <f>ROUNDUP((('UK-R-Dining Tables'!H456)*USD_per_GBP)*(1-UK_VAT),-1)</f>
        <v>1510</v>
      </c>
      <c r="J456" s="67"/>
    </row>
    <row r="457" spans="1:10" ht="26.25">
      <c r="B457" s="14"/>
      <c r="C457" s="14"/>
      <c r="D457" s="14"/>
      <c r="E457" s="24"/>
      <c r="F457" s="24"/>
      <c r="G457" s="67"/>
      <c r="H457" s="67"/>
      <c r="I457" s="143"/>
      <c r="J457" s="67"/>
    </row>
    <row r="458" spans="1:10" ht="26.25">
      <c r="B458" s="14"/>
      <c r="C458" s="14"/>
      <c r="D458" s="14"/>
      <c r="E458" s="24" t="s">
        <v>542</v>
      </c>
      <c r="F458" s="24"/>
      <c r="G458" s="67"/>
      <c r="H458" s="67"/>
      <c r="I458" s="415"/>
      <c r="J458" s="67"/>
    </row>
    <row r="459" spans="1:10" ht="26.25">
      <c r="B459" s="14"/>
      <c r="C459" s="14"/>
      <c r="D459" s="14"/>
      <c r="E459" s="548" t="s">
        <v>543</v>
      </c>
      <c r="F459" s="81"/>
      <c r="G459" s="160"/>
      <c r="H459" s="160"/>
      <c r="I459" s="373">
        <f>ROUNDUP((('UK-R-Dining Tables'!H459)*USD_per_GBP)*(1-UK_VAT),-1)</f>
        <v>3160</v>
      </c>
      <c r="J459" s="67"/>
    </row>
    <row r="460" spans="1:10" ht="26.25">
      <c r="B460" s="14"/>
      <c r="C460" s="14"/>
      <c r="D460" s="14"/>
      <c r="E460" s="557"/>
      <c r="F460" s="24"/>
      <c r="G460" s="67"/>
      <c r="H460" s="67"/>
      <c r="I460" s="415"/>
      <c r="J460" s="67"/>
    </row>
    <row r="461" spans="1:10" ht="70.349999999999994" customHeight="1">
      <c r="B461" s="14"/>
      <c r="C461" s="14"/>
      <c r="D461" s="14"/>
      <c r="E461" s="24"/>
      <c r="F461" s="24"/>
      <c r="G461" s="67"/>
      <c r="H461" s="67"/>
      <c r="I461" s="143"/>
      <c r="J461" s="67"/>
    </row>
    <row r="462" spans="1:10" ht="48.75">
      <c r="A462" s="2" t="s">
        <v>23</v>
      </c>
      <c r="B462" s="25" t="s">
        <v>516</v>
      </c>
      <c r="C462" s="3"/>
      <c r="D462" s="3"/>
      <c r="E462" s="3"/>
      <c r="F462" s="3"/>
      <c r="G462" s="117"/>
      <c r="H462" s="71"/>
      <c r="I462" s="71"/>
      <c r="J462" s="71"/>
    </row>
    <row r="463" spans="1:10" ht="26.25">
      <c r="A463" s="85"/>
      <c r="B463" s="26" t="s">
        <v>633</v>
      </c>
      <c r="C463" s="26"/>
      <c r="D463" s="26"/>
      <c r="E463" s="28" t="s">
        <v>0</v>
      </c>
      <c r="F463" s="700" t="s">
        <v>94</v>
      </c>
      <c r="G463" s="707"/>
      <c r="H463" s="36" t="s">
        <v>635</v>
      </c>
      <c r="I463" s="33" t="s">
        <v>264</v>
      </c>
      <c r="J463" s="36" t="s">
        <v>439</v>
      </c>
    </row>
    <row r="464" spans="1:10" ht="31.5">
      <c r="A464" s="1"/>
      <c r="B464" s="14"/>
      <c r="C464" s="14"/>
      <c r="D464" s="14"/>
      <c r="E464" s="16"/>
      <c r="F464" s="183" t="s">
        <v>113</v>
      </c>
      <c r="G464" s="24" t="s">
        <v>174</v>
      </c>
      <c r="I464" s="87"/>
      <c r="J464" s="639" t="s">
        <v>697</v>
      </c>
    </row>
    <row r="465" spans="1:10" ht="26.25">
      <c r="A465" s="1"/>
      <c r="B465" s="14"/>
      <c r="C465" s="14"/>
      <c r="D465" s="14"/>
      <c r="E465" s="16" t="s">
        <v>2</v>
      </c>
      <c r="F465" s="376" t="s">
        <v>267</v>
      </c>
      <c r="G465" s="270" t="s">
        <v>338</v>
      </c>
      <c r="H465" s="555">
        <f>ROUNDUP((('UK-R-Dining Tables'!G464)*USD_per_GBP)*(1-UK_VAT),-1)</f>
        <v>8740</v>
      </c>
      <c r="I465" s="412">
        <f>ROUNDUP((('UK-R-Dining Tables'!H464)*USD_per_GBP)*(1-UK_VAT),-1)</f>
        <v>12660</v>
      </c>
      <c r="J465" s="412">
        <f>ROUNDUP((('UK-R-Dining Tables'!I464)*USD_per_GBP)*(1-UK_VAT),-1)</f>
        <v>16590</v>
      </c>
    </row>
    <row r="466" spans="1:10" ht="26.25">
      <c r="A466" s="1"/>
      <c r="B466" s="14"/>
      <c r="C466" s="14"/>
      <c r="D466" s="14"/>
      <c r="E466" s="16" t="s">
        <v>3</v>
      </c>
      <c r="F466" s="376" t="s">
        <v>88</v>
      </c>
      <c r="G466" s="270" t="s">
        <v>138</v>
      </c>
      <c r="H466" s="555">
        <f>ROUNDUP((('UK-R-Dining Tables'!G465)*USD_per_GBP)*(1-UK_VAT),-1)</f>
        <v>10050</v>
      </c>
      <c r="I466" s="412">
        <f>ROUNDUP((('UK-R-Dining Tables'!H465)*USD_per_GBP)*(1-UK_VAT),-1)</f>
        <v>14560</v>
      </c>
      <c r="J466" s="412">
        <f>ROUNDUP((('UK-R-Dining Tables'!I465)*USD_per_GBP)*(1-UK_VAT),-1)</f>
        <v>19080</v>
      </c>
    </row>
    <row r="467" spans="1:10" ht="26.25">
      <c r="A467" s="1"/>
      <c r="B467" s="14"/>
      <c r="C467" s="14"/>
      <c r="D467" s="14"/>
      <c r="E467" s="16" t="s">
        <v>4</v>
      </c>
      <c r="F467" s="376" t="s">
        <v>268</v>
      </c>
      <c r="G467" s="270" t="s">
        <v>339</v>
      </c>
      <c r="H467" s="555">
        <f>ROUNDUP((('UK-R-Dining Tables'!G466)*USD_per_GBP)*(1-UK_VAT),-1)</f>
        <v>11550</v>
      </c>
      <c r="I467" s="412">
        <f>ROUNDUP((('UK-R-Dining Tables'!H466)*USD_per_GBP)*(1-UK_VAT),-1)</f>
        <v>16590</v>
      </c>
      <c r="J467" s="412">
        <f>ROUNDUP((('UK-R-Dining Tables'!I466)*USD_per_GBP)*(1-UK_VAT),-1)</f>
        <v>21930</v>
      </c>
    </row>
    <row r="468" spans="1:10" ht="26.25">
      <c r="A468" s="1"/>
      <c r="B468" s="14"/>
      <c r="C468" s="14"/>
      <c r="D468" s="14"/>
      <c r="E468" s="16" t="s">
        <v>5</v>
      </c>
      <c r="F468" s="93" t="s">
        <v>90</v>
      </c>
      <c r="G468" s="92" t="s">
        <v>340</v>
      </c>
      <c r="H468" s="555">
        <f>ROUNDUP((('UK-R-Dining Tables'!G467)*USD_per_GBP)*(1-UK_VAT),-1)</f>
        <v>14440</v>
      </c>
      <c r="I468" s="412">
        <f>ROUNDUP((('UK-R-Dining Tables'!H467)*USD_per_GBP)*(1-UK_VAT),-1)</f>
        <v>20930</v>
      </c>
      <c r="J468" s="412">
        <f>ROUNDUP((('UK-R-Dining Tables'!I467)*USD_per_GBP)*(1-UK_VAT),-1)</f>
        <v>27420</v>
      </c>
    </row>
    <row r="469" spans="1:10" ht="26.25">
      <c r="B469" s="14"/>
      <c r="C469" s="14"/>
      <c r="D469" s="14"/>
      <c r="E469" s="14"/>
      <c r="F469" s="14"/>
      <c r="G469" s="87"/>
      <c r="H469" s="87"/>
      <c r="J469" s="91"/>
    </row>
    <row r="470" spans="1:10" ht="26.25">
      <c r="B470" s="14"/>
      <c r="C470" s="14"/>
      <c r="D470" s="14"/>
      <c r="E470" s="193" t="s">
        <v>22</v>
      </c>
      <c r="F470" s="193"/>
      <c r="G470" s="67"/>
      <c r="H470" s="67"/>
      <c r="J470" s="67"/>
    </row>
    <row r="471" spans="1:10" ht="26.25">
      <c r="B471" s="14"/>
      <c r="C471" s="14"/>
      <c r="D471" s="14"/>
      <c r="E471" s="169"/>
      <c r="F471" s="169"/>
      <c r="G471" s="67"/>
      <c r="H471" s="67"/>
      <c r="J471" s="67"/>
    </row>
    <row r="472" spans="1:10" ht="26.25">
      <c r="B472" s="14"/>
      <c r="C472" s="14"/>
      <c r="D472" s="14"/>
      <c r="E472" s="81" t="s">
        <v>14</v>
      </c>
      <c r="F472" s="81"/>
      <c r="G472" s="160"/>
      <c r="H472" s="160"/>
      <c r="I472" s="373">
        <f>ROUNDUP((('UK-R-Dining Tables'!H471)*USD_per_GBP)*(1-UK_VAT),-1)</f>
        <v>1510</v>
      </c>
      <c r="J472" s="67"/>
    </row>
    <row r="473" spans="1:10" ht="26.25">
      <c r="B473" s="14"/>
      <c r="C473" s="14"/>
      <c r="D473" s="14"/>
      <c r="E473" s="24"/>
      <c r="F473" s="24"/>
      <c r="G473" s="67"/>
      <c r="H473" s="67"/>
      <c r="I473" s="143"/>
      <c r="J473" s="67"/>
    </row>
    <row r="474" spans="1:10" ht="26.25">
      <c r="B474" s="14"/>
      <c r="C474" s="14"/>
      <c r="D474" s="14"/>
      <c r="E474" s="24" t="s">
        <v>542</v>
      </c>
      <c r="F474" s="24"/>
      <c r="G474" s="67"/>
      <c r="H474" s="67"/>
      <c r="I474" s="415"/>
      <c r="J474" s="67"/>
    </row>
    <row r="475" spans="1:10" ht="26.25">
      <c r="B475" s="14"/>
      <c r="C475" s="14"/>
      <c r="D475" s="14"/>
      <c r="E475" s="548" t="s">
        <v>543</v>
      </c>
      <c r="F475" s="81"/>
      <c r="G475" s="160"/>
      <c r="H475" s="160"/>
      <c r="I475" s="373">
        <f>ROUNDUP((('UK-R-Dining Tables'!H474)*USD_per_GBP)*(1-UK_VAT),-1)</f>
        <v>3160</v>
      </c>
      <c r="J475" s="67"/>
    </row>
    <row r="476" spans="1:10" ht="26.25">
      <c r="B476" s="14"/>
      <c r="C476" s="14"/>
      <c r="D476" s="14"/>
      <c r="E476" s="557"/>
      <c r="F476" s="24"/>
      <c r="G476" s="67"/>
      <c r="H476" s="67"/>
      <c r="I476" s="415"/>
      <c r="J476" s="67"/>
    </row>
    <row r="477" spans="1:10" ht="26.25">
      <c r="B477" s="14"/>
      <c r="C477" s="14"/>
      <c r="D477" s="14"/>
      <c r="E477" s="557"/>
      <c r="F477" s="24"/>
      <c r="G477" s="67"/>
      <c r="H477" s="67"/>
      <c r="I477" s="415"/>
      <c r="J477" s="67"/>
    </row>
    <row r="478" spans="1:10" ht="26.25">
      <c r="B478" s="14"/>
      <c r="C478" s="14"/>
      <c r="D478" s="14"/>
      <c r="E478" s="557"/>
      <c r="F478" s="24"/>
      <c r="G478" s="67"/>
      <c r="H478" s="67"/>
      <c r="I478" s="415"/>
      <c r="J478" s="67"/>
    </row>
    <row r="479" spans="1:10" ht="26.25">
      <c r="B479" s="14"/>
      <c r="C479" s="14"/>
      <c r="D479" s="14"/>
      <c r="E479" s="557"/>
      <c r="F479" s="24"/>
      <c r="G479" s="67"/>
      <c r="H479" s="67"/>
      <c r="I479" s="415"/>
      <c r="J479" s="67"/>
    </row>
    <row r="480" spans="1:10" ht="26.25">
      <c r="B480" s="14"/>
      <c r="C480" s="14"/>
      <c r="D480" s="14"/>
      <c r="E480" s="557"/>
      <c r="F480" s="24"/>
      <c r="G480" s="67"/>
      <c r="H480" s="67"/>
      <c r="I480" s="415"/>
      <c r="J480" s="67"/>
    </row>
    <row r="481" spans="1:10" ht="26.25">
      <c r="B481" s="14"/>
      <c r="C481" s="14"/>
      <c r="D481" s="14"/>
      <c r="E481" s="557"/>
      <c r="F481" s="24"/>
      <c r="G481" s="67"/>
      <c r="H481" s="67"/>
      <c r="I481" s="415"/>
      <c r="J481" s="67"/>
    </row>
    <row r="482" spans="1:10" ht="26.25">
      <c r="B482" s="14"/>
      <c r="C482" s="14"/>
      <c r="D482" s="14"/>
      <c r="E482" s="557"/>
      <c r="F482" s="24"/>
      <c r="G482" s="67"/>
      <c r="H482" s="67"/>
      <c r="I482" s="415"/>
      <c r="J482" s="67"/>
    </row>
    <row r="483" spans="1:10" ht="26.25">
      <c r="B483" s="14"/>
      <c r="C483" s="14"/>
      <c r="D483" s="14"/>
      <c r="E483" s="557"/>
      <c r="F483" s="24"/>
      <c r="G483" s="67"/>
      <c r="H483" s="67"/>
      <c r="I483" s="415"/>
      <c r="J483" s="67"/>
    </row>
    <row r="484" spans="1:10" ht="48.75">
      <c r="A484" s="2" t="s">
        <v>23</v>
      </c>
      <c r="B484" s="25" t="s">
        <v>516</v>
      </c>
      <c r="C484" s="3"/>
      <c r="D484" s="3"/>
      <c r="E484" s="3"/>
      <c r="F484" s="3"/>
      <c r="G484" s="117"/>
      <c r="H484" s="71"/>
      <c r="I484" s="71"/>
      <c r="J484" s="71"/>
    </row>
    <row r="485" spans="1:10" ht="26.25">
      <c r="A485" s="85"/>
      <c r="B485" s="26" t="s">
        <v>700</v>
      </c>
      <c r="C485" s="26"/>
      <c r="D485" s="26"/>
      <c r="E485" s="28" t="s">
        <v>0</v>
      </c>
      <c r="F485" s="700" t="s">
        <v>94</v>
      </c>
      <c r="G485" s="707"/>
      <c r="H485" s="33" t="s">
        <v>323</v>
      </c>
      <c r="I485" s="33" t="s">
        <v>264</v>
      </c>
      <c r="J485" s="36" t="s">
        <v>439</v>
      </c>
    </row>
    <row r="486" spans="1:10" ht="31.5">
      <c r="A486" s="1"/>
      <c r="B486" s="14"/>
      <c r="C486" s="14"/>
      <c r="D486" s="14"/>
      <c r="E486" s="16"/>
      <c r="F486" s="183" t="s">
        <v>113</v>
      </c>
      <c r="G486" s="24" t="s">
        <v>174</v>
      </c>
      <c r="H486" s="87"/>
      <c r="I486" s="87"/>
      <c r="J486" s="639" t="s">
        <v>697</v>
      </c>
    </row>
    <row r="487" spans="1:10" ht="26.25">
      <c r="A487" s="1"/>
      <c r="B487" s="14"/>
      <c r="C487" s="14"/>
      <c r="D487" s="14"/>
      <c r="E487" s="16" t="s">
        <v>2</v>
      </c>
      <c r="F487" s="376" t="s">
        <v>267</v>
      </c>
      <c r="G487" s="270" t="s">
        <v>338</v>
      </c>
      <c r="H487" s="634">
        <f>ROUNDUP((('UK-R-Dining Tables'!G480)*USD_per_GBP)*(1-UK_VAT),-1)</f>
        <v>8740</v>
      </c>
      <c r="I487" s="634">
        <f>ROUNDUP((('UK-R-Dining Tables'!H480)*USD_per_GBP)*(1-UK_VAT),-1)</f>
        <v>12660</v>
      </c>
      <c r="J487" s="634">
        <f>ROUNDUP((('UK-R-Dining Tables'!I480)*USD_per_GBP)*(1-UK_VAT),-1)</f>
        <v>16590</v>
      </c>
    </row>
    <row r="488" spans="1:10" ht="26.25">
      <c r="A488" s="1"/>
      <c r="B488" s="14"/>
      <c r="C488" s="14"/>
      <c r="D488" s="14"/>
      <c r="E488" s="16" t="s">
        <v>3</v>
      </c>
      <c r="F488" s="376" t="s">
        <v>88</v>
      </c>
      <c r="G488" s="270" t="s">
        <v>138</v>
      </c>
      <c r="H488" s="634">
        <f>ROUNDUP((('UK-R-Dining Tables'!G481)*USD_per_GBP)*(1-UK_VAT),-1)</f>
        <v>10050</v>
      </c>
      <c r="I488" s="634">
        <f>ROUNDUP((('UK-R-Dining Tables'!H481)*USD_per_GBP)*(1-UK_VAT),-1)</f>
        <v>14560</v>
      </c>
      <c r="J488" s="634">
        <f>ROUNDUP((('UK-R-Dining Tables'!I481)*USD_per_GBP)*(1-UK_VAT),-1)</f>
        <v>19080</v>
      </c>
    </row>
    <row r="489" spans="1:10" ht="26.25">
      <c r="A489" s="1"/>
      <c r="B489" s="14"/>
      <c r="C489" s="14"/>
      <c r="D489" s="14"/>
      <c r="E489" s="16" t="s">
        <v>4</v>
      </c>
      <c r="F489" s="376" t="s">
        <v>268</v>
      </c>
      <c r="G489" s="270" t="s">
        <v>339</v>
      </c>
      <c r="H489" s="634">
        <f>ROUNDUP((('UK-R-Dining Tables'!G482)*USD_per_GBP)*(1-UK_VAT),-1)</f>
        <v>11550</v>
      </c>
      <c r="I489" s="634">
        <f>ROUNDUP((('UK-R-Dining Tables'!H482)*USD_per_GBP)*(1-UK_VAT),-1)</f>
        <v>16590</v>
      </c>
      <c r="J489" s="634">
        <f>ROUNDUP((('UK-R-Dining Tables'!I482)*USD_per_GBP)*(1-UK_VAT),-1)</f>
        <v>21930</v>
      </c>
    </row>
    <row r="490" spans="1:10" ht="26.25">
      <c r="B490" s="14"/>
      <c r="C490" s="14"/>
      <c r="D490" s="14"/>
      <c r="E490" s="16" t="s">
        <v>5</v>
      </c>
      <c r="F490" s="93" t="s">
        <v>90</v>
      </c>
      <c r="G490" s="92" t="s">
        <v>340</v>
      </c>
      <c r="H490" s="634">
        <f>ROUNDUP((('UK-R-Dining Tables'!G483)*USD_per_GBP)*(1-UK_VAT),-1)</f>
        <v>14440</v>
      </c>
      <c r="I490" s="634">
        <f>ROUNDUP((('UK-R-Dining Tables'!H483)*USD_per_GBP)*(1-UK_VAT),-1)</f>
        <v>20930</v>
      </c>
      <c r="J490" s="634">
        <f>ROUNDUP((('UK-R-Dining Tables'!I483)*USD_per_GBP)*(1-UK_VAT),-1)</f>
        <v>27420</v>
      </c>
    </row>
    <row r="491" spans="1:10" ht="26.25">
      <c r="B491" s="14"/>
      <c r="C491" s="14"/>
      <c r="D491" s="14"/>
      <c r="E491" s="14"/>
      <c r="F491" s="14"/>
      <c r="G491" s="87"/>
      <c r="H491" s="87"/>
      <c r="J491" s="91"/>
    </row>
    <row r="492" spans="1:10" ht="26.25">
      <c r="B492" s="14"/>
      <c r="C492" s="14"/>
      <c r="D492" s="14"/>
      <c r="E492" s="193" t="s">
        <v>22</v>
      </c>
      <c r="F492" s="193"/>
      <c r="G492" s="67"/>
      <c r="H492" s="67"/>
      <c r="J492" s="67"/>
    </row>
    <row r="493" spans="1:10" ht="26.25">
      <c r="B493" s="14"/>
      <c r="C493" s="14"/>
      <c r="D493" s="14"/>
      <c r="E493" s="169"/>
      <c r="F493" s="169"/>
      <c r="G493" s="67"/>
      <c r="H493" s="67"/>
      <c r="J493" s="67"/>
    </row>
    <row r="494" spans="1:10" ht="26.25">
      <c r="B494" s="14"/>
      <c r="C494" s="14"/>
      <c r="D494" s="14"/>
      <c r="E494" s="81" t="s">
        <v>14</v>
      </c>
      <c r="F494" s="81"/>
      <c r="G494" s="160"/>
      <c r="H494" s="160"/>
      <c r="I494" s="373">
        <f>ROUNDUP((('UK-R-Dining Tables'!H487)*USD_per_GBP)*(1-UK_VAT),-1)</f>
        <v>1960</v>
      </c>
      <c r="J494" s="67"/>
    </row>
    <row r="495" spans="1:10" ht="26.25">
      <c r="B495" s="14"/>
      <c r="C495" s="14"/>
      <c r="D495" s="14"/>
      <c r="E495" s="24"/>
      <c r="F495" s="24"/>
      <c r="G495" s="67"/>
      <c r="H495" s="67"/>
      <c r="I495" s="143"/>
      <c r="J495" s="67"/>
    </row>
    <row r="496" spans="1:10" ht="26.25">
      <c r="B496" s="14"/>
      <c r="C496" s="14"/>
      <c r="D496" s="14"/>
      <c r="E496" s="24" t="s">
        <v>542</v>
      </c>
      <c r="F496" s="24"/>
      <c r="G496" s="67"/>
      <c r="H496" s="67"/>
      <c r="I496" s="415"/>
      <c r="J496" s="67"/>
    </row>
    <row r="497" spans="1:10" ht="26.25">
      <c r="B497" s="14"/>
      <c r="C497" s="14"/>
      <c r="D497" s="14"/>
      <c r="E497" s="548" t="s">
        <v>543</v>
      </c>
      <c r="F497" s="81"/>
      <c r="G497" s="160"/>
      <c r="H497" s="160"/>
      <c r="I497" s="373">
        <f>ROUNDUP((('UK-R-Dining Tables'!H490)*USD_per_GBP)*(1-UK_VAT),-1)</f>
        <v>6490</v>
      </c>
      <c r="J497" s="67"/>
    </row>
    <row r="498" spans="1:10" ht="26.25">
      <c r="B498" s="14"/>
      <c r="C498" s="14"/>
      <c r="D498" s="14"/>
      <c r="E498" s="557"/>
      <c r="F498" s="24"/>
      <c r="G498" s="67"/>
      <c r="H498" s="67"/>
      <c r="I498" s="415"/>
      <c r="J498" s="67"/>
    </row>
    <row r="499" spans="1:10" ht="26.25">
      <c r="B499" s="14"/>
      <c r="C499" s="14"/>
      <c r="D499" s="14"/>
      <c r="E499" s="24"/>
      <c r="F499" s="24"/>
      <c r="G499" s="67"/>
      <c r="H499" s="67"/>
      <c r="I499" s="143"/>
      <c r="J499" s="67"/>
    </row>
    <row r="500" spans="1:10" ht="48.75">
      <c r="A500" s="2" t="s">
        <v>23</v>
      </c>
      <c r="B500" s="25" t="s">
        <v>26</v>
      </c>
      <c r="C500" s="3"/>
      <c r="D500" s="3"/>
      <c r="E500" s="3"/>
      <c r="F500" s="3"/>
      <c r="G500" s="117"/>
      <c r="H500" s="71"/>
      <c r="I500" s="71"/>
      <c r="J500" s="71"/>
    </row>
    <row r="501" spans="1:10" ht="26.25">
      <c r="A501" s="85"/>
      <c r="B501" s="26" t="s">
        <v>15</v>
      </c>
      <c r="C501" s="26"/>
      <c r="D501" s="26"/>
      <c r="E501" s="28" t="s">
        <v>0</v>
      </c>
      <c r="F501" s="700" t="s">
        <v>94</v>
      </c>
      <c r="G501" s="707"/>
      <c r="H501" s="33" t="s">
        <v>323</v>
      </c>
      <c r="I501" s="36" t="s">
        <v>264</v>
      </c>
      <c r="J501" s="36" t="s">
        <v>114</v>
      </c>
    </row>
    <row r="502" spans="1:10" ht="31.5">
      <c r="A502" s="1"/>
      <c r="B502" s="14"/>
      <c r="C502" s="14"/>
      <c r="D502" s="14"/>
      <c r="E502" s="16"/>
      <c r="F502" s="183" t="s">
        <v>113</v>
      </c>
      <c r="G502" s="24" t="s">
        <v>174</v>
      </c>
      <c r="H502" s="87"/>
      <c r="J502" s="639" t="s">
        <v>697</v>
      </c>
    </row>
    <row r="503" spans="1:10" ht="26.25">
      <c r="A503" s="1"/>
      <c r="B503" s="14"/>
      <c r="C503" s="14"/>
      <c r="D503" s="14"/>
      <c r="E503" s="16" t="s">
        <v>2</v>
      </c>
      <c r="F503" s="24" t="s">
        <v>16</v>
      </c>
      <c r="G503" s="151" t="s">
        <v>134</v>
      </c>
      <c r="H503" s="415">
        <f>ROUNDUP((('UK-R-Dining Tables'!G495)*USD_per_GBP)*(1-UK_VAT),-1)</f>
        <v>5530</v>
      </c>
      <c r="I503" s="415">
        <f>ROUNDUP((('UK-R-Dining Tables'!H495)*USD_per_GBP)*(1-UK_VAT),-1)</f>
        <v>8010</v>
      </c>
      <c r="J503" s="415">
        <f>ROUNDUP((('UK-R-Dining Tables'!I495)*USD_per_GBP)*(1-UK_VAT),-1)</f>
        <v>10500</v>
      </c>
    </row>
    <row r="504" spans="1:10" ht="26.25">
      <c r="B504" s="14"/>
      <c r="C504" s="14"/>
      <c r="D504" s="14"/>
      <c r="E504" s="16" t="s">
        <v>3</v>
      </c>
      <c r="F504" s="24" t="s">
        <v>17</v>
      </c>
      <c r="G504" s="151" t="s">
        <v>170</v>
      </c>
      <c r="H504" s="415">
        <f>ROUNDUP((('UK-R-Dining Tables'!G496)*USD_per_GBP)*(1-UK_VAT),-1)</f>
        <v>6360</v>
      </c>
      <c r="I504" s="415">
        <f>ROUNDUP((('UK-R-Dining Tables'!H496)*USD_per_GBP)*(1-UK_VAT),-1)</f>
        <v>9220</v>
      </c>
      <c r="J504" s="415">
        <f>ROUNDUP((('UK-R-Dining Tables'!I496)*USD_per_GBP)*(1-UK_VAT),-1)</f>
        <v>12080</v>
      </c>
    </row>
    <row r="505" spans="1:10" ht="26.25">
      <c r="B505" s="14"/>
      <c r="C505" s="14"/>
      <c r="D505" s="14"/>
      <c r="E505" s="16" t="s">
        <v>4</v>
      </c>
      <c r="F505" s="24" t="s">
        <v>18</v>
      </c>
      <c r="G505" s="151" t="s">
        <v>334</v>
      </c>
      <c r="H505" s="415">
        <f>ROUNDUP((('UK-R-Dining Tables'!G497)*USD_per_GBP)*(1-UK_VAT),-1)</f>
        <v>7950</v>
      </c>
      <c r="I505" s="415">
        <f>ROUNDUP((('UK-R-Dining Tables'!H497)*USD_per_GBP)*(1-UK_VAT),-1)</f>
        <v>11520</v>
      </c>
      <c r="J505" s="415">
        <f>ROUNDUP((('UK-R-Dining Tables'!I497)*USD_per_GBP)*(1-UK_VAT),-1)</f>
        <v>15090</v>
      </c>
    </row>
    <row r="506" spans="1:10" ht="26.25">
      <c r="B506" s="14"/>
      <c r="C506" s="14"/>
      <c r="D506" s="14"/>
      <c r="E506" s="16" t="s">
        <v>5</v>
      </c>
      <c r="F506" s="92" t="s">
        <v>680</v>
      </c>
      <c r="G506" s="151" t="s">
        <v>683</v>
      </c>
      <c r="H506" s="415">
        <f>ROUNDUP((('UK-R-Dining Tables'!G498)*USD_per_GBP)*(1-UK_VAT),-1)</f>
        <v>9130</v>
      </c>
      <c r="I506" s="415">
        <f>ROUNDUP((('UK-R-Dining Tables'!H498)*USD_per_GBP)*(1-UK_VAT),-1)</f>
        <v>12640</v>
      </c>
      <c r="J506" s="415">
        <f>ROUNDUP((('UK-R-Dining Tables'!I498)*USD_per_GBP)*(1-UK_VAT),-1)</f>
        <v>17350</v>
      </c>
    </row>
    <row r="507" spans="1:10" ht="26.25">
      <c r="B507" s="14"/>
      <c r="C507" s="14"/>
      <c r="D507" s="14"/>
      <c r="E507" s="14"/>
      <c r="F507" s="14"/>
      <c r="G507" s="87"/>
      <c r="H507" s="87"/>
      <c r="J507" s="91"/>
    </row>
    <row r="508" spans="1:10" ht="26.25">
      <c r="B508" s="14"/>
      <c r="C508" s="14"/>
      <c r="D508" s="14"/>
      <c r="E508" s="193" t="s">
        <v>22</v>
      </c>
      <c r="F508" s="193"/>
      <c r="G508" s="67"/>
      <c r="H508" s="67"/>
      <c r="J508" s="67"/>
    </row>
    <row r="509" spans="1:10" ht="26.25">
      <c r="B509" s="14"/>
      <c r="C509" s="14"/>
      <c r="D509" s="14"/>
      <c r="E509" s="193"/>
      <c r="F509" s="193"/>
      <c r="G509" s="67"/>
      <c r="H509" s="67"/>
      <c r="J509" s="67"/>
    </row>
    <row r="510" spans="1:10" ht="26.25">
      <c r="B510" s="14"/>
      <c r="C510" s="14"/>
      <c r="D510" s="14"/>
      <c r="E510" s="81" t="s">
        <v>14</v>
      </c>
      <c r="F510" s="160"/>
      <c r="G510" s="160"/>
      <c r="H510" s="645"/>
      <c r="I510" s="603">
        <f>ROUNDUP((('UK-R-Dining Tables'!H502)*USD_per_GBP)*(1-UK_VAT),-1)</f>
        <v>1350</v>
      </c>
      <c r="J510" s="67"/>
    </row>
    <row r="511" spans="1:10" ht="26.25">
      <c r="B511" s="14"/>
      <c r="C511" s="14"/>
      <c r="D511" s="14"/>
      <c r="J511" s="67"/>
    </row>
    <row r="512" spans="1:10" ht="26.25">
      <c r="B512" s="14"/>
      <c r="C512" s="14"/>
      <c r="D512" s="14"/>
      <c r="E512" s="81" t="s">
        <v>233</v>
      </c>
      <c r="F512" s="81"/>
      <c r="G512" s="160"/>
      <c r="H512" s="160"/>
      <c r="I512" s="373">
        <f>ROUNDUP((('UK-R-Dining Tables'!H504)*USD_per_GBP)*(1-UK_VAT),-1)</f>
        <v>3710</v>
      </c>
      <c r="J512" s="67"/>
    </row>
    <row r="513" spans="1:10" ht="26.25">
      <c r="B513" s="14"/>
      <c r="C513" s="14"/>
      <c r="D513" s="14"/>
      <c r="E513" s="24"/>
      <c r="F513" s="24"/>
      <c r="G513" s="67"/>
      <c r="H513" s="67"/>
      <c r="I513" s="143"/>
      <c r="J513" s="67"/>
    </row>
    <row r="514" spans="1:10" ht="48.75">
      <c r="A514" s="2" t="s">
        <v>23</v>
      </c>
      <c r="B514" s="25" t="s">
        <v>26</v>
      </c>
      <c r="C514" s="3"/>
      <c r="D514" s="3"/>
      <c r="E514" s="3"/>
      <c r="F514" s="3"/>
      <c r="G514" s="117"/>
      <c r="H514" s="71"/>
      <c r="I514" s="71"/>
      <c r="J514" s="71"/>
    </row>
    <row r="515" spans="1:10" ht="26.25">
      <c r="A515" s="85"/>
      <c r="B515" s="26" t="s">
        <v>43</v>
      </c>
      <c r="C515" s="26"/>
      <c r="D515" s="26"/>
      <c r="E515" s="28" t="s">
        <v>0</v>
      </c>
      <c r="F515" s="703" t="s">
        <v>79</v>
      </c>
      <c r="G515" s="704"/>
      <c r="H515" s="33" t="s">
        <v>1</v>
      </c>
      <c r="I515" s="36" t="s">
        <v>439</v>
      </c>
      <c r="J515" s="125"/>
    </row>
    <row r="516" spans="1:10" ht="26.25">
      <c r="A516" s="1"/>
      <c r="B516" s="14"/>
      <c r="C516" s="14"/>
      <c r="D516" s="14"/>
      <c r="E516" s="16"/>
      <c r="F516" s="273" t="s">
        <v>113</v>
      </c>
      <c r="G516" s="229" t="s">
        <v>174</v>
      </c>
      <c r="H516" s="93" t="s">
        <v>698</v>
      </c>
    </row>
    <row r="517" spans="1:10" ht="26.25">
      <c r="B517" s="14"/>
      <c r="C517" s="14"/>
      <c r="D517" s="14"/>
      <c r="E517" s="16" t="s">
        <v>3</v>
      </c>
      <c r="F517" s="376" t="s">
        <v>327</v>
      </c>
      <c r="G517" s="428" t="s">
        <v>335</v>
      </c>
      <c r="H517" s="415">
        <f>ROUNDUP((('UK-R-Dining Tables'!G509)*USD_per_GBP)*(1-UK_VAT),-1)</f>
        <v>15160</v>
      </c>
      <c r="I517" s="415">
        <f>ROUNDUP((('UK-R-Dining Tables'!H509)*USD_per_GBP)*(1-UK_VAT),-1)</f>
        <v>18180</v>
      </c>
    </row>
    <row r="518" spans="1:10" ht="26.25">
      <c r="B518" s="14"/>
      <c r="C518" s="14"/>
      <c r="D518" s="14"/>
      <c r="E518" s="16" t="s">
        <v>4</v>
      </c>
      <c r="F518" s="376" t="s">
        <v>268</v>
      </c>
      <c r="G518" s="428" t="s">
        <v>337</v>
      </c>
      <c r="H518" s="415">
        <f>ROUNDUP((('UK-R-Dining Tables'!G510)*USD_per_GBP)*(1-UK_VAT),-1)</f>
        <v>18940</v>
      </c>
      <c r="I518" s="415">
        <f>ROUNDUP((('UK-R-Dining Tables'!H510)*USD_per_GBP)*(1-UK_VAT),-1)</f>
        <v>22730</v>
      </c>
    </row>
    <row r="519" spans="1:10" ht="26.25">
      <c r="B519" s="14"/>
      <c r="C519" s="14"/>
      <c r="D519" s="14"/>
      <c r="E519" s="16" t="s">
        <v>5</v>
      </c>
      <c r="F519" s="376" t="s">
        <v>328</v>
      </c>
      <c r="G519" s="428" t="s">
        <v>336</v>
      </c>
      <c r="H519" s="415">
        <f>ROUNDUP((('UK-R-Dining Tables'!G511)*USD_per_GBP)*(1-UK_VAT),-1)</f>
        <v>21780</v>
      </c>
      <c r="I519" s="415">
        <f>ROUNDUP((('UK-R-Dining Tables'!H511)*USD_per_GBP)*(1-UK_VAT),-1)</f>
        <v>26130</v>
      </c>
      <c r="J519" s="67"/>
    </row>
    <row r="520" spans="1:10" ht="26.25">
      <c r="B520" s="14"/>
      <c r="C520" s="14"/>
      <c r="D520" s="14"/>
      <c r="E520" s="14"/>
      <c r="F520" s="14"/>
      <c r="G520" s="87"/>
      <c r="H520" s="87"/>
      <c r="J520" s="91"/>
    </row>
    <row r="521" spans="1:10" ht="26.25">
      <c r="B521" s="14"/>
      <c r="C521" s="14"/>
      <c r="D521" s="14"/>
      <c r="E521" s="193" t="s">
        <v>22</v>
      </c>
      <c r="F521" s="193"/>
      <c r="G521" s="67"/>
      <c r="H521" s="67"/>
      <c r="J521" s="67"/>
    </row>
    <row r="522" spans="1:10" ht="26.25">
      <c r="B522" s="14"/>
      <c r="C522" s="14"/>
      <c r="D522" s="14"/>
      <c r="E522" s="169"/>
      <c r="F522" s="169"/>
      <c r="G522" s="67"/>
      <c r="H522" s="67"/>
      <c r="J522" s="67"/>
    </row>
    <row r="523" spans="1:10" ht="26.25">
      <c r="B523" s="14"/>
      <c r="C523" s="14"/>
      <c r="D523" s="14"/>
      <c r="E523" s="81" t="s">
        <v>14</v>
      </c>
      <c r="F523" s="160"/>
      <c r="G523" s="160"/>
      <c r="H523" s="645"/>
      <c r="I523" s="603">
        <f>ROUNDUP((('UK-R-Dining Tables'!H515)*USD_per_GBP)*(1-UK_VAT),-1)</f>
        <v>2140</v>
      </c>
      <c r="J523" s="67"/>
    </row>
    <row r="524" spans="1:10" ht="26.25">
      <c r="B524" s="14"/>
      <c r="C524" s="14"/>
      <c r="D524" s="14"/>
      <c r="J524" s="67"/>
    </row>
    <row r="525" spans="1:10" ht="26.25">
      <c r="B525" s="14"/>
      <c r="C525" s="14"/>
      <c r="D525" s="14"/>
      <c r="E525" s="81" t="s">
        <v>233</v>
      </c>
      <c r="F525" s="81"/>
      <c r="G525" s="160"/>
      <c r="H525" s="160"/>
      <c r="I525" s="373">
        <f>ROUNDUP((('UK-R-Dining Tables'!H517)*USD_per_GBP)*(1-UK_VAT),-1)</f>
        <v>5600</v>
      </c>
      <c r="J525" s="67"/>
    </row>
    <row r="526" spans="1:10" ht="26.25">
      <c r="B526" s="14"/>
      <c r="C526" s="14"/>
      <c r="D526" s="14"/>
      <c r="E526" s="24"/>
      <c r="F526" s="24"/>
      <c r="G526" s="67"/>
      <c r="H526" s="67"/>
      <c r="I526" s="143"/>
      <c r="J526" s="67"/>
    </row>
    <row r="527" spans="1:10" ht="26.25">
      <c r="B527" s="14"/>
      <c r="C527" s="14"/>
      <c r="D527" s="14"/>
      <c r="E527" s="24"/>
      <c r="F527" s="24"/>
      <c r="G527" s="67"/>
      <c r="H527" s="67"/>
      <c r="I527" s="143"/>
      <c r="J527" s="67"/>
    </row>
    <row r="528" spans="1:10" ht="48.75">
      <c r="A528" s="2"/>
      <c r="B528" s="25" t="s">
        <v>27</v>
      </c>
      <c r="C528" s="3"/>
      <c r="D528" s="3"/>
      <c r="E528" s="3"/>
      <c r="F528" s="3"/>
      <c r="G528" s="117"/>
      <c r="H528" s="71"/>
      <c r="I528" s="71"/>
      <c r="J528" s="71"/>
    </row>
    <row r="529" spans="1:10" ht="26.25">
      <c r="A529" s="85"/>
      <c r="B529" s="26" t="s">
        <v>8</v>
      </c>
      <c r="C529" s="26"/>
      <c r="D529" s="26"/>
      <c r="E529" s="28" t="s">
        <v>0</v>
      </c>
      <c r="F529" s="703" t="s">
        <v>79</v>
      </c>
      <c r="G529" s="704"/>
      <c r="H529" s="33" t="s">
        <v>1</v>
      </c>
      <c r="I529" s="125"/>
      <c r="J529" s="125"/>
    </row>
    <row r="530" spans="1:10" ht="26.25">
      <c r="A530" s="1"/>
      <c r="B530" s="14"/>
      <c r="C530" s="14"/>
      <c r="D530" s="14"/>
      <c r="E530" s="16"/>
      <c r="F530" s="273" t="s">
        <v>113</v>
      </c>
      <c r="G530" s="229" t="s">
        <v>174</v>
      </c>
      <c r="H530" s="375" t="s">
        <v>699</v>
      </c>
    </row>
    <row r="531" spans="1:10" ht="26.25">
      <c r="A531" s="1"/>
      <c r="B531" s="14"/>
      <c r="C531" s="14"/>
      <c r="D531" s="14"/>
      <c r="E531" s="16" t="s">
        <v>2</v>
      </c>
      <c r="F531" s="379" t="s">
        <v>9</v>
      </c>
      <c r="G531" s="428" t="s">
        <v>132</v>
      </c>
      <c r="H531" s="415">
        <f>ROUNDUP((('UK-R-Dining Tables'!G522)*USD_per_GBP)*(1-UK_VAT),-1)</f>
        <v>12520</v>
      </c>
    </row>
    <row r="532" spans="1:10" ht="26.25">
      <c r="A532" s="1"/>
      <c r="B532" s="14"/>
      <c r="C532" s="14"/>
      <c r="D532" s="14"/>
      <c r="E532" s="16" t="s">
        <v>3</v>
      </c>
      <c r="F532" s="379" t="s">
        <v>327</v>
      </c>
      <c r="G532" s="428" t="s">
        <v>335</v>
      </c>
      <c r="H532" s="415">
        <f>ROUNDUP((('UK-R-Dining Tables'!G523)*USD_per_GBP)*(1-UK_VAT),-1)</f>
        <v>14090</v>
      </c>
    </row>
    <row r="533" spans="1:10" ht="26.25">
      <c r="A533" s="1"/>
      <c r="B533" s="14"/>
      <c r="C533" s="14"/>
      <c r="D533" s="14"/>
      <c r="E533" s="16" t="s">
        <v>4</v>
      </c>
      <c r="F533" s="379" t="s">
        <v>268</v>
      </c>
      <c r="G533" s="428" t="s">
        <v>337</v>
      </c>
      <c r="H533" s="415">
        <f>ROUNDUP((('UK-R-Dining Tables'!G524)*USD_per_GBP)*(1-UK_VAT),-1)</f>
        <v>16550</v>
      </c>
    </row>
    <row r="534" spans="1:10" ht="26.25">
      <c r="A534" s="1"/>
      <c r="B534" s="14"/>
      <c r="C534" s="14"/>
      <c r="D534" s="14"/>
      <c r="E534" s="16" t="s">
        <v>5</v>
      </c>
      <c r="F534" s="379" t="s">
        <v>328</v>
      </c>
      <c r="G534" s="428" t="s">
        <v>336</v>
      </c>
      <c r="H534" s="415">
        <f>ROUNDUP((('UK-R-Dining Tables'!G525)*USD_per_GBP)*(1-UK_VAT),-1)</f>
        <v>20690</v>
      </c>
    </row>
    <row r="535" spans="1:10" ht="26.25">
      <c r="B535" s="14"/>
      <c r="C535" s="14"/>
      <c r="D535" s="14"/>
      <c r="E535" s="16"/>
      <c r="F535" s="16"/>
      <c r="G535" s="67"/>
      <c r="H535" s="67"/>
      <c r="I535" s="9" t="s">
        <v>23</v>
      </c>
    </row>
    <row r="536" spans="1:10" ht="26.25">
      <c r="B536" s="14"/>
      <c r="C536" s="14"/>
      <c r="D536" s="14"/>
      <c r="E536" s="14"/>
      <c r="F536" s="14"/>
      <c r="G536" s="87"/>
      <c r="H536" s="87"/>
    </row>
    <row r="537" spans="1:10" ht="26.25">
      <c r="B537" s="14"/>
      <c r="C537" s="14"/>
      <c r="D537" s="14"/>
      <c r="E537" s="193" t="s">
        <v>22</v>
      </c>
      <c r="F537" s="193"/>
      <c r="G537" s="67"/>
      <c r="H537" s="67"/>
    </row>
    <row r="538" spans="1:10" ht="26.25">
      <c r="B538" s="14"/>
      <c r="C538" s="14"/>
      <c r="D538" s="14"/>
      <c r="E538" s="169"/>
      <c r="F538" s="169"/>
      <c r="G538" s="67"/>
      <c r="H538" s="67"/>
    </row>
    <row r="539" spans="1:10" ht="26.25">
      <c r="B539" s="14"/>
      <c r="C539" s="14"/>
      <c r="D539" s="14"/>
      <c r="E539" s="81" t="s">
        <v>14</v>
      </c>
      <c r="F539" s="160"/>
      <c r="G539" s="160"/>
      <c r="H539" s="645"/>
      <c r="I539" s="647">
        <f>ROUNDUP((('UK-R-Dining Tables'!H530)*USD_per_GBP)*(1-UK_VAT),-1)</f>
        <v>2140</v>
      </c>
      <c r="J539" s="159"/>
    </row>
    <row r="540" spans="1:10" ht="26.25">
      <c r="B540" s="14"/>
      <c r="C540" s="14"/>
      <c r="D540" s="14"/>
      <c r="E540" s="14"/>
      <c r="F540" s="14"/>
      <c r="G540" s="67"/>
      <c r="H540" s="67"/>
      <c r="I540" s="67"/>
      <c r="J540" s="67"/>
    </row>
    <row r="541" spans="1:10" ht="26.25">
      <c r="B541" s="14"/>
      <c r="C541" s="14"/>
      <c r="D541" s="14"/>
      <c r="E541" s="14"/>
      <c r="F541" s="14"/>
      <c r="G541" s="67"/>
      <c r="H541" s="67"/>
      <c r="I541" s="67"/>
      <c r="J541" s="67"/>
    </row>
    <row r="542" spans="1:10" ht="26.25">
      <c r="B542" s="14"/>
      <c r="C542" s="14"/>
      <c r="D542" s="14"/>
      <c r="E542" s="14"/>
      <c r="F542" s="14"/>
      <c r="G542" s="67"/>
      <c r="H542" s="67"/>
      <c r="I542" s="67"/>
      <c r="J542" s="67"/>
    </row>
    <row r="543" spans="1:10" ht="26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</row>
    <row r="544" spans="1:10" ht="26.25">
      <c r="B544" s="14"/>
      <c r="C544" s="14"/>
      <c r="D544" s="14"/>
      <c r="E544" s="14"/>
      <c r="F544" s="14"/>
      <c r="G544" s="67"/>
      <c r="H544" s="67"/>
      <c r="I544" s="67"/>
      <c r="J544" s="67"/>
    </row>
    <row r="545" spans="2:10" ht="26.25">
      <c r="B545" s="14"/>
      <c r="C545" s="14"/>
      <c r="D545" s="14"/>
      <c r="E545" s="14"/>
      <c r="F545" s="14"/>
      <c r="G545" s="67"/>
      <c r="H545" s="67"/>
      <c r="I545" s="67"/>
      <c r="J545" s="67"/>
    </row>
    <row r="546" spans="2:10" ht="26.25">
      <c r="B546" s="14"/>
      <c r="C546" s="14"/>
      <c r="D546" s="14"/>
      <c r="E546" s="14"/>
      <c r="F546" s="14"/>
      <c r="G546" s="67"/>
      <c r="H546" s="67"/>
      <c r="I546" s="67"/>
      <c r="J546" s="67"/>
    </row>
    <row r="547" spans="2:10" ht="26.25">
      <c r="B547" s="14"/>
      <c r="C547" s="14"/>
      <c r="D547" s="14"/>
      <c r="E547" s="14"/>
      <c r="F547" s="14"/>
      <c r="G547" s="67"/>
      <c r="H547" s="67"/>
      <c r="I547" s="67"/>
      <c r="J547" s="67"/>
    </row>
    <row r="548" spans="2:10" ht="26.25">
      <c r="B548" s="14"/>
      <c r="C548" s="14"/>
      <c r="D548" s="14"/>
      <c r="E548" s="14"/>
      <c r="F548" s="14"/>
      <c r="G548" s="67"/>
      <c r="H548" s="67"/>
      <c r="I548" s="67"/>
      <c r="J548" s="67"/>
    </row>
    <row r="549" spans="2:10" ht="26.25">
      <c r="B549" s="14"/>
      <c r="C549" s="14"/>
      <c r="D549" s="14"/>
      <c r="E549" s="14"/>
      <c r="F549" s="14"/>
      <c r="G549" s="67"/>
      <c r="H549" s="67"/>
      <c r="I549" s="67"/>
      <c r="J549" s="67"/>
    </row>
    <row r="550" spans="2:10" ht="26.25">
      <c r="B550" s="14"/>
      <c r="C550" s="14"/>
      <c r="D550" s="14"/>
      <c r="E550" s="14"/>
      <c r="F550" s="14"/>
      <c r="G550" s="67"/>
      <c r="H550" s="67"/>
      <c r="I550" s="67"/>
      <c r="J550" s="67"/>
    </row>
    <row r="551" spans="2:10" ht="26.25">
      <c r="B551" s="14"/>
      <c r="C551" s="14"/>
      <c r="D551" s="14"/>
      <c r="E551" s="14"/>
      <c r="F551" s="14"/>
      <c r="G551" s="67"/>
      <c r="H551" s="67"/>
      <c r="I551" s="67"/>
      <c r="J551" s="67"/>
    </row>
    <row r="552" spans="2:10" ht="26.25">
      <c r="B552" s="14"/>
      <c r="C552" s="14"/>
      <c r="D552" s="14"/>
      <c r="E552" s="14"/>
      <c r="F552" s="14"/>
      <c r="G552" s="67"/>
      <c r="H552" s="67"/>
      <c r="I552" s="67"/>
      <c r="J552" s="67"/>
    </row>
    <row r="553" spans="2:10" ht="26.25">
      <c r="B553" s="14"/>
      <c r="C553" s="14"/>
      <c r="D553" s="14"/>
      <c r="E553" s="14"/>
      <c r="F553" s="14"/>
      <c r="G553" s="67"/>
      <c r="H553" s="67"/>
      <c r="I553" s="67"/>
      <c r="J553" s="67"/>
    </row>
    <row r="554" spans="2:10" ht="26.25">
      <c r="B554" s="14"/>
      <c r="C554" s="14"/>
      <c r="D554" s="14"/>
      <c r="E554" s="14"/>
      <c r="F554" s="14"/>
      <c r="G554" s="67"/>
      <c r="H554" s="67"/>
      <c r="I554" s="67"/>
      <c r="J554" s="67"/>
    </row>
    <row r="555" spans="2:10" ht="26.25">
      <c r="B555" s="14"/>
      <c r="C555" s="14"/>
      <c r="D555" s="14"/>
      <c r="E555" s="14"/>
      <c r="F555" s="14"/>
      <c r="G555" s="67"/>
      <c r="H555" s="67"/>
      <c r="I555" s="67"/>
      <c r="J555" s="67"/>
    </row>
    <row r="556" spans="2:10" ht="26.25">
      <c r="B556" s="14"/>
      <c r="C556" s="14"/>
      <c r="D556" s="14"/>
      <c r="E556" s="14"/>
      <c r="F556" s="14"/>
      <c r="G556" s="67"/>
      <c r="H556" s="67"/>
      <c r="I556" s="67"/>
      <c r="J556" s="67"/>
    </row>
    <row r="557" spans="2:10" ht="26.25">
      <c r="B557" s="14"/>
      <c r="C557" s="14"/>
      <c r="D557" s="14"/>
      <c r="E557" s="14"/>
      <c r="F557" s="14"/>
      <c r="G557" s="67"/>
      <c r="H557" s="67"/>
      <c r="I557" s="67"/>
      <c r="J557" s="67"/>
    </row>
    <row r="558" spans="2:10" ht="26.25">
      <c r="B558" s="14"/>
      <c r="C558" s="14"/>
      <c r="D558" s="14"/>
      <c r="E558" s="14"/>
      <c r="F558" s="14"/>
      <c r="G558" s="67"/>
      <c r="H558" s="67"/>
      <c r="I558" s="67"/>
      <c r="J558" s="67"/>
    </row>
    <row r="559" spans="2:10" ht="26.25">
      <c r="B559" s="14"/>
      <c r="C559" s="14"/>
      <c r="D559" s="14"/>
      <c r="E559" s="14"/>
      <c r="F559" s="14"/>
      <c r="G559" s="67"/>
      <c r="H559" s="67"/>
      <c r="I559" s="67"/>
      <c r="J559" s="67"/>
    </row>
    <row r="560" spans="2:10" ht="26.25">
      <c r="B560" s="14"/>
      <c r="C560" s="14"/>
      <c r="D560" s="14"/>
      <c r="E560" s="14"/>
      <c r="F560" s="14"/>
      <c r="G560" s="67"/>
      <c r="H560" s="67"/>
      <c r="I560" s="67"/>
      <c r="J560" s="67"/>
    </row>
    <row r="561" spans="2:10" ht="26.25">
      <c r="B561" s="14"/>
      <c r="C561" s="14"/>
      <c r="D561" s="14"/>
      <c r="E561" s="14"/>
      <c r="F561" s="14"/>
      <c r="G561" s="67"/>
      <c r="H561" s="67"/>
      <c r="I561" s="67"/>
      <c r="J561" s="67"/>
    </row>
    <row r="562" spans="2:10" ht="26.25">
      <c r="B562" s="14"/>
      <c r="C562" s="14"/>
      <c r="D562" s="14"/>
      <c r="E562" s="14"/>
      <c r="F562" s="14"/>
      <c r="G562" s="67"/>
      <c r="H562" s="67"/>
      <c r="I562" s="67"/>
      <c r="J562" s="67"/>
    </row>
  </sheetData>
  <mergeCells count="32">
    <mergeCell ref="F529:G529"/>
    <mergeCell ref="F282:G282"/>
    <mergeCell ref="F301:G301"/>
    <mergeCell ref="F329:G329"/>
    <mergeCell ref="F367:G367"/>
    <mergeCell ref="F380:G380"/>
    <mergeCell ref="F393:G393"/>
    <mergeCell ref="F405:G405"/>
    <mergeCell ref="F447:G447"/>
    <mergeCell ref="F485:G485"/>
    <mergeCell ref="F501:G501"/>
    <mergeCell ref="F515:G515"/>
    <mergeCell ref="F463:G463"/>
    <mergeCell ref="F433:G433"/>
    <mergeCell ref="F417:G417"/>
    <mergeCell ref="F315:G315"/>
    <mergeCell ref="F265:G265"/>
    <mergeCell ref="A1:J1"/>
    <mergeCell ref="F4:G4"/>
    <mergeCell ref="F33:G33"/>
    <mergeCell ref="F87:G87"/>
    <mergeCell ref="F106:G106"/>
    <mergeCell ref="F142:G142"/>
    <mergeCell ref="F175:G175"/>
    <mergeCell ref="F193:G193"/>
    <mergeCell ref="F212:G212"/>
    <mergeCell ref="F228:G228"/>
    <mergeCell ref="F247:G247"/>
    <mergeCell ref="F50:G50"/>
    <mergeCell ref="F72:G72"/>
    <mergeCell ref="F121:G121"/>
    <mergeCell ref="F159:G159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>&amp;L&amp;"Calibri (Body),Regular"&amp;16Tom Faulkner UAE Retail Price List - 2022
&amp;R&amp;16Dining Tables</oddHeader>
    <oddFooter>&amp;L&amp;"Calibri (Body),Regular"&amp;16Prices do not include delivery, installation and local taxes. &amp;R&amp;16&amp;P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BA243-C258-458B-81E1-B763E2FA18C8}">
  <sheetPr codeName="Sheet11">
    <tabColor theme="1" tint="4.9989318521683403E-2"/>
  </sheetPr>
  <dimension ref="A1:J546"/>
  <sheetViews>
    <sheetView showGridLines="0" view="pageLayout" topLeftCell="A301" zoomScale="55" zoomScaleNormal="120" zoomScalePageLayoutView="55" workbookViewId="0">
      <selection activeCell="F318" sqref="F318"/>
    </sheetView>
  </sheetViews>
  <sheetFormatPr defaultColWidth="11.125" defaultRowHeight="15.75"/>
  <cols>
    <col min="1" max="1" width="1.625" customWidth="1"/>
    <col min="2" max="2" width="14" bestFit="1" customWidth="1"/>
    <col min="3" max="3" width="27.625" customWidth="1"/>
    <col min="4" max="4" width="26.625" customWidth="1"/>
    <col min="5" max="5" width="11.125" customWidth="1"/>
    <col min="6" max="6" width="17.125" bestFit="1" customWidth="1"/>
    <col min="7" max="7" width="22.125" style="9" customWidth="1"/>
    <col min="8" max="8" width="32.125" style="9" customWidth="1"/>
    <col min="9" max="9" width="32.625" style="9" customWidth="1"/>
    <col min="10" max="10" width="25.625" style="9" customWidth="1"/>
    <col min="11" max="11" width="11.125" customWidth="1"/>
  </cols>
  <sheetData>
    <row r="1" spans="1:10" ht="36">
      <c r="A1" s="696" t="s">
        <v>19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A2" s="11"/>
      <c r="B2" s="11"/>
      <c r="C2" s="11"/>
      <c r="D2" s="11"/>
      <c r="E2" s="11"/>
      <c r="F2" s="11"/>
      <c r="G2" s="116"/>
      <c r="H2" s="116"/>
      <c r="I2" s="116"/>
      <c r="J2" s="116"/>
    </row>
    <row r="3" spans="1:10" ht="48.75">
      <c r="A3" s="2" t="s">
        <v>23</v>
      </c>
      <c r="B3" s="25" t="s">
        <v>24</v>
      </c>
      <c r="C3" s="3"/>
      <c r="D3" s="3"/>
      <c r="E3" s="3"/>
      <c r="F3" s="3"/>
      <c r="G3" s="117"/>
      <c r="H3" s="71"/>
      <c r="I3" s="71"/>
      <c r="J3" s="71"/>
    </row>
    <row r="4" spans="1:10" s="69" customFormat="1" ht="26.25">
      <c r="A4" s="26"/>
      <c r="B4" s="26" t="s">
        <v>83</v>
      </c>
      <c r="C4" s="26"/>
      <c r="D4" s="26"/>
      <c r="E4" s="28" t="s">
        <v>0</v>
      </c>
      <c r="F4" s="705" t="s">
        <v>79</v>
      </c>
      <c r="G4" s="706"/>
      <c r="H4" s="177" t="s">
        <v>1</v>
      </c>
      <c r="I4" s="28" t="s">
        <v>598</v>
      </c>
      <c r="J4" s="26"/>
    </row>
    <row r="5" spans="1:10" ht="26.25">
      <c r="A5" s="1"/>
      <c r="B5" s="14"/>
      <c r="C5" s="14"/>
      <c r="D5" s="14"/>
      <c r="E5" s="48"/>
      <c r="F5" s="273" t="s">
        <v>113</v>
      </c>
      <c r="G5" s="24" t="s">
        <v>174</v>
      </c>
      <c r="H5" s="167"/>
      <c r="I5" s="218" t="s">
        <v>663</v>
      </c>
    </row>
    <row r="6" spans="1:10" ht="26.25">
      <c r="A6" s="1"/>
      <c r="B6" s="14"/>
      <c r="C6" s="14"/>
      <c r="D6" s="14"/>
      <c r="E6" s="16" t="s">
        <v>2</v>
      </c>
      <c r="F6" s="93" t="s">
        <v>9</v>
      </c>
      <c r="G6" s="152" t="s">
        <v>132</v>
      </c>
      <c r="H6" s="415">
        <f>ROUNDUP((('UK-T-Dining Tables'!G6)*USD_per_GBP),-1)</f>
        <v>9850</v>
      </c>
      <c r="I6" s="415">
        <f>ROUNDUP((('UK-T-Dining Tables'!H6)*USD_per_GBP),-1)</f>
        <v>12900</v>
      </c>
      <c r="J6" s="213"/>
    </row>
    <row r="7" spans="1:10" ht="26.25">
      <c r="A7" s="1"/>
      <c r="B7" s="14"/>
      <c r="C7" s="14"/>
      <c r="D7" s="14"/>
      <c r="E7" s="16" t="s">
        <v>3</v>
      </c>
      <c r="F7" s="87" t="s">
        <v>327</v>
      </c>
      <c r="G7" s="152" t="s">
        <v>335</v>
      </c>
      <c r="H7" s="415">
        <f>ROUNDUP((('UK-T-Dining Tables'!G7)*USD_per_GBP),-1)</f>
        <v>11330</v>
      </c>
      <c r="I7" s="415">
        <f>ROUNDUP((('UK-T-Dining Tables'!H7)*USD_per_GBP),-1)</f>
        <v>14830</v>
      </c>
      <c r="J7" s="213"/>
    </row>
    <row r="8" spans="1:10" ht="26.25">
      <c r="A8" s="1"/>
      <c r="B8" s="14"/>
      <c r="C8" s="14"/>
      <c r="D8" s="14"/>
      <c r="E8" s="16" t="s">
        <v>4</v>
      </c>
      <c r="F8" s="87" t="s">
        <v>268</v>
      </c>
      <c r="G8" s="152" t="s">
        <v>337</v>
      </c>
      <c r="H8" s="415">
        <f>ROUNDUP((('UK-T-Dining Tables'!G8)*USD_per_GBP),-1)</f>
        <v>13010</v>
      </c>
      <c r="I8" s="415">
        <f>ROUNDUP((('UK-T-Dining Tables'!H8)*USD_per_GBP),-1)</f>
        <v>17040</v>
      </c>
      <c r="J8" s="159"/>
    </row>
    <row r="9" spans="1:10" ht="26.25">
      <c r="A9" s="1"/>
      <c r="B9" s="14"/>
      <c r="C9" s="14"/>
      <c r="D9" s="14"/>
      <c r="E9" s="144" t="s">
        <v>5</v>
      </c>
      <c r="F9" s="87" t="s">
        <v>328</v>
      </c>
      <c r="G9" s="152" t="s">
        <v>336</v>
      </c>
      <c r="H9" s="415">
        <f>ROUNDUP((('UK-T-Dining Tables'!G9)*USD_per_GBP),-1)</f>
        <v>16270</v>
      </c>
      <c r="I9" s="415">
        <f>ROUNDUP((('UK-T-Dining Tables'!H9)*USD_per_GBP),-1)</f>
        <v>21310</v>
      </c>
      <c r="J9" s="159"/>
    </row>
    <row r="10" spans="1:10" ht="25.35" customHeight="1">
      <c r="B10" s="14"/>
      <c r="C10" s="14"/>
      <c r="D10" s="14"/>
      <c r="E10" s="48"/>
      <c r="F10" s="48"/>
      <c r="G10" s="150"/>
      <c r="H10" s="150"/>
      <c r="I10" s="150"/>
    </row>
    <row r="11" spans="1:10" ht="25.35" customHeight="1">
      <c r="B11" s="14"/>
      <c r="C11" s="14"/>
      <c r="D11" s="14"/>
      <c r="E11" s="168" t="s">
        <v>127</v>
      </c>
      <c r="F11" s="168"/>
      <c r="G11" s="150"/>
      <c r="H11" s="150"/>
      <c r="I11" s="150"/>
    </row>
    <row r="12" spans="1:10" ht="25.35" customHeight="1">
      <c r="B12" s="14"/>
      <c r="C12" s="14"/>
      <c r="D12" s="14"/>
      <c r="E12" s="169"/>
      <c r="F12" s="169"/>
      <c r="G12" s="170"/>
      <c r="H12" s="170"/>
      <c r="I12" s="150"/>
    </row>
    <row r="13" spans="1:10" ht="24.75" customHeight="1">
      <c r="B13" s="14"/>
      <c r="C13" s="14"/>
      <c r="D13" s="14"/>
      <c r="E13" s="8"/>
      <c r="F13" s="8"/>
      <c r="G13" s="170"/>
      <c r="H13" s="170"/>
      <c r="I13" s="170"/>
    </row>
    <row r="14" spans="1:10" ht="25.35" customHeight="1">
      <c r="B14" s="14"/>
      <c r="C14" s="14"/>
      <c r="D14" s="14"/>
      <c r="E14" s="171" t="s">
        <v>14</v>
      </c>
      <c r="F14" s="171"/>
      <c r="G14" s="172"/>
      <c r="H14" s="172"/>
      <c r="I14" s="373">
        <f>ROUNDUP((('UK-T-Dining Tables'!H14)*USD_per_GBP),-1)</f>
        <v>1180</v>
      </c>
    </row>
    <row r="15" spans="1:10" ht="25.35" customHeight="1">
      <c r="B15" s="14"/>
      <c r="C15" s="14"/>
      <c r="D15" s="14"/>
      <c r="E15" s="129"/>
      <c r="F15" s="129"/>
      <c r="G15" s="150"/>
      <c r="H15" s="150"/>
      <c r="I15" s="150"/>
    </row>
    <row r="16" spans="1:10" ht="25.35" customHeight="1">
      <c r="E16" s="129"/>
      <c r="F16" s="129"/>
      <c r="H16" s="119"/>
      <c r="I16" s="120"/>
      <c r="J16" s="120"/>
    </row>
    <row r="17" spans="1:10" ht="48.75">
      <c r="A17" s="2" t="s">
        <v>23</v>
      </c>
      <c r="B17" s="25" t="s">
        <v>24</v>
      </c>
      <c r="C17" s="3"/>
      <c r="D17" s="3"/>
      <c r="E17" s="3"/>
      <c r="F17" s="117"/>
      <c r="G17" s="71"/>
      <c r="H17" s="71"/>
      <c r="I17" s="71"/>
      <c r="J17"/>
    </row>
    <row r="18" spans="1:10" s="69" customFormat="1" ht="26.25">
      <c r="A18" s="26"/>
      <c r="B18" s="26" t="s">
        <v>15</v>
      </c>
      <c r="C18" s="26"/>
      <c r="D18" s="26"/>
      <c r="E18" s="28" t="s">
        <v>0</v>
      </c>
      <c r="F18" s="136" t="s">
        <v>79</v>
      </c>
      <c r="G18" s="136"/>
      <c r="H18" s="177" t="s">
        <v>635</v>
      </c>
      <c r="I18" s="28" t="s">
        <v>653</v>
      </c>
      <c r="J18" s="26" t="s">
        <v>598</v>
      </c>
    </row>
    <row r="19" spans="1:10" ht="26.25">
      <c r="A19" s="1"/>
      <c r="B19" s="14"/>
      <c r="C19" s="14"/>
      <c r="D19" s="14"/>
      <c r="E19" s="48"/>
      <c r="F19" s="167" t="s">
        <v>113</v>
      </c>
      <c r="G19" s="167" t="s">
        <v>174</v>
      </c>
      <c r="H19" s="218"/>
      <c r="J19"/>
    </row>
    <row r="20" spans="1:10" ht="26.25">
      <c r="A20" s="1"/>
      <c r="B20" s="14"/>
      <c r="C20" s="14"/>
      <c r="D20" s="14"/>
      <c r="E20" s="16" t="s">
        <v>2</v>
      </c>
      <c r="F20" s="87" t="s">
        <v>16</v>
      </c>
      <c r="G20" s="598" t="s">
        <v>134</v>
      </c>
      <c r="H20" s="604">
        <f>ROUNDUP((('UK-T-Dining Tables'!G20)*USD_per_GBP),-1)</f>
        <v>4360</v>
      </c>
      <c r="I20" s="555">
        <f>ROUNDUP((('UK-T-Dining Tables'!H20)*USD_per_GBP),-1)</f>
        <v>6300</v>
      </c>
      <c r="J20" s="596">
        <f>ROUNDUP((('UK-T-Dining Tables'!I20)*USD_per_GBP),-1)</f>
        <v>8260</v>
      </c>
    </row>
    <row r="21" spans="1:10" ht="26.25">
      <c r="A21" s="1"/>
      <c r="B21" s="14"/>
      <c r="C21" s="14"/>
      <c r="D21" s="14"/>
      <c r="E21" s="16" t="s">
        <v>3</v>
      </c>
      <c r="F21" s="87" t="s">
        <v>17</v>
      </c>
      <c r="G21" s="598" t="s">
        <v>170</v>
      </c>
      <c r="H21" s="604">
        <f>ROUNDUP((('UK-T-Dining Tables'!G21)*USD_per_GBP),-1)</f>
        <v>5000</v>
      </c>
      <c r="I21" s="555">
        <f>ROUNDUP((('UK-T-Dining Tables'!H21)*USD_per_GBP),-1)</f>
        <v>7260</v>
      </c>
      <c r="J21" s="596">
        <f>ROUNDUP((('UK-T-Dining Tables'!I21)*USD_per_GBP),-1)</f>
        <v>9500</v>
      </c>
    </row>
    <row r="22" spans="1:10" ht="26.25">
      <c r="A22" s="1"/>
      <c r="B22" s="14"/>
      <c r="C22" s="14"/>
      <c r="D22" s="14"/>
      <c r="E22" s="16" t="s">
        <v>4</v>
      </c>
      <c r="F22" s="87" t="s">
        <v>654</v>
      </c>
      <c r="G22" s="598" t="s">
        <v>334</v>
      </c>
      <c r="H22" s="604">
        <f>ROUNDUP((('UK-T-Dining Tables'!G22)*USD_per_GBP),-1)</f>
        <v>6250</v>
      </c>
      <c r="I22" s="555">
        <f>ROUNDUP((('UK-T-Dining Tables'!H22)*USD_per_GBP),-1)</f>
        <v>9940</v>
      </c>
      <c r="J22" s="596">
        <f>ROUNDUP((('UK-T-Dining Tables'!I22)*USD_per_GBP),-1)</f>
        <v>11880</v>
      </c>
    </row>
    <row r="23" spans="1:10" ht="26.25">
      <c r="A23" s="1"/>
      <c r="B23" s="14"/>
      <c r="C23" s="14"/>
      <c r="D23" s="14"/>
      <c r="E23" s="144" t="s">
        <v>5</v>
      </c>
      <c r="F23" s="87" t="s">
        <v>680</v>
      </c>
      <c r="G23" s="598" t="s">
        <v>683</v>
      </c>
      <c r="H23" s="604">
        <f>ROUNDUP((('UK-T-Dining Tables'!G23)*USD_per_GBP),-1)</f>
        <v>7190</v>
      </c>
      <c r="I23" s="555">
        <f>ROUNDUP((('UK-T-Dining Tables'!H23)*USD_per_GBP),-1)</f>
        <v>10420</v>
      </c>
      <c r="J23" s="596">
        <f>ROUNDUP((('UK-T-Dining Tables'!I23)*USD_per_GBP),-1)</f>
        <v>13650</v>
      </c>
    </row>
    <row r="24" spans="1:10" ht="25.35" customHeight="1">
      <c r="B24" s="14"/>
      <c r="C24" s="14"/>
      <c r="D24" s="14"/>
      <c r="E24" s="48"/>
      <c r="F24" s="150"/>
      <c r="G24" s="150"/>
      <c r="H24" s="150"/>
      <c r="J24"/>
    </row>
    <row r="25" spans="1:10" ht="25.35" customHeight="1">
      <c r="B25" s="14"/>
      <c r="C25" s="14"/>
      <c r="D25" s="14"/>
      <c r="E25" s="168" t="s">
        <v>127</v>
      </c>
      <c r="F25" s="150"/>
      <c r="G25" s="150"/>
      <c r="H25" s="150"/>
      <c r="J25"/>
    </row>
    <row r="26" spans="1:10" ht="25.35" customHeight="1">
      <c r="B26" s="14"/>
      <c r="C26" s="14"/>
      <c r="D26" s="14"/>
      <c r="E26" s="169"/>
      <c r="F26" s="170"/>
      <c r="G26" s="170"/>
      <c r="H26" s="150"/>
      <c r="J26"/>
    </row>
    <row r="27" spans="1:10" ht="24.75" customHeight="1">
      <c r="B27" s="14"/>
      <c r="C27" s="14"/>
      <c r="D27" s="14"/>
      <c r="E27" s="8"/>
      <c r="F27" s="170"/>
      <c r="G27" s="170"/>
      <c r="H27" s="170"/>
      <c r="J27"/>
    </row>
    <row r="28" spans="1:10" ht="25.35" customHeight="1">
      <c r="B28" s="14"/>
      <c r="C28" s="14"/>
      <c r="D28" s="14"/>
      <c r="E28" s="171" t="s">
        <v>14</v>
      </c>
      <c r="F28" s="172"/>
      <c r="G28" s="172"/>
      <c r="H28" s="173"/>
      <c r="I28" s="603">
        <f>ROUNDUP((('UK-T-Dining Tables'!H28)*USD_per_GBP),-1)</f>
        <v>1180</v>
      </c>
      <c r="J28"/>
    </row>
    <row r="29" spans="1:10" ht="25.35" customHeight="1">
      <c r="B29" s="14"/>
      <c r="C29" s="14"/>
      <c r="D29" s="14"/>
      <c r="E29" s="64"/>
      <c r="F29" s="150"/>
      <c r="G29" s="150"/>
      <c r="H29" s="597"/>
      <c r="J29"/>
    </row>
    <row r="30" spans="1:10" ht="25.35" customHeight="1">
      <c r="B30" s="14"/>
      <c r="C30" s="14"/>
      <c r="D30" s="14"/>
      <c r="E30" s="64"/>
      <c r="F30" s="150"/>
      <c r="G30" s="150"/>
      <c r="H30" s="597"/>
      <c r="J30"/>
    </row>
    <row r="31" spans="1:10" ht="48.75">
      <c r="A31" s="2" t="s">
        <v>23</v>
      </c>
      <c r="B31" s="25" t="s">
        <v>664</v>
      </c>
      <c r="C31" s="3"/>
      <c r="D31" s="3"/>
      <c r="E31" s="3"/>
      <c r="F31" s="3"/>
      <c r="G31" s="117"/>
      <c r="H31" s="71"/>
      <c r="I31" s="71"/>
      <c r="J31" s="71"/>
    </row>
    <row r="32" spans="1:10" s="69" customFormat="1" ht="26.25">
      <c r="A32" s="26"/>
      <c r="B32" s="26" t="s">
        <v>15</v>
      </c>
      <c r="C32" s="26"/>
      <c r="D32" s="26"/>
      <c r="E32" s="28" t="s">
        <v>0</v>
      </c>
      <c r="F32" s="705" t="s">
        <v>94</v>
      </c>
      <c r="G32" s="706"/>
      <c r="H32" s="28" t="s">
        <v>326</v>
      </c>
      <c r="I32" s="86" t="s">
        <v>653</v>
      </c>
      <c r="J32" s="86" t="s">
        <v>598</v>
      </c>
    </row>
    <row r="33" spans="1:10" ht="26.25">
      <c r="A33" s="1"/>
      <c r="B33" s="14"/>
      <c r="C33" s="14"/>
      <c r="D33" s="14"/>
      <c r="E33" s="16"/>
      <c r="F33" s="183" t="s">
        <v>113</v>
      </c>
      <c r="G33" s="24" t="s">
        <v>174</v>
      </c>
      <c r="H33" s="118"/>
    </row>
    <row r="34" spans="1:10" ht="26.25">
      <c r="A34" s="1"/>
      <c r="B34" s="14"/>
      <c r="C34" s="14"/>
      <c r="D34" s="14"/>
      <c r="E34" s="16" t="s">
        <v>561</v>
      </c>
      <c r="F34" s="229" t="s">
        <v>16</v>
      </c>
      <c r="G34" s="598" t="s">
        <v>134</v>
      </c>
      <c r="H34" s="415">
        <f>ROUNDUP((('UK-T-Dining Tables'!G34)*USD_per_GBP),-1)</f>
        <v>4360</v>
      </c>
      <c r="I34" s="415">
        <f>ROUNDUP((('UK-T-Dining Tables'!H34)*USD_per_GBP),-1)</f>
        <v>6300</v>
      </c>
      <c r="J34" s="415">
        <f>ROUNDUP((('UK-T-Dining Tables'!I34)*USD_per_GBP),-1)</f>
        <v>8260</v>
      </c>
    </row>
    <row r="35" spans="1:10" ht="26.25">
      <c r="A35" s="1"/>
      <c r="B35" s="14"/>
      <c r="C35" s="14"/>
      <c r="D35" s="14"/>
      <c r="E35" s="16" t="s">
        <v>3</v>
      </c>
      <c r="F35" s="24" t="s">
        <v>17</v>
      </c>
      <c r="G35" s="151" t="s">
        <v>170</v>
      </c>
      <c r="H35" s="415">
        <f>ROUNDUP((('UK-T-Dining Tables'!G35)*USD_per_GBP),-1)</f>
        <v>5000</v>
      </c>
      <c r="I35" s="415">
        <f>ROUNDUP((('UK-T-Dining Tables'!H35)*USD_per_GBP),-1)</f>
        <v>7260</v>
      </c>
      <c r="J35" s="415">
        <f>ROUNDUP((('UK-T-Dining Tables'!I35)*USD_per_GBP),-1)</f>
        <v>9500</v>
      </c>
    </row>
    <row r="36" spans="1:10" ht="26.25">
      <c r="A36" s="1"/>
      <c r="B36" s="14"/>
      <c r="C36" s="14"/>
      <c r="D36" s="14"/>
      <c r="E36" s="16" t="s">
        <v>4</v>
      </c>
      <c r="F36" s="24" t="s">
        <v>18</v>
      </c>
      <c r="G36" s="151" t="s">
        <v>334</v>
      </c>
      <c r="H36" s="415">
        <f>ROUNDUP((('UK-T-Dining Tables'!G36)*USD_per_GBP),-1)</f>
        <v>6250</v>
      </c>
      <c r="I36" s="415">
        <f>ROUNDUP((('UK-T-Dining Tables'!H36)*USD_per_GBP),-1)</f>
        <v>9060</v>
      </c>
      <c r="J36" s="415">
        <f>ROUNDUP((('UK-T-Dining Tables'!I36)*USD_per_GBP),-1)</f>
        <v>11880</v>
      </c>
    </row>
    <row r="37" spans="1:10" ht="26.25">
      <c r="A37" s="1"/>
      <c r="B37" s="14"/>
      <c r="C37" s="14"/>
      <c r="D37" s="14"/>
      <c r="E37" s="16" t="s">
        <v>5</v>
      </c>
      <c r="F37" s="24" t="s">
        <v>680</v>
      </c>
      <c r="G37" s="151" t="s">
        <v>683</v>
      </c>
      <c r="H37" s="415">
        <f>ROUNDUP((('UK-T-Dining Tables'!G37)*USD_per_GBP),-1)</f>
        <v>7190</v>
      </c>
      <c r="I37" s="415">
        <f>ROUNDUP((('UK-T-Dining Tables'!H37)*USD_per_GBP),-1)</f>
        <v>10420</v>
      </c>
      <c r="J37" s="415">
        <f>ROUNDUP((('UK-T-Dining Tables'!I37)*USD_per_GBP),-1)</f>
        <v>13650</v>
      </c>
    </row>
    <row r="38" spans="1:10" ht="25.35" customHeight="1">
      <c r="B38" s="14"/>
      <c r="C38" s="14"/>
      <c r="D38" s="14"/>
      <c r="E38" s="16"/>
      <c r="F38" s="16"/>
      <c r="G38" s="87"/>
      <c r="H38" s="87"/>
    </row>
    <row r="39" spans="1:10" ht="25.35" customHeight="1">
      <c r="B39" s="14"/>
      <c r="C39" s="14"/>
      <c r="D39" s="14"/>
      <c r="E39" s="16"/>
      <c r="F39" s="16"/>
      <c r="G39" s="87"/>
      <c r="H39" s="87"/>
    </row>
    <row r="40" spans="1:10" ht="25.35" customHeight="1">
      <c r="B40" s="14"/>
      <c r="C40" s="14"/>
      <c r="D40" s="14"/>
      <c r="E40" s="16"/>
      <c r="F40" s="16"/>
      <c r="G40" s="67"/>
      <c r="H40" s="67"/>
    </row>
    <row r="41" spans="1:10" ht="25.35" customHeight="1">
      <c r="B41" s="14"/>
      <c r="C41" s="14"/>
      <c r="D41" s="14"/>
      <c r="E41" s="210" t="s">
        <v>284</v>
      </c>
      <c r="G41" s="67"/>
      <c r="H41" s="67"/>
    </row>
    <row r="42" spans="1:10" ht="25.35" customHeight="1">
      <c r="B42" s="14"/>
      <c r="C42" s="14"/>
      <c r="D42" s="14"/>
      <c r="E42" s="141"/>
      <c r="F42" s="141"/>
      <c r="G42" s="67"/>
      <c r="H42" s="67"/>
    </row>
    <row r="43" spans="1:10" ht="25.35" customHeight="1">
      <c r="B43" s="14"/>
      <c r="C43" s="14"/>
      <c r="D43" s="14"/>
      <c r="E43" s="141"/>
      <c r="F43" s="141"/>
    </row>
    <row r="44" spans="1:10" ht="25.35" customHeight="1">
      <c r="B44" s="14"/>
      <c r="C44" s="14"/>
      <c r="D44" s="14"/>
    </row>
    <row r="45" spans="1:10" ht="25.35" customHeight="1">
      <c r="B45" s="14"/>
      <c r="C45" s="14"/>
      <c r="D45" s="14"/>
      <c r="E45" s="81" t="s">
        <v>14</v>
      </c>
      <c r="F45" s="81"/>
      <c r="G45" s="160"/>
      <c r="H45" s="160"/>
      <c r="I45" s="373">
        <f>ROUNDUP((('UK-T-Dining Tables'!H45)*USD_per_GBP),-1)</f>
        <v>1180</v>
      </c>
    </row>
    <row r="46" spans="1:10" ht="25.35" customHeight="1">
      <c r="B46" s="14"/>
      <c r="C46" s="14"/>
      <c r="D46" s="14"/>
      <c r="E46" s="169"/>
      <c r="F46" s="169"/>
      <c r="G46" s="67"/>
      <c r="H46" s="67"/>
    </row>
    <row r="47" spans="1:10" ht="25.35" customHeight="1">
      <c r="B47" s="14"/>
      <c r="C47" s="14"/>
      <c r="D47" s="14"/>
      <c r="E47" s="24"/>
      <c r="F47" s="24"/>
      <c r="G47" s="67"/>
      <c r="H47" s="67"/>
      <c r="I47" s="143"/>
      <c r="J47" s="67"/>
    </row>
    <row r="48" spans="1:10" ht="48.75">
      <c r="A48" s="2" t="s">
        <v>23</v>
      </c>
      <c r="B48" s="25" t="s">
        <v>557</v>
      </c>
      <c r="C48" s="3"/>
      <c r="D48" s="3"/>
      <c r="E48" s="3"/>
      <c r="F48" s="3"/>
      <c r="G48" s="117"/>
      <c r="H48" s="71"/>
      <c r="I48" s="71"/>
      <c r="J48" s="71"/>
    </row>
    <row r="49" spans="1:10" s="69" customFormat="1" ht="26.25">
      <c r="A49" s="26"/>
      <c r="B49" s="26" t="s">
        <v>43</v>
      </c>
      <c r="C49" s="26"/>
      <c r="D49" s="26"/>
      <c r="E49" s="28" t="s">
        <v>0</v>
      </c>
      <c r="F49" s="705" t="s">
        <v>94</v>
      </c>
      <c r="G49" s="706"/>
      <c r="H49" s="28" t="s">
        <v>583</v>
      </c>
      <c r="I49" s="86"/>
      <c r="J49" s="26"/>
    </row>
    <row r="50" spans="1:10" ht="26.25">
      <c r="A50" s="1"/>
      <c r="B50" s="14"/>
      <c r="C50" s="14"/>
      <c r="D50" s="14"/>
      <c r="E50" s="16"/>
      <c r="F50" s="183" t="s">
        <v>113</v>
      </c>
      <c r="G50" s="24" t="s">
        <v>174</v>
      </c>
      <c r="H50" s="118"/>
    </row>
    <row r="51" spans="1:10" ht="26.25">
      <c r="A51" s="1"/>
      <c r="B51" s="14"/>
      <c r="C51" s="14"/>
      <c r="D51" s="14"/>
      <c r="E51" s="16" t="s">
        <v>561</v>
      </c>
      <c r="F51" s="24" t="s">
        <v>9</v>
      </c>
      <c r="G51" s="151" t="s">
        <v>563</v>
      </c>
      <c r="H51" s="415">
        <f>ROUNDUP((('UK-T-Dining Tables'!G51)*USD_per_GBP),-1)</f>
        <v>4430</v>
      </c>
    </row>
    <row r="52" spans="1:10" ht="26.25">
      <c r="A52" s="1"/>
      <c r="B52" s="14"/>
      <c r="C52" s="14"/>
      <c r="D52" s="14"/>
      <c r="E52" s="16" t="s">
        <v>3</v>
      </c>
      <c r="F52" s="24" t="s">
        <v>562</v>
      </c>
      <c r="G52" s="151" t="s">
        <v>585</v>
      </c>
      <c r="H52" s="415">
        <f>ROUNDUP((('UK-T-Dining Tables'!G52)*USD_per_GBP),-1)</f>
        <v>5300</v>
      </c>
    </row>
    <row r="53" spans="1:10" ht="26.25">
      <c r="A53" s="1"/>
      <c r="B53" s="14"/>
      <c r="C53" s="14"/>
      <c r="D53" s="14"/>
      <c r="E53" s="16" t="s">
        <v>4</v>
      </c>
      <c r="F53" s="24" t="s">
        <v>268</v>
      </c>
      <c r="G53" s="151" t="s">
        <v>339</v>
      </c>
      <c r="H53" s="415">
        <f>ROUNDUP((('UK-T-Dining Tables'!G53)*USD_per_GBP),-1)</f>
        <v>6180</v>
      </c>
    </row>
    <row r="54" spans="1:10" ht="25.35" customHeight="1">
      <c r="B54" s="14"/>
      <c r="C54" s="14"/>
      <c r="D54" s="14"/>
      <c r="E54" s="16" t="s">
        <v>5</v>
      </c>
      <c r="F54" s="16" t="s">
        <v>12</v>
      </c>
      <c r="G54" s="151" t="s">
        <v>137</v>
      </c>
      <c r="H54" s="415">
        <f>ROUNDUP((('UK-T-Dining Tables'!G54)*USD_per_GBP),-1)</f>
        <v>7060</v>
      </c>
    </row>
    <row r="55" spans="1:10" ht="25.35" customHeight="1">
      <c r="B55" s="14"/>
      <c r="C55" s="14"/>
      <c r="D55" s="14"/>
      <c r="E55" s="16"/>
      <c r="F55" s="16"/>
      <c r="G55" s="87"/>
      <c r="H55" s="87"/>
    </row>
    <row r="56" spans="1:10" ht="25.35" customHeight="1">
      <c r="B56" s="14"/>
      <c r="C56" s="14"/>
      <c r="D56" s="14"/>
      <c r="E56" s="16"/>
      <c r="F56" s="16"/>
      <c r="G56" s="67"/>
      <c r="H56" s="67"/>
    </row>
    <row r="57" spans="1:10" ht="25.35" customHeight="1">
      <c r="B57" s="14"/>
      <c r="C57" s="14"/>
      <c r="D57" s="14"/>
      <c r="E57" s="210" t="s">
        <v>284</v>
      </c>
      <c r="G57" s="67"/>
      <c r="H57" s="67"/>
    </row>
    <row r="58" spans="1:10" ht="25.35" customHeight="1">
      <c r="B58" s="14"/>
      <c r="C58" s="14"/>
      <c r="D58" s="14"/>
      <c r="E58" s="141"/>
      <c r="F58" s="141"/>
      <c r="G58" s="67"/>
      <c r="H58" s="67"/>
    </row>
    <row r="59" spans="1:10" ht="25.35" customHeight="1">
      <c r="B59" s="14"/>
      <c r="C59" s="14"/>
      <c r="D59" s="14"/>
      <c r="E59" t="s">
        <v>666</v>
      </c>
      <c r="F59" s="141"/>
    </row>
    <row r="60" spans="1:10" ht="25.35" customHeight="1">
      <c r="B60" s="14"/>
      <c r="C60" s="14"/>
      <c r="D60" s="14"/>
      <c r="F60" s="141"/>
    </row>
    <row r="61" spans="1:10" ht="25.35" customHeight="1">
      <c r="B61" s="14"/>
      <c r="C61" s="14"/>
      <c r="D61" s="14"/>
      <c r="F61" s="141"/>
    </row>
    <row r="62" spans="1:10" ht="25.35" customHeight="1">
      <c r="B62" s="14"/>
      <c r="C62" s="14"/>
      <c r="D62" s="14"/>
      <c r="F62" s="141"/>
    </row>
    <row r="63" spans="1:10" ht="25.35" customHeight="1">
      <c r="B63" s="14"/>
      <c r="C63" s="14"/>
      <c r="D63" s="14"/>
      <c r="F63" s="141"/>
    </row>
    <row r="64" spans="1:10" ht="25.35" customHeight="1">
      <c r="B64" s="14"/>
      <c r="C64" s="14"/>
      <c r="D64" s="14"/>
      <c r="F64" s="141"/>
    </row>
    <row r="65" spans="2:10" ht="25.35" customHeight="1">
      <c r="B65" s="14"/>
      <c r="C65" s="14"/>
      <c r="D65" s="14"/>
      <c r="F65" s="141"/>
    </row>
    <row r="66" spans="2:10" ht="25.35" customHeight="1">
      <c r="B66" s="14"/>
      <c r="C66" s="14"/>
      <c r="D66" s="14"/>
      <c r="F66" s="141"/>
    </row>
    <row r="67" spans="2:10" ht="25.35" customHeight="1">
      <c r="B67" s="14"/>
      <c r="C67" s="14"/>
      <c r="D67" s="14"/>
      <c r="F67" s="141"/>
    </row>
    <row r="68" spans="2:10" ht="25.35" customHeight="1">
      <c r="B68" s="14"/>
      <c r="C68" s="14"/>
      <c r="D68" s="14"/>
      <c r="F68" s="141"/>
    </row>
    <row r="69" spans="2:10" ht="25.35" customHeight="1">
      <c r="B69" s="14"/>
      <c r="C69" s="14"/>
      <c r="D69" s="14"/>
    </row>
    <row r="70" spans="2:10" ht="25.35" customHeight="1">
      <c r="B70" s="69"/>
      <c r="C70" s="69"/>
      <c r="D70" s="69"/>
      <c r="E70" s="141"/>
      <c r="F70" s="141"/>
      <c r="G70" s="67"/>
      <c r="H70" s="67"/>
      <c r="I70" s="121"/>
      <c r="J70" s="122"/>
    </row>
    <row r="71" spans="2:10" ht="52.35" customHeight="1">
      <c r="B71" s="25" t="s">
        <v>557</v>
      </c>
      <c r="C71" s="3"/>
      <c r="D71" s="3"/>
      <c r="E71" s="3"/>
      <c r="F71" s="117"/>
      <c r="G71" s="71"/>
      <c r="H71" s="71"/>
      <c r="I71" s="71"/>
      <c r="J71"/>
    </row>
    <row r="72" spans="2:10" ht="25.35" customHeight="1">
      <c r="B72" s="26" t="s">
        <v>15</v>
      </c>
      <c r="C72" s="26"/>
      <c r="D72" s="26"/>
      <c r="E72" s="28" t="s">
        <v>0</v>
      </c>
      <c r="F72" s="705" t="s">
        <v>94</v>
      </c>
      <c r="G72" s="706"/>
      <c r="H72" s="28" t="s">
        <v>583</v>
      </c>
      <c r="I72" s="86"/>
      <c r="J72" s="26"/>
    </row>
    <row r="73" spans="2:10" ht="25.35" customHeight="1">
      <c r="B73" s="14"/>
      <c r="C73" s="14"/>
      <c r="D73" s="14"/>
      <c r="E73" s="16"/>
      <c r="F73" s="183" t="s">
        <v>113</v>
      </c>
      <c r="G73" s="24" t="s">
        <v>174</v>
      </c>
      <c r="J73"/>
    </row>
    <row r="74" spans="2:10" ht="25.35" customHeight="1">
      <c r="B74" s="14"/>
      <c r="C74" s="14"/>
      <c r="D74" s="14"/>
      <c r="E74" s="16" t="s">
        <v>3</v>
      </c>
      <c r="F74" s="24" t="s">
        <v>17</v>
      </c>
      <c r="G74" s="151" t="s">
        <v>170</v>
      </c>
      <c r="H74" s="554">
        <f>ROUNDUP((('UK-T-Dining Tables'!G75)*USD_per_GBP),-1)</f>
        <v>3550</v>
      </c>
      <c r="J74"/>
    </row>
    <row r="75" spans="2:10" ht="25.35" customHeight="1">
      <c r="B75" s="14"/>
      <c r="C75" s="14"/>
      <c r="D75" s="14"/>
      <c r="E75" s="16" t="s">
        <v>4</v>
      </c>
      <c r="F75" s="93" t="s">
        <v>18</v>
      </c>
      <c r="G75" s="94" t="s">
        <v>334</v>
      </c>
      <c r="H75" s="554">
        <f>ROUNDUP((('UK-T-Dining Tables'!G76)*USD_per_GBP),-1)</f>
        <v>4160</v>
      </c>
      <c r="J75"/>
    </row>
    <row r="76" spans="2:10" ht="25.35" customHeight="1">
      <c r="B76" s="14"/>
      <c r="C76" s="14"/>
      <c r="D76" s="14"/>
      <c r="E76" s="16" t="s">
        <v>5</v>
      </c>
      <c r="F76" s="92" t="s">
        <v>680</v>
      </c>
      <c r="G76" s="92" t="s">
        <v>683</v>
      </c>
      <c r="H76" s="554">
        <f>ROUNDUP((('UK-T-Dining Tables'!G77)*USD_per_GBP),-1)</f>
        <v>4920</v>
      </c>
      <c r="J76"/>
    </row>
    <row r="77" spans="2:10" ht="25.35" customHeight="1">
      <c r="B77" s="14"/>
      <c r="C77" s="14"/>
      <c r="D77" s="14"/>
      <c r="E77" s="16"/>
      <c r="F77" s="87"/>
      <c r="G77" s="87"/>
      <c r="J77"/>
    </row>
    <row r="78" spans="2:10" ht="25.35" customHeight="1">
      <c r="B78" s="14"/>
      <c r="C78" s="14"/>
      <c r="D78" s="14"/>
      <c r="E78" s="16"/>
      <c r="F78" s="87"/>
      <c r="G78" s="87"/>
      <c r="J78"/>
    </row>
    <row r="79" spans="2:10" ht="25.35" customHeight="1">
      <c r="B79" s="14"/>
      <c r="C79" s="14"/>
      <c r="D79" s="14"/>
      <c r="E79" s="16"/>
      <c r="F79" s="67"/>
      <c r="G79" s="67"/>
      <c r="J79"/>
    </row>
    <row r="80" spans="2:10" ht="25.35" customHeight="1">
      <c r="B80" s="14"/>
      <c r="C80" s="14"/>
      <c r="D80" s="14"/>
      <c r="E80" s="210" t="s">
        <v>284</v>
      </c>
      <c r="F80" s="67"/>
      <c r="G80" s="67"/>
      <c r="J80"/>
    </row>
    <row r="81" spans="1:10" ht="25.35" customHeight="1">
      <c r="B81" s="14"/>
      <c r="C81" s="14"/>
      <c r="D81" s="14"/>
      <c r="E81" s="141"/>
      <c r="F81" s="67"/>
      <c r="G81" s="67"/>
      <c r="J81"/>
    </row>
    <row r="82" spans="1:10" ht="25.35" customHeight="1">
      <c r="B82" s="14"/>
      <c r="C82" s="14"/>
      <c r="D82" s="14"/>
      <c r="E82" s="141" t="s">
        <v>666</v>
      </c>
      <c r="F82" s="9"/>
      <c r="J82"/>
    </row>
    <row r="83" spans="1:10" ht="25.35" customHeight="1">
      <c r="B83" s="14"/>
      <c r="C83" s="14"/>
      <c r="D83" s="14"/>
      <c r="E83" s="169"/>
      <c r="F83" s="67"/>
      <c r="G83" s="67"/>
      <c r="J83"/>
    </row>
    <row r="84" spans="1:10" ht="25.35" customHeight="1">
      <c r="B84" s="14"/>
      <c r="C84" s="14"/>
      <c r="D84" s="14"/>
      <c r="E84" s="24"/>
      <c r="F84" s="67"/>
      <c r="G84" s="67"/>
      <c r="H84" s="143"/>
      <c r="I84" s="67"/>
      <c r="J84"/>
    </row>
    <row r="85" spans="1:10" ht="25.35" customHeight="1">
      <c r="B85" s="14"/>
      <c r="C85" s="14"/>
      <c r="D85" s="14"/>
      <c r="E85" s="24"/>
      <c r="F85" s="67"/>
      <c r="G85" s="67"/>
      <c r="H85" s="143"/>
      <c r="I85" s="67"/>
      <c r="J85"/>
    </row>
    <row r="86" spans="1:10" ht="48.75">
      <c r="A86" s="2" t="s">
        <v>23</v>
      </c>
      <c r="B86" s="4" t="s">
        <v>330</v>
      </c>
      <c r="C86" s="3"/>
      <c r="D86" s="3"/>
      <c r="E86" s="3"/>
      <c r="F86" s="3"/>
      <c r="G86" s="117"/>
      <c r="H86" s="71"/>
      <c r="I86" s="71"/>
      <c r="J86" s="71"/>
    </row>
    <row r="87" spans="1:10" ht="26.25">
      <c r="A87" s="26"/>
      <c r="B87" s="26" t="s">
        <v>15</v>
      </c>
      <c r="C87" s="26"/>
      <c r="D87" s="26"/>
      <c r="E87" s="28" t="s">
        <v>0</v>
      </c>
      <c r="F87" s="705" t="s">
        <v>94</v>
      </c>
      <c r="G87" s="706"/>
      <c r="H87" s="28" t="s">
        <v>326</v>
      </c>
      <c r="I87" s="86"/>
      <c r="J87" s="26"/>
    </row>
    <row r="88" spans="1:10" ht="28.35" customHeight="1">
      <c r="A88" s="1"/>
      <c r="B88" s="14"/>
      <c r="C88" s="14"/>
      <c r="D88" s="14"/>
      <c r="E88" s="16"/>
      <c r="F88" s="183" t="s">
        <v>113</v>
      </c>
      <c r="G88" s="24" t="s">
        <v>174</v>
      </c>
      <c r="H88" s="118"/>
    </row>
    <row r="89" spans="1:10" ht="26.25">
      <c r="A89" s="1"/>
      <c r="B89" s="14"/>
      <c r="C89" s="14"/>
      <c r="D89" s="14"/>
      <c r="E89" s="16" t="s">
        <v>2</v>
      </c>
      <c r="F89" s="24" t="s">
        <v>16</v>
      </c>
      <c r="G89" s="151" t="s">
        <v>134</v>
      </c>
      <c r="H89" s="415">
        <f>ROUNDUP((('UK-T-Dining Tables'!G91)*USD_per_GBP),-1)</f>
        <v>4640</v>
      </c>
    </row>
    <row r="90" spans="1:10" ht="26.25">
      <c r="A90" s="1"/>
      <c r="B90" s="14"/>
      <c r="C90" s="14"/>
      <c r="D90" s="14"/>
      <c r="E90" s="16" t="s">
        <v>3</v>
      </c>
      <c r="F90" s="24" t="s">
        <v>17</v>
      </c>
      <c r="G90" s="151" t="s">
        <v>170</v>
      </c>
      <c r="H90" s="415">
        <f>ROUNDUP((('UK-T-Dining Tables'!G92)*USD_per_GBP),-1)</f>
        <v>5320</v>
      </c>
    </row>
    <row r="91" spans="1:10" ht="26.25">
      <c r="A91" s="1"/>
      <c r="B91" s="14"/>
      <c r="C91" s="14"/>
      <c r="D91" s="14"/>
      <c r="E91" s="16" t="s">
        <v>4</v>
      </c>
      <c r="F91" s="24" t="s">
        <v>18</v>
      </c>
      <c r="G91" s="151" t="s">
        <v>334</v>
      </c>
      <c r="H91" s="415">
        <f>ROUNDUP((('UK-T-Dining Tables'!G93)*USD_per_GBP),-1)</f>
        <v>6650</v>
      </c>
    </row>
    <row r="92" spans="1:10" ht="26.25">
      <c r="B92" s="14"/>
      <c r="C92" s="14"/>
      <c r="D92" s="14"/>
      <c r="E92" s="16" t="s">
        <v>5</v>
      </c>
      <c r="F92" s="24" t="s">
        <v>680</v>
      </c>
      <c r="G92" s="93" t="s">
        <v>683</v>
      </c>
      <c r="H92" s="415">
        <f>ROUNDUP((('UK-T-Dining Tables'!G94)*USD_per_GBP),-1)</f>
        <v>7650</v>
      </c>
    </row>
    <row r="93" spans="1:10" ht="25.35" customHeight="1">
      <c r="B93" s="14"/>
      <c r="C93" s="14"/>
      <c r="D93" s="14"/>
      <c r="E93" s="16"/>
      <c r="F93" s="16"/>
      <c r="G93" s="87"/>
      <c r="H93" s="87"/>
    </row>
    <row r="94" spans="1:10" ht="25.35" customHeight="1">
      <c r="B94" s="14"/>
      <c r="C94" s="14"/>
      <c r="D94" s="14"/>
      <c r="E94" s="16"/>
      <c r="F94" s="16"/>
      <c r="G94" s="67"/>
      <c r="H94" s="67"/>
    </row>
    <row r="95" spans="1:10" ht="25.35" customHeight="1">
      <c r="B95" s="14"/>
      <c r="C95" s="14"/>
      <c r="D95" s="14"/>
      <c r="E95" s="210" t="s">
        <v>307</v>
      </c>
      <c r="F95" s="210"/>
      <c r="G95" s="67"/>
      <c r="H95" s="67"/>
    </row>
    <row r="96" spans="1:10" ht="25.35" customHeight="1">
      <c r="B96" s="14"/>
      <c r="C96" s="14"/>
      <c r="D96" s="14"/>
      <c r="E96" s="141" t="s">
        <v>466</v>
      </c>
      <c r="F96" s="141"/>
      <c r="G96" s="67"/>
      <c r="H96" s="67"/>
    </row>
    <row r="97" spans="1:10" ht="25.35" customHeight="1">
      <c r="B97" s="14"/>
      <c r="C97" s="14"/>
      <c r="D97" s="14"/>
      <c r="E97" s="141"/>
      <c r="F97" s="141"/>
    </row>
    <row r="98" spans="1:10" ht="25.35" customHeight="1">
      <c r="B98" s="14"/>
      <c r="C98" s="14"/>
      <c r="D98" s="14"/>
    </row>
    <row r="99" spans="1:10" ht="25.35" customHeight="1">
      <c r="B99" s="14"/>
      <c r="C99" s="14"/>
      <c r="D99" s="14"/>
      <c r="E99" s="81" t="s">
        <v>14</v>
      </c>
      <c r="F99" s="81"/>
      <c r="G99" s="160"/>
      <c r="H99" s="160"/>
      <c r="I99" s="373">
        <f>ROUNDUP((('UK-T-Dining Tables'!H101)*USD_per_GBP),-1)</f>
        <v>1070</v>
      </c>
    </row>
    <row r="100" spans="1:10" ht="25.35" customHeight="1">
      <c r="B100" s="14"/>
      <c r="C100" s="14"/>
      <c r="D100" s="14"/>
      <c r="E100" s="169"/>
      <c r="F100" s="169"/>
      <c r="G100" s="67"/>
      <c r="H100" s="67"/>
    </row>
    <row r="101" spans="1:10" ht="25.35" customHeight="1">
      <c r="B101" s="14"/>
      <c r="C101" s="14"/>
      <c r="D101" s="14"/>
    </row>
    <row r="102" spans="1:10" ht="25.35" customHeight="1">
      <c r="B102" s="14"/>
      <c r="C102" s="14"/>
      <c r="D102" s="14"/>
      <c r="E102" s="81" t="s">
        <v>201</v>
      </c>
      <c r="F102" s="81"/>
      <c r="G102" s="160"/>
      <c r="H102" s="160"/>
      <c r="I102" s="373">
        <f>ROUNDUP((('UK-T-Dining Tables'!H104)*USD_per_GBP),-1)</f>
        <v>4390</v>
      </c>
      <c r="J102" s="67"/>
    </row>
    <row r="103" spans="1:10" ht="30" customHeight="1">
      <c r="B103" s="69"/>
      <c r="C103" s="69"/>
      <c r="D103" s="69"/>
      <c r="E103" s="141" t="s">
        <v>467</v>
      </c>
      <c r="F103" s="141"/>
      <c r="G103" s="67"/>
      <c r="H103" s="67"/>
      <c r="I103" s="121"/>
      <c r="J103" s="122"/>
    </row>
    <row r="104" spans="1:10" ht="37.35" customHeight="1">
      <c r="H104" s="119"/>
      <c r="I104" s="120"/>
      <c r="J104" s="120"/>
    </row>
    <row r="105" spans="1:10" s="69" customFormat="1" ht="48.75">
      <c r="A105" s="2" t="s">
        <v>23</v>
      </c>
      <c r="B105" s="4" t="s">
        <v>435</v>
      </c>
      <c r="C105" s="3"/>
      <c r="D105" s="3"/>
      <c r="E105" s="3"/>
      <c r="F105" s="3"/>
      <c r="G105" s="117"/>
      <c r="H105" s="71"/>
      <c r="I105" s="71"/>
      <c r="J105" s="71"/>
    </row>
    <row r="106" spans="1:10" ht="26.25">
      <c r="A106" s="29"/>
      <c r="B106" s="26" t="s">
        <v>15</v>
      </c>
      <c r="C106" s="26"/>
      <c r="D106" s="26"/>
      <c r="E106" s="28" t="s">
        <v>0</v>
      </c>
      <c r="F106" s="700" t="s">
        <v>94</v>
      </c>
      <c r="G106" s="707"/>
      <c r="H106" s="33" t="s">
        <v>114</v>
      </c>
      <c r="I106" s="124"/>
      <c r="J106" s="124"/>
    </row>
    <row r="107" spans="1:10" ht="26.25">
      <c r="A107" s="1"/>
      <c r="B107" s="14"/>
      <c r="C107" s="14"/>
      <c r="D107" s="14"/>
      <c r="E107" s="16"/>
      <c r="F107" s="183" t="s">
        <v>113</v>
      </c>
      <c r="G107" s="24" t="s">
        <v>174</v>
      </c>
      <c r="H107" s="218" t="s">
        <v>219</v>
      </c>
    </row>
    <row r="108" spans="1:10" ht="26.25">
      <c r="A108" s="1"/>
      <c r="B108" s="14"/>
      <c r="C108" s="14"/>
      <c r="D108" s="14"/>
      <c r="E108" s="16" t="s">
        <v>2</v>
      </c>
      <c r="F108" s="24" t="s">
        <v>16</v>
      </c>
      <c r="G108" s="151" t="s">
        <v>134</v>
      </c>
      <c r="H108" s="415">
        <f>ROUNDUP((('UK-T-Dining Tables'!G110)*USD_per_GBP),-1)</f>
        <v>8800</v>
      </c>
      <c r="J108" s="214"/>
    </row>
    <row r="109" spans="1:10" ht="26.25">
      <c r="A109" s="1"/>
      <c r="B109" s="14"/>
      <c r="C109" s="14"/>
      <c r="D109" s="14"/>
      <c r="E109" s="16" t="s">
        <v>3</v>
      </c>
      <c r="F109" s="24" t="s">
        <v>17</v>
      </c>
      <c r="G109" s="151" t="s">
        <v>170</v>
      </c>
      <c r="H109" s="415">
        <f>ROUNDUP((('UK-T-Dining Tables'!G111)*USD_per_GBP),-1)</f>
        <v>10110</v>
      </c>
      <c r="J109" s="214"/>
    </row>
    <row r="110" spans="1:10" ht="25.35" customHeight="1">
      <c r="A110" s="1"/>
      <c r="B110" s="14"/>
      <c r="C110" s="14"/>
      <c r="D110" s="14"/>
      <c r="E110" s="16" t="s">
        <v>4</v>
      </c>
      <c r="F110" s="24" t="s">
        <v>18</v>
      </c>
      <c r="G110" s="151" t="s">
        <v>334</v>
      </c>
      <c r="H110" s="415">
        <f>ROUNDUP((('UK-T-Dining Tables'!G112)*USD_per_GBP),-1)</f>
        <v>12630</v>
      </c>
      <c r="J110" s="214"/>
    </row>
    <row r="111" spans="1:10" ht="25.35" customHeight="1">
      <c r="B111" s="14"/>
      <c r="C111" s="14"/>
      <c r="D111" s="14"/>
      <c r="E111" s="16" t="s">
        <v>5</v>
      </c>
      <c r="F111" s="24" t="s">
        <v>681</v>
      </c>
      <c r="G111" s="92" t="s">
        <v>683</v>
      </c>
      <c r="H111" s="415">
        <f>ROUNDUP((('UK-T-Dining Tables'!G113)*USD_per_GBP),-1)</f>
        <v>14540</v>
      </c>
      <c r="I111" s="67"/>
    </row>
    <row r="112" spans="1:10" ht="26.25" customHeight="1">
      <c r="B112" s="14"/>
      <c r="C112" s="14"/>
      <c r="D112" s="14"/>
      <c r="E112" s="24"/>
      <c r="F112" s="24"/>
      <c r="G112" s="67"/>
      <c r="H112" s="67"/>
      <c r="I112" s="67"/>
    </row>
    <row r="113" spans="1:10" ht="26.25" customHeight="1">
      <c r="B113" s="14"/>
      <c r="C113" s="14"/>
      <c r="D113" s="14"/>
      <c r="E113" s="162" t="s">
        <v>22</v>
      </c>
      <c r="F113" s="162"/>
      <c r="G113" s="67"/>
      <c r="H113" s="67"/>
      <c r="I113" s="67"/>
    </row>
    <row r="114" spans="1:10" ht="26.25" customHeight="1">
      <c r="B114" s="14"/>
      <c r="C114" s="14"/>
      <c r="D114" s="14"/>
      <c r="E114" s="169"/>
      <c r="F114" s="169"/>
      <c r="G114" s="67"/>
      <c r="H114" s="67"/>
      <c r="I114" s="67"/>
    </row>
    <row r="115" spans="1:10" ht="26.25" customHeight="1">
      <c r="B115" s="14"/>
      <c r="C115" s="14"/>
      <c r="D115" s="14"/>
      <c r="E115" s="141"/>
      <c r="F115" s="141"/>
      <c r="H115" s="67"/>
      <c r="I115" s="67"/>
    </row>
    <row r="116" spans="1:10" ht="26.25" customHeight="1">
      <c r="B116" s="14"/>
      <c r="C116" s="14"/>
      <c r="D116" s="14"/>
      <c r="E116" s="81" t="s">
        <v>200</v>
      </c>
      <c r="F116" s="81"/>
      <c r="G116" s="160"/>
      <c r="H116" s="160"/>
      <c r="I116" s="373">
        <f>ROUNDUP((('UK-T-Dining Tables'!H118)*USD_per_GBP),-1)</f>
        <v>1070</v>
      </c>
    </row>
    <row r="117" spans="1:10" ht="26.25" customHeight="1">
      <c r="B117" s="14"/>
      <c r="C117" s="14"/>
      <c r="D117" s="14"/>
      <c r="E117" s="131"/>
      <c r="F117" s="131"/>
    </row>
    <row r="118" spans="1:10" ht="26.25" customHeight="1">
      <c r="B118" s="14"/>
      <c r="C118" s="14"/>
      <c r="D118" s="14"/>
    </row>
    <row r="119" spans="1:10" ht="25.35" customHeight="1">
      <c r="B119" s="14"/>
      <c r="C119" s="14"/>
      <c r="D119" s="14"/>
      <c r="E119" s="81" t="s">
        <v>201</v>
      </c>
      <c r="F119" s="81"/>
      <c r="G119" s="160"/>
      <c r="H119" s="160"/>
      <c r="I119" s="373">
        <f>ROUNDUP((('UK-T-Dining Tables'!H121)*USD_per_GBP),-1)</f>
        <v>4390</v>
      </c>
    </row>
    <row r="120" spans="1:10" ht="25.35" customHeight="1">
      <c r="B120" s="14"/>
      <c r="C120" s="14"/>
      <c r="D120" s="14"/>
      <c r="E120" s="24"/>
      <c r="F120" s="24"/>
      <c r="G120" s="67"/>
      <c r="H120" s="67"/>
      <c r="I120" s="415"/>
    </row>
    <row r="121" spans="1:10" s="69" customFormat="1" ht="48.75">
      <c r="A121" s="2" t="s">
        <v>23</v>
      </c>
      <c r="B121" s="4" t="s">
        <v>671</v>
      </c>
      <c r="C121" s="3"/>
      <c r="D121" s="3"/>
      <c r="E121" s="3"/>
      <c r="F121" s="3"/>
      <c r="G121" s="117"/>
      <c r="H121" s="71"/>
      <c r="I121" s="71"/>
      <c r="J121" s="71"/>
    </row>
    <row r="122" spans="1:10" ht="26.25">
      <c r="A122" s="29"/>
      <c r="B122" s="26" t="s">
        <v>15</v>
      </c>
      <c r="C122" s="26"/>
      <c r="D122" s="26"/>
      <c r="E122" s="28" t="s">
        <v>0</v>
      </c>
      <c r="F122" s="700" t="s">
        <v>94</v>
      </c>
      <c r="G122" s="707"/>
      <c r="H122" s="33" t="s">
        <v>264</v>
      </c>
      <c r="I122" s="124"/>
      <c r="J122" s="124"/>
    </row>
    <row r="123" spans="1:10" ht="26.25">
      <c r="A123" s="1"/>
      <c r="B123" s="14"/>
      <c r="C123" s="14"/>
      <c r="D123" s="14"/>
      <c r="E123" s="16"/>
      <c r="F123" s="183" t="s">
        <v>113</v>
      </c>
      <c r="G123" s="24" t="s">
        <v>174</v>
      </c>
      <c r="H123" s="218"/>
    </row>
    <row r="124" spans="1:10" ht="26.25">
      <c r="A124" s="1"/>
      <c r="B124" s="14"/>
      <c r="C124" s="14"/>
      <c r="D124" s="14"/>
      <c r="E124" s="16" t="s">
        <v>2</v>
      </c>
      <c r="F124" s="24" t="s">
        <v>16</v>
      </c>
      <c r="G124" s="151" t="s">
        <v>134</v>
      </c>
      <c r="H124" s="415">
        <f>ROUNDUP((('UK-T-Dining Tables'!G126)*USD_per_GBP),-1)</f>
        <v>6710</v>
      </c>
      <c r="J124" s="214"/>
    </row>
    <row r="125" spans="1:10" ht="26.25">
      <c r="A125" s="1"/>
      <c r="B125" s="14"/>
      <c r="C125" s="14"/>
      <c r="D125" s="14"/>
      <c r="E125" s="16" t="s">
        <v>3</v>
      </c>
      <c r="F125" s="24" t="s">
        <v>17</v>
      </c>
      <c r="G125" s="151" t="s">
        <v>170</v>
      </c>
      <c r="H125" s="415">
        <f>ROUNDUP((('UK-T-Dining Tables'!G127)*USD_per_GBP),-1)</f>
        <v>7720</v>
      </c>
      <c r="J125" s="214"/>
    </row>
    <row r="126" spans="1:10" ht="25.35" customHeight="1">
      <c r="A126" s="1"/>
      <c r="B126" s="14"/>
      <c r="C126" s="14"/>
      <c r="D126" s="14"/>
      <c r="E126" s="16" t="s">
        <v>4</v>
      </c>
      <c r="F126" s="24" t="s">
        <v>18</v>
      </c>
      <c r="G126" s="151" t="s">
        <v>334</v>
      </c>
      <c r="H126" s="415">
        <f>ROUNDUP((('UK-T-Dining Tables'!G128)*USD_per_GBP),-1)</f>
        <v>9650</v>
      </c>
      <c r="J126" s="214"/>
    </row>
    <row r="127" spans="1:10" ht="25.35" customHeight="1">
      <c r="B127" s="14"/>
      <c r="C127" s="14"/>
      <c r="D127" s="14"/>
      <c r="E127" s="16" t="s">
        <v>5</v>
      </c>
      <c r="F127" s="24" t="s">
        <v>681</v>
      </c>
      <c r="G127" s="92" t="s">
        <v>683</v>
      </c>
      <c r="H127" s="415">
        <f>ROUNDUP((('UK-T-Dining Tables'!G129)*USD_per_GBP),-1)</f>
        <v>11090</v>
      </c>
      <c r="I127" s="67"/>
    </row>
    <row r="128" spans="1:10" ht="26.25" customHeight="1">
      <c r="B128" s="14"/>
      <c r="C128" s="14"/>
      <c r="D128" s="14"/>
      <c r="E128" s="24"/>
      <c r="F128" s="24"/>
      <c r="G128" s="67"/>
      <c r="H128" s="67"/>
      <c r="I128" s="67"/>
    </row>
    <row r="129" spans="1:10" ht="26.25" customHeight="1">
      <c r="B129" s="14"/>
      <c r="C129" s="14"/>
      <c r="D129" s="14"/>
      <c r="E129" s="162" t="s">
        <v>22</v>
      </c>
      <c r="F129" s="162"/>
      <c r="G129" s="67"/>
      <c r="H129" s="67"/>
      <c r="I129" s="67"/>
    </row>
    <row r="130" spans="1:10" ht="26.25" customHeight="1">
      <c r="B130" s="14"/>
      <c r="C130" s="14"/>
      <c r="D130" s="14"/>
      <c r="E130" s="169"/>
      <c r="F130" s="169"/>
      <c r="G130" s="67"/>
      <c r="H130" s="67"/>
      <c r="I130" s="67"/>
    </row>
    <row r="131" spans="1:10" ht="26.25" customHeight="1">
      <c r="B131" s="14"/>
      <c r="C131" s="14"/>
      <c r="D131" s="14"/>
      <c r="E131" s="141"/>
      <c r="F131" s="141"/>
      <c r="H131" s="67"/>
      <c r="I131" s="67"/>
    </row>
    <row r="132" spans="1:10" ht="26.25" customHeight="1">
      <c r="B132" s="14"/>
      <c r="C132" s="14"/>
      <c r="D132" s="14"/>
      <c r="E132" s="81" t="s">
        <v>200</v>
      </c>
      <c r="F132" s="81"/>
      <c r="G132" s="160"/>
      <c r="H132" s="160"/>
      <c r="I132" s="373">
        <f>ROUNDUP((('UK-T-Dining Tables'!H134)*USD_per_GBP),-1)</f>
        <v>1070</v>
      </c>
    </row>
    <row r="133" spans="1:10" ht="26.25" customHeight="1">
      <c r="B133" s="14"/>
      <c r="C133" s="14"/>
      <c r="D133" s="14"/>
      <c r="E133" s="131"/>
      <c r="F133" s="131"/>
    </row>
    <row r="134" spans="1:10" ht="26.25" customHeight="1">
      <c r="B134" s="14"/>
      <c r="C134" s="14"/>
      <c r="D134" s="14"/>
    </row>
    <row r="135" spans="1:10" ht="25.35" customHeight="1">
      <c r="B135" s="14"/>
      <c r="C135" s="14"/>
      <c r="D135" s="14"/>
      <c r="E135" s="81" t="s">
        <v>201</v>
      </c>
      <c r="F135" s="81"/>
      <c r="G135" s="160"/>
      <c r="H135" s="160"/>
      <c r="I135" s="373">
        <f>ROUNDUP((('UK-T-Dining Tables'!H137)*USD_per_GBP),-1)</f>
        <v>4390</v>
      </c>
    </row>
    <row r="136" spans="1:10" ht="25.35" customHeight="1">
      <c r="B136" s="14"/>
      <c r="C136" s="14"/>
      <c r="D136" s="14"/>
      <c r="E136" s="24"/>
      <c r="F136" s="24"/>
      <c r="G136" s="67"/>
      <c r="H136" s="67"/>
      <c r="I136" s="415"/>
    </row>
    <row r="137" spans="1:10" ht="25.35" customHeight="1">
      <c r="B137" s="14"/>
      <c r="C137" s="14"/>
      <c r="D137" s="14"/>
      <c r="E137" s="24"/>
      <c r="F137" s="24"/>
      <c r="G137" s="67"/>
      <c r="H137" s="67"/>
      <c r="I137" s="415"/>
    </row>
    <row r="138" spans="1:10" ht="25.35" customHeight="1">
      <c r="B138" s="14"/>
      <c r="C138" s="14"/>
      <c r="D138" s="14"/>
      <c r="E138" s="24"/>
      <c r="F138" s="24"/>
      <c r="G138" s="67"/>
      <c r="H138" s="67"/>
      <c r="I138" s="415"/>
    </row>
    <row r="139" spans="1:10" ht="25.35" customHeight="1">
      <c r="B139" s="14"/>
      <c r="C139" s="14"/>
      <c r="D139" s="14"/>
      <c r="E139" s="24"/>
      <c r="F139" s="24"/>
      <c r="G139" s="67"/>
      <c r="H139" s="67"/>
      <c r="I139" s="415"/>
    </row>
    <row r="140" spans="1:10" ht="25.35" customHeight="1">
      <c r="B140" s="14"/>
      <c r="C140" s="14"/>
      <c r="D140" s="14"/>
      <c r="E140" s="24"/>
      <c r="F140" s="24"/>
      <c r="G140" s="67"/>
      <c r="H140" s="67"/>
      <c r="I140" s="415"/>
    </row>
    <row r="141" spans="1:10" ht="26.25">
      <c r="B141" s="14"/>
      <c r="C141" s="14"/>
      <c r="D141" s="14"/>
      <c r="E141" s="14"/>
      <c r="F141" s="14"/>
      <c r="G141" s="67"/>
      <c r="H141" s="87"/>
      <c r="I141" s="67"/>
      <c r="J141" s="67"/>
    </row>
    <row r="142" spans="1:10" ht="48.75">
      <c r="A142" s="2" t="s">
        <v>23</v>
      </c>
      <c r="B142" s="368" t="s">
        <v>331</v>
      </c>
      <c r="C142" s="3"/>
      <c r="D142" s="3"/>
      <c r="E142" s="3"/>
      <c r="F142" s="3"/>
      <c r="G142" s="117"/>
      <c r="H142" s="71"/>
      <c r="I142" s="71"/>
      <c r="J142" s="71"/>
    </row>
    <row r="143" spans="1:10" ht="25.35" customHeight="1">
      <c r="A143" s="26"/>
      <c r="B143" s="26" t="s">
        <v>8</v>
      </c>
      <c r="C143" s="26"/>
      <c r="D143" s="26"/>
      <c r="E143" s="28" t="s">
        <v>0</v>
      </c>
      <c r="F143" s="705" t="s">
        <v>94</v>
      </c>
      <c r="G143" s="706"/>
      <c r="H143" s="177" t="s">
        <v>326</v>
      </c>
      <c r="I143" s="86"/>
      <c r="J143" s="26"/>
    </row>
    <row r="144" spans="1:10" ht="25.35" customHeight="1">
      <c r="A144" s="1"/>
      <c r="B144" s="14"/>
      <c r="C144" s="14"/>
      <c r="D144" s="14"/>
      <c r="E144" s="16"/>
      <c r="F144" s="375" t="s">
        <v>113</v>
      </c>
      <c r="G144" s="24" t="s">
        <v>174</v>
      </c>
      <c r="H144" s="118"/>
      <c r="J144" s="87"/>
    </row>
    <row r="145" spans="1:10" ht="25.35" customHeight="1">
      <c r="A145" s="1"/>
      <c r="B145" s="14"/>
      <c r="C145" s="14"/>
      <c r="D145" s="14"/>
      <c r="E145" s="16" t="s">
        <v>561</v>
      </c>
      <c r="F145" s="376" t="s">
        <v>9</v>
      </c>
      <c r="G145" s="51" t="s">
        <v>139</v>
      </c>
      <c r="H145" s="415">
        <f>ROUNDUP((('UK-T-Dining Tables'!G146)*USD_per_GBP),-1)</f>
        <v>6320</v>
      </c>
      <c r="J145" s="87"/>
    </row>
    <row r="146" spans="1:10" ht="25.35" customHeight="1">
      <c r="A146" s="1"/>
      <c r="B146" s="14"/>
      <c r="C146" s="14"/>
      <c r="D146" s="14"/>
      <c r="E146" s="16" t="s">
        <v>3</v>
      </c>
      <c r="F146" s="93" t="s">
        <v>10</v>
      </c>
      <c r="G146" s="151" t="s">
        <v>136</v>
      </c>
      <c r="H146" s="415">
        <f>ROUNDUP((('UK-T-Dining Tables'!G147)*USD_per_GBP),-1)</f>
        <v>6810</v>
      </c>
      <c r="J146" s="91"/>
    </row>
    <row r="147" spans="1:10" ht="25.35" customHeight="1">
      <c r="A147" s="1"/>
      <c r="B147" s="14"/>
      <c r="C147" s="14"/>
      <c r="D147" s="14"/>
      <c r="E147" s="16" t="s">
        <v>4</v>
      </c>
      <c r="F147" s="93" t="s">
        <v>11</v>
      </c>
      <c r="G147" s="151" t="s">
        <v>133</v>
      </c>
      <c r="H147" s="415">
        <f>ROUNDUP((('UK-T-Dining Tables'!G148)*USD_per_GBP),-1)</f>
        <v>8150</v>
      </c>
      <c r="J147" s="91"/>
    </row>
    <row r="148" spans="1:10" ht="25.35" customHeight="1">
      <c r="A148" s="1"/>
      <c r="B148" s="14"/>
      <c r="C148" s="14"/>
      <c r="D148" s="14"/>
      <c r="E148" s="16" t="s">
        <v>5</v>
      </c>
      <c r="F148" s="93" t="s">
        <v>85</v>
      </c>
      <c r="G148" s="151" t="s">
        <v>137</v>
      </c>
      <c r="H148" s="415">
        <f>ROUNDUP((('UK-T-Dining Tables'!G149)*USD_per_GBP),-1)</f>
        <v>9690</v>
      </c>
      <c r="J148" s="91"/>
    </row>
    <row r="149" spans="1:10" ht="25.35" customHeight="1">
      <c r="B149" s="14"/>
      <c r="C149" s="14"/>
      <c r="D149" s="14"/>
      <c r="E149" s="24"/>
      <c r="F149" s="24"/>
      <c r="G149" s="67"/>
      <c r="H149" s="67"/>
      <c r="J149" s="67"/>
    </row>
    <row r="150" spans="1:10" ht="25.35" customHeight="1">
      <c r="B150" s="14"/>
      <c r="C150" s="14"/>
      <c r="D150" s="14"/>
      <c r="E150" s="210" t="s">
        <v>307</v>
      </c>
      <c r="F150" s="210"/>
      <c r="G150" s="67"/>
      <c r="H150" s="67"/>
      <c r="J150" s="67"/>
    </row>
    <row r="151" spans="1:10" ht="25.35" customHeight="1">
      <c r="B151" s="14"/>
      <c r="C151" s="14"/>
      <c r="D151" s="14"/>
      <c r="E151" s="141" t="s">
        <v>466</v>
      </c>
      <c r="F151" s="141"/>
      <c r="G151" s="67"/>
      <c r="H151" s="67"/>
      <c r="J151" s="67"/>
    </row>
    <row r="152" spans="1:10" ht="25.35" customHeight="1">
      <c r="B152" s="14"/>
      <c r="C152" s="14"/>
      <c r="D152" s="14"/>
      <c r="E152" s="141"/>
      <c r="F152" s="141"/>
      <c r="J152" s="67"/>
    </row>
    <row r="153" spans="1:10" ht="25.35" customHeight="1">
      <c r="B153" s="14"/>
      <c r="C153" s="14"/>
      <c r="D153" s="14"/>
      <c r="E153" s="141"/>
      <c r="F153" s="141"/>
      <c r="J153" s="67"/>
    </row>
    <row r="154" spans="1:10" ht="25.35" customHeight="1">
      <c r="B154" s="14"/>
      <c r="C154" s="14"/>
      <c r="D154" s="14"/>
      <c r="E154" s="82" t="s">
        <v>14</v>
      </c>
      <c r="F154" s="82"/>
      <c r="G154" s="160"/>
      <c r="H154" s="160"/>
      <c r="I154" s="373">
        <f>ROUNDUP((('UK-T-Dining Tables'!H155)*USD_per_GBP),-1)</f>
        <v>1700</v>
      </c>
      <c r="J154" s="67"/>
    </row>
    <row r="155" spans="1:10" ht="25.35" customHeight="1">
      <c r="B155" s="14"/>
      <c r="C155" s="14"/>
      <c r="D155" s="14"/>
      <c r="E155" s="141"/>
      <c r="F155" s="141"/>
      <c r="G155" s="67"/>
      <c r="H155" s="67"/>
      <c r="J155" s="67"/>
    </row>
    <row r="156" spans="1:10" ht="25.35" customHeight="1">
      <c r="B156" s="14"/>
      <c r="C156" s="14"/>
      <c r="D156" s="14"/>
      <c r="G156" s="67"/>
      <c r="H156" s="67"/>
      <c r="J156" s="67"/>
    </row>
    <row r="157" spans="1:10" ht="48" customHeight="1">
      <c r="B157" s="14"/>
      <c r="C157" s="14"/>
      <c r="D157" s="14"/>
      <c r="E157" s="82" t="s">
        <v>84</v>
      </c>
      <c r="F157" s="82"/>
      <c r="G157" s="160"/>
      <c r="H157" s="160"/>
      <c r="I157" s="259">
        <f>ROUNDUP((('UK-T-Dining Tables'!H157)*USD_per_GBP),-1)</f>
        <v>5840</v>
      </c>
      <c r="J157" s="67"/>
    </row>
    <row r="158" spans="1:10" ht="29.25" customHeight="1">
      <c r="B158" s="14"/>
      <c r="C158" s="14"/>
      <c r="D158" s="14"/>
      <c r="E158" s="141"/>
      <c r="F158" s="23"/>
      <c r="G158" s="67"/>
      <c r="H158" s="67"/>
      <c r="I158" s="216"/>
      <c r="J158" s="67"/>
    </row>
    <row r="159" spans="1:10" ht="48.75">
      <c r="A159" s="2" t="s">
        <v>23</v>
      </c>
      <c r="B159" s="368" t="s">
        <v>331</v>
      </c>
      <c r="C159" s="3"/>
      <c r="D159" s="3"/>
      <c r="E159" s="3"/>
      <c r="F159" s="3"/>
      <c r="G159" s="117"/>
      <c r="H159" s="71"/>
      <c r="I159" s="71"/>
      <c r="J159" s="71"/>
    </row>
    <row r="160" spans="1:10" ht="25.35" customHeight="1">
      <c r="A160" s="26"/>
      <c r="B160" s="26" t="s">
        <v>8</v>
      </c>
      <c r="C160" s="26"/>
      <c r="D160" s="26"/>
      <c r="E160" s="28" t="s">
        <v>0</v>
      </c>
      <c r="F160" s="705" t="s">
        <v>94</v>
      </c>
      <c r="G160" s="706"/>
      <c r="H160" s="177" t="s">
        <v>1</v>
      </c>
      <c r="I160" s="86" t="s">
        <v>439</v>
      </c>
      <c r="J160" s="26"/>
    </row>
    <row r="161" spans="1:10" ht="25.35" customHeight="1">
      <c r="A161" s="1"/>
      <c r="B161" s="14"/>
      <c r="C161" s="14"/>
      <c r="D161" s="14"/>
      <c r="E161" s="16"/>
      <c r="F161" s="375" t="s">
        <v>113</v>
      </c>
      <c r="G161" s="24" t="s">
        <v>174</v>
      </c>
      <c r="H161" s="118"/>
      <c r="J161" s="87"/>
    </row>
    <row r="162" spans="1:10" ht="25.35" customHeight="1">
      <c r="A162" s="1"/>
      <c r="B162" s="14"/>
      <c r="C162" s="14"/>
      <c r="D162" s="14"/>
      <c r="E162" s="16" t="s">
        <v>561</v>
      </c>
      <c r="F162" s="376" t="s">
        <v>9</v>
      </c>
      <c r="G162" s="51" t="s">
        <v>139</v>
      </c>
      <c r="H162" s="415">
        <f>ROUNDUP((('UK-T-Dining Tables'!G162)*USD_per_GBP),-1)</f>
        <v>9150</v>
      </c>
      <c r="I162" s="415">
        <f>ROUNDUP((('UK-T-Dining Tables'!H162)*USD_per_GBP),-1)</f>
        <v>11990</v>
      </c>
      <c r="J162" s="87"/>
    </row>
    <row r="163" spans="1:10" ht="25.35" customHeight="1">
      <c r="A163" s="1"/>
      <c r="B163" s="14"/>
      <c r="C163" s="14"/>
      <c r="D163" s="14"/>
      <c r="E163" s="16" t="s">
        <v>3</v>
      </c>
      <c r="F163" s="93" t="s">
        <v>10</v>
      </c>
      <c r="G163" s="151" t="s">
        <v>136</v>
      </c>
      <c r="H163" s="415">
        <f>ROUNDUP((('UK-T-Dining Tables'!G163)*USD_per_GBP),-1)</f>
        <v>10520</v>
      </c>
      <c r="I163" s="415">
        <f>ROUNDUP((('UK-T-Dining Tables'!H163)*USD_per_GBP),-1)</f>
        <v>13780</v>
      </c>
      <c r="J163" s="91"/>
    </row>
    <row r="164" spans="1:10" ht="25.35" customHeight="1">
      <c r="A164" s="1"/>
      <c r="B164" s="14"/>
      <c r="C164" s="14"/>
      <c r="D164" s="14"/>
      <c r="E164" s="16" t="s">
        <v>4</v>
      </c>
      <c r="F164" s="93" t="s">
        <v>11</v>
      </c>
      <c r="G164" s="151" t="s">
        <v>133</v>
      </c>
      <c r="H164" s="415">
        <f>ROUNDUP((('UK-T-Dining Tables'!G164)*USD_per_GBP),-1)</f>
        <v>11780</v>
      </c>
      <c r="I164" s="415">
        <f>ROUNDUP((('UK-T-Dining Tables'!H164)*USD_per_GBP),-1)</f>
        <v>15840</v>
      </c>
      <c r="J164" s="91"/>
    </row>
    <row r="165" spans="1:10" ht="25.35" customHeight="1">
      <c r="A165" s="1"/>
      <c r="B165" s="14"/>
      <c r="C165" s="14"/>
      <c r="D165" s="14"/>
      <c r="E165" s="16" t="s">
        <v>5</v>
      </c>
      <c r="F165" s="93" t="s">
        <v>85</v>
      </c>
      <c r="G165" s="151" t="s">
        <v>137</v>
      </c>
      <c r="H165" s="415">
        <f>ROUNDUP((('UK-T-Dining Tables'!G165)*USD_per_GBP),-1)</f>
        <v>15120</v>
      </c>
      <c r="I165" s="415">
        <f>ROUNDUP((('UK-T-Dining Tables'!H165)*USD_per_GBP),-1)</f>
        <v>19800</v>
      </c>
      <c r="J165" s="91"/>
    </row>
    <row r="166" spans="1:10" ht="25.35" customHeight="1">
      <c r="B166" s="14"/>
      <c r="C166" s="14"/>
      <c r="D166" s="14"/>
      <c r="E166" s="24"/>
      <c r="F166" s="24"/>
      <c r="G166" s="67"/>
      <c r="H166" s="67"/>
      <c r="J166" s="67"/>
    </row>
    <row r="167" spans="1:10" ht="25.35" customHeight="1">
      <c r="B167" s="14"/>
      <c r="C167" s="14"/>
      <c r="D167" s="14"/>
      <c r="E167" s="210" t="s">
        <v>284</v>
      </c>
      <c r="F167" s="210"/>
      <c r="G167" s="67"/>
      <c r="H167" s="67"/>
      <c r="J167" s="67"/>
    </row>
    <row r="168" spans="1:10" ht="25.35" customHeight="1">
      <c r="B168" s="14"/>
      <c r="C168" s="14"/>
      <c r="D168" s="14"/>
      <c r="E168" s="141"/>
      <c r="F168" s="141"/>
      <c r="G168" s="67"/>
      <c r="H168" s="67"/>
      <c r="J168" s="67"/>
    </row>
    <row r="169" spans="1:10" ht="25.35" customHeight="1">
      <c r="B169" s="14"/>
      <c r="C169" s="14"/>
      <c r="D169" s="14"/>
      <c r="E169" s="141"/>
      <c r="F169" s="141"/>
      <c r="J169" s="67"/>
    </row>
    <row r="170" spans="1:10" ht="25.35" customHeight="1">
      <c r="B170" s="14"/>
      <c r="C170" s="14"/>
      <c r="D170" s="14"/>
      <c r="E170" s="82" t="s">
        <v>14</v>
      </c>
      <c r="F170" s="82"/>
      <c r="G170" s="160"/>
      <c r="H170" s="160"/>
      <c r="I170" s="373">
        <f>ROUNDUP((('UK-T-Dining Tables'!H171)*USD_per_GBP),-1)</f>
        <v>1700</v>
      </c>
      <c r="J170" s="67"/>
    </row>
    <row r="171" spans="1:10" ht="25.35" customHeight="1">
      <c r="B171" s="14"/>
      <c r="C171" s="14"/>
      <c r="D171" s="14"/>
      <c r="E171" s="141"/>
      <c r="F171" s="141"/>
      <c r="G171" s="67"/>
      <c r="H171" s="67"/>
      <c r="J171" s="67"/>
    </row>
    <row r="172" spans="1:10" ht="48" customHeight="1">
      <c r="B172" s="14"/>
      <c r="C172" s="14"/>
      <c r="D172" s="14"/>
      <c r="E172" s="82" t="s">
        <v>84</v>
      </c>
      <c r="F172" s="82"/>
      <c r="G172" s="160"/>
      <c r="H172" s="160"/>
      <c r="I172" s="259">
        <f>ROUNDUP((('UK-T-Dining Tables'!H173)*USD_per_GBP),-1)</f>
        <v>5840</v>
      </c>
      <c r="J172" s="67"/>
    </row>
    <row r="173" spans="1:10" ht="26.25">
      <c r="B173" s="14"/>
      <c r="C173" s="14"/>
      <c r="D173" s="14"/>
      <c r="F173" s="141"/>
      <c r="G173" s="67"/>
      <c r="H173" s="67"/>
      <c r="J173" s="67"/>
    </row>
    <row r="174" spans="1:10" s="353" customFormat="1" ht="48.75">
      <c r="A174" s="2" t="s">
        <v>23</v>
      </c>
      <c r="B174" s="25" t="s">
        <v>266</v>
      </c>
      <c r="C174" s="3"/>
      <c r="D174" s="3"/>
      <c r="E174" s="3"/>
      <c r="F174" s="3"/>
      <c r="G174" s="117"/>
      <c r="H174" s="71"/>
      <c r="I174" s="71"/>
      <c r="J174" s="71"/>
    </row>
    <row r="175" spans="1:10" ht="25.35" customHeight="1">
      <c r="A175" s="26"/>
      <c r="B175" s="26" t="s">
        <v>20</v>
      </c>
      <c r="C175" s="26"/>
      <c r="D175" s="26"/>
      <c r="E175" s="28" t="s">
        <v>0</v>
      </c>
      <c r="F175" s="705" t="s">
        <v>94</v>
      </c>
      <c r="G175" s="706"/>
      <c r="H175" s="177" t="s">
        <v>1</v>
      </c>
      <c r="I175" s="86" t="s">
        <v>114</v>
      </c>
      <c r="J175" s="266"/>
    </row>
    <row r="176" spans="1:10" ht="25.35" customHeight="1">
      <c r="A176" s="1"/>
      <c r="B176" s="14"/>
      <c r="C176" s="14"/>
      <c r="D176" s="14"/>
      <c r="E176" s="16"/>
      <c r="F176" s="375" t="s">
        <v>113</v>
      </c>
      <c r="G176" s="24" t="s">
        <v>174</v>
      </c>
      <c r="H176" s="118"/>
      <c r="I176" s="218" t="s">
        <v>219</v>
      </c>
      <c r="J176" s="87"/>
    </row>
    <row r="177" spans="1:10" ht="26.25">
      <c r="A177" s="1"/>
      <c r="B177" s="14"/>
      <c r="C177" s="14"/>
      <c r="D177" s="14"/>
      <c r="E177" s="16" t="s">
        <v>2</v>
      </c>
      <c r="F177" s="93" t="s">
        <v>267</v>
      </c>
      <c r="G177" s="270" t="s">
        <v>338</v>
      </c>
      <c r="H177" s="415">
        <f>ROUNDUP((('UK-T-Dining Tables'!G178)*USD_per_GBP),-1)</f>
        <v>10170</v>
      </c>
      <c r="I177" s="415">
        <f>ROUNDUP((('UK-T-Dining Tables'!H178)*USD_per_GBP),-1)</f>
        <v>13320</v>
      </c>
      <c r="J177" s="91"/>
    </row>
    <row r="178" spans="1:10" ht="26.25">
      <c r="A178" s="1"/>
      <c r="B178" s="14"/>
      <c r="C178" s="14"/>
      <c r="D178" s="14"/>
      <c r="E178" s="16" t="s">
        <v>3</v>
      </c>
      <c r="F178" s="93" t="s">
        <v>88</v>
      </c>
      <c r="G178" s="374" t="s">
        <v>138</v>
      </c>
      <c r="H178" s="415">
        <f>ROUNDUP((('UK-T-Dining Tables'!G179)*USD_per_GBP),-1)</f>
        <v>11690</v>
      </c>
      <c r="I178" s="415">
        <f>ROUNDUP((('UK-T-Dining Tables'!H179)*USD_per_GBP),-1)</f>
        <v>15320</v>
      </c>
      <c r="J178" s="91"/>
    </row>
    <row r="179" spans="1:10" ht="26.25">
      <c r="A179" s="1"/>
      <c r="B179" s="14"/>
      <c r="C179" s="14"/>
      <c r="D179" s="14"/>
      <c r="E179" s="16" t="s">
        <v>4</v>
      </c>
      <c r="F179" s="93" t="s">
        <v>268</v>
      </c>
      <c r="G179" s="374" t="s">
        <v>339</v>
      </c>
      <c r="H179" s="415">
        <f>ROUNDUP((('UK-T-Dining Tables'!G180)*USD_per_GBP),-1)</f>
        <v>13460</v>
      </c>
      <c r="I179" s="415">
        <f>ROUNDUP((('UK-T-Dining Tables'!H180)*USD_per_GBP),-1)</f>
        <v>17600</v>
      </c>
      <c r="J179" s="91"/>
    </row>
    <row r="180" spans="1:10" ht="25.35" customHeight="1">
      <c r="B180" s="14"/>
      <c r="C180" s="14"/>
      <c r="D180" s="14"/>
      <c r="E180" s="144" t="s">
        <v>5</v>
      </c>
      <c r="F180" s="93" t="s">
        <v>90</v>
      </c>
      <c r="G180" s="380" t="s">
        <v>340</v>
      </c>
      <c r="H180" s="415">
        <f>ROUNDUP((('UK-T-Dining Tables'!G181)*USD_per_GBP),-1)</f>
        <v>16800</v>
      </c>
      <c r="I180" s="415">
        <f>ROUNDUP((('UK-T-Dining Tables'!H181)*USD_per_GBP),-1)</f>
        <v>22010</v>
      </c>
      <c r="J180" s="67"/>
    </row>
    <row r="181" spans="1:10" ht="25.35" customHeight="1">
      <c r="B181" s="14"/>
      <c r="C181" s="14"/>
      <c r="D181" s="14"/>
      <c r="E181" s="24"/>
      <c r="F181" s="24"/>
      <c r="G181" s="67"/>
      <c r="J181" s="67"/>
    </row>
    <row r="182" spans="1:10" ht="25.35" customHeight="1">
      <c r="B182" s="14"/>
      <c r="C182" s="14"/>
      <c r="D182" s="14"/>
      <c r="E182" s="210" t="s">
        <v>22</v>
      </c>
      <c r="F182" s="210"/>
      <c r="G182" s="67"/>
      <c r="H182" s="67"/>
      <c r="J182" s="67"/>
    </row>
    <row r="183" spans="1:10" ht="25.35" customHeight="1">
      <c r="B183" s="14"/>
      <c r="C183" s="14"/>
      <c r="D183" s="14"/>
      <c r="E183" s="169"/>
      <c r="F183" s="169"/>
      <c r="G183" s="67"/>
      <c r="H183" s="67"/>
      <c r="J183" s="67"/>
    </row>
    <row r="184" spans="1:10" ht="25.35" customHeight="1">
      <c r="B184" s="14"/>
      <c r="C184" s="14"/>
      <c r="D184" s="14"/>
      <c r="J184" s="67"/>
    </row>
    <row r="185" spans="1:10" ht="25.35" customHeight="1">
      <c r="B185" s="14"/>
      <c r="C185" s="14"/>
      <c r="D185" s="14"/>
      <c r="E185" s="82" t="s">
        <v>200</v>
      </c>
      <c r="F185" s="82"/>
      <c r="G185" s="160"/>
      <c r="H185" s="160"/>
      <c r="I185" s="373">
        <f>ROUNDUP((('UK-T-Dining Tables'!H186)*USD_per_GBP),-1)</f>
        <v>1070</v>
      </c>
      <c r="J185" s="67"/>
    </row>
    <row r="186" spans="1:10" ht="25.35" customHeight="1">
      <c r="B186" s="14"/>
      <c r="C186" s="14"/>
      <c r="D186" s="14"/>
      <c r="E186" s="141"/>
      <c r="F186" s="141"/>
      <c r="G186" s="67"/>
      <c r="H186" s="67"/>
      <c r="J186" s="67"/>
    </row>
    <row r="187" spans="1:10" ht="25.35" customHeight="1">
      <c r="B187" s="14"/>
      <c r="C187" s="14"/>
      <c r="D187" s="14"/>
      <c r="J187" s="67"/>
    </row>
    <row r="188" spans="1:10" ht="25.35" customHeight="1">
      <c r="B188" s="14"/>
      <c r="C188" s="14"/>
      <c r="D188" s="14"/>
      <c r="E188" s="82" t="s">
        <v>84</v>
      </c>
      <c r="F188" s="82"/>
      <c r="G188" s="160"/>
      <c r="H188" s="160"/>
      <c r="I188" s="373">
        <f>ROUNDUP((('UK-T-Dining Tables'!H189)*USD_per_GBP),-1)</f>
        <v>4390</v>
      </c>
      <c r="J188" s="67"/>
    </row>
    <row r="189" spans="1:10" ht="25.35" customHeight="1">
      <c r="B189" s="14"/>
      <c r="C189" s="14"/>
      <c r="D189" s="14"/>
      <c r="E189" s="131"/>
      <c r="F189" s="131"/>
      <c r="G189" s="67"/>
      <c r="H189" s="67"/>
      <c r="J189" s="67"/>
    </row>
    <row r="190" spans="1:10" ht="25.35" customHeight="1">
      <c r="B190" s="14"/>
      <c r="C190" s="14"/>
      <c r="D190" s="14"/>
      <c r="E190" s="24"/>
      <c r="F190" s="24"/>
      <c r="G190" s="67"/>
      <c r="H190" s="67"/>
      <c r="J190" s="67"/>
    </row>
    <row r="191" spans="1:10" ht="48.75">
      <c r="A191" s="349"/>
      <c r="B191" s="368" t="s">
        <v>329</v>
      </c>
      <c r="C191" s="350"/>
      <c r="D191" s="350"/>
      <c r="E191" s="350"/>
      <c r="F191" s="350"/>
      <c r="G191" s="351"/>
      <c r="H191" s="352"/>
      <c r="I191" s="352"/>
      <c r="J191" s="352"/>
    </row>
    <row r="192" spans="1:10" s="353" customFormat="1" ht="26.25">
      <c r="A192" s="26"/>
      <c r="B192" s="26" t="s">
        <v>8</v>
      </c>
      <c r="C192" s="26"/>
      <c r="D192" s="26"/>
      <c r="E192" s="28" t="s">
        <v>0</v>
      </c>
      <c r="F192" s="705" t="s">
        <v>94</v>
      </c>
      <c r="G192" s="706"/>
      <c r="H192" s="177" t="s">
        <v>324</v>
      </c>
      <c r="I192" s="266"/>
      <c r="J192" s="86"/>
    </row>
    <row r="193" spans="1:10" ht="25.35" customHeight="1">
      <c r="A193" s="1"/>
      <c r="B193" s="14"/>
      <c r="C193" s="14"/>
      <c r="D193" s="14"/>
      <c r="E193" s="16"/>
      <c r="F193" s="375" t="s">
        <v>113</v>
      </c>
      <c r="G193" s="23" t="s">
        <v>174</v>
      </c>
      <c r="H193" s="87"/>
      <c r="I193" s="87"/>
      <c r="J193" s="67"/>
    </row>
    <row r="194" spans="1:10" ht="25.35" customHeight="1">
      <c r="A194" s="1"/>
      <c r="B194" s="14"/>
      <c r="C194" s="14"/>
      <c r="D194" s="14"/>
      <c r="E194" s="16" t="s">
        <v>2</v>
      </c>
      <c r="F194" s="93" t="s">
        <v>9</v>
      </c>
      <c r="G194" s="51" t="s">
        <v>139</v>
      </c>
      <c r="H194" s="415">
        <f>ROUNDUP((('UK-T-Dining Tables'!G195)*USD_per_GBP),-1)</f>
        <v>6320</v>
      </c>
      <c r="I194" s="213"/>
      <c r="J194" s="67"/>
    </row>
    <row r="195" spans="1:10" ht="26.25">
      <c r="A195" s="1"/>
      <c r="B195" s="14"/>
      <c r="C195" s="14"/>
      <c r="D195" s="14"/>
      <c r="E195" s="16" t="s">
        <v>3</v>
      </c>
      <c r="F195" s="93" t="s">
        <v>10</v>
      </c>
      <c r="G195" s="151" t="s">
        <v>136</v>
      </c>
      <c r="H195" s="415">
        <f>ROUNDUP((('UK-T-Dining Tables'!G196)*USD_per_GBP),-1)</f>
        <v>7260</v>
      </c>
      <c r="I195" s="213"/>
      <c r="J195" s="67"/>
    </row>
    <row r="196" spans="1:10" ht="26.25">
      <c r="A196" s="1"/>
      <c r="B196" s="14"/>
      <c r="C196" s="14"/>
      <c r="D196" s="14"/>
      <c r="E196" s="16" t="s">
        <v>4</v>
      </c>
      <c r="F196" s="93" t="s">
        <v>11</v>
      </c>
      <c r="G196" s="151" t="s">
        <v>133</v>
      </c>
      <c r="H196" s="415">
        <f>ROUNDUP((('UK-T-Dining Tables'!G197)*USD_per_GBP),-1)</f>
        <v>8350</v>
      </c>
      <c r="I196" s="213"/>
      <c r="J196" s="67"/>
    </row>
    <row r="197" spans="1:10" ht="26.25">
      <c r="B197" s="14"/>
      <c r="C197" s="14"/>
      <c r="D197" s="14"/>
      <c r="E197" s="144" t="s">
        <v>5</v>
      </c>
      <c r="F197" s="93" t="s">
        <v>85</v>
      </c>
      <c r="G197" s="151" t="s">
        <v>137</v>
      </c>
      <c r="H197" s="415">
        <f>ROUNDUP((('UK-T-Dining Tables'!G198)*USD_per_GBP),-1)</f>
        <v>10030</v>
      </c>
      <c r="I197" s="213"/>
      <c r="J197" s="67"/>
    </row>
    <row r="198" spans="1:10" ht="25.35" customHeight="1">
      <c r="B198" s="14"/>
      <c r="C198" s="14"/>
      <c r="D198" s="14"/>
      <c r="E198" s="110"/>
      <c r="F198" s="110"/>
      <c r="G198" s="67"/>
      <c r="H198" s="67"/>
      <c r="I198" s="67"/>
      <c r="J198" s="67"/>
    </row>
    <row r="199" spans="1:10" ht="25.35" customHeight="1">
      <c r="B199" s="14"/>
      <c r="C199" s="14"/>
      <c r="D199" s="14"/>
      <c r="E199" s="210" t="s">
        <v>22</v>
      </c>
      <c r="F199" s="210"/>
      <c r="G199" s="67"/>
      <c r="H199" s="67"/>
      <c r="I199" s="67"/>
      <c r="J199" s="67"/>
    </row>
    <row r="200" spans="1:10" ht="25.35" customHeight="1">
      <c r="B200" s="14"/>
      <c r="C200" s="14"/>
      <c r="D200" s="14"/>
      <c r="E200" s="169"/>
      <c r="F200" s="169"/>
      <c r="G200" s="67"/>
      <c r="H200" s="67"/>
      <c r="I200" s="67"/>
      <c r="J200" s="67"/>
    </row>
    <row r="201" spans="1:10" ht="25.35" customHeight="1">
      <c r="B201" s="14"/>
      <c r="C201" s="14"/>
      <c r="D201" s="14"/>
      <c r="J201" s="67"/>
    </row>
    <row r="202" spans="1:10" ht="25.35" customHeight="1">
      <c r="B202" s="14"/>
      <c r="C202" s="14"/>
      <c r="D202" s="14"/>
      <c r="E202" s="175" t="s">
        <v>14</v>
      </c>
      <c r="F202" s="175"/>
      <c r="G202" s="160"/>
      <c r="H202" s="160"/>
      <c r="I202" s="161"/>
      <c r="J202" s="373">
        <f>ROUNDUP((('UK-T-Dining Tables'!I203)*USD_per_GBP),-1)</f>
        <v>1180</v>
      </c>
    </row>
    <row r="203" spans="1:10" ht="25.35" customHeight="1">
      <c r="B203" s="14"/>
      <c r="C203" s="14"/>
      <c r="D203" s="14"/>
      <c r="E203" s="129"/>
      <c r="F203" s="129"/>
      <c r="G203" s="67"/>
      <c r="H203" s="67"/>
      <c r="I203" s="67"/>
      <c r="J203" s="67"/>
    </row>
    <row r="204" spans="1:10" ht="25.35" customHeight="1">
      <c r="B204" s="14"/>
      <c r="C204" s="14"/>
      <c r="D204" s="14"/>
      <c r="E204" s="129"/>
      <c r="F204" s="129"/>
      <c r="J204" s="67"/>
    </row>
    <row r="205" spans="1:10" ht="25.35" customHeight="1">
      <c r="B205" s="14"/>
      <c r="C205" s="14"/>
      <c r="D205" s="14"/>
      <c r="E205" s="175" t="s">
        <v>130</v>
      </c>
      <c r="F205" s="175"/>
      <c r="G205" s="160"/>
      <c r="H205" s="160"/>
      <c r="I205" s="163"/>
      <c r="J205" s="373">
        <f>ROUNDUP((('UK-T-Dining Tables'!I206)*USD_per_GBP),-1)</f>
        <v>4120</v>
      </c>
    </row>
    <row r="206" spans="1:10" ht="25.35" customHeight="1">
      <c r="B206" s="14"/>
      <c r="C206" s="14"/>
      <c r="D206" s="14"/>
      <c r="E206" s="110"/>
      <c r="F206" s="110"/>
      <c r="G206" s="67"/>
      <c r="H206" s="67"/>
      <c r="J206" s="143"/>
    </row>
    <row r="207" spans="1:10" ht="25.35" customHeight="1">
      <c r="B207" s="14"/>
      <c r="C207" s="14"/>
      <c r="D207" s="14"/>
      <c r="E207" s="110"/>
      <c r="F207" s="110"/>
      <c r="G207" s="67"/>
      <c r="H207" s="67"/>
      <c r="J207" s="143"/>
    </row>
    <row r="208" spans="1:10" ht="25.35" customHeight="1">
      <c r="B208" s="14"/>
      <c r="C208" s="14"/>
      <c r="D208" s="14"/>
      <c r="E208" s="175" t="s">
        <v>577</v>
      </c>
      <c r="F208" s="175"/>
      <c r="G208" s="160"/>
      <c r="H208" s="160"/>
      <c r="I208" s="163"/>
      <c r="J208" s="373">
        <f>ROUNDUP((('UK-T-Dining Tables'!I209)*USD_per_GBP),-1)</f>
        <v>980</v>
      </c>
    </row>
    <row r="209" spans="1:10" s="353" customFormat="1" ht="47.25" customHeight="1">
      <c r="A209"/>
      <c r="B209" s="14"/>
      <c r="C209" s="14"/>
      <c r="D209" s="14"/>
      <c r="E209" s="110"/>
      <c r="F209" s="110"/>
      <c r="G209" s="67"/>
      <c r="H209" s="67"/>
      <c r="I209" s="9"/>
      <c r="J209" s="143"/>
    </row>
    <row r="210" spans="1:10" ht="48.75">
      <c r="A210" s="349"/>
      <c r="B210" s="354" t="s">
        <v>306</v>
      </c>
      <c r="C210" s="350"/>
      <c r="D210" s="350"/>
      <c r="E210" s="350"/>
      <c r="F210" s="350"/>
      <c r="G210" s="351"/>
      <c r="H210" s="352"/>
      <c r="I210" s="352"/>
      <c r="J210" s="352"/>
    </row>
    <row r="211" spans="1:10" ht="26.25">
      <c r="A211" s="26"/>
      <c r="B211" s="26" t="s">
        <v>8</v>
      </c>
      <c r="C211" s="26"/>
      <c r="D211" s="26"/>
      <c r="E211" s="28" t="s">
        <v>0</v>
      </c>
      <c r="F211" s="705" t="s">
        <v>94</v>
      </c>
      <c r="G211" s="706"/>
      <c r="H211" s="28" t="s">
        <v>1</v>
      </c>
      <c r="I211" s="266" t="s">
        <v>114</v>
      </c>
      <c r="J211" s="266"/>
    </row>
    <row r="212" spans="1:10" ht="25.35" customHeight="1">
      <c r="A212" s="1"/>
      <c r="B212" s="14"/>
      <c r="C212" s="14"/>
      <c r="D212" s="14"/>
      <c r="E212" s="16"/>
      <c r="F212" s="375" t="s">
        <v>113</v>
      </c>
      <c r="G212" s="23" t="s">
        <v>174</v>
      </c>
      <c r="H212"/>
      <c r="I212" s="219" t="s">
        <v>219</v>
      </c>
      <c r="J212" s="67"/>
    </row>
    <row r="213" spans="1:10" ht="25.35" customHeight="1">
      <c r="A213" s="1"/>
      <c r="B213" s="14"/>
      <c r="C213" s="14"/>
      <c r="D213" s="14"/>
      <c r="E213" s="16" t="s">
        <v>2</v>
      </c>
      <c r="F213" s="93" t="s">
        <v>9</v>
      </c>
      <c r="G213" s="51" t="s">
        <v>139</v>
      </c>
      <c r="H213" s="415">
        <f>ROUNDUP((('UK-T-Dining Tables'!G216)*USD_per_GBP),-1)</f>
        <v>9150</v>
      </c>
      <c r="I213" s="415">
        <f>ROUNDUP((('UK-T-Dining Tables'!H216)*USD_per_GBP),-1)</f>
        <v>11990</v>
      </c>
      <c r="J213" s="67"/>
    </row>
    <row r="214" spans="1:10" ht="26.25">
      <c r="A214" s="1"/>
      <c r="B214" s="14"/>
      <c r="C214" s="14"/>
      <c r="D214" s="14"/>
      <c r="E214" s="16" t="s">
        <v>3</v>
      </c>
      <c r="F214" s="93" t="s">
        <v>10</v>
      </c>
      <c r="G214" s="151" t="s">
        <v>136</v>
      </c>
      <c r="H214" s="415">
        <f>ROUNDUP((('UK-T-Dining Tables'!G217)*USD_per_GBP),-1)</f>
        <v>10520</v>
      </c>
      <c r="I214" s="415">
        <f>ROUNDUP((('UK-T-Dining Tables'!H217)*USD_per_GBP),-1)</f>
        <v>13780</v>
      </c>
      <c r="J214" s="67"/>
    </row>
    <row r="215" spans="1:10" s="14" customFormat="1" ht="28.35" customHeight="1">
      <c r="A215" s="1"/>
      <c r="E215" s="16" t="s">
        <v>4</v>
      </c>
      <c r="F215" s="93" t="s">
        <v>11</v>
      </c>
      <c r="G215" s="151" t="s">
        <v>133</v>
      </c>
      <c r="H215" s="415">
        <f>ROUNDUP((('UK-T-Dining Tables'!G218)*USD_per_GBP),-1)</f>
        <v>12100</v>
      </c>
      <c r="I215" s="415">
        <f>ROUNDUP((('UK-T-Dining Tables'!H218)*USD_per_GBP),-1)</f>
        <v>15840</v>
      </c>
      <c r="J215" s="67"/>
    </row>
    <row r="216" spans="1:10" ht="26.25">
      <c r="B216" s="14"/>
      <c r="C216" s="14"/>
      <c r="D216" s="14"/>
      <c r="E216" s="144" t="s">
        <v>5</v>
      </c>
      <c r="F216" s="93" t="s">
        <v>85</v>
      </c>
      <c r="G216" s="151" t="s">
        <v>137</v>
      </c>
      <c r="H216" s="415">
        <f>ROUNDUP((('UK-T-Dining Tables'!G219)*USD_per_GBP),-1)</f>
        <v>15120</v>
      </c>
      <c r="I216" s="415">
        <f>ROUNDUP((('UK-T-Dining Tables'!H219)*USD_per_GBP),-1)</f>
        <v>19800</v>
      </c>
      <c r="J216" s="67"/>
    </row>
    <row r="217" spans="1:10" ht="26.25">
      <c r="B217" s="14"/>
      <c r="C217" s="14"/>
      <c r="D217" s="14"/>
      <c r="E217" s="110"/>
      <c r="F217" s="110"/>
      <c r="G217" s="67"/>
      <c r="H217" s="67"/>
      <c r="I217" s="67"/>
      <c r="J217" s="67"/>
    </row>
    <row r="218" spans="1:10" ht="26.25">
      <c r="B218" s="14"/>
      <c r="C218" s="14"/>
      <c r="D218" s="14"/>
      <c r="E218" s="210" t="s">
        <v>22</v>
      </c>
      <c r="F218" s="210"/>
      <c r="G218" s="67"/>
      <c r="H218" s="67"/>
      <c r="I218" s="67"/>
      <c r="J218" s="67"/>
    </row>
    <row r="219" spans="1:10" ht="26.25">
      <c r="B219" s="14"/>
      <c r="C219" s="14"/>
      <c r="D219" s="14"/>
      <c r="E219" s="169"/>
      <c r="F219" s="169"/>
      <c r="G219" s="67"/>
      <c r="H219" s="67"/>
      <c r="I219" s="67"/>
      <c r="J219" s="67"/>
    </row>
    <row r="220" spans="1:10" ht="26.25">
      <c r="B220" s="14"/>
      <c r="C220" s="14"/>
      <c r="D220" s="14"/>
      <c r="J220" s="67"/>
    </row>
    <row r="221" spans="1:10" ht="25.35" customHeight="1">
      <c r="B221" s="14"/>
      <c r="C221" s="14"/>
      <c r="D221" s="14"/>
      <c r="E221" s="175" t="s">
        <v>14</v>
      </c>
      <c r="F221" s="175"/>
      <c r="G221" s="160"/>
      <c r="H221" s="160"/>
      <c r="I221" s="161"/>
      <c r="J221" s="373">
        <f>ROUNDUP((('UK-T-Dining Tables'!I224)*USD_per_GBP),-1)</f>
        <v>1180</v>
      </c>
    </row>
    <row r="222" spans="1:10" ht="25.35" customHeight="1">
      <c r="B222" s="14"/>
      <c r="C222" s="14"/>
      <c r="D222" s="14"/>
      <c r="E222" s="129"/>
      <c r="F222" s="129"/>
      <c r="G222" s="67"/>
      <c r="H222" s="67"/>
      <c r="I222" s="67"/>
      <c r="J222" s="67"/>
    </row>
    <row r="223" spans="1:10" ht="25.35" customHeight="1">
      <c r="B223" s="14"/>
      <c r="C223" s="14"/>
      <c r="D223" s="14"/>
      <c r="E223" s="129"/>
      <c r="F223" s="129"/>
      <c r="J223" s="67"/>
    </row>
    <row r="224" spans="1:10" ht="25.35" customHeight="1">
      <c r="B224" s="14"/>
      <c r="C224" s="14"/>
      <c r="D224" s="14"/>
      <c r="E224" s="175" t="s">
        <v>130</v>
      </c>
      <c r="F224" s="175"/>
      <c r="G224" s="160"/>
      <c r="H224" s="160"/>
      <c r="I224" s="163"/>
      <c r="J224" s="373">
        <f>ROUNDUP((('UK-T-Dining Tables'!I227)*USD_per_GBP),-1)</f>
        <v>4120</v>
      </c>
    </row>
    <row r="225" spans="1:10" ht="36" customHeight="1">
      <c r="B225" s="14"/>
      <c r="C225" s="14"/>
      <c r="D225" s="14"/>
      <c r="E225" s="110"/>
      <c r="F225" s="110"/>
      <c r="G225" s="67"/>
      <c r="H225" s="67"/>
      <c r="J225" s="143"/>
    </row>
    <row r="226" spans="1:10" ht="48.75">
      <c r="A226" s="349"/>
      <c r="B226" s="354" t="s">
        <v>332</v>
      </c>
      <c r="C226" s="350"/>
      <c r="D226" s="350"/>
      <c r="E226" s="350"/>
      <c r="F226" s="350"/>
      <c r="G226" s="351"/>
      <c r="H226" s="352"/>
      <c r="I226" s="352"/>
      <c r="J226" s="352"/>
    </row>
    <row r="227" spans="1:10" s="353" customFormat="1" ht="26.25">
      <c r="A227" s="26"/>
      <c r="B227" s="26" t="s">
        <v>91</v>
      </c>
      <c r="C227" s="26"/>
      <c r="D227" s="26"/>
      <c r="E227" s="28" t="s">
        <v>0</v>
      </c>
      <c r="F227" s="703" t="s">
        <v>94</v>
      </c>
      <c r="G227" s="704"/>
      <c r="H227" s="177" t="s">
        <v>324</v>
      </c>
      <c r="I227" s="266" t="s">
        <v>304</v>
      </c>
      <c r="J227" s="266"/>
    </row>
    <row r="228" spans="1:10" ht="26.25">
      <c r="A228" s="1"/>
      <c r="B228" s="14"/>
      <c r="C228" s="14"/>
      <c r="D228" s="14"/>
      <c r="E228" s="16"/>
      <c r="F228" s="378" t="s">
        <v>113</v>
      </c>
      <c r="G228" s="427" t="s">
        <v>174</v>
      </c>
      <c r="H228" s="87"/>
      <c r="I228" s="87"/>
      <c r="J228" s="67"/>
    </row>
    <row r="229" spans="1:10" ht="26.25">
      <c r="A229" s="1"/>
      <c r="B229" s="14"/>
      <c r="C229" s="14"/>
      <c r="D229" s="14"/>
      <c r="E229" s="16" t="s">
        <v>2</v>
      </c>
      <c r="F229" s="379" t="s">
        <v>267</v>
      </c>
      <c r="G229" s="270" t="s">
        <v>338</v>
      </c>
      <c r="H229" s="415">
        <f>ROUNDUP((('UK-T-Dining Tables'!G232)*USD_per_GBP),-1)</f>
        <v>6880</v>
      </c>
      <c r="I229" s="213"/>
      <c r="J229" s="67"/>
    </row>
    <row r="230" spans="1:10" ht="25.35" customHeight="1">
      <c r="A230" s="1"/>
      <c r="B230" s="14"/>
      <c r="C230" s="14"/>
      <c r="D230" s="14"/>
      <c r="E230" s="16" t="s">
        <v>3</v>
      </c>
      <c r="F230" s="379" t="s">
        <v>88</v>
      </c>
      <c r="G230" s="270" t="s">
        <v>138</v>
      </c>
      <c r="H230" s="415">
        <f>ROUNDUP((('UK-T-Dining Tables'!G233)*USD_per_GBP),-1)</f>
        <v>7910</v>
      </c>
      <c r="I230" s="213"/>
      <c r="J230" s="67"/>
    </row>
    <row r="231" spans="1:10" ht="25.35" customHeight="1">
      <c r="A231" s="1"/>
      <c r="B231" s="14"/>
      <c r="C231" s="14"/>
      <c r="D231" s="14"/>
      <c r="E231" s="16" t="s">
        <v>4</v>
      </c>
      <c r="F231" s="379" t="s">
        <v>268</v>
      </c>
      <c r="G231" s="270" t="s">
        <v>339</v>
      </c>
      <c r="H231" s="415">
        <f>ROUNDUP((('UK-T-Dining Tables'!G234)*USD_per_GBP),-1)</f>
        <v>9090</v>
      </c>
      <c r="I231" s="213"/>
      <c r="J231" s="67"/>
    </row>
    <row r="232" spans="1:10" ht="26.25">
      <c r="A232" s="1"/>
      <c r="B232" s="14"/>
      <c r="C232" s="14"/>
      <c r="D232" s="14"/>
      <c r="E232" s="16" t="s">
        <v>5</v>
      </c>
      <c r="F232" s="380" t="s">
        <v>90</v>
      </c>
      <c r="G232" s="380" t="s">
        <v>340</v>
      </c>
      <c r="H232" s="415">
        <f>ROUNDUP((('UK-T-Dining Tables'!G235)*USD_per_GBP),-1)</f>
        <v>11360</v>
      </c>
      <c r="I232" s="213"/>
      <c r="J232" s="67"/>
    </row>
    <row r="233" spans="1:10" s="14" customFormat="1" ht="28.35" customHeight="1">
      <c r="A233"/>
      <c r="E233" s="110"/>
      <c r="F233" s="110"/>
      <c r="G233" s="67"/>
      <c r="H233" s="67"/>
      <c r="I233" s="67"/>
      <c r="J233" s="67"/>
    </row>
    <row r="234" spans="1:10" ht="26.25">
      <c r="B234" s="14"/>
      <c r="C234" s="14"/>
      <c r="D234" s="14"/>
      <c r="E234" s="210" t="s">
        <v>13</v>
      </c>
      <c r="F234" s="210"/>
      <c r="G234" s="67"/>
      <c r="H234" s="67"/>
      <c r="I234" s="67"/>
      <c r="J234" s="67"/>
    </row>
    <row r="235" spans="1:10" ht="26.25">
      <c r="B235" s="14"/>
      <c r="C235" s="14"/>
      <c r="D235" s="14"/>
      <c r="E235" s="169"/>
      <c r="F235" s="169"/>
      <c r="H235" s="67"/>
      <c r="I235" s="67"/>
      <c r="J235" s="67"/>
    </row>
    <row r="236" spans="1:10" ht="26.25">
      <c r="B236" s="14"/>
      <c r="C236" s="14"/>
      <c r="D236" s="14"/>
      <c r="J236" s="67"/>
    </row>
    <row r="237" spans="1:10" ht="26.25">
      <c r="B237" s="14"/>
      <c r="C237" s="14"/>
      <c r="D237" s="14"/>
      <c r="E237" s="175" t="s">
        <v>14</v>
      </c>
      <c r="F237" s="175"/>
      <c r="G237" s="160"/>
      <c r="H237" s="160"/>
      <c r="I237" s="161"/>
      <c r="J237" s="373">
        <f>ROUNDUP((('UK-T-Dining Tables'!I240)*USD_per_GBP),-1)</f>
        <v>1180</v>
      </c>
    </row>
    <row r="238" spans="1:10" ht="26.25">
      <c r="B238" s="14"/>
      <c r="C238" s="14"/>
      <c r="D238" s="14"/>
      <c r="E238" s="129"/>
      <c r="F238" s="129"/>
      <c r="G238" s="67"/>
      <c r="H238" s="67"/>
      <c r="I238" s="67"/>
      <c r="J238" s="67"/>
    </row>
    <row r="239" spans="1:10" ht="25.35" customHeight="1">
      <c r="B239" s="14"/>
      <c r="C239" s="14"/>
      <c r="D239" s="14"/>
      <c r="E239" s="129"/>
      <c r="F239" s="129"/>
      <c r="J239" s="67"/>
    </row>
    <row r="240" spans="1:10" ht="25.35" customHeight="1">
      <c r="B240" s="14"/>
      <c r="C240" s="14"/>
      <c r="D240" s="14"/>
      <c r="E240" s="175" t="s">
        <v>130</v>
      </c>
      <c r="F240" s="175"/>
      <c r="G240" s="160"/>
      <c r="H240" s="160"/>
      <c r="I240" s="163"/>
      <c r="J240" s="373">
        <f>ROUNDUP((('UK-T-Dining Tables'!I243)*USD_per_GBP),-1)</f>
        <v>4120</v>
      </c>
    </row>
    <row r="241" spans="1:10" ht="25.35" customHeight="1">
      <c r="B241" s="14"/>
      <c r="C241" s="14"/>
      <c r="D241" s="14"/>
      <c r="E241" s="110"/>
      <c r="F241" s="110"/>
      <c r="G241" s="67"/>
      <c r="H241" s="67"/>
      <c r="J241" s="143"/>
    </row>
    <row r="242" spans="1:10" ht="25.35" customHeight="1">
      <c r="B242" s="14"/>
      <c r="C242" s="14"/>
      <c r="D242" s="14"/>
      <c r="E242" s="175" t="s">
        <v>577</v>
      </c>
      <c r="F242" s="175"/>
      <c r="G242" s="160"/>
      <c r="H242" s="160"/>
      <c r="I242" s="163"/>
      <c r="J242" s="373">
        <f>ROUNDUP((('UK-T-Dining Tables'!I245)*USD_per_GBP),-1)</f>
        <v>980</v>
      </c>
    </row>
    <row r="243" spans="1:10" ht="25.35" customHeight="1">
      <c r="H243" s="119"/>
      <c r="J243" s="120"/>
    </row>
    <row r="244" spans="1:10" ht="25.35" customHeight="1">
      <c r="H244" s="119"/>
      <c r="J244" s="120"/>
    </row>
    <row r="245" spans="1:10" s="353" customFormat="1" ht="42.75" customHeight="1">
      <c r="A245" s="349"/>
      <c r="B245" s="354" t="s">
        <v>306</v>
      </c>
      <c r="C245" s="350"/>
      <c r="D245" s="350"/>
      <c r="E245" s="350"/>
      <c r="F245" s="350"/>
      <c r="G245" s="351"/>
      <c r="H245" s="352"/>
      <c r="I245" s="352"/>
      <c r="J245" s="352"/>
    </row>
    <row r="246" spans="1:10" ht="26.25">
      <c r="A246" s="26"/>
      <c r="B246" s="26" t="s">
        <v>91</v>
      </c>
      <c r="C246" s="26"/>
      <c r="D246" s="26"/>
      <c r="E246" s="28" t="s">
        <v>0</v>
      </c>
      <c r="F246" s="703" t="s">
        <v>94</v>
      </c>
      <c r="G246" s="704"/>
      <c r="H246" s="28" t="s">
        <v>1</v>
      </c>
      <c r="I246" s="266" t="s">
        <v>114</v>
      </c>
      <c r="J246" s="266"/>
    </row>
    <row r="247" spans="1:10" ht="26.25">
      <c r="A247" s="1"/>
      <c r="B247" s="14"/>
      <c r="C247" s="14"/>
      <c r="D247" s="14"/>
      <c r="E247" s="16"/>
      <c r="F247" s="378" t="s">
        <v>113</v>
      </c>
      <c r="G247" s="427" t="s">
        <v>174</v>
      </c>
      <c r="H247"/>
      <c r="I247" s="219" t="s">
        <v>219</v>
      </c>
      <c r="J247" s="67"/>
    </row>
    <row r="248" spans="1:10" ht="26.25">
      <c r="A248" s="1"/>
      <c r="B248" s="14"/>
      <c r="C248" s="14"/>
      <c r="D248" s="14"/>
      <c r="E248" s="16" t="s">
        <v>2</v>
      </c>
      <c r="F248" s="379" t="s">
        <v>267</v>
      </c>
      <c r="G248" s="377" t="s">
        <v>338</v>
      </c>
      <c r="H248" s="415">
        <v>10800</v>
      </c>
      <c r="I248" s="415">
        <v>17390</v>
      </c>
      <c r="J248" s="67"/>
    </row>
    <row r="249" spans="1:10" s="14" customFormat="1" ht="28.35" customHeight="1">
      <c r="A249" s="1"/>
      <c r="E249" s="16" t="s">
        <v>3</v>
      </c>
      <c r="F249" s="379" t="s">
        <v>88</v>
      </c>
      <c r="G249" s="270" t="s">
        <v>138</v>
      </c>
      <c r="H249" s="415">
        <v>12280</v>
      </c>
      <c r="I249" s="415">
        <v>19780</v>
      </c>
      <c r="J249" s="67"/>
    </row>
    <row r="250" spans="1:10" ht="26.25">
      <c r="A250" s="1"/>
      <c r="B250" s="14"/>
      <c r="C250" s="14"/>
      <c r="D250" s="14"/>
      <c r="E250" s="16" t="s">
        <v>4</v>
      </c>
      <c r="F250" s="379" t="s">
        <v>268</v>
      </c>
      <c r="G250" s="270" t="s">
        <v>339</v>
      </c>
      <c r="H250" s="415">
        <v>13400</v>
      </c>
      <c r="I250" s="415">
        <v>21550</v>
      </c>
      <c r="J250" s="67"/>
    </row>
    <row r="251" spans="1:10" ht="26.25">
      <c r="A251" s="1"/>
      <c r="B251" s="14"/>
      <c r="C251" s="14"/>
      <c r="D251" s="14"/>
      <c r="E251" s="16" t="s">
        <v>5</v>
      </c>
      <c r="F251" s="380" t="s">
        <v>90</v>
      </c>
      <c r="G251" s="380" t="s">
        <v>340</v>
      </c>
      <c r="H251" s="415">
        <v>16710</v>
      </c>
      <c r="I251" s="415">
        <v>21550</v>
      </c>
      <c r="J251" s="67"/>
    </row>
    <row r="252" spans="1:10" ht="26.25">
      <c r="B252" s="14"/>
      <c r="C252" s="14"/>
      <c r="D252" s="14"/>
      <c r="E252" s="110"/>
      <c r="F252" s="110"/>
      <c r="G252" s="67"/>
      <c r="H252" s="67"/>
      <c r="I252" s="67"/>
      <c r="J252" s="67"/>
    </row>
    <row r="253" spans="1:10" ht="26.25">
      <c r="B253" s="14"/>
      <c r="C253" s="14"/>
      <c r="D253" s="14"/>
      <c r="E253" s="210" t="s">
        <v>13</v>
      </c>
      <c r="F253" s="210"/>
      <c r="G253" s="67"/>
      <c r="H253" s="67"/>
      <c r="I253" s="67"/>
      <c r="J253" s="67"/>
    </row>
    <row r="254" spans="1:10" ht="25.35" customHeight="1">
      <c r="B254" s="14"/>
      <c r="C254" s="14"/>
      <c r="D254" s="14"/>
      <c r="E254" s="169"/>
      <c r="F254" s="169"/>
      <c r="H254" s="67"/>
      <c r="I254" s="67"/>
      <c r="J254" s="67"/>
    </row>
    <row r="255" spans="1:10" ht="25.35" customHeight="1">
      <c r="B255" s="14"/>
      <c r="C255" s="14"/>
      <c r="D255" s="14"/>
      <c r="J255" s="67"/>
    </row>
    <row r="256" spans="1:10" ht="25.35" customHeight="1">
      <c r="B256" s="14"/>
      <c r="C256" s="14"/>
      <c r="D256" s="14"/>
      <c r="E256" s="175" t="s">
        <v>14</v>
      </c>
      <c r="F256" s="175"/>
      <c r="G256" s="160"/>
      <c r="H256" s="160"/>
      <c r="I256" s="161"/>
      <c r="J256" s="373">
        <f>ROUNDUP((('UK-T-Dining Tables'!I259)*USD_per_GBP),-1)</f>
        <v>1180</v>
      </c>
    </row>
    <row r="257" spans="1:10" ht="25.35" customHeight="1">
      <c r="B257" s="14"/>
      <c r="C257" s="14"/>
      <c r="D257" s="14"/>
      <c r="E257" s="129"/>
      <c r="F257" s="129"/>
      <c r="G257" s="67"/>
      <c r="H257" s="67"/>
      <c r="I257" s="67"/>
      <c r="J257" s="67"/>
    </row>
    <row r="258" spans="1:10" ht="25.35" customHeight="1">
      <c r="B258" s="14"/>
      <c r="C258" s="14"/>
      <c r="D258" s="14"/>
      <c r="E258" s="129"/>
      <c r="F258" s="129"/>
      <c r="J258" s="67"/>
    </row>
    <row r="259" spans="1:10" ht="24.75" customHeight="1">
      <c r="B259" s="14"/>
      <c r="C259" s="14"/>
      <c r="D259" s="14"/>
      <c r="E259" s="129"/>
      <c r="F259" s="129"/>
      <c r="J259" s="67"/>
    </row>
    <row r="260" spans="1:10" ht="25.35" customHeight="1">
      <c r="B260" s="14"/>
      <c r="C260" s="14"/>
      <c r="D260" s="14"/>
      <c r="E260" s="175" t="s">
        <v>130</v>
      </c>
      <c r="F260" s="175"/>
      <c r="G260" s="160"/>
      <c r="H260" s="160"/>
      <c r="I260" s="163"/>
      <c r="J260" s="373">
        <f>ROUNDUP((('UK-T-Dining Tables'!I262)*USD_per_GBP),-1)</f>
        <v>4120</v>
      </c>
    </row>
    <row r="261" spans="1:10" ht="48.75">
      <c r="A261" s="349"/>
      <c r="B261" s="354" t="s">
        <v>332</v>
      </c>
      <c r="C261" s="350"/>
      <c r="D261" s="350"/>
      <c r="E261" s="350"/>
      <c r="F261" s="350"/>
      <c r="G261" s="351"/>
      <c r="H261" s="352"/>
      <c r="I261" s="352"/>
      <c r="J261" s="352"/>
    </row>
    <row r="262" spans="1:10" ht="26.25">
      <c r="A262" s="26"/>
      <c r="B262" s="26" t="s">
        <v>92</v>
      </c>
      <c r="C262" s="26"/>
      <c r="D262" s="26"/>
      <c r="E262" s="28" t="s">
        <v>0</v>
      </c>
      <c r="F262" s="703" t="s">
        <v>94</v>
      </c>
      <c r="G262" s="704"/>
      <c r="H262" s="177" t="s">
        <v>324</v>
      </c>
      <c r="I262" s="266"/>
      <c r="J262" s="266"/>
    </row>
    <row r="263" spans="1:10" ht="26.25">
      <c r="A263" s="1"/>
      <c r="B263" s="14"/>
      <c r="C263" s="14"/>
      <c r="D263" s="14"/>
      <c r="E263" s="16"/>
      <c r="F263" s="183" t="s">
        <v>113</v>
      </c>
      <c r="G263" s="229" t="s">
        <v>174</v>
      </c>
      <c r="H263" s="87"/>
      <c r="I263" s="87"/>
      <c r="J263" s="67"/>
    </row>
    <row r="264" spans="1:10" ht="26.25">
      <c r="A264" s="1"/>
      <c r="B264" s="14"/>
      <c r="C264" s="14"/>
      <c r="D264" s="14"/>
      <c r="E264" s="16" t="s">
        <v>684</v>
      </c>
      <c r="F264" s="229" t="s">
        <v>682</v>
      </c>
      <c r="G264" s="151" t="s">
        <v>134</v>
      </c>
      <c r="H264" s="415">
        <f>ROUNDUP((('UK-T-Dining Tables'!G268)*USD_per_GBP),-1)</f>
        <v>4360</v>
      </c>
      <c r="I264" s="87"/>
      <c r="J264" s="67"/>
    </row>
    <row r="265" spans="1:10" s="14" customFormat="1" ht="28.35" customHeight="1">
      <c r="A265" s="1"/>
      <c r="E265" s="16" t="s">
        <v>3</v>
      </c>
      <c r="F265" s="229" t="s">
        <v>17</v>
      </c>
      <c r="G265" s="274" t="s">
        <v>170</v>
      </c>
      <c r="H265" s="415">
        <f>ROUNDUP((('UK-T-Dining Tables'!G269)*USD_per_GBP),-1)</f>
        <v>5000</v>
      </c>
      <c r="I265" s="213"/>
      <c r="J265" s="67"/>
    </row>
    <row r="266" spans="1:10" ht="26.25">
      <c r="A266" s="1"/>
      <c r="B266" s="14"/>
      <c r="C266" s="14"/>
      <c r="D266" s="14"/>
      <c r="E266" s="16" t="s">
        <v>4</v>
      </c>
      <c r="F266" s="229" t="s">
        <v>18</v>
      </c>
      <c r="G266" s="274" t="s">
        <v>334</v>
      </c>
      <c r="H266" s="415">
        <f>ROUNDUP((('UK-T-Dining Tables'!G270)*USD_per_GBP),-1)</f>
        <v>6250</v>
      </c>
      <c r="I266" s="213"/>
      <c r="J266" s="67"/>
    </row>
    <row r="267" spans="1:10" ht="26.25">
      <c r="A267" s="1"/>
      <c r="B267" s="14"/>
      <c r="C267" s="14"/>
      <c r="D267" s="14"/>
      <c r="E267" s="16" t="s">
        <v>5</v>
      </c>
      <c r="F267" s="229" t="s">
        <v>681</v>
      </c>
      <c r="G267" s="274" t="s">
        <v>683</v>
      </c>
      <c r="H267" s="415">
        <f>ROUNDUP((('UK-T-Dining Tables'!G271)*USD_per_GBP),-1)</f>
        <v>7190</v>
      </c>
      <c r="I267" s="213"/>
      <c r="J267" s="67"/>
    </row>
    <row r="268" spans="1:10" ht="26.25">
      <c r="B268" s="14"/>
      <c r="C268" s="14"/>
      <c r="D268" s="14"/>
      <c r="E268" s="110"/>
      <c r="F268" s="110"/>
      <c r="G268" s="67"/>
      <c r="H268" s="67"/>
      <c r="I268" s="67"/>
      <c r="J268" s="67"/>
    </row>
    <row r="269" spans="1:10" ht="26.25">
      <c r="B269" s="14"/>
      <c r="C269" s="14"/>
      <c r="D269" s="14"/>
      <c r="E269" s="210" t="s">
        <v>22</v>
      </c>
      <c r="F269" s="210"/>
      <c r="G269" s="67"/>
      <c r="H269" s="67"/>
      <c r="I269" s="67"/>
      <c r="J269" s="67"/>
    </row>
    <row r="270" spans="1:10" ht="26.25">
      <c r="B270" s="14"/>
      <c r="C270" s="14"/>
      <c r="D270" s="14"/>
      <c r="E270" s="169"/>
      <c r="F270" s="169"/>
      <c r="G270" s="67"/>
      <c r="H270" s="67"/>
      <c r="I270" s="67"/>
      <c r="J270" s="67"/>
    </row>
    <row r="271" spans="1:10" ht="25.35" customHeight="1">
      <c r="B271" s="14"/>
      <c r="C271" s="14"/>
      <c r="D271" s="14"/>
      <c r="J271" s="67"/>
    </row>
    <row r="272" spans="1:10" ht="25.35" customHeight="1">
      <c r="B272" s="14"/>
      <c r="C272" s="14"/>
      <c r="D272" s="14"/>
      <c r="E272" s="175" t="s">
        <v>14</v>
      </c>
      <c r="F272" s="175"/>
      <c r="G272" s="160"/>
      <c r="H272" s="160"/>
      <c r="I272" s="161"/>
      <c r="J272" s="373">
        <f>ROUNDUP((('UK-T-Dining Tables'!I276)*USD_per_GBP),-1)</f>
        <v>1180</v>
      </c>
    </row>
    <row r="273" spans="1:10" ht="25.35" customHeight="1">
      <c r="B273" s="14"/>
      <c r="C273" s="14"/>
      <c r="D273" s="14"/>
      <c r="E273" s="129"/>
      <c r="F273" s="129"/>
      <c r="G273" s="67"/>
      <c r="H273" s="67"/>
      <c r="I273" s="67"/>
      <c r="J273" s="67"/>
    </row>
    <row r="274" spans="1:10" ht="25.35" customHeight="1">
      <c r="B274" s="14"/>
      <c r="C274" s="14"/>
      <c r="D274" s="14"/>
      <c r="E274" s="129"/>
      <c r="F274" s="129"/>
      <c r="J274" s="67"/>
    </row>
    <row r="275" spans="1:10" ht="25.35" customHeight="1">
      <c r="B275" s="14"/>
      <c r="C275" s="14"/>
      <c r="D275" s="14"/>
      <c r="E275" s="175" t="s">
        <v>86</v>
      </c>
      <c r="F275" s="175"/>
      <c r="G275" s="160"/>
      <c r="H275" s="160"/>
      <c r="I275" s="163"/>
      <c r="J275" s="373">
        <f>ROUNDUP((('UK-T-Dining Tables'!I279)*USD_per_GBP),-1)</f>
        <v>4120</v>
      </c>
    </row>
    <row r="276" spans="1:10" ht="25.35" customHeight="1">
      <c r="B276" s="14"/>
      <c r="C276" s="14"/>
      <c r="D276" s="14"/>
      <c r="E276" s="14"/>
      <c r="F276" s="14"/>
      <c r="G276" s="67"/>
      <c r="H276" s="87"/>
      <c r="I276" s="67"/>
      <c r="J276" s="67"/>
    </row>
    <row r="277" spans="1:10" ht="25.35" customHeight="1">
      <c r="B277" s="14"/>
      <c r="C277" s="14"/>
      <c r="D277" s="14"/>
      <c r="E277" s="175" t="s">
        <v>577</v>
      </c>
      <c r="F277" s="175"/>
      <c r="G277" s="160"/>
      <c r="H277" s="160"/>
      <c r="I277" s="163"/>
      <c r="J277" s="373">
        <f>ROUNDUP((('UK-T-Dining Tables'!I281)*USD_per_GBP),-1)</f>
        <v>980</v>
      </c>
    </row>
    <row r="278" spans="1:10" ht="75" customHeight="1">
      <c r="B278" s="14"/>
      <c r="C278" s="14"/>
      <c r="D278" s="14"/>
      <c r="E278" s="110"/>
      <c r="F278" s="110"/>
      <c r="G278" s="67"/>
      <c r="H278" s="67"/>
      <c r="J278" s="143"/>
    </row>
    <row r="279" spans="1:10" ht="48.75">
      <c r="A279" s="349"/>
      <c r="B279" s="354" t="s">
        <v>306</v>
      </c>
      <c r="C279" s="350"/>
      <c r="D279" s="350"/>
      <c r="E279" s="350"/>
      <c r="F279" s="350"/>
      <c r="G279" s="351"/>
      <c r="H279" s="352"/>
      <c r="I279" s="352"/>
      <c r="J279" s="352"/>
    </row>
    <row r="280" spans="1:10" ht="26.25">
      <c r="A280" s="26"/>
      <c r="B280" s="26" t="s">
        <v>92</v>
      </c>
      <c r="C280" s="26"/>
      <c r="D280" s="26"/>
      <c r="E280" s="28" t="s">
        <v>0</v>
      </c>
      <c r="F280" s="703" t="s">
        <v>94</v>
      </c>
      <c r="G280" s="704"/>
      <c r="H280" s="28" t="s">
        <v>1</v>
      </c>
      <c r="I280" s="266" t="s">
        <v>114</v>
      </c>
      <c r="J280" s="266"/>
    </row>
    <row r="281" spans="1:10" ht="26.25">
      <c r="A281" s="1"/>
      <c r="B281" s="14"/>
      <c r="C281" s="14"/>
      <c r="D281" s="14"/>
      <c r="E281" s="16"/>
      <c r="F281" s="183" t="s">
        <v>113</v>
      </c>
      <c r="G281" s="229" t="s">
        <v>174</v>
      </c>
      <c r="H281"/>
      <c r="I281" s="219" t="s">
        <v>219</v>
      </c>
      <c r="J281"/>
    </row>
    <row r="282" spans="1:10" ht="26.25">
      <c r="A282" s="1"/>
      <c r="B282" s="14"/>
      <c r="C282" s="14"/>
      <c r="D282" s="14"/>
      <c r="E282" s="16" t="s">
        <v>684</v>
      </c>
      <c r="F282" s="229" t="s">
        <v>682</v>
      </c>
      <c r="G282" s="151" t="s">
        <v>134</v>
      </c>
      <c r="H282" s="415">
        <f>ROUNDUP((('UK-T-Dining Tables'!G287)*USD_per_GBP),-1)</f>
        <v>6300</v>
      </c>
      <c r="I282" s="415">
        <f>ROUNDUP((('UK-T-Dining Tables'!H287)*USD_per_GBP),-1)</f>
        <v>8260</v>
      </c>
      <c r="J282"/>
    </row>
    <row r="283" spans="1:10" ht="26.25">
      <c r="A283" s="1"/>
      <c r="B283" s="14"/>
      <c r="C283" s="14"/>
      <c r="D283" s="14"/>
      <c r="E283" s="16" t="s">
        <v>3</v>
      </c>
      <c r="F283" s="229" t="s">
        <v>17</v>
      </c>
      <c r="G283" s="274" t="s">
        <v>170</v>
      </c>
      <c r="H283" s="415">
        <f>ROUNDUP((('UK-T-Dining Tables'!G288)*USD_per_GBP),-1)</f>
        <v>7260</v>
      </c>
      <c r="I283" s="415">
        <f>ROUNDUP((('UK-T-Dining Tables'!H288)*USD_per_GBP),-1)</f>
        <v>9500</v>
      </c>
      <c r="J283" s="142"/>
    </row>
    <row r="284" spans="1:10" ht="26.25">
      <c r="A284" s="1"/>
      <c r="B284" s="14"/>
      <c r="C284" s="14"/>
      <c r="D284" s="14"/>
      <c r="E284" s="16" t="s">
        <v>4</v>
      </c>
      <c r="F284" s="229" t="s">
        <v>18</v>
      </c>
      <c r="G284" s="274" t="s">
        <v>334</v>
      </c>
      <c r="H284" s="415">
        <f>ROUNDUP((('UK-T-Dining Tables'!G289)*USD_per_GBP),-1)</f>
        <v>9060</v>
      </c>
      <c r="I284" s="415">
        <f>ROUNDUP((('UK-T-Dining Tables'!H289)*USD_per_GBP),-1)</f>
        <v>11880</v>
      </c>
      <c r="J284" s="142"/>
    </row>
    <row r="285" spans="1:10" ht="26.25">
      <c r="A285" s="1"/>
      <c r="B285" s="14"/>
      <c r="C285" s="14"/>
      <c r="D285" s="14"/>
      <c r="E285" s="16" t="s">
        <v>5</v>
      </c>
      <c r="F285" s="229" t="s">
        <v>681</v>
      </c>
      <c r="G285" s="274" t="s">
        <v>683</v>
      </c>
      <c r="H285" s="415">
        <f>ROUNDUP((('UK-T-Dining Tables'!G290)*USD_per_GBP),-1)</f>
        <v>10420</v>
      </c>
      <c r="I285" s="415">
        <f>ROUNDUP((('UK-T-Dining Tables'!H290)*USD_per_GBP),-1)</f>
        <v>13650</v>
      </c>
      <c r="J285" s="142"/>
    </row>
    <row r="286" spans="1:10" ht="26.25">
      <c r="B286" s="14"/>
      <c r="C286" s="14"/>
      <c r="D286" s="14"/>
      <c r="E286" s="110"/>
      <c r="F286" s="110"/>
      <c r="G286" s="67"/>
      <c r="H286" s="67"/>
      <c r="I286" s="67"/>
      <c r="J286" s="67"/>
    </row>
    <row r="287" spans="1:10" ht="26.25">
      <c r="B287" s="14"/>
      <c r="C287" s="14"/>
      <c r="D287" s="14"/>
      <c r="E287" s="210" t="s">
        <v>22</v>
      </c>
      <c r="F287" s="210"/>
      <c r="G287" s="67"/>
      <c r="H287" s="67"/>
      <c r="I287" s="67"/>
      <c r="J287" s="67"/>
    </row>
    <row r="288" spans="1:10" ht="26.25">
      <c r="B288" s="14"/>
      <c r="C288" s="14"/>
      <c r="D288" s="14"/>
      <c r="E288" s="169"/>
      <c r="F288" s="169"/>
      <c r="G288" s="67"/>
      <c r="H288" s="67"/>
      <c r="I288" s="67"/>
      <c r="J288" s="67"/>
    </row>
    <row r="289" spans="1:10" ht="26.25">
      <c r="B289" s="14"/>
      <c r="C289" s="14"/>
      <c r="D289" s="14"/>
      <c r="J289" s="67"/>
    </row>
    <row r="290" spans="1:10" ht="25.35" customHeight="1">
      <c r="B290" s="14"/>
      <c r="C290" s="14"/>
      <c r="D290" s="14"/>
      <c r="E290" s="175" t="s">
        <v>14</v>
      </c>
      <c r="F290" s="175"/>
      <c r="G290" s="160"/>
      <c r="H290" s="160"/>
      <c r="I290" s="161"/>
      <c r="J290" s="373">
        <f>ROUNDUP((('UK-T-Dining Tables'!I295)*USD_per_GBP),-1)</f>
        <v>1180</v>
      </c>
    </row>
    <row r="291" spans="1:10" ht="25.35" customHeight="1">
      <c r="B291" s="14"/>
      <c r="C291" s="14"/>
      <c r="D291" s="14"/>
      <c r="E291" s="129"/>
      <c r="F291" s="129"/>
      <c r="G291" s="67"/>
      <c r="H291" s="67"/>
      <c r="I291" s="67"/>
      <c r="J291" s="67"/>
    </row>
    <row r="292" spans="1:10" ht="25.35" customHeight="1">
      <c r="B292" s="14"/>
      <c r="C292" s="14"/>
      <c r="D292" s="14"/>
      <c r="E292" s="129"/>
      <c r="F292" s="129"/>
      <c r="J292" s="67"/>
    </row>
    <row r="293" spans="1:10" ht="25.35" customHeight="1">
      <c r="B293" s="14"/>
      <c r="C293" s="14"/>
      <c r="D293" s="14"/>
      <c r="E293" s="175" t="s">
        <v>86</v>
      </c>
      <c r="F293" s="175"/>
      <c r="G293" s="160"/>
      <c r="H293" s="160"/>
      <c r="I293" s="163"/>
      <c r="J293" s="373">
        <f>ROUNDUP((('UK-T-Dining Tables'!I298)*USD_per_GBP),-1)</f>
        <v>4120</v>
      </c>
    </row>
    <row r="294" spans="1:10" ht="25.35" customHeight="1">
      <c r="B294" s="14"/>
      <c r="C294" s="14"/>
      <c r="D294" s="14"/>
      <c r="E294" s="14"/>
      <c r="F294" s="14"/>
      <c r="G294" s="67"/>
      <c r="H294" s="87"/>
      <c r="I294" s="67"/>
      <c r="J294" s="67"/>
    </row>
    <row r="295" spans="1:10" ht="25.35" customHeight="1">
      <c r="B295" s="14"/>
      <c r="C295" s="14"/>
      <c r="D295" s="14"/>
      <c r="E295" s="14"/>
      <c r="F295" s="14"/>
      <c r="G295" s="67"/>
      <c r="H295" s="87"/>
      <c r="I295" s="67"/>
      <c r="J295" s="67"/>
    </row>
    <row r="296" spans="1:10" ht="25.35" customHeight="1">
      <c r="B296" s="14"/>
      <c r="C296" s="14"/>
      <c r="D296" s="14"/>
      <c r="E296" s="14"/>
      <c r="F296" s="14"/>
      <c r="G296" s="67"/>
      <c r="H296" s="87"/>
      <c r="I296" s="67"/>
      <c r="J296" s="67"/>
    </row>
    <row r="297" spans="1:10" ht="48.75">
      <c r="A297" s="2"/>
      <c r="B297" s="25" t="s">
        <v>738</v>
      </c>
      <c r="C297" s="3"/>
      <c r="D297" s="3"/>
      <c r="E297" s="3"/>
      <c r="F297" s="3"/>
      <c r="G297" s="117"/>
      <c r="H297" s="71"/>
      <c r="I297" s="71"/>
      <c r="J297" s="71"/>
    </row>
    <row r="298" spans="1:10" s="14" customFormat="1" ht="26.25">
      <c r="A298" s="85"/>
      <c r="B298" s="26" t="s">
        <v>8</v>
      </c>
      <c r="C298" s="26"/>
      <c r="D298" s="26"/>
      <c r="E298" s="28" t="s">
        <v>0</v>
      </c>
      <c r="F298" s="705" t="s">
        <v>94</v>
      </c>
      <c r="G298" s="706"/>
      <c r="H298" s="33" t="s">
        <v>324</v>
      </c>
      <c r="I298" s="125"/>
      <c r="J298" s="36"/>
    </row>
    <row r="299" spans="1:10" ht="26.25">
      <c r="A299" s="1"/>
      <c r="B299" s="14"/>
      <c r="C299" s="14"/>
      <c r="D299" s="14"/>
      <c r="E299" s="16"/>
      <c r="F299" s="375" t="s">
        <v>113</v>
      </c>
      <c r="G299" s="23" t="s">
        <v>174</v>
      </c>
      <c r="H299" s="87"/>
      <c r="I299" s="98"/>
      <c r="J299" s="67"/>
    </row>
    <row r="300" spans="1:10" ht="26.25">
      <c r="A300" s="1"/>
      <c r="B300" s="14"/>
      <c r="C300" s="14"/>
      <c r="D300" s="14"/>
      <c r="E300" s="16" t="s">
        <v>2</v>
      </c>
      <c r="F300" s="93" t="s">
        <v>9</v>
      </c>
      <c r="G300" s="51" t="s">
        <v>139</v>
      </c>
      <c r="H300" s="415">
        <f>ROUNDUP((('UK-T-Dining Tables'!G305)*USD_per_GBP),-1)</f>
        <v>5620</v>
      </c>
      <c r="J300" s="67"/>
    </row>
    <row r="301" spans="1:10" ht="26.25">
      <c r="A301" s="1"/>
      <c r="B301" s="14"/>
      <c r="C301" s="14"/>
      <c r="D301" s="14"/>
      <c r="E301" s="16" t="s">
        <v>3</v>
      </c>
      <c r="F301" s="93" t="s">
        <v>10</v>
      </c>
      <c r="G301" s="151" t="s">
        <v>136</v>
      </c>
      <c r="H301" s="415">
        <f>ROUNDUP((('UK-T-Dining Tables'!G306)*USD_per_GBP),-1)</f>
        <v>6460</v>
      </c>
      <c r="J301" s="67"/>
    </row>
    <row r="302" spans="1:10" ht="26.25">
      <c r="A302" s="1"/>
      <c r="B302" s="14"/>
      <c r="C302" s="14"/>
      <c r="D302" s="14"/>
      <c r="E302" s="16" t="s">
        <v>4</v>
      </c>
      <c r="F302" s="93" t="s">
        <v>11</v>
      </c>
      <c r="G302" s="151" t="s">
        <v>133</v>
      </c>
      <c r="H302" s="415">
        <f>ROUNDUP((('UK-T-Dining Tables'!G307)*USD_per_GBP),-1)</f>
        <v>7420</v>
      </c>
      <c r="J302" s="67"/>
    </row>
    <row r="303" spans="1:10" ht="26.25">
      <c r="A303" s="1"/>
      <c r="B303" s="14"/>
      <c r="C303" s="14"/>
      <c r="D303" s="14"/>
      <c r="E303" s="16" t="s">
        <v>5</v>
      </c>
      <c r="F303" s="93" t="s">
        <v>85</v>
      </c>
      <c r="G303" s="151" t="s">
        <v>137</v>
      </c>
      <c r="H303" s="415">
        <f>ROUNDUP((('UK-T-Dining Tables'!G308)*USD_per_GBP),-1)</f>
        <v>9270</v>
      </c>
      <c r="J303" s="67"/>
    </row>
    <row r="304" spans="1:10" ht="26.25">
      <c r="B304" s="14"/>
      <c r="C304" s="14"/>
      <c r="D304" s="14"/>
      <c r="E304" s="110"/>
      <c r="F304" s="110"/>
      <c r="G304" s="67"/>
      <c r="H304" s="67"/>
      <c r="I304" s="67"/>
      <c r="J304" s="67"/>
    </row>
    <row r="305" spans="1:10" ht="25.35" customHeight="1">
      <c r="B305" s="14"/>
      <c r="C305" s="14"/>
      <c r="D305" s="14"/>
      <c r="E305" s="110"/>
      <c r="F305" s="110"/>
      <c r="G305" s="67"/>
      <c r="H305" s="67"/>
      <c r="I305" s="67"/>
      <c r="J305" s="67"/>
    </row>
    <row r="306" spans="1:10" ht="25.35" customHeight="1">
      <c r="B306" s="14"/>
      <c r="C306" s="14"/>
      <c r="D306" s="14"/>
      <c r="E306" s="210" t="s">
        <v>93</v>
      </c>
      <c r="F306" s="210"/>
      <c r="G306" s="67"/>
      <c r="H306" s="67"/>
      <c r="I306" s="67"/>
      <c r="J306" s="67"/>
    </row>
    <row r="307" spans="1:10" ht="25.35" customHeight="1">
      <c r="B307" s="14"/>
      <c r="C307" s="14"/>
      <c r="D307" s="14"/>
      <c r="E307" s="169"/>
      <c r="F307" s="169"/>
      <c r="G307" s="67"/>
      <c r="H307" s="67"/>
      <c r="I307" s="67"/>
      <c r="J307" s="67"/>
    </row>
    <row r="308" spans="1:10" ht="25.35" customHeight="1">
      <c r="B308" s="14"/>
      <c r="C308" s="14"/>
      <c r="D308" s="14"/>
      <c r="E308" s="81" t="s">
        <v>14</v>
      </c>
      <c r="F308" s="81"/>
      <c r="G308" s="160"/>
      <c r="H308" s="160"/>
      <c r="I308" s="373">
        <f>ROUNDUP((('UK-T-Dining Tables'!H313)*USD_per_GBP),-1)</f>
        <v>1070</v>
      </c>
      <c r="J308" s="67"/>
    </row>
    <row r="309" spans="1:10" ht="25.35" customHeight="1">
      <c r="B309" s="14"/>
      <c r="C309" s="14"/>
      <c r="D309" s="14"/>
      <c r="E309" s="24"/>
      <c r="F309" s="24"/>
      <c r="G309" s="67"/>
      <c r="H309" s="67"/>
      <c r="I309" s="415"/>
      <c r="J309" s="67"/>
    </row>
    <row r="310" spans="1:10" ht="48.75">
      <c r="A310" s="2"/>
      <c r="B310" s="25" t="s">
        <v>742</v>
      </c>
      <c r="C310" s="3"/>
      <c r="D310" s="3"/>
      <c r="E310" s="3"/>
      <c r="F310" s="3"/>
      <c r="G310" s="117"/>
      <c r="H310" s="71"/>
      <c r="I310" s="71"/>
      <c r="J310" s="71"/>
    </row>
    <row r="311" spans="1:10" s="14" customFormat="1" ht="26.25">
      <c r="A311" s="85"/>
      <c r="B311" s="26" t="s">
        <v>8</v>
      </c>
      <c r="C311" s="26"/>
      <c r="D311" s="26"/>
      <c r="E311" s="28" t="s">
        <v>0</v>
      </c>
      <c r="F311" s="705" t="s">
        <v>94</v>
      </c>
      <c r="G311" s="706"/>
      <c r="H311" s="33" t="s">
        <v>689</v>
      </c>
      <c r="I311" s="211" t="s">
        <v>598</v>
      </c>
      <c r="J311" s="36"/>
    </row>
    <row r="312" spans="1:10" ht="26.25">
      <c r="A312" s="1"/>
      <c r="B312" s="14"/>
      <c r="C312" s="14"/>
      <c r="D312" s="14"/>
      <c r="E312" s="16"/>
      <c r="F312" s="375" t="s">
        <v>113</v>
      </c>
      <c r="G312" s="23" t="s">
        <v>174</v>
      </c>
      <c r="H312" s="87"/>
      <c r="I312" s="218" t="s">
        <v>663</v>
      </c>
      <c r="J312" s="67"/>
    </row>
    <row r="313" spans="1:10" ht="26.25">
      <c r="A313" s="1"/>
      <c r="B313" s="14"/>
      <c r="C313" s="14"/>
      <c r="D313" s="14"/>
      <c r="E313" s="16" t="s">
        <v>2</v>
      </c>
      <c r="F313" s="93" t="s">
        <v>9</v>
      </c>
      <c r="G313" s="51" t="s">
        <v>139</v>
      </c>
      <c r="H313" s="415">
        <f>ROUNDUP((('UK-T-Dining Tables'!G318)*USD_per_GBP),-1)</f>
        <v>8140</v>
      </c>
      <c r="I313" s="415">
        <f>ROUNDUP((('UK-T-Dining Tables'!H318)*USD_per_GBP),-1)</f>
        <v>10660</v>
      </c>
      <c r="J313" s="67"/>
    </row>
    <row r="314" spans="1:10" ht="26.25">
      <c r="A314" s="1"/>
      <c r="B314" s="14"/>
      <c r="C314" s="14"/>
      <c r="D314" s="14"/>
      <c r="E314" s="16" t="s">
        <v>3</v>
      </c>
      <c r="F314" s="93" t="s">
        <v>10</v>
      </c>
      <c r="G314" s="151" t="s">
        <v>136</v>
      </c>
      <c r="H314" s="415">
        <f>ROUNDUP((('UK-T-Dining Tables'!G319)*USD_per_GBP),-1)</f>
        <v>9360</v>
      </c>
      <c r="I314" s="415">
        <f>ROUNDUP((('UK-T-Dining Tables'!H319)*USD_per_GBP),-1)</f>
        <v>12250</v>
      </c>
      <c r="J314" s="67"/>
    </row>
    <row r="315" spans="1:10" ht="26.25">
      <c r="A315" s="1"/>
      <c r="B315" s="14"/>
      <c r="C315" s="14"/>
      <c r="D315" s="14"/>
      <c r="E315" s="16" t="s">
        <v>4</v>
      </c>
      <c r="F315" s="93" t="s">
        <v>11</v>
      </c>
      <c r="G315" s="151" t="s">
        <v>133</v>
      </c>
      <c r="H315" s="415">
        <f>ROUNDUP((('UK-T-Dining Tables'!G320)*USD_per_GBP),-1)</f>
        <v>10760</v>
      </c>
      <c r="I315" s="415">
        <f>ROUNDUP((('UK-T-Dining Tables'!H320)*USD_per_GBP),-1)</f>
        <v>14090</v>
      </c>
      <c r="J315" s="67"/>
    </row>
    <row r="316" spans="1:10" ht="26.25">
      <c r="A316" s="1"/>
      <c r="B316" s="14"/>
      <c r="C316" s="14"/>
      <c r="D316" s="14"/>
      <c r="E316" s="16" t="s">
        <v>5</v>
      </c>
      <c r="F316" s="93" t="s">
        <v>85</v>
      </c>
      <c r="G316" s="151" t="s">
        <v>137</v>
      </c>
      <c r="H316" s="415">
        <f>ROUNDUP((('UK-T-Dining Tables'!G321)*USD_per_GBP),-1)</f>
        <v>13440</v>
      </c>
      <c r="I316" s="415">
        <f>ROUNDUP((('UK-T-Dining Tables'!H321)*USD_per_GBP),-1)</f>
        <v>17600</v>
      </c>
      <c r="J316" s="67"/>
    </row>
    <row r="317" spans="1:10" ht="26.25">
      <c r="B317" s="14"/>
      <c r="C317" s="14"/>
      <c r="D317" s="14"/>
      <c r="E317" s="110"/>
      <c r="F317" s="110"/>
      <c r="G317" s="67"/>
      <c r="H317" s="67"/>
      <c r="I317" s="67"/>
      <c r="J317" s="67"/>
    </row>
    <row r="318" spans="1:10" ht="25.35" customHeight="1">
      <c r="B318" s="14"/>
      <c r="C318" s="14"/>
      <c r="D318" s="14"/>
      <c r="E318" s="110"/>
      <c r="F318" s="110"/>
      <c r="G318" s="67"/>
      <c r="H318" s="67"/>
      <c r="I318" s="67"/>
      <c r="J318" s="67"/>
    </row>
    <row r="319" spans="1:10" ht="25.35" customHeight="1">
      <c r="B319" s="14"/>
      <c r="C319" s="14"/>
      <c r="D319" s="14"/>
      <c r="E319" s="210" t="s">
        <v>93</v>
      </c>
      <c r="F319" s="210"/>
      <c r="G319" s="67"/>
      <c r="H319" s="67"/>
      <c r="I319" s="67"/>
      <c r="J319" s="67"/>
    </row>
    <row r="320" spans="1:10" ht="25.35" customHeight="1">
      <c r="B320" s="14"/>
      <c r="C320" s="14"/>
      <c r="D320" s="14"/>
      <c r="E320" s="169"/>
      <c r="F320" s="169"/>
      <c r="G320" s="67"/>
      <c r="H320" s="67"/>
      <c r="I320" s="67"/>
      <c r="J320" s="67"/>
    </row>
    <row r="321" spans="1:10" ht="25.35" customHeight="1">
      <c r="B321" s="14"/>
      <c r="C321" s="14"/>
      <c r="D321" s="14"/>
      <c r="E321" s="81" t="s">
        <v>14</v>
      </c>
      <c r="F321" s="81"/>
      <c r="G321" s="160"/>
      <c r="H321" s="160"/>
      <c r="I321" s="373">
        <f>ROUNDUP((('UK-T-Dining Tables'!H326)*USD_per_GBP),-1)</f>
        <v>1070</v>
      </c>
      <c r="J321" s="67"/>
    </row>
    <row r="322" spans="1:10" ht="25.35" customHeight="1">
      <c r="B322" s="14"/>
      <c r="C322" s="14"/>
      <c r="D322" s="14"/>
      <c r="E322" s="24"/>
      <c r="F322" s="24"/>
      <c r="G322" s="67"/>
      <c r="H322" s="67"/>
      <c r="I322" s="415"/>
      <c r="J322" s="67"/>
    </row>
    <row r="323" spans="1:10" ht="48.75">
      <c r="A323" s="2"/>
      <c r="B323" s="25" t="s">
        <v>263</v>
      </c>
      <c r="C323" s="3"/>
      <c r="D323" s="3"/>
      <c r="E323" s="3"/>
      <c r="F323" s="3"/>
      <c r="G323" s="117"/>
      <c r="H323" s="71"/>
      <c r="I323" s="71"/>
      <c r="J323" s="71"/>
    </row>
    <row r="324" spans="1:10" ht="26.25">
      <c r="A324" s="85"/>
      <c r="B324" s="26" t="s">
        <v>8</v>
      </c>
      <c r="C324" s="26"/>
      <c r="D324" s="26"/>
      <c r="E324" s="28" t="s">
        <v>0</v>
      </c>
      <c r="F324" s="705" t="s">
        <v>94</v>
      </c>
      <c r="G324" s="706"/>
      <c r="H324" s="33" t="s">
        <v>325</v>
      </c>
      <c r="I324" s="212"/>
      <c r="J324" s="36"/>
    </row>
    <row r="325" spans="1:10" s="14" customFormat="1" ht="28.35" customHeight="1">
      <c r="A325" s="1"/>
      <c r="E325" s="16"/>
      <c r="F325" s="375" t="s">
        <v>113</v>
      </c>
      <c r="G325" s="23" t="s">
        <v>174</v>
      </c>
      <c r="H325" s="87"/>
      <c r="I325" s="98"/>
      <c r="J325" s="67"/>
    </row>
    <row r="326" spans="1:10" ht="26.25">
      <c r="A326" s="1"/>
      <c r="B326" s="14"/>
      <c r="C326" s="14"/>
      <c r="D326" s="14"/>
      <c r="E326" s="16" t="s">
        <v>2</v>
      </c>
      <c r="F326" s="93" t="s">
        <v>9</v>
      </c>
      <c r="G326" s="51" t="s">
        <v>139</v>
      </c>
      <c r="H326" s="415">
        <f>ROUNDUP((('UK-T-Dining Tables'!G334)*USD_per_GBP),-1)</f>
        <v>5620</v>
      </c>
      <c r="I326" s="213"/>
      <c r="J326" s="67"/>
    </row>
    <row r="327" spans="1:10" ht="26.25">
      <c r="A327" s="1"/>
      <c r="B327" s="14"/>
      <c r="C327" s="14"/>
      <c r="D327" s="14"/>
      <c r="E327" s="16" t="s">
        <v>3</v>
      </c>
      <c r="F327" s="93" t="s">
        <v>10</v>
      </c>
      <c r="G327" s="151" t="s">
        <v>136</v>
      </c>
      <c r="H327" s="415">
        <f>ROUNDUP((('UK-T-Dining Tables'!G335)*USD_per_GBP),-1)</f>
        <v>6460</v>
      </c>
      <c r="I327" s="213"/>
      <c r="J327" s="67"/>
    </row>
    <row r="328" spans="1:10" ht="26.25">
      <c r="A328" s="1"/>
      <c r="B328" s="14"/>
      <c r="C328" s="14"/>
      <c r="D328" s="14"/>
      <c r="E328" s="16" t="s">
        <v>4</v>
      </c>
      <c r="F328" s="93" t="s">
        <v>11</v>
      </c>
      <c r="G328" s="151" t="s">
        <v>133</v>
      </c>
      <c r="H328" s="415">
        <f>ROUNDUP((('UK-T-Dining Tables'!G336)*USD_per_GBP),-1)</f>
        <v>7420</v>
      </c>
      <c r="I328" s="213"/>
      <c r="J328" s="67"/>
    </row>
    <row r="329" spans="1:10" ht="25.35" customHeight="1">
      <c r="A329" s="1"/>
      <c r="B329" s="14"/>
      <c r="C329" s="14"/>
      <c r="D329" s="14"/>
      <c r="E329" s="16" t="s">
        <v>5</v>
      </c>
      <c r="F329" s="93" t="s">
        <v>85</v>
      </c>
      <c r="G329" s="151" t="s">
        <v>137</v>
      </c>
      <c r="H329" s="415">
        <f>ROUNDUP((('UK-T-Dining Tables'!G337)*USD_per_GBP),-1)</f>
        <v>9270</v>
      </c>
      <c r="I329" s="213"/>
      <c r="J329" s="67"/>
    </row>
    <row r="330" spans="1:10" ht="25.35" customHeight="1">
      <c r="B330" s="14"/>
      <c r="C330" s="14"/>
      <c r="D330" s="14"/>
      <c r="E330" s="110"/>
      <c r="F330" s="110"/>
      <c r="G330" s="67"/>
      <c r="H330" s="67"/>
      <c r="I330" s="67"/>
      <c r="J330" s="67"/>
    </row>
    <row r="331" spans="1:10" ht="25.35" customHeight="1">
      <c r="B331" s="14"/>
      <c r="C331" s="14"/>
      <c r="D331" s="14"/>
      <c r="E331" s="110"/>
      <c r="F331" s="110"/>
      <c r="G331" s="67"/>
      <c r="H331" s="67"/>
      <c r="I331" s="67"/>
      <c r="J331" s="67"/>
    </row>
    <row r="332" spans="1:10" ht="25.35" customHeight="1">
      <c r="B332" s="14"/>
      <c r="C332" s="14"/>
      <c r="D332" s="14"/>
      <c r="E332" s="210" t="s">
        <v>22</v>
      </c>
      <c r="F332" s="210"/>
      <c r="G332" s="67"/>
      <c r="H332" s="67"/>
      <c r="I332" s="67"/>
      <c r="J332" s="67"/>
    </row>
    <row r="333" spans="1:10" ht="25.35" customHeight="1">
      <c r="B333" s="14"/>
      <c r="C333" s="14"/>
      <c r="D333" s="14"/>
      <c r="E333" s="210"/>
      <c r="F333" s="210"/>
      <c r="G333" s="67"/>
      <c r="H333" s="67"/>
      <c r="I333" s="67"/>
      <c r="J333" s="67"/>
    </row>
    <row r="334" spans="1:10" ht="25.35" customHeight="1">
      <c r="B334" s="14"/>
      <c r="C334" s="14"/>
      <c r="D334" s="14"/>
      <c r="E334" s="169"/>
      <c r="F334" s="169"/>
      <c r="G334" s="67"/>
      <c r="H334" s="67"/>
      <c r="I334" s="67"/>
      <c r="J334" s="67"/>
    </row>
    <row r="335" spans="1:10" ht="25.35" customHeight="1">
      <c r="B335" s="14"/>
      <c r="C335" s="14"/>
      <c r="D335" s="14"/>
      <c r="E335" s="81" t="s">
        <v>14</v>
      </c>
      <c r="F335" s="81"/>
      <c r="G335" s="160"/>
      <c r="H335" s="160"/>
      <c r="I335" s="373">
        <f>ROUNDUP((('UK-T-Dining Tables'!H343)*USD_per_GBP),-1)</f>
        <v>1070</v>
      </c>
      <c r="J335" s="67"/>
    </row>
    <row r="336" spans="1:10" ht="25.35" customHeight="1">
      <c r="B336" s="14"/>
      <c r="C336" s="14"/>
      <c r="D336" s="14"/>
      <c r="E336" s="24"/>
      <c r="F336" s="24"/>
      <c r="G336" s="67"/>
      <c r="H336" s="67"/>
      <c r="I336" s="415"/>
      <c r="J336" s="67"/>
    </row>
    <row r="337" spans="1:10" ht="25.35" customHeight="1">
      <c r="B337" s="14"/>
      <c r="C337" s="14"/>
      <c r="D337" s="14"/>
      <c r="E337" s="81" t="s">
        <v>685</v>
      </c>
      <c r="F337" s="81"/>
      <c r="G337" s="160"/>
      <c r="H337" s="160"/>
      <c r="I337" s="373">
        <f>ROUNDUP((('UK-T-Dining Tables'!H345)*USD_per_GBP),-1)</f>
        <v>4360</v>
      </c>
      <c r="J337" s="67"/>
    </row>
    <row r="338" spans="1:10" ht="25.35" customHeight="1">
      <c r="B338" s="14"/>
      <c r="C338" s="14"/>
      <c r="D338" s="14"/>
      <c r="E338" s="24"/>
      <c r="F338" s="24"/>
      <c r="G338" s="67"/>
      <c r="H338" s="67"/>
      <c r="I338" s="415"/>
      <c r="J338" s="67"/>
    </row>
    <row r="339" spans="1:10" ht="25.35" customHeight="1">
      <c r="B339" s="14"/>
      <c r="C339" s="14"/>
      <c r="D339" s="14"/>
      <c r="E339" s="24"/>
      <c r="F339" s="24"/>
      <c r="G339" s="67"/>
      <c r="H339" s="67"/>
      <c r="I339" s="415"/>
      <c r="J339" s="67"/>
    </row>
    <row r="340" spans="1:10" ht="48.75">
      <c r="A340" s="2"/>
      <c r="B340" s="25" t="s">
        <v>688</v>
      </c>
      <c r="C340" s="3"/>
      <c r="D340" s="3"/>
      <c r="E340" s="3"/>
      <c r="F340" s="117"/>
      <c r="G340" s="71"/>
      <c r="H340" s="71"/>
      <c r="I340" s="71"/>
      <c r="J340"/>
    </row>
    <row r="341" spans="1:10" ht="26.25">
      <c r="A341" s="85"/>
      <c r="B341" s="26" t="s">
        <v>8</v>
      </c>
      <c r="C341" s="26"/>
      <c r="D341" s="26"/>
      <c r="E341" s="28" t="s">
        <v>0</v>
      </c>
      <c r="F341" s="123" t="s">
        <v>94</v>
      </c>
      <c r="G341" s="33" t="s">
        <v>689</v>
      </c>
      <c r="H341" s="211" t="s">
        <v>598</v>
      </c>
      <c r="I341" s="36"/>
      <c r="J341"/>
    </row>
    <row r="342" spans="1:10" s="14" customFormat="1" ht="28.35" customHeight="1">
      <c r="A342" s="1"/>
      <c r="E342" s="16"/>
      <c r="F342" s="118" t="s">
        <v>113</v>
      </c>
      <c r="G342" s="87"/>
      <c r="H342" s="218" t="s">
        <v>663</v>
      </c>
      <c r="I342" s="67"/>
    </row>
    <row r="343" spans="1:10" ht="26.25">
      <c r="A343" s="1"/>
      <c r="B343" s="14"/>
      <c r="C343" s="14"/>
      <c r="D343" s="14"/>
      <c r="E343" s="16" t="s">
        <v>2</v>
      </c>
      <c r="F343" s="87" t="s">
        <v>9</v>
      </c>
      <c r="G343" s="412">
        <f>ROUNDUP((('UK-T-Dining Tables'!G356)*USD_per_GBP),-1)</f>
        <v>8140</v>
      </c>
      <c r="H343" s="412">
        <f>ROUNDUP((('UK-T-Dining Tables'!H356)*USD_per_GBP),-1)</f>
        <v>10660</v>
      </c>
      <c r="I343" s="629"/>
      <c r="J343"/>
    </row>
    <row r="344" spans="1:10" ht="26.25">
      <c r="A344" s="1"/>
      <c r="B344" s="14"/>
      <c r="C344" s="14"/>
      <c r="D344" s="14"/>
      <c r="E344" s="16" t="s">
        <v>3</v>
      </c>
      <c r="F344" s="87" t="s">
        <v>10</v>
      </c>
      <c r="G344" s="412">
        <f>ROUNDUP((('UK-T-Dining Tables'!G357)*USD_per_GBP),-1)</f>
        <v>9360</v>
      </c>
      <c r="H344" s="412">
        <f>ROUNDUP((('UK-T-Dining Tables'!H357)*USD_per_GBP),-1)</f>
        <v>12250</v>
      </c>
      <c r="I344" s="629"/>
      <c r="J344"/>
    </row>
    <row r="345" spans="1:10" ht="26.25">
      <c r="A345" s="1"/>
      <c r="B345" s="14"/>
      <c r="C345" s="14"/>
      <c r="D345" s="14"/>
      <c r="E345" s="16" t="s">
        <v>4</v>
      </c>
      <c r="F345" s="87" t="s">
        <v>11</v>
      </c>
      <c r="G345" s="412">
        <f>ROUNDUP((('UK-T-Dining Tables'!G358)*USD_per_GBP),-1)</f>
        <v>10760</v>
      </c>
      <c r="H345" s="412">
        <f>ROUNDUP((('UK-T-Dining Tables'!H358)*USD_per_GBP),-1)</f>
        <v>14090</v>
      </c>
      <c r="I345" s="629"/>
      <c r="J345"/>
    </row>
    <row r="346" spans="1:10" ht="25.35" customHeight="1">
      <c r="A346" s="1"/>
      <c r="B346" s="14"/>
      <c r="C346" s="14"/>
      <c r="D346" s="14"/>
      <c r="E346" s="16" t="s">
        <v>5</v>
      </c>
      <c r="F346" s="87" t="s">
        <v>12</v>
      </c>
      <c r="G346" s="412">
        <f>ROUNDUP((('UK-T-Dining Tables'!G359)*USD_per_GBP),-1)</f>
        <v>13440</v>
      </c>
      <c r="H346" s="412">
        <f>ROUNDUP((('UK-T-Dining Tables'!H359)*USD_per_GBP),-1)</f>
        <v>17600</v>
      </c>
      <c r="I346" s="629"/>
      <c r="J346"/>
    </row>
    <row r="347" spans="1:10" ht="25.35" customHeight="1">
      <c r="B347" s="14"/>
      <c r="C347" s="14"/>
      <c r="D347" s="14"/>
      <c r="E347" s="110"/>
      <c r="F347" s="67"/>
      <c r="G347" s="629"/>
      <c r="H347" s="629"/>
      <c r="I347" s="629"/>
      <c r="J347"/>
    </row>
    <row r="348" spans="1:10" ht="25.35" customHeight="1">
      <c r="B348" s="14"/>
      <c r="C348" s="14"/>
      <c r="D348" s="14"/>
      <c r="E348" s="110"/>
      <c r="F348" s="67"/>
      <c r="G348" s="629"/>
      <c r="H348" s="629"/>
      <c r="I348" s="629"/>
      <c r="J348"/>
    </row>
    <row r="349" spans="1:10" ht="25.35" customHeight="1">
      <c r="B349" s="14"/>
      <c r="C349" s="14"/>
      <c r="D349" s="14"/>
      <c r="E349" s="210" t="s">
        <v>22</v>
      </c>
      <c r="F349" s="67"/>
      <c r="G349" s="629"/>
      <c r="H349" s="629"/>
      <c r="I349" s="629"/>
      <c r="J349"/>
    </row>
    <row r="350" spans="1:10" ht="25.35" customHeight="1">
      <c r="B350" s="14"/>
      <c r="C350" s="14"/>
      <c r="D350" s="14"/>
      <c r="E350" s="210"/>
      <c r="F350" s="67"/>
      <c r="G350" s="629"/>
      <c r="H350" s="629"/>
      <c r="I350" s="629"/>
      <c r="J350"/>
    </row>
    <row r="351" spans="1:10" ht="25.35" customHeight="1">
      <c r="B351" s="14"/>
      <c r="C351" s="14"/>
      <c r="D351" s="14"/>
      <c r="E351" s="169"/>
      <c r="F351" s="67"/>
      <c r="G351" s="629"/>
      <c r="H351" s="629"/>
      <c r="I351" s="629"/>
      <c r="J351"/>
    </row>
    <row r="352" spans="1:10" ht="25.35" customHeight="1">
      <c r="B352" s="14"/>
      <c r="C352" s="14"/>
      <c r="D352" s="14"/>
      <c r="E352" s="81" t="s">
        <v>14</v>
      </c>
      <c r="F352" s="160"/>
      <c r="G352" s="630"/>
      <c r="H352" s="631"/>
      <c r="I352" s="631">
        <f>ROUNDUP((('UK-T-Dining Tables'!H365)*USD_per_GBP),-1)</f>
        <v>1070</v>
      </c>
      <c r="J352"/>
    </row>
    <row r="353" spans="1:10" ht="25.35" customHeight="1">
      <c r="B353" s="14"/>
      <c r="C353" s="14"/>
      <c r="D353" s="14"/>
      <c r="E353" s="110"/>
      <c r="F353" s="67"/>
      <c r="G353" s="629"/>
      <c r="H353" s="554"/>
      <c r="I353" s="554"/>
      <c r="J353"/>
    </row>
    <row r="354" spans="1:10" ht="25.35" customHeight="1">
      <c r="B354" s="14"/>
      <c r="C354" s="14"/>
      <c r="D354" s="14"/>
      <c r="E354" s="175" t="s">
        <v>685</v>
      </c>
      <c r="F354" s="160"/>
      <c r="G354" s="630"/>
      <c r="H354" s="631"/>
      <c r="I354" s="631">
        <f>ROUNDUP((('UK-T-Dining Tables'!H367)*USD_per_GBP),-1)</f>
        <v>4360</v>
      </c>
      <c r="J354"/>
    </row>
    <row r="355" spans="1:10" ht="41.1" customHeight="1">
      <c r="B355" s="14"/>
      <c r="C355" s="14"/>
      <c r="D355" s="14"/>
      <c r="E355" s="110"/>
      <c r="F355" s="67"/>
      <c r="G355" s="67"/>
      <c r="H355" s="143"/>
      <c r="I355" s="67"/>
      <c r="J355"/>
    </row>
    <row r="356" spans="1:10" s="14" customFormat="1" ht="48.75">
      <c r="A356" s="2"/>
      <c r="B356" s="4" t="s">
        <v>643</v>
      </c>
      <c r="C356" s="3"/>
      <c r="D356" s="3"/>
      <c r="E356" s="3"/>
      <c r="F356" s="3"/>
      <c r="G356" s="117"/>
      <c r="H356" s="71"/>
      <c r="I356" s="71"/>
      <c r="J356" s="71"/>
    </row>
    <row r="357" spans="1:10" ht="26.25">
      <c r="A357" s="85"/>
      <c r="B357" s="26" t="s">
        <v>20</v>
      </c>
      <c r="C357" s="26"/>
      <c r="D357" s="26"/>
      <c r="E357" s="28" t="s">
        <v>0</v>
      </c>
      <c r="F357" s="703" t="s">
        <v>94</v>
      </c>
      <c r="G357" s="704"/>
      <c r="H357" s="33" t="s">
        <v>326</v>
      </c>
      <c r="I357" s="125"/>
      <c r="J357" s="125"/>
    </row>
    <row r="358" spans="1:10" ht="26.25">
      <c r="A358" s="1"/>
      <c r="B358" s="14"/>
      <c r="C358" s="14"/>
      <c r="D358" s="14"/>
      <c r="E358" s="16"/>
      <c r="F358" s="375" t="s">
        <v>113</v>
      </c>
      <c r="G358" s="229" t="s">
        <v>174</v>
      </c>
      <c r="H358" s="145"/>
    </row>
    <row r="359" spans="1:10" ht="26.25">
      <c r="A359" s="1"/>
      <c r="B359" s="14"/>
      <c r="C359" s="14"/>
      <c r="D359" s="14"/>
      <c r="E359" s="16" t="s">
        <v>2</v>
      </c>
      <c r="F359" s="376" t="s">
        <v>267</v>
      </c>
      <c r="G359" s="270" t="s">
        <v>338</v>
      </c>
      <c r="H359" s="415">
        <f>ROUNDUP((('UK-T-Dining Tables'!G372)*USD_per_GBP),-1)</f>
        <v>6880</v>
      </c>
    </row>
    <row r="360" spans="1:10" ht="26.25">
      <c r="A360" s="1"/>
      <c r="B360" s="14"/>
      <c r="C360" s="14"/>
      <c r="D360" s="14"/>
      <c r="E360" s="16" t="s">
        <v>3</v>
      </c>
      <c r="F360" s="376" t="s">
        <v>88</v>
      </c>
      <c r="G360" s="270" t="s">
        <v>138</v>
      </c>
      <c r="H360" s="415">
        <f>ROUNDUP((('UK-T-Dining Tables'!G373)*USD_per_GBP),-1)</f>
        <v>7910</v>
      </c>
    </row>
    <row r="361" spans="1:10" ht="26.25">
      <c r="A361" s="1"/>
      <c r="B361" s="14"/>
      <c r="C361" s="14"/>
      <c r="D361" s="14"/>
      <c r="E361" s="16" t="s">
        <v>4</v>
      </c>
      <c r="F361" s="376" t="s">
        <v>268</v>
      </c>
      <c r="G361" s="270" t="s">
        <v>339</v>
      </c>
      <c r="H361" s="415">
        <f>ROUNDUP((('UK-T-Dining Tables'!G374)*USD_per_GBP),-1)</f>
        <v>9090</v>
      </c>
    </row>
    <row r="362" spans="1:10" ht="26.25">
      <c r="A362" s="1"/>
      <c r="B362" s="14"/>
      <c r="C362" s="14"/>
      <c r="D362" s="14"/>
      <c r="E362" s="16" t="s">
        <v>5</v>
      </c>
      <c r="F362" s="93" t="s">
        <v>90</v>
      </c>
      <c r="G362" s="92" t="s">
        <v>340</v>
      </c>
      <c r="H362" s="415">
        <f>ROUNDUP((('UK-T-Dining Tables'!G375)*USD_per_GBP),-1)</f>
        <v>11360</v>
      </c>
    </row>
    <row r="363" spans="1:10" ht="25.35" customHeight="1">
      <c r="B363" s="14"/>
      <c r="C363" s="14"/>
      <c r="D363" s="14"/>
      <c r="E363" s="110"/>
      <c r="F363" s="110"/>
      <c r="G363" s="67"/>
      <c r="H363" s="67"/>
      <c r="J363" s="67"/>
    </row>
    <row r="364" spans="1:10" ht="25.35" customHeight="1">
      <c r="B364" s="14"/>
      <c r="C364" s="14"/>
      <c r="D364" s="14"/>
      <c r="E364" s="210" t="s">
        <v>13</v>
      </c>
      <c r="F364" s="210"/>
      <c r="G364" s="67"/>
      <c r="H364" s="67"/>
      <c r="J364" s="67"/>
    </row>
    <row r="365" spans="1:10" ht="25.35" customHeight="1">
      <c r="B365" s="14"/>
      <c r="C365" s="14"/>
      <c r="D365" s="14"/>
      <c r="E365" s="169"/>
      <c r="F365" s="169"/>
      <c r="G365" s="67"/>
      <c r="H365" s="67"/>
      <c r="J365" s="67"/>
    </row>
    <row r="366" spans="1:10" ht="25.35" customHeight="1">
      <c r="B366" s="14"/>
      <c r="C366" s="14"/>
      <c r="D366" s="14"/>
      <c r="E366" s="81" t="s">
        <v>14</v>
      </c>
      <c r="F366" s="160"/>
      <c r="G366" s="160"/>
      <c r="H366" s="645"/>
      <c r="I366" s="603">
        <f>ROUNDUP((('UK-T-Dining Tables'!H379)*USD_per_GBP),-1)</f>
        <v>1180</v>
      </c>
      <c r="J366" s="67"/>
    </row>
    <row r="367" spans="1:10" ht="25.35" customHeight="1">
      <c r="B367" s="14"/>
      <c r="C367" s="14"/>
      <c r="D367" s="14"/>
      <c r="E367" s="109"/>
      <c r="F367" s="109"/>
      <c r="G367" s="67"/>
      <c r="H367" s="67"/>
      <c r="I367" s="143"/>
      <c r="J367" s="67"/>
    </row>
    <row r="368" spans="1:10" ht="26.25">
      <c r="B368" s="14"/>
      <c r="C368" s="14"/>
      <c r="D368" s="14"/>
      <c r="E368" s="109"/>
      <c r="F368" s="109"/>
      <c r="G368" s="67"/>
      <c r="H368" s="67"/>
      <c r="I368" s="143"/>
      <c r="J368" s="67"/>
    </row>
    <row r="369" spans="1:10" s="14" customFormat="1" ht="48.75">
      <c r="A369" s="2"/>
      <c r="B369" s="4" t="s">
        <v>642</v>
      </c>
      <c r="C369" s="3"/>
      <c r="D369" s="3"/>
      <c r="E369" s="3"/>
      <c r="F369" s="3"/>
      <c r="G369" s="117"/>
      <c r="H369" s="71"/>
      <c r="I369" s="71"/>
      <c r="J369" s="71"/>
    </row>
    <row r="370" spans="1:10" ht="26.25">
      <c r="A370" s="85"/>
      <c r="B370" s="26" t="s">
        <v>20</v>
      </c>
      <c r="C370" s="26"/>
      <c r="D370" s="26"/>
      <c r="E370" s="28" t="s">
        <v>0</v>
      </c>
      <c r="F370" s="703" t="s">
        <v>94</v>
      </c>
      <c r="G370" s="704"/>
      <c r="H370" s="33" t="s">
        <v>264</v>
      </c>
      <c r="I370" s="125"/>
      <c r="J370" s="125"/>
    </row>
    <row r="371" spans="1:10" ht="26.25">
      <c r="A371" s="1"/>
      <c r="B371" s="14"/>
      <c r="C371" s="14"/>
      <c r="D371" s="14"/>
      <c r="E371" s="16"/>
      <c r="F371" s="375" t="s">
        <v>113</v>
      </c>
      <c r="G371" s="229" t="s">
        <v>174</v>
      </c>
      <c r="H371" s="145"/>
    </row>
    <row r="372" spans="1:10" ht="26.25">
      <c r="A372" s="1"/>
      <c r="B372" s="14"/>
      <c r="C372" s="14"/>
      <c r="D372" s="14"/>
      <c r="E372" s="16" t="s">
        <v>2</v>
      </c>
      <c r="F372" s="376" t="s">
        <v>267</v>
      </c>
      <c r="G372" s="270" t="s">
        <v>338</v>
      </c>
      <c r="H372" s="415">
        <f>ROUNDUP((('UK-T-Dining Tables'!G386)*USD_per_GBP),-1)</f>
        <v>9960</v>
      </c>
    </row>
    <row r="373" spans="1:10" ht="26.25">
      <c r="A373" s="1"/>
      <c r="B373" s="14"/>
      <c r="C373" s="14"/>
      <c r="D373" s="14"/>
      <c r="E373" s="16" t="s">
        <v>3</v>
      </c>
      <c r="F373" s="376" t="s">
        <v>88</v>
      </c>
      <c r="G373" s="270" t="s">
        <v>138</v>
      </c>
      <c r="H373" s="415">
        <f>ROUNDUP((('UK-T-Dining Tables'!G387)*USD_per_GBP),-1)</f>
        <v>11460</v>
      </c>
    </row>
    <row r="374" spans="1:10" ht="26.25">
      <c r="A374" s="1"/>
      <c r="B374" s="14"/>
      <c r="C374" s="14"/>
      <c r="D374" s="14"/>
      <c r="E374" s="16" t="s">
        <v>4</v>
      </c>
      <c r="F374" s="376" t="s">
        <v>268</v>
      </c>
      <c r="G374" s="270" t="s">
        <v>339</v>
      </c>
      <c r="H374" s="415">
        <f>ROUNDUP((('UK-T-Dining Tables'!G388)*USD_per_GBP),-1)</f>
        <v>13180</v>
      </c>
    </row>
    <row r="375" spans="1:10" ht="26.25">
      <c r="A375" s="1"/>
      <c r="B375" s="14"/>
      <c r="C375" s="14"/>
      <c r="D375" s="14"/>
      <c r="E375" s="16" t="s">
        <v>5</v>
      </c>
      <c r="F375" s="93" t="s">
        <v>90</v>
      </c>
      <c r="G375" s="92" t="s">
        <v>340</v>
      </c>
      <c r="H375" s="415">
        <f>ROUNDUP((('UK-T-Dining Tables'!G389)*USD_per_GBP),-1)</f>
        <v>16450</v>
      </c>
    </row>
    <row r="376" spans="1:10" ht="25.35" customHeight="1">
      <c r="B376" s="14"/>
      <c r="C376" s="14"/>
      <c r="D376" s="14"/>
      <c r="E376" s="110"/>
      <c r="F376" s="110"/>
      <c r="G376" s="67"/>
      <c r="H376" s="67"/>
      <c r="J376" s="67"/>
    </row>
    <row r="377" spans="1:10" ht="25.35" customHeight="1">
      <c r="B377" s="14"/>
      <c r="C377" s="14"/>
      <c r="D377" s="14"/>
      <c r="E377" s="210" t="s">
        <v>13</v>
      </c>
      <c r="F377" s="210"/>
      <c r="G377" s="67"/>
      <c r="H377" s="67"/>
      <c r="J377" s="67"/>
    </row>
    <row r="378" spans="1:10" ht="25.35" customHeight="1">
      <c r="B378" s="14"/>
      <c r="C378" s="14"/>
      <c r="D378" s="14"/>
      <c r="E378" s="169"/>
      <c r="F378" s="169"/>
      <c r="G378" s="67"/>
      <c r="H378" s="67"/>
      <c r="J378" s="67"/>
    </row>
    <row r="379" spans="1:10" ht="26.25">
      <c r="B379" s="14"/>
      <c r="C379" s="14"/>
      <c r="D379" s="14"/>
      <c r="E379" s="81" t="s">
        <v>14</v>
      </c>
      <c r="F379" s="160"/>
      <c r="G379" s="160"/>
      <c r="H379" s="645"/>
      <c r="I379" s="603">
        <f>ROUNDUP((('UK-T-Dining Tables'!H393)*USD_per_GBP),-1)</f>
        <v>1180</v>
      </c>
      <c r="J379" s="67"/>
    </row>
    <row r="380" spans="1:10" ht="25.35" customHeight="1">
      <c r="B380" s="14"/>
      <c r="C380" s="14"/>
      <c r="D380" s="14"/>
      <c r="E380" s="109"/>
      <c r="F380" s="109"/>
      <c r="G380" s="67"/>
      <c r="H380" s="67"/>
      <c r="I380" s="143"/>
      <c r="J380" s="67"/>
    </row>
    <row r="381" spans="1:10" ht="96" customHeight="1">
      <c r="B381" s="14"/>
      <c r="C381" s="14"/>
      <c r="D381" s="14"/>
      <c r="E381" s="109"/>
      <c r="F381" s="109"/>
      <c r="G381" s="67"/>
      <c r="H381" s="67"/>
      <c r="I381" s="143"/>
      <c r="J381" s="67"/>
    </row>
    <row r="382" spans="1:10" ht="48.75">
      <c r="A382" s="2"/>
      <c r="B382" s="4" t="s">
        <v>690</v>
      </c>
      <c r="C382" s="3"/>
      <c r="D382" s="3"/>
      <c r="E382" s="3"/>
      <c r="F382" s="3"/>
      <c r="G382" s="117"/>
      <c r="H382" s="71"/>
      <c r="I382" s="71"/>
      <c r="J382" s="71"/>
    </row>
    <row r="383" spans="1:10" ht="26.25">
      <c r="A383" s="85"/>
      <c r="B383" s="26" t="s">
        <v>8</v>
      </c>
      <c r="C383" s="26"/>
      <c r="D383" s="26"/>
      <c r="E383" s="28" t="s">
        <v>0</v>
      </c>
      <c r="F383" s="705" t="s">
        <v>94</v>
      </c>
      <c r="G383" s="706"/>
      <c r="H383" s="33" t="s">
        <v>326</v>
      </c>
      <c r="I383" s="125"/>
      <c r="J383" s="125"/>
    </row>
    <row r="384" spans="1:10" ht="26.25">
      <c r="A384" s="1"/>
      <c r="B384" s="14"/>
      <c r="C384" s="14"/>
      <c r="D384" s="14"/>
      <c r="E384" s="16"/>
      <c r="F384" s="375" t="s">
        <v>113</v>
      </c>
      <c r="G384" s="23" t="s">
        <v>174</v>
      </c>
      <c r="H384" s="145"/>
    </row>
    <row r="385" spans="1:10" ht="26.25">
      <c r="A385" s="1"/>
      <c r="B385" s="14"/>
      <c r="C385" s="14"/>
      <c r="D385" s="14"/>
      <c r="E385" s="16" t="s">
        <v>2</v>
      </c>
      <c r="F385" s="93" t="s">
        <v>9</v>
      </c>
      <c r="G385" s="51" t="s">
        <v>139</v>
      </c>
      <c r="H385" s="415">
        <f>ROUNDUP((('UK-T-Dining Tables'!G399)*USD_per_GBP),-1)</f>
        <v>6320</v>
      </c>
    </row>
    <row r="386" spans="1:10" ht="26.25">
      <c r="A386" s="1"/>
      <c r="B386" s="14"/>
      <c r="C386" s="14"/>
      <c r="D386" s="14"/>
      <c r="E386" s="16" t="s">
        <v>3</v>
      </c>
      <c r="F386" s="93" t="s">
        <v>10</v>
      </c>
      <c r="G386" s="151" t="s">
        <v>136</v>
      </c>
      <c r="H386" s="415">
        <f>ROUNDUP((('UK-T-Dining Tables'!G400)*USD_per_GBP),-1)</f>
        <v>7260</v>
      </c>
    </row>
    <row r="387" spans="1:10" ht="26.25">
      <c r="A387" s="1"/>
      <c r="B387" s="14"/>
      <c r="C387" s="14"/>
      <c r="D387" s="14"/>
      <c r="E387" s="16" t="s">
        <v>4</v>
      </c>
      <c r="F387" s="93" t="s">
        <v>11</v>
      </c>
      <c r="G387" s="151" t="s">
        <v>133</v>
      </c>
      <c r="H387" s="415">
        <f>ROUNDUP((('UK-T-Dining Tables'!G401)*USD_per_GBP),-1)</f>
        <v>8350</v>
      </c>
    </row>
    <row r="388" spans="1:10" ht="26.25">
      <c r="A388" s="1"/>
      <c r="B388" s="14"/>
      <c r="C388" s="14"/>
      <c r="D388" s="14"/>
      <c r="E388" s="16" t="s">
        <v>5</v>
      </c>
      <c r="F388" s="93" t="s">
        <v>85</v>
      </c>
      <c r="G388" s="151" t="s">
        <v>137</v>
      </c>
      <c r="H388" s="415">
        <f>ROUNDUP((('UK-T-Dining Tables'!G402)*USD_per_GBP),-1)</f>
        <v>10430</v>
      </c>
    </row>
    <row r="389" spans="1:10" ht="26.25">
      <c r="B389" s="14"/>
      <c r="C389" s="14"/>
      <c r="D389" s="14"/>
      <c r="E389" s="110"/>
      <c r="F389" s="110"/>
      <c r="G389" s="67"/>
      <c r="H389" s="67"/>
      <c r="J389" s="67"/>
    </row>
    <row r="390" spans="1:10" ht="26.25">
      <c r="B390" s="14"/>
      <c r="C390" s="14"/>
      <c r="D390" s="14"/>
      <c r="E390" s="210" t="s">
        <v>13</v>
      </c>
      <c r="F390" s="210"/>
      <c r="G390" s="67"/>
      <c r="H390" s="67"/>
      <c r="J390" s="67"/>
    </row>
    <row r="391" spans="1:10" ht="26.25">
      <c r="B391" s="14"/>
      <c r="C391" s="14"/>
      <c r="D391" s="14"/>
      <c r="E391" s="210"/>
      <c r="F391" s="210"/>
      <c r="G391" s="67"/>
      <c r="H391" s="67"/>
      <c r="J391" s="67"/>
    </row>
    <row r="392" spans="1:10" ht="26.25">
      <c r="B392" s="14"/>
      <c r="C392" s="14"/>
      <c r="D392" s="14"/>
      <c r="E392" s="81" t="s">
        <v>14</v>
      </c>
      <c r="F392" s="160"/>
      <c r="G392" s="160"/>
      <c r="H392" s="645"/>
      <c r="I392" s="603">
        <f>ROUNDUP((('UK-T-Dining Tables'!H406)*USD_per_GBP),-1)</f>
        <v>1180</v>
      </c>
      <c r="J392" s="67"/>
    </row>
    <row r="393" spans="1:10" ht="26.25">
      <c r="B393" s="14"/>
      <c r="C393" s="14"/>
      <c r="D393" s="14"/>
      <c r="E393" s="210"/>
      <c r="F393" s="210"/>
      <c r="G393" s="67"/>
      <c r="H393" s="67"/>
      <c r="J393" s="67"/>
    </row>
    <row r="394" spans="1:10" ht="26.25">
      <c r="B394" s="14"/>
      <c r="C394" s="14"/>
      <c r="D394" s="14"/>
      <c r="E394" s="210"/>
      <c r="F394" s="210"/>
      <c r="G394" s="67"/>
      <c r="H394" s="67"/>
      <c r="J394" s="67"/>
    </row>
    <row r="395" spans="1:10" ht="48.75">
      <c r="A395" s="2"/>
      <c r="B395" s="4" t="s">
        <v>692</v>
      </c>
      <c r="C395" s="3"/>
      <c r="D395" s="3"/>
      <c r="E395" s="3"/>
      <c r="F395" s="3"/>
      <c r="G395" s="117"/>
      <c r="H395" s="71"/>
      <c r="I395" s="71"/>
      <c r="J395" s="71"/>
    </row>
    <row r="396" spans="1:10" ht="26.25">
      <c r="A396" s="85"/>
      <c r="B396" s="26" t="s">
        <v>8</v>
      </c>
      <c r="C396" s="26"/>
      <c r="D396" s="26"/>
      <c r="E396" s="28" t="s">
        <v>0</v>
      </c>
      <c r="F396" s="705" t="s">
        <v>94</v>
      </c>
      <c r="G396" s="706"/>
      <c r="H396" s="33" t="s">
        <v>1</v>
      </c>
      <c r="I396" s="125"/>
      <c r="J396" s="125"/>
    </row>
    <row r="397" spans="1:10" ht="26.25">
      <c r="B397" s="14"/>
      <c r="C397" s="14"/>
      <c r="D397" s="14"/>
      <c r="E397" s="16"/>
      <c r="F397" s="375" t="s">
        <v>113</v>
      </c>
      <c r="G397" s="23" t="s">
        <v>174</v>
      </c>
      <c r="H397" s="87"/>
    </row>
    <row r="398" spans="1:10" ht="26.25">
      <c r="B398" s="14"/>
      <c r="C398" s="14"/>
      <c r="D398" s="14"/>
      <c r="E398" s="16" t="s">
        <v>2</v>
      </c>
      <c r="F398" s="93" t="s">
        <v>9</v>
      </c>
      <c r="G398" s="51" t="s">
        <v>139</v>
      </c>
      <c r="H398" s="415">
        <f>ROUNDUP((('UK-T-Dining Tables'!G412)*USD_per_GBP),-1)</f>
        <v>9150</v>
      </c>
    </row>
    <row r="399" spans="1:10" ht="26.25">
      <c r="B399" s="14"/>
      <c r="C399" s="14"/>
      <c r="D399" s="14"/>
      <c r="E399" s="16" t="s">
        <v>3</v>
      </c>
      <c r="F399" s="93" t="s">
        <v>10</v>
      </c>
      <c r="G399" s="274" t="s">
        <v>136</v>
      </c>
      <c r="H399" s="415">
        <f>ROUNDUP((('UK-T-Dining Tables'!G413)*USD_per_GBP),-1)</f>
        <v>10520</v>
      </c>
    </row>
    <row r="400" spans="1:10" ht="26.25">
      <c r="B400" s="14"/>
      <c r="C400" s="14"/>
      <c r="D400" s="14"/>
      <c r="E400" s="16" t="s">
        <v>4</v>
      </c>
      <c r="F400" s="93" t="s">
        <v>11</v>
      </c>
      <c r="G400" s="274" t="s">
        <v>133</v>
      </c>
      <c r="H400" s="415">
        <f>ROUNDUP((('UK-T-Dining Tables'!G414)*USD_per_GBP),-1)</f>
        <v>12100</v>
      </c>
    </row>
    <row r="401" spans="1:10" ht="26.25">
      <c r="B401" s="14"/>
      <c r="C401" s="14"/>
      <c r="D401" s="14"/>
      <c r="E401" s="16" t="s">
        <v>5</v>
      </c>
      <c r="F401" s="93" t="s">
        <v>85</v>
      </c>
      <c r="G401" s="274" t="s">
        <v>137</v>
      </c>
      <c r="H401" s="415">
        <f>ROUNDUP((('UK-T-Dining Tables'!G415)*USD_per_GBP),-1)</f>
        <v>15120</v>
      </c>
    </row>
    <row r="402" spans="1:10" ht="26.25">
      <c r="B402" s="14"/>
      <c r="C402" s="14"/>
      <c r="D402" s="14"/>
      <c r="E402" s="110"/>
      <c r="F402" s="110"/>
      <c r="G402" s="67"/>
      <c r="H402" s="213"/>
      <c r="J402" s="67"/>
    </row>
    <row r="403" spans="1:10" ht="26.25">
      <c r="B403" s="14"/>
      <c r="C403" s="14"/>
      <c r="D403" s="14"/>
      <c r="E403" s="210" t="s">
        <v>13</v>
      </c>
      <c r="F403" s="210"/>
      <c r="G403" s="67"/>
      <c r="H403" s="67"/>
      <c r="J403" s="67"/>
    </row>
    <row r="404" spans="1:10" ht="26.25">
      <c r="B404" s="14"/>
      <c r="C404" s="14"/>
      <c r="D404" s="14"/>
      <c r="E404" s="169"/>
      <c r="F404" s="169"/>
      <c r="G404" s="67"/>
      <c r="H404" s="67"/>
      <c r="J404" s="67"/>
    </row>
    <row r="405" spans="1:10" ht="26.25">
      <c r="B405" s="14"/>
      <c r="C405" s="14"/>
      <c r="D405" s="14"/>
      <c r="E405" s="81" t="s">
        <v>14</v>
      </c>
      <c r="F405" s="160"/>
      <c r="G405" s="160"/>
      <c r="H405" s="645"/>
      <c r="I405" s="603">
        <f>ROUNDUP((('UK-T-Dining Tables'!H419)*USD_per_GBP),-1)</f>
        <v>1180</v>
      </c>
      <c r="J405" s="67"/>
    </row>
    <row r="406" spans="1:10" ht="26.25">
      <c r="B406" s="14"/>
      <c r="C406" s="14"/>
      <c r="D406" s="14"/>
      <c r="E406" s="131"/>
      <c r="F406" s="131"/>
      <c r="G406" s="67"/>
      <c r="H406" s="67"/>
      <c r="I406" s="143"/>
      <c r="J406" s="67"/>
    </row>
    <row r="407" spans="1:10" ht="26.25">
      <c r="B407" s="14"/>
      <c r="C407" s="14"/>
      <c r="D407" s="14"/>
      <c r="E407" s="109"/>
      <c r="F407" s="109"/>
      <c r="G407" s="67"/>
      <c r="H407" s="67"/>
      <c r="I407" s="143"/>
      <c r="J407" s="67"/>
    </row>
    <row r="408" spans="1:10" ht="26.25">
      <c r="B408" s="14"/>
      <c r="C408" s="14"/>
      <c r="D408" s="14"/>
      <c r="E408" s="14"/>
      <c r="F408" s="14"/>
      <c r="G408" s="67"/>
      <c r="H408" s="87"/>
      <c r="I408" s="87"/>
      <c r="J408" s="91"/>
    </row>
    <row r="409" spans="1:10" ht="48.75">
      <c r="A409" s="2"/>
      <c r="B409" s="4" t="s">
        <v>643</v>
      </c>
      <c r="C409" s="3"/>
      <c r="D409" s="3"/>
      <c r="E409" s="3"/>
      <c r="F409" s="3"/>
      <c r="G409" s="117"/>
      <c r="H409" s="71"/>
      <c r="I409" s="71"/>
      <c r="J409" s="71"/>
    </row>
    <row r="410" spans="1:10" ht="26.25">
      <c r="A410" s="85"/>
      <c r="B410" s="26" t="s">
        <v>8</v>
      </c>
      <c r="C410" s="26"/>
      <c r="D410" s="26"/>
      <c r="E410" s="28" t="s">
        <v>0</v>
      </c>
      <c r="F410" s="705" t="s">
        <v>94</v>
      </c>
      <c r="G410" s="706"/>
      <c r="H410" s="33" t="s">
        <v>346</v>
      </c>
      <c r="I410" s="125"/>
      <c r="J410" s="125"/>
    </row>
    <row r="411" spans="1:10" ht="26.25">
      <c r="B411" s="14"/>
      <c r="C411" s="14"/>
      <c r="D411" s="14"/>
      <c r="E411" s="16"/>
      <c r="F411" s="375" t="s">
        <v>113</v>
      </c>
      <c r="G411" s="23" t="s">
        <v>174</v>
      </c>
      <c r="H411" s="87"/>
    </row>
    <row r="412" spans="1:10" ht="26.25">
      <c r="B412" s="14"/>
      <c r="C412" s="14"/>
      <c r="D412" s="14"/>
      <c r="E412" s="16" t="s">
        <v>2</v>
      </c>
      <c r="F412" s="93" t="s">
        <v>9</v>
      </c>
      <c r="G412" s="51" t="s">
        <v>139</v>
      </c>
      <c r="H412" s="415">
        <f>ROUNDUP((('UK-T-Dining Tables'!G425)*USD_per_GBP),-1)</f>
        <v>6320</v>
      </c>
    </row>
    <row r="413" spans="1:10" ht="26.25">
      <c r="B413" s="14"/>
      <c r="C413" s="14"/>
      <c r="D413" s="14"/>
      <c r="E413" s="16" t="s">
        <v>3</v>
      </c>
      <c r="F413" s="93" t="s">
        <v>10</v>
      </c>
      <c r="G413" s="274" t="s">
        <v>136</v>
      </c>
      <c r="H413" s="415">
        <f>ROUNDUP((('UK-T-Dining Tables'!G426)*USD_per_GBP),-1)</f>
        <v>7260</v>
      </c>
    </row>
    <row r="414" spans="1:10" ht="26.25">
      <c r="B414" s="14"/>
      <c r="C414" s="14"/>
      <c r="D414" s="14"/>
      <c r="E414" s="16" t="s">
        <v>4</v>
      </c>
      <c r="F414" s="93" t="s">
        <v>11</v>
      </c>
      <c r="G414" s="274" t="s">
        <v>133</v>
      </c>
      <c r="H414" s="415">
        <f>ROUNDUP((('UK-T-Dining Tables'!G427)*USD_per_GBP),-1)</f>
        <v>8350</v>
      </c>
    </row>
    <row r="415" spans="1:10" ht="26.25">
      <c r="B415" s="14"/>
      <c r="C415" s="14"/>
      <c r="D415" s="14"/>
      <c r="E415" s="16" t="s">
        <v>5</v>
      </c>
      <c r="F415" s="93" t="s">
        <v>85</v>
      </c>
      <c r="G415" s="274" t="s">
        <v>137</v>
      </c>
      <c r="H415" s="415">
        <f>ROUNDUP((('UK-T-Dining Tables'!G428)*USD_per_GBP),-1)</f>
        <v>10430</v>
      </c>
    </row>
    <row r="416" spans="1:10" ht="26.25">
      <c r="B416" s="14"/>
      <c r="C416" s="14"/>
      <c r="D416" s="14"/>
      <c r="E416" s="110"/>
      <c r="F416" s="110"/>
      <c r="G416" s="67"/>
      <c r="H416" s="213"/>
      <c r="J416" s="67"/>
    </row>
    <row r="417" spans="1:10" ht="26.25">
      <c r="B417" s="14"/>
      <c r="C417" s="14"/>
      <c r="D417" s="14"/>
      <c r="E417" s="210" t="s">
        <v>13</v>
      </c>
      <c r="F417" s="210"/>
      <c r="G417" s="67"/>
      <c r="H417" s="67"/>
      <c r="J417" s="67"/>
    </row>
    <row r="418" spans="1:10" ht="26.25">
      <c r="B418" s="14"/>
      <c r="C418" s="14"/>
      <c r="D418" s="14"/>
      <c r="E418" s="210"/>
      <c r="F418" s="210"/>
      <c r="G418" s="67"/>
      <c r="H418" s="67"/>
      <c r="J418" s="67"/>
    </row>
    <row r="419" spans="1:10" ht="26.25">
      <c r="B419" s="14"/>
      <c r="C419" s="14"/>
      <c r="D419" s="14"/>
      <c r="E419" s="81" t="s">
        <v>14</v>
      </c>
      <c r="F419" s="160"/>
      <c r="G419" s="160"/>
      <c r="H419" s="645"/>
      <c r="I419" s="603">
        <f>ROUNDUP((('UK-T-Dining Tables'!H432)*USD_per_GBP),-1)</f>
        <v>1180</v>
      </c>
      <c r="J419" s="67"/>
    </row>
    <row r="420" spans="1:10" ht="26.25">
      <c r="B420" s="14"/>
      <c r="C420" s="14"/>
      <c r="D420" s="14"/>
      <c r="E420" s="24"/>
      <c r="F420" s="67"/>
      <c r="G420" s="67"/>
      <c r="H420" s="367"/>
      <c r="I420" s="555"/>
      <c r="J420" s="67"/>
    </row>
    <row r="421" spans="1:10" ht="26.25">
      <c r="B421" s="14"/>
      <c r="C421" s="14"/>
      <c r="D421" s="14"/>
      <c r="E421" s="169"/>
      <c r="F421" s="169"/>
      <c r="G421" s="67"/>
      <c r="H421" s="67"/>
      <c r="J421" s="67"/>
    </row>
    <row r="422" spans="1:10" ht="48.75">
      <c r="A422" s="2"/>
      <c r="B422" s="4" t="s">
        <v>642</v>
      </c>
      <c r="C422" s="3"/>
      <c r="D422" s="3"/>
      <c r="E422" s="3"/>
      <c r="F422" s="3"/>
      <c r="G422" s="117"/>
      <c r="H422" s="71"/>
      <c r="I422" s="71"/>
      <c r="J422" s="71"/>
    </row>
    <row r="423" spans="1:10" ht="26.25">
      <c r="A423" s="85"/>
      <c r="B423" s="26" t="s">
        <v>8</v>
      </c>
      <c r="C423" s="26"/>
      <c r="D423" s="26"/>
      <c r="E423" s="28" t="s">
        <v>0</v>
      </c>
      <c r="F423" s="705" t="s">
        <v>94</v>
      </c>
      <c r="G423" s="706"/>
      <c r="H423" s="33" t="s">
        <v>1</v>
      </c>
      <c r="I423" s="125"/>
      <c r="J423" s="125"/>
    </row>
    <row r="424" spans="1:10" ht="26.25">
      <c r="B424" s="14"/>
      <c r="C424" s="14"/>
      <c r="D424" s="14"/>
      <c r="E424" s="16"/>
      <c r="F424" s="375" t="s">
        <v>113</v>
      </c>
      <c r="G424" s="23" t="s">
        <v>174</v>
      </c>
      <c r="H424" s="87"/>
    </row>
    <row r="425" spans="1:10" ht="26.25">
      <c r="B425" s="14"/>
      <c r="C425" s="14"/>
      <c r="D425" s="14"/>
      <c r="E425" s="16" t="s">
        <v>2</v>
      </c>
      <c r="F425" s="93" t="s">
        <v>9</v>
      </c>
      <c r="G425" s="51" t="s">
        <v>139</v>
      </c>
      <c r="H425" s="415">
        <f>ROUNDUP((('UK-T-Dining Tables'!G441)*USD_per_GBP),-1)</f>
        <v>9150</v>
      </c>
    </row>
    <row r="426" spans="1:10" ht="26.25">
      <c r="B426" s="14"/>
      <c r="C426" s="14"/>
      <c r="D426" s="14"/>
      <c r="E426" s="16" t="s">
        <v>3</v>
      </c>
      <c r="F426" s="93" t="s">
        <v>10</v>
      </c>
      <c r="G426" s="274" t="s">
        <v>136</v>
      </c>
      <c r="H426" s="415">
        <f>ROUNDUP((('UK-T-Dining Tables'!G442)*USD_per_GBP),-1)</f>
        <v>10520</v>
      </c>
    </row>
    <row r="427" spans="1:10" ht="26.25">
      <c r="B427" s="14"/>
      <c r="C427" s="14"/>
      <c r="D427" s="14"/>
      <c r="E427" s="16" t="s">
        <v>4</v>
      </c>
      <c r="F427" s="93" t="s">
        <v>11</v>
      </c>
      <c r="G427" s="274" t="s">
        <v>133</v>
      </c>
      <c r="H427" s="415">
        <f>ROUNDUP((('UK-T-Dining Tables'!G443)*USD_per_GBP),-1)</f>
        <v>12100</v>
      </c>
    </row>
    <row r="428" spans="1:10" ht="26.25">
      <c r="B428" s="14"/>
      <c r="C428" s="14"/>
      <c r="D428" s="14"/>
      <c r="E428" s="16" t="s">
        <v>5</v>
      </c>
      <c r="F428" s="93" t="s">
        <v>85</v>
      </c>
      <c r="G428" s="274" t="s">
        <v>137</v>
      </c>
      <c r="H428" s="415">
        <f>ROUNDUP((('UK-T-Dining Tables'!G444)*USD_per_GBP),-1)</f>
        <v>15120</v>
      </c>
    </row>
    <row r="429" spans="1:10" ht="26.25">
      <c r="B429" s="14"/>
      <c r="C429" s="14"/>
      <c r="D429" s="14"/>
      <c r="E429" s="110"/>
      <c r="F429" s="110"/>
      <c r="G429" s="67"/>
      <c r="H429" s="213"/>
      <c r="J429" s="67"/>
    </row>
    <row r="430" spans="1:10" ht="26.25">
      <c r="B430" s="14"/>
      <c r="C430" s="14"/>
      <c r="D430" s="14"/>
      <c r="E430" s="210" t="s">
        <v>13</v>
      </c>
      <c r="F430" s="210"/>
      <c r="G430" s="67"/>
      <c r="H430" s="67"/>
      <c r="J430" s="67"/>
    </row>
    <row r="431" spans="1:10" ht="26.25">
      <c r="B431" s="14"/>
      <c r="C431" s="14"/>
      <c r="D431" s="14"/>
      <c r="E431" s="169"/>
      <c r="F431" s="169"/>
      <c r="G431" s="67"/>
      <c r="H431" s="67"/>
      <c r="J431" s="67"/>
    </row>
    <row r="432" spans="1:10" ht="26.25">
      <c r="B432" s="14"/>
      <c r="C432" s="14"/>
      <c r="D432" s="14"/>
      <c r="E432" s="81" t="s">
        <v>14</v>
      </c>
      <c r="F432" s="160"/>
      <c r="G432" s="160"/>
      <c r="H432" s="645"/>
      <c r="I432" s="603">
        <f>ROUNDUP((('UK-T-Dining Tables'!H448)*USD_per_GBP),-1)</f>
        <v>1180</v>
      </c>
      <c r="J432" s="67"/>
    </row>
    <row r="433" spans="1:10" ht="26.25">
      <c r="B433" s="14"/>
      <c r="C433" s="14"/>
      <c r="D433" s="14"/>
      <c r="E433" s="131"/>
      <c r="F433" s="131"/>
      <c r="G433" s="67"/>
      <c r="H433" s="67"/>
      <c r="I433" s="143"/>
      <c r="J433" s="67"/>
    </row>
    <row r="434" spans="1:10" ht="26.25">
      <c r="B434" s="14"/>
      <c r="C434" s="14"/>
      <c r="D434" s="14"/>
      <c r="E434" s="109"/>
      <c r="F434" s="109"/>
      <c r="G434" s="67"/>
      <c r="H434" s="67"/>
      <c r="I434" s="143"/>
      <c r="J434" s="67"/>
    </row>
    <row r="435" spans="1:10" ht="26.25">
      <c r="B435" s="14"/>
      <c r="C435" s="14"/>
      <c r="D435" s="14"/>
      <c r="E435" s="14"/>
      <c r="F435" s="14"/>
      <c r="G435" s="67"/>
      <c r="H435" s="87"/>
      <c r="I435" s="87"/>
      <c r="J435" s="91"/>
    </row>
    <row r="436" spans="1:10" ht="48.75">
      <c r="A436" s="2" t="s">
        <v>23</v>
      </c>
      <c r="B436" s="25" t="s">
        <v>516</v>
      </c>
      <c r="C436" s="3"/>
      <c r="D436" s="3"/>
      <c r="E436" s="3"/>
      <c r="F436" s="3"/>
      <c r="G436" s="117"/>
      <c r="H436" s="71"/>
      <c r="I436" s="71"/>
      <c r="J436" s="71"/>
    </row>
    <row r="437" spans="1:10" ht="26.25">
      <c r="A437" s="85"/>
      <c r="B437" s="26" t="s">
        <v>15</v>
      </c>
      <c r="C437" s="26"/>
      <c r="D437" s="26"/>
      <c r="E437" s="28" t="s">
        <v>0</v>
      </c>
      <c r="F437" s="700" t="s">
        <v>94</v>
      </c>
      <c r="G437" s="707"/>
      <c r="H437" s="33" t="s">
        <v>323</v>
      </c>
      <c r="I437" s="36" t="s">
        <v>1</v>
      </c>
      <c r="J437" s="36" t="s">
        <v>439</v>
      </c>
    </row>
    <row r="438" spans="1:10" ht="31.5">
      <c r="A438" s="1"/>
      <c r="B438" s="14"/>
      <c r="C438" s="14"/>
      <c r="D438" s="14"/>
      <c r="E438" s="16"/>
      <c r="F438" s="183" t="s">
        <v>113</v>
      </c>
      <c r="G438" s="24" t="s">
        <v>174</v>
      </c>
      <c r="H438" s="87"/>
      <c r="J438" s="639" t="s">
        <v>696</v>
      </c>
    </row>
    <row r="439" spans="1:10" ht="26.25">
      <c r="A439" s="1"/>
      <c r="B439" s="14"/>
      <c r="C439" s="14"/>
      <c r="D439" s="14"/>
      <c r="E439" s="16" t="s">
        <v>561</v>
      </c>
      <c r="F439" s="229" t="s">
        <v>16</v>
      </c>
      <c r="G439" s="640" t="s">
        <v>134</v>
      </c>
      <c r="H439" s="634">
        <f>ROUNDUP((('UK-T-Dining Tables'!G460)*USD_per_GBP),-1)</f>
        <v>4920</v>
      </c>
      <c r="I439" s="634">
        <f>ROUNDUP((('UK-T-Dining Tables'!H460)*USD_per_GBP),-1)</f>
        <v>7130</v>
      </c>
      <c r="J439" s="634">
        <f>ROUNDUP((('UK-T-Dining Tables'!I460)*USD_per_GBP),-1)</f>
        <v>9330</v>
      </c>
    </row>
    <row r="440" spans="1:10" ht="26.25">
      <c r="A440" s="1"/>
      <c r="B440" s="14"/>
      <c r="C440" s="14"/>
      <c r="D440" s="14"/>
      <c r="E440" s="16" t="s">
        <v>3</v>
      </c>
      <c r="F440" s="229" t="s">
        <v>17</v>
      </c>
      <c r="G440" s="640" t="s">
        <v>170</v>
      </c>
      <c r="H440" s="634">
        <f>ROUNDUP((('UK-T-Dining Tables'!G461)*USD_per_GBP),-1)</f>
        <v>5660</v>
      </c>
      <c r="I440" s="634">
        <f>ROUNDUP((('UK-T-Dining Tables'!H461)*USD_per_GBP),-1)</f>
        <v>8190</v>
      </c>
      <c r="J440" s="634">
        <f>ROUNDUP((('UK-T-Dining Tables'!I461)*USD_per_GBP),-1)</f>
        <v>10730</v>
      </c>
    </row>
    <row r="441" spans="1:10" ht="26.25">
      <c r="A441" s="1"/>
      <c r="B441" s="14"/>
      <c r="C441" s="14"/>
      <c r="D441" s="14"/>
      <c r="E441" s="16" t="s">
        <v>4</v>
      </c>
      <c r="F441" s="229" t="s">
        <v>18</v>
      </c>
      <c r="G441" s="640" t="s">
        <v>334</v>
      </c>
      <c r="H441" s="634">
        <f>ROUNDUP((('UK-T-Dining Tables'!G462)*USD_per_GBP),-1)</f>
        <v>7060</v>
      </c>
      <c r="I441" s="634">
        <f>ROUNDUP((('UK-T-Dining Tables'!H462)*USD_per_GBP),-1)</f>
        <v>10240</v>
      </c>
      <c r="J441" s="634">
        <f>ROUNDUP((('UK-T-Dining Tables'!I462)*USD_per_GBP),-1)</f>
        <v>13400</v>
      </c>
    </row>
    <row r="442" spans="1:10" ht="26.25">
      <c r="A442" s="1"/>
      <c r="B442" s="14"/>
      <c r="C442" s="14"/>
      <c r="D442" s="14"/>
      <c r="E442" s="16" t="s">
        <v>5</v>
      </c>
      <c r="F442" s="229" t="s">
        <v>680</v>
      </c>
      <c r="G442" s="16" t="s">
        <v>683</v>
      </c>
      <c r="H442" s="634">
        <f>ROUNDUP((('UK-T-Dining Tables'!G463)*USD_per_GBP),-1)</f>
        <v>8120</v>
      </c>
      <c r="I442" s="634">
        <f>ROUNDUP((('UK-T-Dining Tables'!H463)*USD_per_GBP),-1)</f>
        <v>11760</v>
      </c>
      <c r="J442" s="634">
        <f>ROUNDUP((('UK-T-Dining Tables'!I463)*USD_per_GBP),-1)</f>
        <v>15400</v>
      </c>
    </row>
    <row r="443" spans="1:10" ht="26.25">
      <c r="B443" s="14"/>
      <c r="C443" s="14"/>
      <c r="D443" s="14"/>
      <c r="E443" s="14"/>
      <c r="F443" s="14"/>
      <c r="G443" s="87"/>
      <c r="H443" s="87"/>
      <c r="J443" s="91"/>
    </row>
    <row r="444" spans="1:10" ht="26.25">
      <c r="B444" s="14"/>
      <c r="C444" s="14"/>
      <c r="D444" s="14"/>
      <c r="E444" s="193" t="s">
        <v>22</v>
      </c>
      <c r="F444" s="193"/>
      <c r="G444" s="67"/>
      <c r="H444" s="67"/>
      <c r="J444" s="67"/>
    </row>
    <row r="445" spans="1:10" ht="26.25">
      <c r="B445" s="14"/>
      <c r="C445" s="14"/>
      <c r="D445" s="14"/>
      <c r="E445" s="169"/>
      <c r="F445" s="169"/>
      <c r="G445" s="67"/>
      <c r="H445" s="67"/>
      <c r="J445" s="67"/>
    </row>
    <row r="446" spans="1:10" ht="26.25">
      <c r="B446" s="14"/>
      <c r="C446" s="14"/>
      <c r="D446" s="14"/>
      <c r="E446" s="81" t="s">
        <v>14</v>
      </c>
      <c r="F446" s="81"/>
      <c r="G446" s="160"/>
      <c r="H446" s="160"/>
      <c r="I446" s="373">
        <f>ROUNDUP((('UK-T-Dining Tables'!H467)*USD_per_GBP),-1)</f>
        <v>1190</v>
      </c>
      <c r="J446" s="67"/>
    </row>
    <row r="447" spans="1:10" ht="26.25">
      <c r="B447" s="14"/>
      <c r="C447" s="14"/>
      <c r="D447" s="14"/>
      <c r="E447" s="24"/>
      <c r="F447" s="24"/>
      <c r="G447" s="67"/>
      <c r="H447" s="67"/>
      <c r="I447" s="143"/>
      <c r="J447" s="67"/>
    </row>
    <row r="448" spans="1:10" ht="26.25">
      <c r="B448" s="14"/>
      <c r="C448" s="14"/>
      <c r="D448" s="14"/>
      <c r="E448" s="24" t="s">
        <v>542</v>
      </c>
      <c r="F448" s="24"/>
      <c r="G448" s="67"/>
      <c r="H448" s="67"/>
      <c r="I448" s="415"/>
      <c r="J448" s="67"/>
    </row>
    <row r="449" spans="1:10" ht="26.25">
      <c r="B449" s="14"/>
      <c r="C449" s="14"/>
      <c r="D449" s="14"/>
      <c r="E449" s="548" t="s">
        <v>543</v>
      </c>
      <c r="F449" s="81"/>
      <c r="G449" s="160"/>
      <c r="H449" s="160"/>
      <c r="I449" s="373">
        <f>ROUNDUP((('UK-T-Dining Tables'!H470)*USD_per_GBP),-1)</f>
        <v>2500</v>
      </c>
      <c r="J449" s="67"/>
    </row>
    <row r="450" spans="1:10" ht="26.25">
      <c r="B450" s="14"/>
      <c r="C450" s="14"/>
      <c r="D450" s="14"/>
      <c r="E450" s="557"/>
      <c r="F450" s="24"/>
      <c r="G450" s="67"/>
      <c r="H450" s="67"/>
      <c r="I450" s="415"/>
      <c r="J450" s="67"/>
    </row>
    <row r="451" spans="1:10" ht="115.35" customHeight="1">
      <c r="B451" s="14"/>
      <c r="C451" s="14"/>
      <c r="D451" s="14"/>
      <c r="E451" s="24"/>
      <c r="F451" s="24"/>
      <c r="G451" s="67"/>
      <c r="H451" s="67"/>
      <c r="I451" s="143"/>
      <c r="J451" s="67"/>
    </row>
    <row r="452" spans="1:10" ht="48.75">
      <c r="A452" s="2" t="s">
        <v>23</v>
      </c>
      <c r="B452" s="25" t="s">
        <v>516</v>
      </c>
      <c r="C452" s="3"/>
      <c r="D452" s="3"/>
      <c r="E452" s="3"/>
      <c r="F452" s="3"/>
      <c r="G452" s="117"/>
      <c r="H452" s="71"/>
      <c r="I452" s="71"/>
      <c r="J452" s="71"/>
    </row>
    <row r="453" spans="1:10" ht="26.25">
      <c r="A453" s="85"/>
      <c r="B453" s="26" t="s">
        <v>633</v>
      </c>
      <c r="C453" s="26"/>
      <c r="D453" s="26"/>
      <c r="E453" s="28" t="s">
        <v>0</v>
      </c>
      <c r="F453" s="700" t="s">
        <v>94</v>
      </c>
      <c r="G453" s="707"/>
      <c r="H453" s="36" t="s">
        <v>635</v>
      </c>
      <c r="I453" s="33" t="s">
        <v>264</v>
      </c>
      <c r="J453" s="36" t="s">
        <v>439</v>
      </c>
    </row>
    <row r="454" spans="1:10" ht="31.5">
      <c r="A454" s="1"/>
      <c r="B454" s="14"/>
      <c r="C454" s="14"/>
      <c r="D454" s="14"/>
      <c r="E454" s="16"/>
      <c r="F454" s="183" t="s">
        <v>113</v>
      </c>
      <c r="G454" s="24" t="s">
        <v>174</v>
      </c>
      <c r="I454" s="87"/>
      <c r="J454" s="639" t="s">
        <v>697</v>
      </c>
    </row>
    <row r="455" spans="1:10" ht="26.25">
      <c r="A455" s="1"/>
      <c r="B455" s="14"/>
      <c r="C455" s="14"/>
      <c r="D455" s="14"/>
      <c r="E455" s="16" t="s">
        <v>2</v>
      </c>
      <c r="F455" s="376" t="s">
        <v>267</v>
      </c>
      <c r="G455" s="270" t="s">
        <v>338</v>
      </c>
      <c r="H455" s="555">
        <f>ROUNDUP((('UK-T-Dining Tables'!G475)*USD_per_GBP),-1)</f>
        <v>6880</v>
      </c>
      <c r="I455" s="412">
        <f>ROUNDUP((('UK-T-Dining Tables'!H475)*USD_per_GBP),-1)</f>
        <v>9960</v>
      </c>
      <c r="J455" s="412">
        <f>ROUNDUP((('UK-T-Dining Tables'!I475)*USD_per_GBP),-1)</f>
        <v>13050</v>
      </c>
    </row>
    <row r="456" spans="1:10" ht="26.25">
      <c r="A456" s="1"/>
      <c r="B456" s="14"/>
      <c r="C456" s="14"/>
      <c r="D456" s="14"/>
      <c r="E456" s="16" t="s">
        <v>3</v>
      </c>
      <c r="F456" s="376" t="s">
        <v>88</v>
      </c>
      <c r="G456" s="270" t="s">
        <v>138</v>
      </c>
      <c r="H456" s="555">
        <f>ROUNDUP((('UK-T-Dining Tables'!G476)*USD_per_GBP),-1)</f>
        <v>7910</v>
      </c>
      <c r="I456" s="412">
        <f>ROUNDUP((('UK-T-Dining Tables'!H476)*USD_per_GBP),-1)</f>
        <v>11460</v>
      </c>
      <c r="J456" s="412">
        <f>ROUNDUP((('UK-T-Dining Tables'!I476)*USD_per_GBP),-1)</f>
        <v>15010</v>
      </c>
    </row>
    <row r="457" spans="1:10" ht="26.25">
      <c r="A457" s="1"/>
      <c r="B457" s="14"/>
      <c r="C457" s="14"/>
      <c r="D457" s="14"/>
      <c r="E457" s="16" t="s">
        <v>4</v>
      </c>
      <c r="F457" s="376" t="s">
        <v>268</v>
      </c>
      <c r="G457" s="270" t="s">
        <v>339</v>
      </c>
      <c r="H457" s="555">
        <f>ROUNDUP((('UK-T-Dining Tables'!G477)*USD_per_GBP),-1)</f>
        <v>9090</v>
      </c>
      <c r="I457" s="412">
        <f>ROUNDUP((('UK-T-Dining Tables'!H477)*USD_per_GBP),-1)</f>
        <v>13050</v>
      </c>
      <c r="J457" s="412">
        <f>ROUNDUP((('UK-T-Dining Tables'!I477)*USD_per_GBP),-1)</f>
        <v>17250</v>
      </c>
    </row>
    <row r="458" spans="1:10" ht="26.25">
      <c r="A458" s="1"/>
      <c r="B458" s="14"/>
      <c r="C458" s="14"/>
      <c r="D458" s="14"/>
      <c r="E458" s="16" t="s">
        <v>5</v>
      </c>
      <c r="F458" s="93" t="s">
        <v>90</v>
      </c>
      <c r="G458" s="92" t="s">
        <v>340</v>
      </c>
      <c r="H458" s="555">
        <f>ROUNDUP((('UK-T-Dining Tables'!G478)*USD_per_GBP),-1)</f>
        <v>11360</v>
      </c>
      <c r="I458" s="412">
        <f>ROUNDUP((('UK-T-Dining Tables'!H478)*USD_per_GBP),-1)</f>
        <v>16450</v>
      </c>
      <c r="J458" s="412">
        <f>ROUNDUP((('UK-T-Dining Tables'!I478)*USD_per_GBP),-1)</f>
        <v>21560</v>
      </c>
    </row>
    <row r="459" spans="1:10" ht="26.25">
      <c r="B459" s="14"/>
      <c r="C459" s="14"/>
      <c r="D459" s="14"/>
      <c r="E459" s="14"/>
      <c r="F459" s="14"/>
      <c r="G459" s="87"/>
      <c r="H459" s="87"/>
      <c r="J459" s="91"/>
    </row>
    <row r="460" spans="1:10" ht="26.25">
      <c r="B460" s="14"/>
      <c r="C460" s="14"/>
      <c r="D460" s="14"/>
      <c r="E460" s="193" t="s">
        <v>22</v>
      </c>
      <c r="F460" s="193"/>
      <c r="G460" s="67"/>
      <c r="H460" s="67"/>
      <c r="J460" s="67"/>
    </row>
    <row r="461" spans="1:10" ht="26.25">
      <c r="B461" s="14"/>
      <c r="C461" s="14"/>
      <c r="D461" s="14"/>
      <c r="E461" s="169"/>
      <c r="F461" s="169"/>
      <c r="G461" s="67"/>
      <c r="H461" s="67"/>
      <c r="J461" s="67"/>
    </row>
    <row r="462" spans="1:10" ht="26.25">
      <c r="B462" s="14"/>
      <c r="C462" s="14"/>
      <c r="D462" s="14"/>
      <c r="E462" s="81" t="s">
        <v>14</v>
      </c>
      <c r="F462" s="81"/>
      <c r="G462" s="160"/>
      <c r="H462" s="160"/>
      <c r="I462" s="373">
        <f>ROUNDUP((('UK-T-Dining Tables'!H482)*USD_per_GBP),-1)</f>
        <v>1190</v>
      </c>
      <c r="J462" s="67"/>
    </row>
    <row r="463" spans="1:10" ht="26.25">
      <c r="B463" s="14"/>
      <c r="C463" s="14"/>
      <c r="D463" s="14"/>
      <c r="E463" s="24"/>
      <c r="F463" s="24"/>
      <c r="G463" s="67"/>
      <c r="H463" s="67"/>
      <c r="I463" s="143"/>
      <c r="J463" s="67"/>
    </row>
    <row r="464" spans="1:10" ht="26.25">
      <c r="B464" s="14"/>
      <c r="C464" s="14"/>
      <c r="D464" s="14"/>
      <c r="E464" s="24" t="s">
        <v>542</v>
      </c>
      <c r="F464" s="24"/>
      <c r="G464" s="67"/>
      <c r="H464" s="67"/>
      <c r="I464" s="415"/>
      <c r="J464" s="67"/>
    </row>
    <row r="465" spans="1:10" ht="26.25">
      <c r="B465" s="14"/>
      <c r="C465" s="14"/>
      <c r="D465" s="14"/>
      <c r="E465" s="548" t="s">
        <v>543</v>
      </c>
      <c r="F465" s="81"/>
      <c r="G465" s="160"/>
      <c r="H465" s="160"/>
      <c r="I465" s="373">
        <f>ROUNDUP((('UK-T-Dining Tables'!H485)*USD_per_GBP),-1)</f>
        <v>2500</v>
      </c>
      <c r="J465" s="67"/>
    </row>
    <row r="466" spans="1:10" ht="48.75">
      <c r="A466" s="2" t="s">
        <v>23</v>
      </c>
      <c r="B466" s="25" t="s">
        <v>516</v>
      </c>
      <c r="C466" s="3"/>
      <c r="D466" s="3"/>
      <c r="E466" s="3"/>
      <c r="F466" s="3"/>
      <c r="G466" s="117"/>
      <c r="H466" s="71"/>
      <c r="I466" s="71"/>
      <c r="J466" s="71"/>
    </row>
    <row r="467" spans="1:10" ht="26.25">
      <c r="A467" s="85"/>
      <c r="B467" s="26" t="s">
        <v>700</v>
      </c>
      <c r="C467" s="26"/>
      <c r="D467" s="26"/>
      <c r="E467" s="28" t="s">
        <v>0</v>
      </c>
      <c r="F467" s="700" t="s">
        <v>94</v>
      </c>
      <c r="G467" s="707"/>
      <c r="H467" s="33" t="s">
        <v>323</v>
      </c>
      <c r="I467" s="33" t="s">
        <v>264</v>
      </c>
      <c r="J467" s="36" t="s">
        <v>439</v>
      </c>
    </row>
    <row r="468" spans="1:10" ht="31.5">
      <c r="A468" s="1"/>
      <c r="B468" s="14"/>
      <c r="C468" s="14"/>
      <c r="D468" s="14"/>
      <c r="E468" s="16"/>
      <c r="F468" s="183" t="s">
        <v>113</v>
      </c>
      <c r="G468" s="24" t="s">
        <v>174</v>
      </c>
      <c r="H468" s="87"/>
      <c r="I468" s="87"/>
      <c r="J468" s="639" t="s">
        <v>697</v>
      </c>
    </row>
    <row r="469" spans="1:10" ht="21.6" customHeight="1">
      <c r="A469" s="1"/>
      <c r="B469" s="14"/>
      <c r="C469" s="14"/>
      <c r="D469" s="14"/>
      <c r="E469" s="16" t="s">
        <v>2</v>
      </c>
      <c r="F469" s="376" t="s">
        <v>267</v>
      </c>
      <c r="G469" s="270" t="s">
        <v>338</v>
      </c>
      <c r="H469" s="634">
        <f>ROUNDUP((('UK-T-Dining Tables'!G493)*USD_per_GBP),-1)</f>
        <v>6880</v>
      </c>
      <c r="I469" s="634">
        <f>ROUNDUP((('UK-T-Dining Tables'!H493)*USD_per_GBP),-1)</f>
        <v>9960</v>
      </c>
      <c r="J469" s="634">
        <f>ROUNDUP((('UK-T-Dining Tables'!I493)*USD_per_GBP),-1)</f>
        <v>13050</v>
      </c>
    </row>
    <row r="470" spans="1:10" ht="21.6" customHeight="1">
      <c r="A470" s="1"/>
      <c r="B470" s="14"/>
      <c r="C470" s="14"/>
      <c r="D470" s="14"/>
      <c r="E470" s="16" t="s">
        <v>3</v>
      </c>
      <c r="F470" s="376" t="s">
        <v>88</v>
      </c>
      <c r="G470" s="270" t="s">
        <v>138</v>
      </c>
      <c r="H470" s="634">
        <f>ROUNDUP((('UK-T-Dining Tables'!G494)*USD_per_GBP),-1)</f>
        <v>7910</v>
      </c>
      <c r="I470" s="634">
        <f>ROUNDUP((('UK-T-Dining Tables'!H494)*USD_per_GBP),-1)</f>
        <v>11460</v>
      </c>
      <c r="J470" s="634">
        <f>ROUNDUP((('UK-T-Dining Tables'!I494)*USD_per_GBP),-1)</f>
        <v>15010</v>
      </c>
    </row>
    <row r="471" spans="1:10" ht="21.6" customHeight="1">
      <c r="A471" s="1"/>
      <c r="B471" s="14"/>
      <c r="C471" s="14"/>
      <c r="D471" s="14"/>
      <c r="E471" s="16" t="s">
        <v>4</v>
      </c>
      <c r="F471" s="376" t="s">
        <v>268</v>
      </c>
      <c r="G471" s="270" t="s">
        <v>339</v>
      </c>
      <c r="H471" s="634">
        <f>ROUNDUP((('UK-T-Dining Tables'!G495)*USD_per_GBP),-1)</f>
        <v>9090</v>
      </c>
      <c r="I471" s="634">
        <f>ROUNDUP((('UK-T-Dining Tables'!H495)*USD_per_GBP),-1)</f>
        <v>13050</v>
      </c>
      <c r="J471" s="634">
        <f>ROUNDUP((('UK-T-Dining Tables'!I495)*USD_per_GBP),-1)</f>
        <v>17250</v>
      </c>
    </row>
    <row r="472" spans="1:10" ht="26.25">
      <c r="B472" s="14"/>
      <c r="C472" s="14"/>
      <c r="D472" s="14"/>
      <c r="E472" s="16" t="s">
        <v>5</v>
      </c>
      <c r="F472" s="93" t="s">
        <v>90</v>
      </c>
      <c r="G472" s="92" t="s">
        <v>340</v>
      </c>
      <c r="H472" s="634">
        <f>ROUNDUP((('UK-T-Dining Tables'!G496)*USD_per_GBP),-1)</f>
        <v>11360</v>
      </c>
      <c r="I472" s="634">
        <f>ROUNDUP((('UK-T-Dining Tables'!H496)*USD_per_GBP),-1)</f>
        <v>16450</v>
      </c>
      <c r="J472" s="634">
        <f>ROUNDUP((('UK-T-Dining Tables'!I496)*USD_per_GBP),-1)</f>
        <v>21560</v>
      </c>
    </row>
    <row r="473" spans="1:10" ht="26.25">
      <c r="B473" s="14"/>
      <c r="C473" s="14"/>
      <c r="D473" s="14"/>
      <c r="E473" s="14"/>
      <c r="F473" s="14"/>
      <c r="G473" s="87"/>
      <c r="H473" s="87"/>
      <c r="J473" s="91"/>
    </row>
    <row r="474" spans="1:10" ht="26.25">
      <c r="B474" s="14"/>
      <c r="C474" s="14"/>
      <c r="D474" s="14"/>
      <c r="E474" s="193" t="s">
        <v>22</v>
      </c>
      <c r="F474" s="193"/>
      <c r="G474" s="67"/>
      <c r="H474" s="67"/>
      <c r="J474" s="67"/>
    </row>
    <row r="475" spans="1:10" ht="26.25">
      <c r="B475" s="14"/>
      <c r="C475" s="14"/>
      <c r="D475" s="14"/>
      <c r="E475" s="169"/>
      <c r="F475" s="169"/>
      <c r="G475" s="67"/>
      <c r="H475" s="67"/>
      <c r="J475" s="67"/>
    </row>
    <row r="476" spans="1:10" ht="26.25">
      <c r="B476" s="14"/>
      <c r="C476" s="14"/>
      <c r="D476" s="14"/>
      <c r="E476" s="81" t="s">
        <v>14</v>
      </c>
      <c r="F476" s="81"/>
      <c r="G476" s="160"/>
      <c r="H476" s="160"/>
      <c r="I476" s="373">
        <f>ROUNDUP((('UK-T-Dining Tables'!H500)*USD_per_GBP),-1)</f>
        <v>1560</v>
      </c>
      <c r="J476" s="67"/>
    </row>
    <row r="477" spans="1:10" ht="26.25">
      <c r="B477" s="14"/>
      <c r="C477" s="14"/>
      <c r="D477" s="14"/>
      <c r="E477" s="24"/>
      <c r="F477" s="24"/>
      <c r="G477" s="67"/>
      <c r="H477" s="67"/>
      <c r="I477" s="143"/>
      <c r="J477" s="67"/>
    </row>
    <row r="478" spans="1:10" ht="26.25">
      <c r="B478" s="14"/>
      <c r="C478" s="14"/>
      <c r="D478" s="14"/>
      <c r="E478" s="24" t="s">
        <v>542</v>
      </c>
      <c r="F478" s="24"/>
      <c r="G478" s="67"/>
      <c r="H478" s="67"/>
      <c r="I478" s="415"/>
      <c r="J478" s="67"/>
    </row>
    <row r="479" spans="1:10" ht="26.25">
      <c r="B479" s="14"/>
      <c r="C479" s="14"/>
      <c r="D479" s="14"/>
      <c r="E479" s="548" t="s">
        <v>543</v>
      </c>
      <c r="F479" s="81"/>
      <c r="G479" s="160"/>
      <c r="H479" s="160"/>
      <c r="I479" s="373">
        <f>ROUNDUP((('UK-T-Dining Tables'!H503)*USD_per_GBP),-1)</f>
        <v>5110</v>
      </c>
      <c r="J479" s="67"/>
    </row>
    <row r="480" spans="1:10" ht="26.25">
      <c r="B480" s="14"/>
      <c r="C480" s="14"/>
      <c r="D480" s="14"/>
      <c r="E480" s="557"/>
      <c r="F480" s="24"/>
      <c r="G480" s="67"/>
      <c r="H480" s="67"/>
      <c r="I480" s="415"/>
      <c r="J480" s="67"/>
    </row>
    <row r="481" spans="1:10" ht="48.75">
      <c r="A481" s="2" t="s">
        <v>23</v>
      </c>
      <c r="B481" s="25" t="s">
        <v>26</v>
      </c>
      <c r="C481" s="3"/>
      <c r="D481" s="3"/>
      <c r="E481" s="3"/>
      <c r="F481" s="3"/>
      <c r="G481" s="117"/>
      <c r="H481" s="71"/>
      <c r="I481" s="71"/>
      <c r="J481" s="71"/>
    </row>
    <row r="482" spans="1:10" ht="26.25">
      <c r="A482" s="85"/>
      <c r="B482" s="26" t="s">
        <v>15</v>
      </c>
      <c r="C482" s="26"/>
      <c r="D482" s="26"/>
      <c r="E482" s="28" t="s">
        <v>0</v>
      </c>
      <c r="F482" s="700" t="s">
        <v>94</v>
      </c>
      <c r="G482" s="707"/>
      <c r="H482" s="33" t="s">
        <v>323</v>
      </c>
      <c r="I482" s="36" t="s">
        <v>264</v>
      </c>
      <c r="J482" s="36" t="s">
        <v>114</v>
      </c>
    </row>
    <row r="483" spans="1:10" ht="31.5">
      <c r="A483" s="1"/>
      <c r="B483" s="14"/>
      <c r="C483" s="14"/>
      <c r="D483" s="14"/>
      <c r="E483" s="16"/>
      <c r="F483" s="183" t="s">
        <v>113</v>
      </c>
      <c r="G483" s="24" t="s">
        <v>174</v>
      </c>
      <c r="H483" s="87"/>
      <c r="J483" s="639" t="s">
        <v>697</v>
      </c>
    </row>
    <row r="484" spans="1:10" ht="26.25">
      <c r="A484" s="1"/>
      <c r="B484" s="14"/>
      <c r="C484" s="14"/>
      <c r="D484" s="14"/>
      <c r="E484" s="16" t="s">
        <v>2</v>
      </c>
      <c r="F484" s="24" t="s">
        <v>16</v>
      </c>
      <c r="G484" s="151" t="s">
        <v>134</v>
      </c>
      <c r="H484" s="415">
        <f>ROUNDUP((('UK-T-Dining Tables'!G509)*USD_per_GBP),-1)</f>
        <v>4360</v>
      </c>
      <c r="I484" s="415">
        <f>ROUNDUP((('UK-T-Dining Tables'!H509)*USD_per_GBP),-1)</f>
        <v>6300</v>
      </c>
      <c r="J484" s="415">
        <f>ROUNDUP((('UK-T-Dining Tables'!I509)*USD_per_GBP),-1)</f>
        <v>8260</v>
      </c>
    </row>
    <row r="485" spans="1:10" ht="26.25">
      <c r="B485" s="14"/>
      <c r="C485" s="14"/>
      <c r="D485" s="14"/>
      <c r="E485" s="16" t="s">
        <v>3</v>
      </c>
      <c r="F485" s="24" t="s">
        <v>17</v>
      </c>
      <c r="G485" s="151" t="s">
        <v>170</v>
      </c>
      <c r="H485" s="415">
        <f>ROUNDUP((('UK-T-Dining Tables'!G510)*USD_per_GBP),-1)</f>
        <v>5000</v>
      </c>
      <c r="I485" s="415">
        <f>ROUNDUP((('UK-T-Dining Tables'!H510)*USD_per_GBP),-1)</f>
        <v>7260</v>
      </c>
      <c r="J485" s="415">
        <f>ROUNDUP((('UK-T-Dining Tables'!I510)*USD_per_GBP),-1)</f>
        <v>9500</v>
      </c>
    </row>
    <row r="486" spans="1:10" ht="26.25">
      <c r="B486" s="14"/>
      <c r="C486" s="14"/>
      <c r="D486" s="14"/>
      <c r="E486" s="16" t="s">
        <v>4</v>
      </c>
      <c r="F486" s="24" t="s">
        <v>18</v>
      </c>
      <c r="G486" s="151" t="s">
        <v>334</v>
      </c>
      <c r="H486" s="415">
        <f>ROUNDUP((('UK-T-Dining Tables'!G511)*USD_per_GBP),-1)</f>
        <v>6250</v>
      </c>
      <c r="I486" s="415">
        <f>ROUNDUP((('UK-T-Dining Tables'!H511)*USD_per_GBP),-1)</f>
        <v>9060</v>
      </c>
      <c r="J486" s="415">
        <f>ROUNDUP((('UK-T-Dining Tables'!I511)*USD_per_GBP),-1)</f>
        <v>11880</v>
      </c>
    </row>
    <row r="487" spans="1:10" ht="26.25">
      <c r="B487" s="14"/>
      <c r="C487" s="14"/>
      <c r="D487" s="14"/>
      <c r="E487" s="16" t="s">
        <v>5</v>
      </c>
      <c r="F487" s="92" t="s">
        <v>680</v>
      </c>
      <c r="G487" s="151" t="s">
        <v>683</v>
      </c>
      <c r="H487" s="415">
        <f>ROUNDUP((('UK-T-Dining Tables'!G512)*USD_per_GBP),-1)</f>
        <v>7190</v>
      </c>
      <c r="I487" s="415">
        <f>ROUNDUP((('UK-T-Dining Tables'!H512)*USD_per_GBP),-1)</f>
        <v>9940</v>
      </c>
      <c r="J487" s="415">
        <f>ROUNDUP((('UK-T-Dining Tables'!I512)*USD_per_GBP),-1)</f>
        <v>13650</v>
      </c>
    </row>
    <row r="488" spans="1:10" ht="26.25">
      <c r="B488" s="14"/>
      <c r="C488" s="14"/>
      <c r="D488" s="14"/>
      <c r="E488" s="14"/>
      <c r="F488" s="14"/>
      <c r="G488" s="87"/>
      <c r="H488" s="87"/>
      <c r="J488" s="91"/>
    </row>
    <row r="489" spans="1:10" ht="26.25">
      <c r="B489" s="14"/>
      <c r="C489" s="14"/>
      <c r="D489" s="14"/>
      <c r="E489" s="193" t="s">
        <v>22</v>
      </c>
      <c r="F489" s="193"/>
      <c r="G489" s="67"/>
      <c r="H489" s="67"/>
      <c r="J489" s="67"/>
    </row>
    <row r="490" spans="1:10" ht="26.25">
      <c r="B490" s="14"/>
      <c r="C490" s="14"/>
      <c r="D490" s="14"/>
      <c r="E490" s="169"/>
      <c r="F490" s="169"/>
      <c r="G490" s="67"/>
      <c r="H490" s="67"/>
      <c r="J490" s="67"/>
    </row>
    <row r="491" spans="1:10" ht="26.25">
      <c r="B491" s="14"/>
      <c r="C491" s="14"/>
      <c r="D491" s="14"/>
      <c r="J491" s="67"/>
    </row>
    <row r="492" spans="1:10" ht="26.25">
      <c r="B492" s="14"/>
      <c r="C492" s="14"/>
      <c r="D492" s="14"/>
      <c r="E492" s="81" t="s">
        <v>233</v>
      </c>
      <c r="F492" s="81"/>
      <c r="G492" s="160"/>
      <c r="H492" s="160"/>
      <c r="I492" s="373">
        <f>ROUNDUP((('UK-T-Dining Tables'!H518)*USD_per_GBP),-1)</f>
        <v>2930</v>
      </c>
      <c r="J492" s="67"/>
    </row>
    <row r="493" spans="1:10" ht="26.25">
      <c r="B493" s="14"/>
      <c r="C493" s="14"/>
      <c r="D493" s="14"/>
      <c r="E493" s="24"/>
      <c r="F493" s="24"/>
      <c r="G493" s="67"/>
      <c r="H493" s="67"/>
      <c r="I493" s="143"/>
      <c r="J493" s="67"/>
    </row>
    <row r="494" spans="1:10" ht="26.25">
      <c r="B494" s="14"/>
      <c r="C494" s="14"/>
      <c r="D494" s="14"/>
      <c r="E494" s="81" t="s">
        <v>14</v>
      </c>
      <c r="F494" s="160"/>
      <c r="G494" s="160"/>
      <c r="H494" s="645"/>
      <c r="I494" s="648">
        <f>ROUNDUP((('UK-T-Dining Tables'!H516)*USD_per_GBP),-1)</f>
        <v>1070</v>
      </c>
      <c r="J494" s="67"/>
    </row>
    <row r="495" spans="1:10" ht="26.25">
      <c r="B495" s="14"/>
      <c r="C495" s="14"/>
      <c r="D495" s="14"/>
      <c r="E495" s="24"/>
      <c r="F495" s="24"/>
      <c r="G495" s="67"/>
      <c r="H495" s="67"/>
      <c r="I495" s="143"/>
      <c r="J495" s="67"/>
    </row>
    <row r="496" spans="1:10" ht="48.75">
      <c r="A496" s="2" t="s">
        <v>23</v>
      </c>
      <c r="B496" s="25" t="s">
        <v>26</v>
      </c>
      <c r="C496" s="3"/>
      <c r="D496" s="3"/>
      <c r="E496" s="3"/>
      <c r="F496" s="3"/>
      <c r="G496" s="117"/>
      <c r="H496" s="71"/>
      <c r="I496" s="71"/>
      <c r="J496" s="71"/>
    </row>
    <row r="497" spans="1:10" ht="26.25">
      <c r="A497" s="85"/>
      <c r="B497" s="26" t="s">
        <v>43</v>
      </c>
      <c r="C497" s="26"/>
      <c r="D497" s="26"/>
      <c r="E497" s="28" t="s">
        <v>0</v>
      </c>
      <c r="F497" s="703" t="s">
        <v>79</v>
      </c>
      <c r="G497" s="704"/>
      <c r="H497" s="33" t="s">
        <v>1</v>
      </c>
      <c r="I497" s="36" t="s">
        <v>439</v>
      </c>
      <c r="J497" s="125"/>
    </row>
    <row r="498" spans="1:10" ht="26.25">
      <c r="A498" s="1"/>
      <c r="B498" s="14"/>
      <c r="C498" s="14"/>
      <c r="D498" s="14"/>
      <c r="E498" s="16"/>
      <c r="F498" s="273" t="s">
        <v>113</v>
      </c>
      <c r="G498" s="229" t="s">
        <v>174</v>
      </c>
      <c r="H498" s="93" t="s">
        <v>698</v>
      </c>
    </row>
    <row r="499" spans="1:10" ht="26.25">
      <c r="B499" s="14"/>
      <c r="C499" s="14"/>
      <c r="D499" s="14"/>
      <c r="E499" s="16" t="s">
        <v>3</v>
      </c>
      <c r="F499" s="376" t="s">
        <v>327</v>
      </c>
      <c r="G499" s="428" t="s">
        <v>335</v>
      </c>
      <c r="H499" s="415">
        <f>ROUNDUP((('UK-T-Dining Tables'!G523)*USD_per_GBP),-1)</f>
        <v>11920</v>
      </c>
      <c r="I499" s="415">
        <f>ROUNDUP((('UK-T-Dining Tables'!H523)*USD_per_GBP),-1)</f>
        <v>14300</v>
      </c>
    </row>
    <row r="500" spans="1:10" ht="26.25">
      <c r="B500" s="14"/>
      <c r="C500" s="14"/>
      <c r="D500" s="14"/>
      <c r="E500" s="16" t="s">
        <v>4</v>
      </c>
      <c r="F500" s="376" t="s">
        <v>268</v>
      </c>
      <c r="G500" s="428" t="s">
        <v>337</v>
      </c>
      <c r="H500" s="415">
        <f>ROUNDUP((('UK-T-Dining Tables'!G524)*USD_per_GBP),-1)</f>
        <v>14900</v>
      </c>
      <c r="I500" s="415">
        <f>ROUNDUP((('UK-T-Dining Tables'!H524)*USD_per_GBP),-1)</f>
        <v>17880</v>
      </c>
    </row>
    <row r="501" spans="1:10" ht="26.25">
      <c r="B501" s="14"/>
      <c r="C501" s="14"/>
      <c r="D501" s="14"/>
      <c r="E501" s="16" t="s">
        <v>5</v>
      </c>
      <c r="F501" s="376" t="s">
        <v>328</v>
      </c>
      <c r="G501" s="428" t="s">
        <v>336</v>
      </c>
      <c r="H501" s="415">
        <f>ROUNDUP((('UK-T-Dining Tables'!G525)*USD_per_GBP),-1)</f>
        <v>17130</v>
      </c>
      <c r="I501" s="415">
        <f>ROUNDUP((('UK-T-Dining Tables'!H525)*USD_per_GBP),-1)</f>
        <v>20560</v>
      </c>
      <c r="J501" s="67"/>
    </row>
    <row r="502" spans="1:10" ht="26.25">
      <c r="B502" s="14"/>
      <c r="C502" s="14"/>
      <c r="D502" s="14"/>
      <c r="E502" s="14"/>
      <c r="F502" s="14"/>
      <c r="G502" s="87"/>
      <c r="H502" s="87"/>
      <c r="J502" s="91"/>
    </row>
    <row r="503" spans="1:10" ht="26.25">
      <c r="B503" s="14"/>
      <c r="C503" s="14"/>
      <c r="D503" s="14"/>
      <c r="E503" s="193" t="s">
        <v>22</v>
      </c>
      <c r="F503" s="193"/>
      <c r="G503" s="67"/>
      <c r="H503" s="67"/>
      <c r="J503" s="67"/>
    </row>
    <row r="504" spans="1:10" ht="26.25">
      <c r="B504" s="14"/>
      <c r="C504" s="14"/>
      <c r="D504" s="14"/>
      <c r="E504" s="169"/>
      <c r="F504" s="169"/>
      <c r="G504" s="67"/>
      <c r="H504" s="67"/>
      <c r="J504" s="67"/>
    </row>
    <row r="505" spans="1:10" ht="26.25">
      <c r="B505" s="14"/>
      <c r="C505" s="14"/>
      <c r="D505" s="14"/>
      <c r="J505" s="67"/>
    </row>
    <row r="506" spans="1:10" ht="26.25">
      <c r="B506" s="14"/>
      <c r="C506" s="14"/>
      <c r="D506" s="14"/>
      <c r="E506" s="81" t="s">
        <v>233</v>
      </c>
      <c r="F506" s="81"/>
      <c r="G506" s="160"/>
      <c r="H506" s="160"/>
      <c r="I506" s="373">
        <f>ROUNDUP((('UK-T-Dining Tables'!H531)*USD_per_GBP),-1)</f>
        <v>4410</v>
      </c>
      <c r="J506" s="67"/>
    </row>
    <row r="507" spans="1:10" ht="26.25">
      <c r="B507" s="14"/>
      <c r="C507" s="14"/>
      <c r="D507" s="14"/>
      <c r="E507" s="24"/>
      <c r="F507" s="24"/>
      <c r="G507" s="67"/>
      <c r="H507" s="67"/>
      <c r="I507" s="415"/>
      <c r="J507" s="67"/>
    </row>
    <row r="508" spans="1:10" ht="26.25">
      <c r="B508" s="14"/>
      <c r="C508" s="14"/>
      <c r="D508" s="14"/>
      <c r="E508" s="81" t="s">
        <v>14</v>
      </c>
      <c r="F508" s="160"/>
      <c r="G508" s="160"/>
      <c r="H508" s="645"/>
      <c r="I508" s="415">
        <f>ROUNDUP((('UK-T-Dining Tables'!H529)*USD_per_GBP),-1)</f>
        <v>1700</v>
      </c>
      <c r="J508" s="67"/>
    </row>
    <row r="509" spans="1:10" ht="26.25">
      <c r="B509" s="14"/>
      <c r="C509" s="14"/>
      <c r="D509" s="14"/>
      <c r="E509" s="24"/>
      <c r="F509" s="24"/>
      <c r="G509" s="67"/>
      <c r="H509" s="67"/>
      <c r="I509" s="415"/>
      <c r="J509" s="67"/>
    </row>
    <row r="510" spans="1:10" ht="26.25">
      <c r="B510" s="14"/>
      <c r="C510" s="14"/>
      <c r="D510" s="14"/>
      <c r="E510" s="24"/>
      <c r="F510" s="24"/>
      <c r="G510" s="67"/>
      <c r="H510" s="67"/>
      <c r="I510" s="415"/>
      <c r="J510" s="67"/>
    </row>
    <row r="511" spans="1:10" ht="26.25">
      <c r="B511" s="14"/>
      <c r="C511" s="14"/>
      <c r="D511" s="14"/>
      <c r="E511" s="24"/>
      <c r="F511" s="24"/>
      <c r="G511" s="67"/>
      <c r="H511" s="67"/>
      <c r="I511" s="143"/>
      <c r="J511" s="67"/>
    </row>
    <row r="512" spans="1:10" ht="48.75">
      <c r="A512" s="2"/>
      <c r="B512" s="25" t="s">
        <v>27</v>
      </c>
      <c r="C512" s="3"/>
      <c r="D512" s="3"/>
      <c r="E512" s="3"/>
      <c r="F512" s="3"/>
      <c r="G512" s="117"/>
      <c r="H512" s="71"/>
      <c r="I512" s="71"/>
      <c r="J512" s="71"/>
    </row>
    <row r="513" spans="1:10" ht="26.25">
      <c r="A513" s="85"/>
      <c r="B513" s="26" t="s">
        <v>8</v>
      </c>
      <c r="C513" s="26"/>
      <c r="D513" s="26"/>
      <c r="E513" s="28" t="s">
        <v>0</v>
      </c>
      <c r="F513" s="703" t="s">
        <v>79</v>
      </c>
      <c r="G513" s="704"/>
      <c r="H513" s="33" t="s">
        <v>1</v>
      </c>
      <c r="I513" s="125"/>
      <c r="J513" s="125"/>
    </row>
    <row r="514" spans="1:10" ht="26.25">
      <c r="A514" s="1"/>
      <c r="B514" s="14"/>
      <c r="C514" s="14"/>
      <c r="D514" s="14"/>
      <c r="E514" s="16"/>
      <c r="F514" s="273" t="s">
        <v>113</v>
      </c>
      <c r="G514" s="229" t="s">
        <v>174</v>
      </c>
      <c r="H514" s="375" t="s">
        <v>699</v>
      </c>
    </row>
    <row r="515" spans="1:10" ht="26.25">
      <c r="A515" s="1"/>
      <c r="B515" s="14"/>
      <c r="C515" s="14"/>
      <c r="D515" s="14"/>
      <c r="E515" s="16" t="s">
        <v>2</v>
      </c>
      <c r="F515" s="379" t="s">
        <v>9</v>
      </c>
      <c r="G515" s="428" t="s">
        <v>132</v>
      </c>
      <c r="H515" s="415">
        <f>ROUNDUP((('UK-T-Dining Tables'!G535)*USD_per_GBP),-1)</f>
        <v>9850</v>
      </c>
    </row>
    <row r="516" spans="1:10" ht="26.25">
      <c r="A516" s="1"/>
      <c r="B516" s="14"/>
      <c r="C516" s="14"/>
      <c r="D516" s="14"/>
      <c r="E516" s="16" t="s">
        <v>3</v>
      </c>
      <c r="F516" s="379" t="s">
        <v>327</v>
      </c>
      <c r="G516" s="428" t="s">
        <v>335</v>
      </c>
      <c r="H516" s="415">
        <f>ROUNDUP((('UK-T-Dining Tables'!G536)*USD_per_GBP),-1)</f>
        <v>11090</v>
      </c>
    </row>
    <row r="517" spans="1:10" ht="26.25">
      <c r="A517" s="1"/>
      <c r="B517" s="14"/>
      <c r="C517" s="14"/>
      <c r="D517" s="14"/>
      <c r="E517" s="16" t="s">
        <v>4</v>
      </c>
      <c r="F517" s="379" t="s">
        <v>268</v>
      </c>
      <c r="G517" s="428" t="s">
        <v>337</v>
      </c>
      <c r="H517" s="415">
        <f>ROUNDUP((('UK-T-Dining Tables'!G537)*USD_per_GBP),-1)</f>
        <v>13010</v>
      </c>
    </row>
    <row r="518" spans="1:10" ht="26.25">
      <c r="A518" s="1"/>
      <c r="B518" s="14"/>
      <c r="C518" s="14"/>
      <c r="D518" s="14"/>
      <c r="E518" s="16" t="s">
        <v>5</v>
      </c>
      <c r="F518" s="379" t="s">
        <v>328</v>
      </c>
      <c r="G518" s="428" t="s">
        <v>336</v>
      </c>
      <c r="H518" s="415">
        <f>ROUNDUP((('UK-T-Dining Tables'!G538)*USD_per_GBP),-1)</f>
        <v>16270</v>
      </c>
    </row>
    <row r="519" spans="1:10" ht="26.25">
      <c r="B519" s="14"/>
      <c r="C519" s="14"/>
      <c r="D519" s="14"/>
      <c r="E519" s="16"/>
      <c r="F519" s="16"/>
      <c r="G519" s="67"/>
      <c r="H519" s="67"/>
    </row>
    <row r="520" spans="1:10" ht="26.25">
      <c r="B520" s="14"/>
      <c r="C520" s="14"/>
      <c r="D520" s="14"/>
      <c r="E520" s="14"/>
      <c r="F520" s="14"/>
      <c r="G520" s="87"/>
      <c r="H520" s="87"/>
    </row>
    <row r="521" spans="1:10" ht="26.25">
      <c r="B521" s="14"/>
      <c r="C521" s="14"/>
      <c r="D521" s="14"/>
      <c r="E521" s="193" t="s">
        <v>22</v>
      </c>
      <c r="F521" s="193"/>
      <c r="G521" s="67"/>
      <c r="H521" s="67"/>
    </row>
    <row r="522" spans="1:10" ht="26.25">
      <c r="B522" s="14"/>
      <c r="C522" s="14"/>
      <c r="D522" s="14"/>
      <c r="E522" s="169"/>
      <c r="F522" s="169"/>
      <c r="G522" s="67"/>
      <c r="H522" s="67"/>
    </row>
    <row r="523" spans="1:10" ht="26.25">
      <c r="B523" s="14"/>
      <c r="C523" s="14"/>
      <c r="D523" s="14"/>
      <c r="E523" s="81" t="s">
        <v>14</v>
      </c>
      <c r="F523" s="160"/>
      <c r="G523" s="160"/>
      <c r="H523" s="645"/>
      <c r="I523" s="555">
        <f>ROUNDUP((('UK-T-Dining Tables'!H543)*USD_per_GBP),-1)</f>
        <v>1700</v>
      </c>
      <c r="J523" s="159"/>
    </row>
    <row r="524" spans="1:10" ht="26.25">
      <c r="B524" s="14"/>
      <c r="C524" s="14"/>
      <c r="D524" s="14"/>
      <c r="E524" s="14"/>
      <c r="F524" s="14"/>
      <c r="G524" s="67"/>
      <c r="H524" s="67"/>
      <c r="I524" s="67"/>
      <c r="J524" s="67"/>
    </row>
    <row r="525" spans="1:10" ht="26.25">
      <c r="B525" s="14"/>
      <c r="C525" s="14"/>
      <c r="D525" s="14"/>
      <c r="E525" s="14"/>
      <c r="F525" s="14"/>
      <c r="G525" s="67"/>
      <c r="H525" s="67"/>
      <c r="I525" s="67"/>
      <c r="J525" s="67"/>
    </row>
    <row r="526" spans="1:10" ht="26.25">
      <c r="B526" s="14"/>
      <c r="C526" s="14"/>
      <c r="D526" s="14"/>
      <c r="E526" s="14"/>
      <c r="F526" s="14"/>
      <c r="G526" s="67"/>
      <c r="H526" s="67"/>
      <c r="I526" s="67"/>
      <c r="J526" s="67"/>
    </row>
    <row r="527" spans="1:10" ht="26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</row>
    <row r="528" spans="1:10" ht="26.25">
      <c r="B528" s="14"/>
      <c r="C528" s="14"/>
      <c r="D528" s="14"/>
      <c r="E528" s="14"/>
      <c r="F528" s="14"/>
      <c r="G528" s="67"/>
      <c r="H528" s="67"/>
      <c r="I528" s="67"/>
      <c r="J528" s="67"/>
    </row>
    <row r="529" spans="2:10" ht="26.25">
      <c r="B529" s="14"/>
      <c r="C529" s="14"/>
      <c r="D529" s="14"/>
      <c r="E529" s="14"/>
      <c r="F529" s="14"/>
      <c r="G529" s="67"/>
      <c r="H529" s="67"/>
      <c r="I529" s="67"/>
      <c r="J529" s="67"/>
    </row>
    <row r="530" spans="2:10" ht="26.25">
      <c r="B530" s="14"/>
      <c r="C530" s="14"/>
      <c r="D530" s="14"/>
      <c r="E530" s="14"/>
      <c r="F530" s="14"/>
      <c r="G530" s="67"/>
      <c r="H530" s="67"/>
      <c r="I530" s="67"/>
      <c r="J530" s="67"/>
    </row>
    <row r="531" spans="2:10" ht="26.25">
      <c r="B531" s="14"/>
      <c r="C531" s="14"/>
      <c r="D531" s="14"/>
      <c r="E531" s="14"/>
      <c r="F531" s="14"/>
      <c r="G531" s="67"/>
      <c r="H531" s="67"/>
      <c r="I531" s="67"/>
      <c r="J531" s="67"/>
    </row>
    <row r="532" spans="2:10" ht="26.25">
      <c r="B532" s="14"/>
      <c r="C532" s="14"/>
      <c r="D532" s="14"/>
      <c r="E532" s="14"/>
      <c r="F532" s="14"/>
      <c r="G532" s="67"/>
      <c r="H532" s="67"/>
      <c r="I532" s="67"/>
      <c r="J532" s="67"/>
    </row>
    <row r="533" spans="2:10" ht="26.25">
      <c r="B533" s="14"/>
      <c r="C533" s="14"/>
      <c r="D533" s="14"/>
      <c r="E533" s="14"/>
      <c r="F533" s="14"/>
      <c r="G533" s="67"/>
      <c r="H533" s="67"/>
      <c r="I533" s="67"/>
      <c r="J533" s="67"/>
    </row>
    <row r="534" spans="2:10" ht="26.25">
      <c r="B534" s="14"/>
      <c r="C534" s="14"/>
      <c r="D534" s="14"/>
      <c r="E534" s="14"/>
      <c r="F534" s="14"/>
      <c r="G534" s="67"/>
      <c r="H534" s="67"/>
      <c r="I534" s="67"/>
      <c r="J534" s="67"/>
    </row>
    <row r="535" spans="2:10" ht="26.25">
      <c r="B535" s="14"/>
      <c r="C535" s="14"/>
      <c r="D535" s="14"/>
      <c r="E535" s="14"/>
      <c r="F535" s="14"/>
      <c r="G535" s="67"/>
      <c r="H535" s="67"/>
      <c r="I535" s="67"/>
      <c r="J535" s="67"/>
    </row>
    <row r="536" spans="2:10" ht="26.25">
      <c r="B536" s="14"/>
      <c r="C536" s="14"/>
      <c r="D536" s="14"/>
      <c r="E536" s="14"/>
      <c r="F536" s="14"/>
      <c r="G536" s="67"/>
      <c r="H536" s="67"/>
      <c r="I536" s="67"/>
      <c r="J536" s="67"/>
    </row>
    <row r="537" spans="2:10" ht="26.25">
      <c r="B537" s="14"/>
      <c r="C537" s="14"/>
      <c r="D537" s="14"/>
      <c r="E537" s="14"/>
      <c r="F537" s="14"/>
      <c r="G537" s="67"/>
      <c r="H537" s="67"/>
      <c r="I537" s="67"/>
      <c r="J537" s="67"/>
    </row>
    <row r="538" spans="2:10" ht="26.25">
      <c r="B538" s="14"/>
      <c r="C538" s="14"/>
      <c r="D538" s="14"/>
      <c r="E538" s="14"/>
      <c r="F538" s="14"/>
      <c r="G538" s="67"/>
      <c r="H538" s="67"/>
      <c r="I538" s="67"/>
      <c r="J538" s="67"/>
    </row>
    <row r="539" spans="2:10" ht="26.25">
      <c r="B539" s="14"/>
      <c r="C539" s="14"/>
      <c r="D539" s="14"/>
      <c r="E539" s="14"/>
      <c r="F539" s="14"/>
      <c r="G539" s="67"/>
      <c r="H539" s="67"/>
      <c r="I539" s="67"/>
      <c r="J539" s="67"/>
    </row>
    <row r="540" spans="2:10" ht="26.25">
      <c r="B540" s="14"/>
      <c r="C540" s="14"/>
      <c r="D540" s="14"/>
      <c r="E540" s="14"/>
      <c r="F540" s="14"/>
      <c r="G540" s="67"/>
      <c r="H540" s="67"/>
      <c r="I540" s="67"/>
      <c r="J540" s="67"/>
    </row>
    <row r="541" spans="2:10" ht="26.25">
      <c r="B541" s="14"/>
      <c r="C541" s="14"/>
      <c r="D541" s="14"/>
      <c r="E541" s="14"/>
      <c r="F541" s="14"/>
      <c r="G541" s="67"/>
      <c r="H541" s="67"/>
      <c r="I541" s="67"/>
      <c r="J541" s="67"/>
    </row>
    <row r="542" spans="2:10" ht="26.25">
      <c r="B542" s="14"/>
      <c r="C542" s="14"/>
      <c r="D542" s="14"/>
      <c r="E542" s="14"/>
      <c r="F542" s="14"/>
      <c r="G542" s="67"/>
      <c r="H542" s="67"/>
      <c r="I542" s="67"/>
      <c r="J542" s="67"/>
    </row>
    <row r="543" spans="2:10" ht="26.25">
      <c r="B543" s="14"/>
      <c r="C543" s="14"/>
      <c r="D543" s="14"/>
      <c r="E543" s="14"/>
      <c r="F543" s="14"/>
      <c r="G543" s="67"/>
      <c r="H543" s="67"/>
      <c r="I543" s="67"/>
      <c r="J543" s="67"/>
    </row>
    <row r="544" spans="2:10" ht="26.25">
      <c r="B544" s="14"/>
      <c r="C544" s="14"/>
      <c r="D544" s="14"/>
      <c r="E544" s="14"/>
      <c r="F544" s="14"/>
      <c r="G544" s="67"/>
      <c r="H544" s="67"/>
      <c r="I544" s="67"/>
      <c r="J544" s="67"/>
    </row>
    <row r="545" spans="2:10" ht="26.25">
      <c r="B545" s="14"/>
      <c r="C545" s="14"/>
      <c r="D545" s="14"/>
      <c r="E545" s="14"/>
      <c r="F545" s="14"/>
      <c r="G545" s="67"/>
      <c r="H545" s="67"/>
      <c r="I545" s="67"/>
      <c r="J545" s="67"/>
    </row>
    <row r="546" spans="2:10" ht="26.25">
      <c r="B546" s="14"/>
      <c r="C546" s="14"/>
      <c r="D546" s="14"/>
      <c r="E546" s="14"/>
      <c r="F546" s="14"/>
      <c r="G546" s="67"/>
      <c r="H546" s="67"/>
      <c r="I546" s="67"/>
      <c r="J546" s="67"/>
    </row>
  </sheetData>
  <mergeCells count="32">
    <mergeCell ref="F513:G513"/>
    <mergeCell ref="F280:G280"/>
    <mergeCell ref="F298:G298"/>
    <mergeCell ref="F324:G324"/>
    <mergeCell ref="F357:G357"/>
    <mergeCell ref="F370:G370"/>
    <mergeCell ref="F383:G383"/>
    <mergeCell ref="F396:G396"/>
    <mergeCell ref="F437:G437"/>
    <mergeCell ref="F467:G467"/>
    <mergeCell ref="F482:G482"/>
    <mergeCell ref="F497:G497"/>
    <mergeCell ref="F453:G453"/>
    <mergeCell ref="F423:G423"/>
    <mergeCell ref="F410:G410"/>
    <mergeCell ref="F311:G311"/>
    <mergeCell ref="F262:G262"/>
    <mergeCell ref="A1:J1"/>
    <mergeCell ref="F4:G4"/>
    <mergeCell ref="F32:G32"/>
    <mergeCell ref="F87:G87"/>
    <mergeCell ref="F106:G106"/>
    <mergeCell ref="F143:G143"/>
    <mergeCell ref="F175:G175"/>
    <mergeCell ref="F192:G192"/>
    <mergeCell ref="F211:G211"/>
    <mergeCell ref="F227:G227"/>
    <mergeCell ref="F246:G246"/>
    <mergeCell ref="F49:G49"/>
    <mergeCell ref="F72:G72"/>
    <mergeCell ref="F122:G122"/>
    <mergeCell ref="F160:G160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>&amp;L&amp;"Calibri (Body),Regular"&amp;16Tom Faulkner UAE Trade Price List - 2022
&amp;R&amp;16Dining Tables</oddHeader>
    <oddFooter>&amp;L&amp;"Calibri (Body),Regular"&amp;16Prices do not include delivery, installation and local taxes. &amp;R&amp;16&amp;P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C8429-4122-467E-A9E8-731225261044}">
  <sheetPr codeName="Sheet12"/>
  <dimension ref="A1"/>
  <sheetViews>
    <sheetView zoomScaleNormal="100" workbookViewId="0">
      <selection activeCell="G271" sqref="G271"/>
    </sheetView>
  </sheetViews>
  <sheetFormatPr defaultColWidth="8.625" defaultRowHeight="15.75"/>
  <sheetData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67251-8046-4FC9-859B-EA776A902934}">
  <sheetPr codeName="Sheet15">
    <tabColor rgb="FF7030A0"/>
  </sheetPr>
  <dimension ref="A1:I368"/>
  <sheetViews>
    <sheetView showGridLines="0" view="pageLayout" topLeftCell="A262" zoomScale="40" zoomScaleNormal="120" zoomScalePageLayoutView="40" workbookViewId="0">
      <selection activeCell="G273" sqref="G273"/>
    </sheetView>
  </sheetViews>
  <sheetFormatPr defaultColWidth="11" defaultRowHeight="26.25"/>
  <cols>
    <col min="1" max="1" width="4.625" style="284" customWidth="1"/>
    <col min="2" max="2" width="16" style="284" customWidth="1"/>
    <col min="3" max="3" width="25.125" style="284" customWidth="1"/>
    <col min="4" max="4" width="30.625" style="284" customWidth="1"/>
    <col min="5" max="5" width="13.125" style="275" customWidth="1"/>
    <col min="6" max="6" width="22.125" style="276" customWidth="1"/>
    <col min="7" max="7" width="43" style="309" customWidth="1"/>
    <col min="8" max="8" width="30.375" style="275" customWidth="1"/>
    <col min="9" max="9" width="19.375" style="284" customWidth="1"/>
    <col min="10" max="10" width="20" style="284" customWidth="1"/>
    <col min="11" max="16384" width="11" style="284"/>
  </cols>
  <sheetData>
    <row r="1" spans="1:8" s="275" customFormat="1" ht="36">
      <c r="A1" s="702" t="s">
        <v>205</v>
      </c>
      <c r="B1" s="702"/>
      <c r="C1" s="702"/>
      <c r="D1" s="702"/>
      <c r="E1" s="702"/>
      <c r="F1" s="702"/>
      <c r="G1" s="702"/>
      <c r="H1" s="702"/>
    </row>
    <row r="2" spans="1:8" s="275" customFormat="1">
      <c r="A2" s="276"/>
      <c r="B2" s="276"/>
      <c r="C2" s="276"/>
      <c r="D2" s="276"/>
      <c r="E2" s="276"/>
      <c r="F2" s="276"/>
      <c r="G2" s="277"/>
      <c r="H2" s="276"/>
    </row>
    <row r="3" spans="1:8" ht="48.75">
      <c r="A3" s="278" t="s">
        <v>23</v>
      </c>
      <c r="B3" s="279" t="s">
        <v>28</v>
      </c>
      <c r="C3" s="280"/>
      <c r="D3" s="280"/>
      <c r="E3" s="281"/>
      <c r="F3" s="282"/>
      <c r="G3" s="283"/>
      <c r="H3" s="281"/>
    </row>
    <row r="4" spans="1:8" s="289" customFormat="1" ht="25.5" customHeight="1">
      <c r="A4" s="285"/>
      <c r="B4" s="285" t="s">
        <v>8</v>
      </c>
      <c r="C4" s="285"/>
      <c r="D4" s="285"/>
      <c r="E4" s="286" t="s">
        <v>0</v>
      </c>
      <c r="F4" s="287" t="s">
        <v>79</v>
      </c>
      <c r="G4" s="140" t="s">
        <v>341</v>
      </c>
      <c r="H4" s="266"/>
    </row>
    <row r="5" spans="1:8" ht="23.1" customHeight="1">
      <c r="A5" s="290"/>
      <c r="B5" s="290"/>
      <c r="D5" s="291"/>
      <c r="E5" s="292"/>
      <c r="F5" s="293" t="s">
        <v>116</v>
      </c>
      <c r="G5" s="65"/>
      <c r="H5" s="295"/>
    </row>
    <row r="6" spans="1:8" ht="27" customHeight="1">
      <c r="A6" s="290"/>
      <c r="E6" s="292" t="s">
        <v>2</v>
      </c>
      <c r="F6" s="292" t="s">
        <v>56</v>
      </c>
      <c r="G6" s="65">
        <f>ROUNDUP((('UK-R-Coffee Tables'!G6)/1.59)/10,0)*10</f>
        <v>1190</v>
      </c>
      <c r="H6" s="296"/>
    </row>
    <row r="7" spans="1:8">
      <c r="A7" s="290"/>
      <c r="E7" s="292" t="s">
        <v>3</v>
      </c>
      <c r="F7" s="292" t="s">
        <v>49</v>
      </c>
      <c r="G7" s="65">
        <f>ROUNDUP((('UK-R-Coffee Tables'!G7)/1.59)/10,0)*10</f>
        <v>1520</v>
      </c>
      <c r="H7" s="296"/>
    </row>
    <row r="8" spans="1:8">
      <c r="A8" s="290"/>
      <c r="E8" s="292" t="s">
        <v>4</v>
      </c>
      <c r="F8" s="292" t="s">
        <v>50</v>
      </c>
      <c r="G8" s="65">
        <f>ROUNDUP((('UK-R-Coffee Tables'!G8)/1.59)/10,0)*10</f>
        <v>2020</v>
      </c>
      <c r="H8" s="296"/>
    </row>
    <row r="9" spans="1:8">
      <c r="A9" s="290"/>
      <c r="E9" s="292"/>
      <c r="F9" s="292"/>
      <c r="G9" s="296"/>
      <c r="H9" s="296"/>
    </row>
    <row r="10" spans="1:8">
      <c r="A10" s="290"/>
      <c r="E10" s="292"/>
      <c r="F10" s="292"/>
      <c r="G10" s="296"/>
      <c r="H10" s="296"/>
    </row>
    <row r="11" spans="1:8">
      <c r="A11" s="290"/>
      <c r="E11" s="297" t="s">
        <v>22</v>
      </c>
      <c r="F11" s="292"/>
      <c r="G11" s="298"/>
      <c r="H11" s="299"/>
    </row>
    <row r="12" spans="1:8">
      <c r="A12" s="290"/>
      <c r="D12" s="300"/>
      <c r="E12" s="301"/>
      <c r="F12" s="292"/>
      <c r="G12" s="298"/>
      <c r="H12" s="299"/>
    </row>
    <row r="13" spans="1:8">
      <c r="A13" s="290"/>
      <c r="E13" s="299"/>
      <c r="F13" s="292"/>
      <c r="G13" s="298"/>
      <c r="H13" s="299"/>
    </row>
    <row r="14" spans="1:8">
      <c r="A14" s="290"/>
      <c r="E14" s="302" t="s">
        <v>14</v>
      </c>
      <c r="F14" s="303"/>
      <c r="G14" s="304"/>
      <c r="H14" s="381">
        <f>ROUNDUP((('UK-R-Coffee Tables'!H14)/1.59)/10,0)*10</f>
        <v>470</v>
      </c>
    </row>
    <row r="15" spans="1:8">
      <c r="A15" s="290"/>
      <c r="E15" s="301"/>
      <c r="F15" s="292"/>
      <c r="G15" s="298"/>
      <c r="H15" s="299"/>
    </row>
    <row r="16" spans="1:8">
      <c r="A16" s="290"/>
      <c r="E16" s="299"/>
      <c r="F16" s="292"/>
      <c r="G16" s="298"/>
      <c r="H16" s="299"/>
    </row>
    <row r="17" spans="1:8">
      <c r="A17" s="290"/>
      <c r="E17" s="306" t="s">
        <v>78</v>
      </c>
      <c r="F17" s="303"/>
      <c r="G17" s="304"/>
      <c r="H17" s="381">
        <f>ROUNDUP((('UK-R-Coffee Tables'!H17)/1.59)/10,0)*10</f>
        <v>1340</v>
      </c>
    </row>
    <row r="18" spans="1:8">
      <c r="A18" s="290"/>
      <c r="E18" s="310"/>
    </row>
    <row r="19" spans="1:8" s="289" customFormat="1" ht="30" customHeight="1">
      <c r="A19" s="285"/>
      <c r="B19" s="285" t="s">
        <v>29</v>
      </c>
      <c r="C19" s="285"/>
      <c r="D19" s="285"/>
      <c r="E19" s="286" t="s">
        <v>0</v>
      </c>
      <c r="F19" s="287" t="s">
        <v>79</v>
      </c>
      <c r="G19" s="140" t="s">
        <v>341</v>
      </c>
      <c r="H19" s="266"/>
    </row>
    <row r="20" spans="1:8">
      <c r="A20" s="290"/>
      <c r="B20" s="290"/>
      <c r="D20" s="291"/>
      <c r="E20" s="292"/>
      <c r="F20" s="293" t="s">
        <v>116</v>
      </c>
      <c r="G20" s="294"/>
      <c r="H20" s="295"/>
    </row>
    <row r="21" spans="1:8">
      <c r="A21" s="290"/>
      <c r="E21" s="292" t="s">
        <v>2</v>
      </c>
      <c r="F21" s="292" t="s">
        <v>51</v>
      </c>
      <c r="G21" s="296">
        <f>ROUNDUP((('UK-R-Coffee Tables'!G21)/1.59)/10,0)*10</f>
        <v>1810</v>
      </c>
      <c r="H21" s="296"/>
    </row>
    <row r="22" spans="1:8">
      <c r="A22" s="290"/>
      <c r="E22" s="292" t="s">
        <v>69</v>
      </c>
      <c r="F22" s="292" t="s">
        <v>57</v>
      </c>
      <c r="G22" s="296">
        <f>ROUNDUP((('UK-R-Coffee Tables'!G22)/1.59)/10,0)*10</f>
        <v>2190</v>
      </c>
      <c r="H22" s="296"/>
    </row>
    <row r="23" spans="1:8">
      <c r="A23" s="290"/>
      <c r="E23" s="292" t="s">
        <v>4</v>
      </c>
      <c r="F23" s="292" t="s">
        <v>52</v>
      </c>
      <c r="G23" s="296">
        <f>ROUNDUP((('UK-R-Coffee Tables'!G23)/1.59)/10,0)*10</f>
        <v>2600</v>
      </c>
      <c r="H23" s="65"/>
    </row>
    <row r="24" spans="1:8">
      <c r="A24" s="290"/>
      <c r="E24" s="292" t="s">
        <v>53</v>
      </c>
      <c r="F24" s="292" t="s">
        <v>54</v>
      </c>
      <c r="G24" s="296">
        <f>ROUNDUP((('UK-R-Coffee Tables'!G24)/1.59)/10,0)*10</f>
        <v>3540</v>
      </c>
      <c r="H24" s="296"/>
    </row>
    <row r="25" spans="1:8">
      <c r="A25" s="290"/>
      <c r="E25" s="292"/>
      <c r="F25" s="292"/>
      <c r="G25" s="296"/>
      <c r="H25" s="296"/>
    </row>
    <row r="26" spans="1:8">
      <c r="A26" s="290"/>
      <c r="E26" s="292"/>
      <c r="F26" s="292"/>
      <c r="G26" s="296"/>
      <c r="H26" s="296"/>
    </row>
    <row r="27" spans="1:8">
      <c r="E27" s="297" t="s">
        <v>22</v>
      </c>
      <c r="F27" s="292"/>
      <c r="G27" s="298"/>
      <c r="H27" s="299"/>
    </row>
    <row r="28" spans="1:8">
      <c r="E28" s="301"/>
      <c r="F28" s="292"/>
      <c r="G28" s="298"/>
      <c r="H28" s="308"/>
    </row>
    <row r="30" spans="1:8">
      <c r="E30" s="302" t="s">
        <v>14</v>
      </c>
      <c r="F30" s="303"/>
      <c r="G30" s="304"/>
      <c r="H30" s="381">
        <f>ROUNDUP((('UK-R-Coffee Tables'!H30)/1.59)/10,0)*10</f>
        <v>470</v>
      </c>
    </row>
    <row r="31" spans="1:8">
      <c r="E31" s="301"/>
      <c r="F31" s="292"/>
      <c r="G31" s="298"/>
      <c r="H31" s="299"/>
    </row>
    <row r="33" spans="1:8">
      <c r="E33" s="306" t="s">
        <v>78</v>
      </c>
      <c r="F33" s="303"/>
      <c r="G33" s="304"/>
      <c r="H33" s="381">
        <f>ROUNDUP((('UK-R-Coffee Tables'!H33)/1.59)/10,0)*10</f>
        <v>1340</v>
      </c>
    </row>
    <row r="34" spans="1:8">
      <c r="E34" s="307"/>
      <c r="F34" s="292"/>
      <c r="G34" s="298"/>
      <c r="H34" s="308"/>
    </row>
    <row r="35" spans="1:8">
      <c r="E35" s="310"/>
    </row>
    <row r="36" spans="1:8" ht="48.75">
      <c r="A36" s="278" t="s">
        <v>23</v>
      </c>
      <c r="B36" s="279" t="s">
        <v>33</v>
      </c>
      <c r="C36" s="280"/>
      <c r="D36" s="280"/>
      <c r="E36" s="281"/>
      <c r="F36" s="282"/>
      <c r="G36" s="283"/>
      <c r="H36" s="281"/>
    </row>
    <row r="37" spans="1:8" s="289" customFormat="1" ht="24" customHeight="1">
      <c r="A37" s="285"/>
      <c r="B37" s="26" t="s">
        <v>43</v>
      </c>
      <c r="C37" s="285"/>
      <c r="D37" s="285"/>
      <c r="E37" s="286" t="s">
        <v>0</v>
      </c>
      <c r="F37" s="287" t="s">
        <v>79</v>
      </c>
      <c r="G37" s="140" t="s">
        <v>459</v>
      </c>
      <c r="H37" s="313"/>
    </row>
    <row r="38" spans="1:8" ht="24" customHeight="1">
      <c r="A38" s="290"/>
      <c r="B38" s="290"/>
      <c r="D38" s="291"/>
      <c r="E38" s="292"/>
      <c r="F38" s="293" t="s">
        <v>116</v>
      </c>
      <c r="G38" s="314"/>
      <c r="H38" s="315"/>
    </row>
    <row r="39" spans="1:8" s="316" customFormat="1">
      <c r="A39" s="290"/>
      <c r="B39" s="284"/>
      <c r="C39" s="284"/>
      <c r="D39" s="284"/>
      <c r="E39" s="292" t="s">
        <v>2</v>
      </c>
      <c r="F39" s="292" t="s">
        <v>81</v>
      </c>
      <c r="G39" s="296">
        <f>ROUNDUP((('UK-R-Coffee Tables'!G38)/1.59)/10,0)*10</f>
        <v>2730</v>
      </c>
      <c r="H39" s="296"/>
    </row>
    <row r="40" spans="1:8" s="316" customFormat="1">
      <c r="A40" s="290"/>
      <c r="B40" s="284"/>
      <c r="C40" s="284"/>
      <c r="D40" s="284"/>
      <c r="E40" s="292" t="s">
        <v>3</v>
      </c>
      <c r="F40" s="292" t="s">
        <v>51</v>
      </c>
      <c r="G40" s="296">
        <f>ROUNDUP((('UK-R-Coffee Tables'!G39)/1.59)/10,0)*10</f>
        <v>4390</v>
      </c>
      <c r="H40" s="296"/>
    </row>
    <row r="41" spans="1:8" s="316" customFormat="1">
      <c r="A41" s="284"/>
      <c r="B41" s="284"/>
      <c r="C41" s="284"/>
      <c r="D41" s="284"/>
      <c r="E41" s="292"/>
      <c r="F41" s="292"/>
      <c r="G41" s="65"/>
      <c r="H41" s="294"/>
    </row>
    <row r="42" spans="1:8" s="316" customFormat="1">
      <c r="A42" s="284"/>
      <c r="B42" s="284"/>
      <c r="C42" s="284"/>
      <c r="D42" s="284"/>
      <c r="E42" s="292"/>
      <c r="F42" s="292"/>
      <c r="G42" s="294"/>
      <c r="H42" s="294"/>
    </row>
    <row r="43" spans="1:8" s="316" customFormat="1">
      <c r="E43" s="297" t="s">
        <v>22</v>
      </c>
      <c r="F43" s="292"/>
      <c r="G43" s="298"/>
      <c r="H43" s="299"/>
    </row>
    <row r="44" spans="1:8" s="316" customFormat="1">
      <c r="D44" s="317"/>
      <c r="E44" s="301"/>
      <c r="F44" s="299"/>
      <c r="G44" s="298"/>
      <c r="H44" s="299"/>
    </row>
    <row r="45" spans="1:8" s="316" customFormat="1" ht="23.25">
      <c r="D45" s="317"/>
      <c r="E45" s="318"/>
    </row>
    <row r="46" spans="1:8" s="316" customFormat="1">
      <c r="D46" s="317"/>
      <c r="E46" s="299"/>
      <c r="F46" s="292"/>
      <c r="G46" s="298"/>
      <c r="H46" s="308"/>
    </row>
    <row r="47" spans="1:8">
      <c r="A47" s="316"/>
      <c r="B47" s="316"/>
      <c r="C47" s="316"/>
      <c r="D47" s="317"/>
      <c r="E47" s="319"/>
      <c r="F47" s="292"/>
      <c r="G47" s="298"/>
      <c r="H47" s="299"/>
    </row>
    <row r="48" spans="1:8">
      <c r="E48" s="311"/>
      <c r="H48" s="312"/>
    </row>
    <row r="49" spans="1:8" ht="48.75">
      <c r="A49" s="278" t="s">
        <v>23</v>
      </c>
      <c r="B49" s="25" t="s">
        <v>553</v>
      </c>
      <c r="C49" s="280"/>
      <c r="D49" s="280"/>
      <c r="E49" s="281"/>
      <c r="F49" s="282"/>
      <c r="G49" s="283"/>
      <c r="H49" s="281"/>
    </row>
    <row r="50" spans="1:8" s="289" customFormat="1" ht="24" customHeight="1">
      <c r="A50" s="285"/>
      <c r="B50" s="26"/>
      <c r="C50" s="285"/>
      <c r="D50" s="285"/>
      <c r="E50" s="286" t="s">
        <v>0</v>
      </c>
      <c r="F50" s="287" t="s">
        <v>79</v>
      </c>
      <c r="G50" s="140" t="s">
        <v>598</v>
      </c>
      <c r="H50" s="313"/>
    </row>
    <row r="51" spans="1:8" ht="24" customHeight="1">
      <c r="A51" s="290"/>
      <c r="B51" s="290"/>
      <c r="D51" s="291"/>
      <c r="E51" s="292"/>
      <c r="F51" s="293" t="s">
        <v>116</v>
      </c>
      <c r="G51" s="560" t="s">
        <v>599</v>
      </c>
      <c r="H51" s="315"/>
    </row>
    <row r="52" spans="1:8" s="316" customFormat="1">
      <c r="A52" s="290"/>
      <c r="B52" s="284"/>
      <c r="C52" s="284"/>
      <c r="D52" s="284"/>
      <c r="E52" s="292"/>
      <c r="F52" s="48" t="s">
        <v>602</v>
      </c>
      <c r="G52" s="296">
        <f>ROUNDUP((('UK-R-Coffee Tables'!G51)/1.59)/10,0)*10</f>
        <v>4300</v>
      </c>
      <c r="H52" s="296"/>
    </row>
    <row r="53" spans="1:8" s="316" customFormat="1">
      <c r="A53" s="290"/>
      <c r="B53" s="284"/>
      <c r="C53" s="284"/>
      <c r="D53" s="284"/>
      <c r="E53" s="292"/>
      <c r="F53" s="292"/>
      <c r="G53" s="296"/>
      <c r="H53" s="296"/>
    </row>
    <row r="54" spans="1:8" s="316" customFormat="1">
      <c r="A54" s="284"/>
      <c r="B54" s="284"/>
      <c r="C54" s="284"/>
      <c r="D54" s="284"/>
      <c r="E54" s="292"/>
      <c r="F54" s="292"/>
      <c r="G54" s="65"/>
      <c r="H54" s="294"/>
    </row>
    <row r="55" spans="1:8" s="316" customFormat="1">
      <c r="A55" s="284"/>
      <c r="B55" s="284"/>
      <c r="C55" s="284"/>
      <c r="D55" s="284"/>
      <c r="E55" s="292"/>
      <c r="F55" s="292"/>
      <c r="G55" s="294"/>
      <c r="H55" s="294"/>
    </row>
    <row r="56" spans="1:8" s="316" customFormat="1">
      <c r="E56" s="297"/>
      <c r="F56" s="292"/>
      <c r="G56" s="298"/>
      <c r="H56" s="299"/>
    </row>
    <row r="57" spans="1:8" s="316" customFormat="1">
      <c r="D57" s="317"/>
      <c r="E57" s="301"/>
      <c r="F57" s="299"/>
      <c r="G57" s="298"/>
      <c r="H57" s="299"/>
    </row>
    <row r="58" spans="1:8" s="316" customFormat="1" ht="23.25">
      <c r="D58" s="317"/>
      <c r="E58" s="318"/>
    </row>
    <row r="59" spans="1:8" s="316" customFormat="1">
      <c r="D59" s="317"/>
      <c r="E59" s="329" t="s">
        <v>129</v>
      </c>
      <c r="F59" s="330"/>
      <c r="G59" s="331"/>
      <c r="H59" s="381">
        <f>ROUNDUP((('UK-R-Coffee Tables'!H58)/1.59)/10,0)*10</f>
        <v>560</v>
      </c>
    </row>
    <row r="60" spans="1:8">
      <c r="A60" s="316"/>
      <c r="B60" s="316"/>
      <c r="C60" s="316"/>
      <c r="D60" s="317"/>
      <c r="E60" s="319"/>
      <c r="F60" s="292"/>
      <c r="G60" s="298"/>
      <c r="H60" s="299"/>
    </row>
    <row r="61" spans="1:8">
      <c r="A61" s="316"/>
      <c r="B61" s="316"/>
      <c r="C61" s="316"/>
      <c r="D61" s="317"/>
      <c r="E61" s="82" t="s">
        <v>624</v>
      </c>
      <c r="F61" s="303"/>
      <c r="G61" s="304"/>
      <c r="H61" s="209">
        <f>ROUNDUP((('UK-R-Coffee Tables'!H61)/1.59)/10,0)*10</f>
        <v>950</v>
      </c>
    </row>
    <row r="62" spans="1:8">
      <c r="A62" s="316"/>
      <c r="B62" s="316"/>
      <c r="C62" s="316"/>
      <c r="D62" s="317"/>
      <c r="E62" s="23"/>
      <c r="F62" s="292"/>
      <c r="G62" s="298"/>
      <c r="H62" s="65"/>
    </row>
    <row r="63" spans="1:8">
      <c r="A63" s="316"/>
      <c r="B63" s="316"/>
      <c r="C63" s="316"/>
      <c r="D63" s="317"/>
      <c r="E63" s="23"/>
      <c r="F63" s="292"/>
      <c r="G63" s="298"/>
      <c r="H63" s="65"/>
    </row>
    <row r="64" spans="1:8">
      <c r="A64" s="316"/>
      <c r="B64" s="316"/>
      <c r="C64" s="316"/>
      <c r="D64" s="317"/>
      <c r="E64" s="23"/>
      <c r="F64" s="292"/>
      <c r="G64" s="298"/>
      <c r="H64" s="65"/>
    </row>
    <row r="65" spans="1:8">
      <c r="A65" s="316"/>
      <c r="B65" s="316"/>
      <c r="C65" s="316"/>
      <c r="D65" s="317"/>
      <c r="E65" s="23"/>
      <c r="F65" s="292"/>
      <c r="G65" s="298"/>
      <c r="H65" s="65"/>
    </row>
    <row r="66" spans="1:8">
      <c r="A66" s="316"/>
      <c r="B66" s="316"/>
      <c r="C66" s="316"/>
      <c r="D66" s="317"/>
      <c r="E66" s="23"/>
      <c r="F66" s="292"/>
      <c r="G66" s="298"/>
      <c r="H66" s="65"/>
    </row>
    <row r="67" spans="1:8">
      <c r="A67" s="316"/>
      <c r="B67" s="316"/>
      <c r="C67" s="316"/>
      <c r="D67" s="317"/>
      <c r="E67" s="23"/>
      <c r="F67" s="292"/>
      <c r="G67" s="298"/>
      <c r="H67" s="65"/>
    </row>
    <row r="68" spans="1:8">
      <c r="A68" s="316"/>
      <c r="B68" s="316"/>
      <c r="C68" s="316"/>
      <c r="D68" s="317"/>
      <c r="E68" s="23"/>
      <c r="F68" s="292"/>
      <c r="G68" s="298"/>
      <c r="H68" s="65"/>
    </row>
    <row r="69" spans="1:8">
      <c r="A69" s="316"/>
      <c r="B69" s="316"/>
      <c r="C69" s="316"/>
      <c r="D69" s="317"/>
      <c r="E69" s="23"/>
      <c r="F69" s="292"/>
      <c r="G69" s="298"/>
      <c r="H69" s="65"/>
    </row>
    <row r="70" spans="1:8">
      <c r="A70" s="316"/>
      <c r="B70" s="316"/>
      <c r="C70" s="316"/>
      <c r="D70" s="317"/>
      <c r="E70" s="23"/>
      <c r="F70" s="292"/>
      <c r="G70" s="298"/>
      <c r="H70" s="65"/>
    </row>
    <row r="71" spans="1:8">
      <c r="E71" s="311"/>
      <c r="H71" s="312"/>
    </row>
    <row r="72" spans="1:8" ht="48.75">
      <c r="A72" s="278"/>
      <c r="B72" s="354" t="s">
        <v>345</v>
      </c>
      <c r="C72" s="280"/>
      <c r="D72" s="280"/>
      <c r="E72" s="281"/>
      <c r="F72" s="282"/>
      <c r="G72" s="283"/>
      <c r="H72" s="281"/>
    </row>
    <row r="73" spans="1:8" s="289" customFormat="1">
      <c r="A73" s="285"/>
      <c r="B73" s="285" t="s">
        <v>8</v>
      </c>
      <c r="C73" s="285"/>
      <c r="D73" s="285"/>
      <c r="E73" s="286" t="s">
        <v>0</v>
      </c>
      <c r="F73" s="287" t="s">
        <v>79</v>
      </c>
      <c r="G73" s="140" t="s">
        <v>346</v>
      </c>
      <c r="H73" s="266" t="s">
        <v>115</v>
      </c>
    </row>
    <row r="74" spans="1:8" ht="29.1" customHeight="1">
      <c r="A74" s="290"/>
      <c r="B74" s="290"/>
      <c r="D74" s="291"/>
      <c r="E74" s="322"/>
      <c r="F74" s="323" t="s">
        <v>116</v>
      </c>
      <c r="G74" s="324"/>
      <c r="H74" s="295" t="s">
        <v>219</v>
      </c>
    </row>
    <row r="75" spans="1:8" s="289" customFormat="1" ht="29.1" customHeight="1">
      <c r="A75" s="290"/>
      <c r="B75" s="284"/>
      <c r="C75" s="284"/>
      <c r="D75" s="284"/>
      <c r="E75" s="322" t="s">
        <v>2</v>
      </c>
      <c r="F75" s="322" t="s">
        <v>56</v>
      </c>
      <c r="G75" s="296">
        <f>ROUNDUP((('UK-R-Coffee Tables'!G66)/1.59)/10,0)*10</f>
        <v>1800</v>
      </c>
      <c r="H75" s="296">
        <f>ROUNDUP((('UK-R-Coffee Tables'!H66)/1.59)/10,0)*10</f>
        <v>2880</v>
      </c>
    </row>
    <row r="76" spans="1:8" ht="29.1" customHeight="1">
      <c r="E76" s="322" t="s">
        <v>3</v>
      </c>
      <c r="F76" s="322" t="s">
        <v>49</v>
      </c>
      <c r="G76" s="296">
        <f>ROUNDUP((('UK-R-Coffee Tables'!G67)/1.59)/10,0)*10</f>
        <v>1700</v>
      </c>
      <c r="H76" s="296">
        <f>ROUNDUP((('UK-R-Coffee Tables'!H67)/1.59)/10,0)*10</f>
        <v>3260</v>
      </c>
    </row>
    <row r="77" spans="1:8" ht="29.1" customHeight="1">
      <c r="E77" s="322" t="s">
        <v>4</v>
      </c>
      <c r="F77" s="322" t="s">
        <v>50</v>
      </c>
      <c r="G77" s="296">
        <f>ROUNDUP((('UK-R-Coffee Tables'!G68)/1.59)/10,0)*10</f>
        <v>1820</v>
      </c>
      <c r="H77" s="296">
        <f>ROUNDUP((('UK-R-Coffee Tables'!H68)/1.59)/10,0)*10</f>
        <v>3870</v>
      </c>
    </row>
    <row r="78" spans="1:8" ht="29.1" customHeight="1">
      <c r="E78" s="322"/>
      <c r="H78" s="319"/>
    </row>
    <row r="79" spans="1:8" ht="29.1" customHeight="1">
      <c r="E79" s="328" t="s">
        <v>22</v>
      </c>
      <c r="H79" s="319"/>
    </row>
    <row r="80" spans="1:8" ht="29.1" customHeight="1">
      <c r="D80" s="300"/>
      <c r="E80" s="301"/>
    </row>
    <row r="81" spans="1:8" ht="29.1" customHeight="1">
      <c r="D81" s="300"/>
    </row>
    <row r="82" spans="1:8" ht="29.1" customHeight="1">
      <c r="D82" s="300"/>
      <c r="E82" s="329" t="s">
        <v>129</v>
      </c>
      <c r="F82" s="330"/>
      <c r="G82" s="331"/>
      <c r="H82" s="381">
        <f>ROUNDUP((('UK-R-Coffee Tables'!H73)/1.59)/10,0)*10</f>
        <v>390</v>
      </c>
    </row>
    <row r="83" spans="1:8" ht="29.1" customHeight="1">
      <c r="D83" s="300"/>
      <c r="E83" s="319"/>
      <c r="H83" s="341"/>
    </row>
    <row r="84" spans="1:8" ht="29.1" customHeight="1">
      <c r="D84" s="300"/>
      <c r="E84" s="319"/>
      <c r="H84" s="341"/>
    </row>
    <row r="85" spans="1:8" ht="29.1" customHeight="1">
      <c r="E85" s="301"/>
      <c r="H85" s="341"/>
    </row>
    <row r="86" spans="1:8" ht="48.75">
      <c r="A86" s="278" t="s">
        <v>23</v>
      </c>
      <c r="B86" s="354" t="s">
        <v>30</v>
      </c>
      <c r="C86" s="350"/>
      <c r="D86" s="280"/>
      <c r="E86" s="281"/>
      <c r="F86" s="282"/>
      <c r="G86" s="283"/>
      <c r="H86" s="281"/>
    </row>
    <row r="87" spans="1:8" s="289" customFormat="1" ht="24" customHeight="1">
      <c r="A87" s="285"/>
      <c r="B87" s="285" t="s">
        <v>8</v>
      </c>
      <c r="C87" s="285"/>
      <c r="D87" s="285"/>
      <c r="E87" s="286" t="s">
        <v>0</v>
      </c>
      <c r="F87" s="287" t="s">
        <v>79</v>
      </c>
      <c r="G87" s="140" t="s">
        <v>323</v>
      </c>
      <c r="H87" s="266" t="s">
        <v>115</v>
      </c>
    </row>
    <row r="88" spans="1:8">
      <c r="A88" s="290"/>
      <c r="B88" s="290"/>
      <c r="D88" s="291"/>
      <c r="E88" s="292"/>
      <c r="F88" s="293" t="s">
        <v>116</v>
      </c>
      <c r="G88" s="294"/>
      <c r="H88" s="295" t="s">
        <v>219</v>
      </c>
    </row>
    <row r="89" spans="1:8">
      <c r="A89" s="290"/>
      <c r="E89" s="292" t="s">
        <v>2</v>
      </c>
      <c r="F89" s="292" t="s">
        <v>56</v>
      </c>
      <c r="G89" s="296">
        <f>ROUNDUP((('UK-R-Coffee Tables'!G78)/1.59)/10,0)*10</f>
        <v>1990</v>
      </c>
      <c r="H89" s="296">
        <f>ROUNDUP((('UK-R-Coffee Tables'!H78)/1.59)/10,0)*10</f>
        <v>3130</v>
      </c>
    </row>
    <row r="90" spans="1:8">
      <c r="E90" s="292" t="s">
        <v>3</v>
      </c>
      <c r="F90" s="292" t="s">
        <v>49</v>
      </c>
      <c r="G90" s="296">
        <f>ROUNDUP((('UK-R-Coffee Tables'!G79)/1.59)/10,0)*10</f>
        <v>2260</v>
      </c>
      <c r="H90" s="296">
        <f>ROUNDUP((('UK-R-Coffee Tables'!H79)/1.59)/10,0)*10</f>
        <v>3560</v>
      </c>
    </row>
    <row r="91" spans="1:8">
      <c r="E91" s="292" t="s">
        <v>4</v>
      </c>
      <c r="F91" s="292" t="s">
        <v>50</v>
      </c>
      <c r="G91" s="296">
        <f>ROUNDUP((('UK-R-Coffee Tables'!G80)/1.59)/10,0)*10</f>
        <v>2510</v>
      </c>
      <c r="H91" s="296">
        <f>ROUNDUP((('UK-R-Coffee Tables'!H80)/1.59)/10,0)*10</f>
        <v>4350</v>
      </c>
    </row>
    <row r="92" spans="1:8">
      <c r="E92" s="292"/>
      <c r="F92" s="292"/>
      <c r="G92" s="296"/>
      <c r="H92" s="65"/>
    </row>
    <row r="93" spans="1:8">
      <c r="E93" s="292"/>
      <c r="F93" s="292"/>
      <c r="G93" s="294"/>
      <c r="H93" s="294"/>
    </row>
    <row r="94" spans="1:8" s="316" customFormat="1">
      <c r="A94" s="284"/>
      <c r="B94" s="284"/>
      <c r="C94" s="284"/>
      <c r="D94" s="284"/>
      <c r="E94" s="297" t="s">
        <v>22</v>
      </c>
      <c r="F94" s="292"/>
      <c r="G94" s="298"/>
      <c r="H94" s="299"/>
    </row>
    <row r="95" spans="1:8" s="320" customFormat="1" ht="29.1" customHeight="1">
      <c r="A95" s="284"/>
      <c r="B95" s="284"/>
      <c r="C95" s="284"/>
      <c r="D95" s="300"/>
      <c r="E95" s="301"/>
      <c r="F95" s="292"/>
      <c r="G95" s="298"/>
      <c r="H95" s="299"/>
    </row>
    <row r="96" spans="1:8" ht="15.75">
      <c r="D96" s="300"/>
      <c r="E96" s="284"/>
      <c r="F96" s="284"/>
      <c r="G96" s="284"/>
      <c r="H96" s="284"/>
    </row>
    <row r="97" spans="1:8">
      <c r="D97" s="300"/>
      <c r="E97" s="302" t="s">
        <v>14</v>
      </c>
      <c r="F97" s="321"/>
      <c r="G97" s="304"/>
      <c r="H97" s="381">
        <f>ROUNDUP((('UK-R-Coffee Tables'!H86)/1.59)/10,0)*10</f>
        <v>510</v>
      </c>
    </row>
    <row r="98" spans="1:8">
      <c r="D98" s="300"/>
      <c r="E98" s="301"/>
      <c r="F98" s="292"/>
      <c r="G98" s="298"/>
      <c r="H98" s="299"/>
    </row>
    <row r="99" spans="1:8">
      <c r="D99" s="300"/>
      <c r="E99" s="301"/>
      <c r="F99" s="292"/>
      <c r="G99" s="298"/>
      <c r="H99" s="299"/>
    </row>
    <row r="100" spans="1:8" ht="18.75" customHeight="1">
      <c r="B100" s="385"/>
      <c r="C100" s="386"/>
      <c r="D100" s="386"/>
      <c r="E100" s="319"/>
      <c r="F100" s="322"/>
      <c r="G100" s="326"/>
      <c r="H100" s="319"/>
    </row>
    <row r="101" spans="1:8" s="289" customFormat="1">
      <c r="A101" s="285"/>
      <c r="B101" s="285" t="s">
        <v>29</v>
      </c>
      <c r="C101" s="285"/>
      <c r="D101" s="285"/>
      <c r="E101" s="286" t="s">
        <v>0</v>
      </c>
      <c r="F101" s="287" t="s">
        <v>79</v>
      </c>
      <c r="G101" s="140" t="s">
        <v>323</v>
      </c>
      <c r="H101" s="266" t="s">
        <v>115</v>
      </c>
    </row>
    <row r="102" spans="1:8">
      <c r="A102" s="290"/>
      <c r="B102" s="290"/>
      <c r="D102" s="291"/>
      <c r="E102" s="322"/>
      <c r="F102" s="323" t="s">
        <v>116</v>
      </c>
      <c r="G102" s="324"/>
      <c r="H102" s="295" t="s">
        <v>219</v>
      </c>
    </row>
    <row r="103" spans="1:8">
      <c r="A103" s="290"/>
      <c r="E103" s="322" t="s">
        <v>2</v>
      </c>
      <c r="F103" s="322" t="s">
        <v>51</v>
      </c>
      <c r="G103" s="296">
        <f>ROUNDUP((('UK-R-Coffee Tables'!G90)/1.59)/10,0)*10</f>
        <v>2430</v>
      </c>
      <c r="H103" s="296">
        <f>ROUNDUP((('UK-R-Coffee Tables'!H90)/1.59)/10,0)*10</f>
        <v>3990</v>
      </c>
    </row>
    <row r="104" spans="1:8" s="316" customFormat="1">
      <c r="A104" s="290"/>
      <c r="B104" s="284"/>
      <c r="C104" s="284"/>
      <c r="D104" s="284"/>
      <c r="E104" s="322" t="s">
        <v>3</v>
      </c>
      <c r="F104" s="322" t="s">
        <v>57</v>
      </c>
      <c r="G104" s="296">
        <f>ROUNDUP((('UK-R-Coffee Tables'!G91)/1.59)/10,0)*10</f>
        <v>2720</v>
      </c>
      <c r="H104" s="296">
        <f>ROUNDUP((('UK-R-Coffee Tables'!H91)/1.59)/10,0)*10</f>
        <v>4470</v>
      </c>
    </row>
    <row r="105" spans="1:8" s="316" customFormat="1">
      <c r="A105" s="290"/>
      <c r="B105" s="284"/>
      <c r="C105" s="284"/>
      <c r="D105" s="284"/>
      <c r="E105" s="322" t="s">
        <v>4</v>
      </c>
      <c r="F105" s="322" t="s">
        <v>58</v>
      </c>
      <c r="G105" s="296">
        <f>ROUNDUP((('UK-R-Coffee Tables'!G92)/1.59)/10,0)*10</f>
        <v>2850</v>
      </c>
      <c r="H105" s="296">
        <f>ROUNDUP((('UK-R-Coffee Tables'!H92)/1.59)/10,0)*10</f>
        <v>4960</v>
      </c>
    </row>
    <row r="106" spans="1:8" s="320" customFormat="1" ht="29.1" customHeight="1">
      <c r="A106" s="290"/>
      <c r="B106" s="284"/>
      <c r="C106" s="284"/>
      <c r="D106" s="284"/>
      <c r="E106" s="322" t="s">
        <v>5</v>
      </c>
      <c r="F106" s="322" t="s">
        <v>59</v>
      </c>
      <c r="G106" s="296">
        <f>ROUNDUP((('UK-R-Coffee Tables'!G93)/1.59)/10,0)*10</f>
        <v>3020</v>
      </c>
      <c r="H106" s="296">
        <f>ROUNDUP((('UK-R-Coffee Tables'!H93)/1.59)/10,0)*10</f>
        <v>6610</v>
      </c>
    </row>
    <row r="107" spans="1:8">
      <c r="F107" s="322"/>
      <c r="G107" s="326"/>
      <c r="H107" s="327"/>
    </row>
    <row r="108" spans="1:8">
      <c r="E108" s="328" t="s">
        <v>22</v>
      </c>
    </row>
    <row r="109" spans="1:8" ht="24" customHeight="1">
      <c r="D109" s="300"/>
      <c r="E109" s="301"/>
    </row>
    <row r="110" spans="1:8" ht="24" customHeight="1">
      <c r="D110" s="300"/>
    </row>
    <row r="111" spans="1:8">
      <c r="D111" s="300"/>
      <c r="E111" s="329" t="s">
        <v>14</v>
      </c>
      <c r="F111" s="330"/>
      <c r="G111" s="331"/>
      <c r="H111" s="381">
        <f>ROUNDUP((('UK-R-Coffee Tables'!H98)/1.59)/10,0)*10</f>
        <v>510</v>
      </c>
    </row>
    <row r="112" spans="1:8">
      <c r="D112" s="300"/>
      <c r="E112" s="301"/>
    </row>
    <row r="113" spans="1:8">
      <c r="D113" s="300"/>
      <c r="E113" s="301"/>
    </row>
    <row r="114" spans="1:8">
      <c r="D114" s="300"/>
      <c r="E114" s="333"/>
    </row>
    <row r="115" spans="1:8">
      <c r="D115" s="300"/>
      <c r="E115" s="333"/>
    </row>
    <row r="116" spans="1:8" s="289" customFormat="1">
      <c r="A116" s="285"/>
      <c r="B116" s="285" t="s">
        <v>15</v>
      </c>
      <c r="C116" s="285"/>
      <c r="D116" s="285"/>
      <c r="E116" s="286" t="s">
        <v>0</v>
      </c>
      <c r="F116" s="287" t="s">
        <v>79</v>
      </c>
      <c r="G116" s="140" t="s">
        <v>323</v>
      </c>
      <c r="H116" s="266" t="s">
        <v>115</v>
      </c>
    </row>
    <row r="117" spans="1:8" ht="29.1" customHeight="1">
      <c r="A117" s="290"/>
      <c r="B117" s="334"/>
      <c r="D117" s="291"/>
      <c r="E117" s="322"/>
      <c r="F117" s="323" t="s">
        <v>116</v>
      </c>
      <c r="G117" s="324"/>
      <c r="H117" s="295" t="s">
        <v>219</v>
      </c>
    </row>
    <row r="118" spans="1:8" s="289" customFormat="1" ht="29.1" customHeight="1">
      <c r="A118" s="290"/>
      <c r="B118" s="284"/>
      <c r="C118" s="284"/>
      <c r="D118" s="284"/>
      <c r="E118" s="292" t="s">
        <v>2</v>
      </c>
      <c r="F118" s="292" t="s">
        <v>16</v>
      </c>
      <c r="G118" s="296">
        <f>ROUNDUP((('UK-R-Coffee Tables'!G103)/1.59)/10,0)*10</f>
        <v>2720</v>
      </c>
      <c r="H118" s="296">
        <f>ROUNDUP((('UK-R-Coffee Tables'!H103)/1.59)/10,0)*10</f>
        <v>5060</v>
      </c>
    </row>
    <row r="119" spans="1:8" ht="29.1" customHeight="1">
      <c r="E119" s="292" t="s">
        <v>3</v>
      </c>
      <c r="F119" s="292" t="s">
        <v>17</v>
      </c>
      <c r="G119" s="296">
        <f>ROUNDUP((('UK-R-Coffee Tables'!G104)/1.59)/10,0)*10</f>
        <v>2960</v>
      </c>
      <c r="H119" s="296">
        <f>ROUNDUP((('UK-R-Coffee Tables'!H104)/1.59)/10,0)*10</f>
        <v>6020</v>
      </c>
    </row>
    <row r="120" spans="1:8" ht="29.1" customHeight="1">
      <c r="E120" s="292" t="s">
        <v>4</v>
      </c>
      <c r="F120" s="292" t="s">
        <v>55</v>
      </c>
      <c r="G120" s="296">
        <f>ROUNDUP((('UK-R-Coffee Tables'!G105)/1.59)/10,0)*10</f>
        <v>3500</v>
      </c>
      <c r="H120" s="296">
        <f>ROUNDUP((('UK-R-Coffee Tables'!H105)/1.59)/10,0)*10</f>
        <v>7460</v>
      </c>
    </row>
    <row r="121" spans="1:8" ht="29.1" customHeight="1">
      <c r="E121" s="335"/>
      <c r="F121" s="335"/>
      <c r="G121" s="336"/>
    </row>
    <row r="122" spans="1:8" ht="29.1" customHeight="1">
      <c r="E122" s="337" t="s">
        <v>22</v>
      </c>
      <c r="F122" s="335"/>
      <c r="G122" s="336"/>
    </row>
    <row r="123" spans="1:8" ht="29.1" customHeight="1">
      <c r="E123" s="301"/>
    </row>
    <row r="124" spans="1:8" ht="29.1" customHeight="1"/>
    <row r="125" spans="1:8" ht="29.1" customHeight="1">
      <c r="E125" s="329" t="s">
        <v>14</v>
      </c>
      <c r="F125" s="338"/>
      <c r="G125" s="339"/>
      <c r="H125" s="381">
        <f>ROUNDUP((('UK-R-Coffee Tables'!H110)/1.59)/10,0)*10</f>
        <v>510</v>
      </c>
    </row>
    <row r="126" spans="1:8" ht="29.1" customHeight="1">
      <c r="E126" s="319"/>
      <c r="F126" s="335"/>
      <c r="G126" s="336"/>
      <c r="H126" s="312"/>
    </row>
    <row r="127" spans="1:8" ht="29.1" customHeight="1">
      <c r="E127" s="301"/>
      <c r="F127" s="335"/>
      <c r="G127" s="336"/>
      <c r="H127" s="312"/>
    </row>
    <row r="128" spans="1:8" ht="48.75">
      <c r="A128" s="278"/>
      <c r="B128" s="354" t="s">
        <v>34</v>
      </c>
      <c r="C128" s="280"/>
      <c r="D128" s="280"/>
      <c r="E128" s="281"/>
      <c r="F128" s="282"/>
      <c r="G128" s="283"/>
      <c r="H128" s="281"/>
    </row>
    <row r="129" spans="1:8" s="289" customFormat="1">
      <c r="A129" s="285"/>
      <c r="B129" s="285" t="s">
        <v>8</v>
      </c>
      <c r="C129" s="285"/>
      <c r="D129" s="285"/>
      <c r="E129" s="286" t="s">
        <v>0</v>
      </c>
      <c r="F129" s="287" t="s">
        <v>79</v>
      </c>
      <c r="G129" s="140" t="s">
        <v>341</v>
      </c>
      <c r="H129" s="286" t="s">
        <v>82</v>
      </c>
    </row>
    <row r="130" spans="1:8" ht="29.1" customHeight="1">
      <c r="A130" s="290"/>
      <c r="B130" s="290"/>
      <c r="D130" s="291"/>
      <c r="E130" s="322"/>
      <c r="F130" s="323" t="s">
        <v>116</v>
      </c>
      <c r="G130" s="324"/>
      <c r="H130" s="319"/>
    </row>
    <row r="131" spans="1:8" s="289" customFormat="1" ht="29.1" customHeight="1">
      <c r="A131" s="290"/>
      <c r="B131" s="284"/>
      <c r="C131" s="284"/>
      <c r="D131" s="284"/>
      <c r="E131" s="322" t="s">
        <v>2</v>
      </c>
      <c r="F131" s="322" t="s">
        <v>56</v>
      </c>
      <c r="G131" s="296">
        <f>ROUNDUP((('UK-R-Coffee Tables'!G115)/1.59)/10,0)*10</f>
        <v>1000</v>
      </c>
      <c r="H131" s="296">
        <f>ROUNDUP((('UK-R-Coffee Tables'!H115)/1.59)/10,0)*10</f>
        <v>1660</v>
      </c>
    </row>
    <row r="132" spans="1:8" ht="29.1" customHeight="1">
      <c r="E132" s="322" t="s">
        <v>3</v>
      </c>
      <c r="F132" s="322" t="s">
        <v>49</v>
      </c>
      <c r="G132" s="296">
        <f>ROUNDUP((('UK-R-Coffee Tables'!G116)/1.59)/10,0)*10</f>
        <v>1270</v>
      </c>
      <c r="H132" s="296">
        <f>ROUNDUP((('UK-R-Coffee Tables'!H116)/1.59)/10,0)*10</f>
        <v>2110</v>
      </c>
    </row>
    <row r="133" spans="1:8" ht="29.1" customHeight="1">
      <c r="E133" s="322" t="s">
        <v>4</v>
      </c>
      <c r="F133" s="322" t="s">
        <v>50</v>
      </c>
      <c r="G133" s="296">
        <f>ROUNDUP((('UK-R-Coffee Tables'!G117)/1.59)/10,0)*10</f>
        <v>2020</v>
      </c>
      <c r="H133" s="296">
        <f>ROUNDUP((('UK-R-Coffee Tables'!H117)/1.59)/10,0)*10</f>
        <v>2810</v>
      </c>
    </row>
    <row r="134" spans="1:8" ht="29.1" customHeight="1">
      <c r="E134" s="322"/>
      <c r="H134" s="319"/>
    </row>
    <row r="135" spans="1:8" ht="29.1" customHeight="1">
      <c r="E135" s="328" t="s">
        <v>22</v>
      </c>
      <c r="H135" s="319"/>
    </row>
    <row r="136" spans="1:8" ht="29.1" customHeight="1">
      <c r="D136" s="300"/>
      <c r="E136" s="301"/>
    </row>
    <row r="137" spans="1:8" ht="29.1" customHeight="1">
      <c r="D137" s="300"/>
    </row>
    <row r="138" spans="1:8" ht="29.1" customHeight="1">
      <c r="D138" s="300"/>
      <c r="E138" s="329" t="s">
        <v>129</v>
      </c>
      <c r="F138" s="330"/>
      <c r="G138" s="331"/>
      <c r="H138" s="381">
        <f>ROUNDUP((('UK-R-Coffee Tables'!H122)/1.59)/10,0)*10</f>
        <v>390</v>
      </c>
    </row>
    <row r="139" spans="1:8" ht="29.1" customHeight="1">
      <c r="D139" s="300"/>
      <c r="E139" s="319"/>
      <c r="H139" s="296"/>
    </row>
    <row r="140" spans="1:8" ht="29.1" customHeight="1">
      <c r="B140" s="354" t="s">
        <v>34</v>
      </c>
      <c r="E140" s="311"/>
      <c r="H140" s="312"/>
    </row>
    <row r="141" spans="1:8" s="289" customFormat="1">
      <c r="A141" s="285"/>
      <c r="B141" s="285" t="s">
        <v>29</v>
      </c>
      <c r="C141" s="285"/>
      <c r="D141" s="285"/>
      <c r="E141" s="286" t="s">
        <v>0</v>
      </c>
      <c r="F141" s="287" t="s">
        <v>79</v>
      </c>
      <c r="G141" s="140" t="s">
        <v>341</v>
      </c>
      <c r="H141" s="286" t="s">
        <v>82</v>
      </c>
    </row>
    <row r="142" spans="1:8" ht="29.1" customHeight="1">
      <c r="A142" s="290"/>
      <c r="B142" s="290"/>
      <c r="D142" s="291"/>
      <c r="E142" s="322"/>
      <c r="F142" s="323" t="s">
        <v>116</v>
      </c>
      <c r="G142" s="324"/>
      <c r="H142" s="319"/>
    </row>
    <row r="143" spans="1:8" ht="29.1" customHeight="1">
      <c r="A143" s="290"/>
      <c r="E143" s="322" t="s">
        <v>2</v>
      </c>
      <c r="F143" s="322" t="s">
        <v>51</v>
      </c>
      <c r="G143" s="296">
        <f>ROUNDUP((('UK-R-Coffee Tables'!G126)/1.59)/10,0)*10</f>
        <v>1510</v>
      </c>
      <c r="H143" s="296">
        <f>ROUNDUP((('UK-R-Coffee Tables'!H126)/1.59)/10,0)*10</f>
        <v>2510</v>
      </c>
    </row>
    <row r="144" spans="1:8" s="289" customFormat="1" ht="29.1" customHeight="1">
      <c r="A144" s="284"/>
      <c r="B144" s="284"/>
      <c r="C144" s="284"/>
      <c r="D144" s="284"/>
      <c r="E144" s="322" t="s">
        <v>3</v>
      </c>
      <c r="F144" s="322" t="s">
        <v>57</v>
      </c>
      <c r="G144" s="296">
        <f>ROUNDUP((('UK-R-Coffee Tables'!G127)/1.59)/10,0)*10</f>
        <v>1820</v>
      </c>
      <c r="H144" s="296">
        <f>ROUNDUP((('UK-R-Coffee Tables'!H127)/1.59)/10,0)*10</f>
        <v>3040</v>
      </c>
    </row>
    <row r="145" spans="1:8" ht="29.1" customHeight="1">
      <c r="E145" s="322" t="s">
        <v>4</v>
      </c>
      <c r="F145" s="322" t="s">
        <v>62</v>
      </c>
      <c r="G145" s="296">
        <f>ROUNDUP((('UK-R-Coffee Tables'!G128)/1.59)/10,0)*10</f>
        <v>2170</v>
      </c>
      <c r="H145" s="296">
        <f>ROUNDUP((('UK-R-Coffee Tables'!H128)/1.59)/10,0)*10</f>
        <v>3610</v>
      </c>
    </row>
    <row r="146" spans="1:8" ht="29.1" customHeight="1">
      <c r="E146" s="322" t="s">
        <v>5</v>
      </c>
      <c r="F146" s="322" t="s">
        <v>59</v>
      </c>
      <c r="G146" s="296">
        <f>ROUNDUP((('UK-R-Coffee Tables'!G129)/1.59)/10,0)*10</f>
        <v>2950</v>
      </c>
      <c r="H146" s="296">
        <f>ROUNDUP((('UK-R-Coffee Tables'!H129)/1.59)/10,0)*10</f>
        <v>4910</v>
      </c>
    </row>
    <row r="147" spans="1:8" ht="29.1" customHeight="1">
      <c r="F147" s="322"/>
      <c r="G147" s="326"/>
      <c r="H147" s="65"/>
    </row>
    <row r="148" spans="1:8" ht="29.1" customHeight="1">
      <c r="E148" s="328" t="s">
        <v>22</v>
      </c>
      <c r="H148" s="65"/>
    </row>
    <row r="149" spans="1:8" ht="29.1" customHeight="1">
      <c r="D149" s="300"/>
      <c r="E149" s="301"/>
      <c r="H149" s="65"/>
    </row>
    <row r="150" spans="1:8" ht="29.1" customHeight="1">
      <c r="D150" s="300"/>
      <c r="H150" s="65"/>
    </row>
    <row r="151" spans="1:8" ht="29.1" customHeight="1">
      <c r="D151" s="300"/>
      <c r="E151" s="329" t="s">
        <v>129</v>
      </c>
      <c r="F151" s="330"/>
      <c r="G151" s="331"/>
      <c r="H151" s="381">
        <f>ROUNDUP((('UK-R-Coffee Tables'!H134)/1.59)/10,0)*10</f>
        <v>390</v>
      </c>
    </row>
    <row r="152" spans="1:8" ht="29.1" customHeight="1">
      <c r="D152" s="300"/>
      <c r="E152" s="301"/>
      <c r="H152" s="341"/>
    </row>
    <row r="153" spans="1:8" ht="48.75">
      <c r="A153" s="278"/>
      <c r="B153" s="354" t="s">
        <v>34</v>
      </c>
      <c r="C153" s="280"/>
      <c r="D153" s="280"/>
      <c r="E153" s="281"/>
      <c r="F153" s="282"/>
      <c r="G153" s="283"/>
      <c r="H153" s="281"/>
    </row>
    <row r="154" spans="1:8" s="289" customFormat="1">
      <c r="A154" s="285"/>
      <c r="B154" s="285" t="s">
        <v>15</v>
      </c>
      <c r="C154" s="285"/>
      <c r="D154" s="285"/>
      <c r="E154" s="286" t="s">
        <v>0</v>
      </c>
      <c r="F154" s="287" t="s">
        <v>79</v>
      </c>
      <c r="G154" s="140" t="s">
        <v>341</v>
      </c>
      <c r="H154" s="286" t="s">
        <v>82</v>
      </c>
    </row>
    <row r="155" spans="1:8" ht="29.1" customHeight="1">
      <c r="A155" s="290"/>
      <c r="B155" s="290"/>
      <c r="D155" s="291"/>
      <c r="E155" s="322"/>
      <c r="F155" s="323" t="s">
        <v>116</v>
      </c>
      <c r="G155" s="324"/>
      <c r="H155" s="319"/>
    </row>
    <row r="156" spans="1:8" ht="29.1" customHeight="1">
      <c r="A156" s="290"/>
      <c r="E156" s="322" t="s">
        <v>2</v>
      </c>
      <c r="F156" s="322" t="s">
        <v>16</v>
      </c>
      <c r="G156" s="296">
        <f>ROUNDUP((('UK-R-Coffee Tables'!G139)/1.59)/10,0)*10</f>
        <v>1730</v>
      </c>
      <c r="H156" s="296">
        <f>ROUNDUP((('UK-R-Coffee Tables'!H139)/1.59)/10,0)*10</f>
        <v>3150</v>
      </c>
    </row>
    <row r="157" spans="1:8" ht="29.1" customHeight="1">
      <c r="E157" s="322" t="s">
        <v>3</v>
      </c>
      <c r="F157" s="322" t="s">
        <v>17</v>
      </c>
      <c r="G157" s="296">
        <f>ROUNDUP((('UK-R-Coffee Tables'!G140)/1.59)/10,0)*10</f>
        <v>2500</v>
      </c>
      <c r="H157" s="296">
        <f>ROUNDUP((('UK-R-Coffee Tables'!H140)/1.59)/10,0)*10</f>
        <v>4530</v>
      </c>
    </row>
    <row r="158" spans="1:8" ht="29.1" customHeight="1">
      <c r="E158" s="322" t="s">
        <v>4</v>
      </c>
      <c r="F158" s="322" t="s">
        <v>63</v>
      </c>
      <c r="G158" s="296">
        <f>ROUNDUP((('UK-R-Coffee Tables'!G141)/1.59)/10,0)*10</f>
        <v>3390</v>
      </c>
      <c r="H158" s="296">
        <f>ROUNDUP((('UK-R-Coffee Tables'!H141)/1.59)/10,0)*10</f>
        <v>6160</v>
      </c>
    </row>
    <row r="159" spans="1:8" s="289" customFormat="1" ht="29.1" customHeight="1">
      <c r="A159" s="284"/>
      <c r="B159" s="284"/>
      <c r="C159" s="284"/>
      <c r="D159" s="284"/>
      <c r="E159" s="275"/>
      <c r="F159" s="322"/>
      <c r="G159" s="326"/>
      <c r="H159" s="319"/>
    </row>
    <row r="160" spans="1:8" ht="29.1" customHeight="1">
      <c r="E160" s="328" t="s">
        <v>22</v>
      </c>
      <c r="H160" s="319"/>
    </row>
    <row r="161" spans="1:8" ht="29.1" customHeight="1">
      <c r="D161" s="300"/>
      <c r="E161" s="301"/>
    </row>
    <row r="162" spans="1:8" ht="29.1" customHeight="1">
      <c r="D162" s="300"/>
    </row>
    <row r="163" spans="1:8" ht="29.1" customHeight="1">
      <c r="D163" s="300"/>
      <c r="E163" s="329" t="s">
        <v>129</v>
      </c>
      <c r="F163" s="330"/>
      <c r="G163" s="331"/>
      <c r="H163" s="381">
        <f>ROUNDUP((('UK-R-Coffee Tables'!H146)/1.59)/10,0)*10</f>
        <v>390</v>
      </c>
    </row>
    <row r="164" spans="1:8" ht="29.1" customHeight="1">
      <c r="D164" s="300"/>
      <c r="E164" s="301"/>
      <c r="H164" s="341"/>
    </row>
    <row r="165" spans="1:8" ht="30.75" customHeight="1">
      <c r="D165" s="300"/>
      <c r="E165" s="319"/>
      <c r="H165" s="341"/>
    </row>
    <row r="166" spans="1:8" ht="48.75">
      <c r="A166" s="278"/>
      <c r="B166" s="25" t="s">
        <v>235</v>
      </c>
      <c r="C166" s="280"/>
      <c r="D166" s="280"/>
      <c r="E166" s="281"/>
      <c r="F166" s="282"/>
      <c r="G166" s="283"/>
      <c r="H166" s="281"/>
    </row>
    <row r="167" spans="1:8" s="289" customFormat="1">
      <c r="A167" s="285"/>
      <c r="B167" s="26" t="s">
        <v>551</v>
      </c>
      <c r="C167" s="285"/>
      <c r="D167" s="285"/>
      <c r="E167" s="286" t="s">
        <v>0</v>
      </c>
      <c r="F167" s="287" t="s">
        <v>79</v>
      </c>
      <c r="G167" s="140" t="s">
        <v>552</v>
      </c>
      <c r="H167" s="266" t="s">
        <v>114</v>
      </c>
    </row>
    <row r="168" spans="1:8" ht="78.75">
      <c r="A168" s="290"/>
      <c r="B168" s="290"/>
      <c r="D168" s="291"/>
      <c r="E168" s="322"/>
      <c r="F168" s="17" t="s">
        <v>645</v>
      </c>
      <c r="G168" s="324"/>
      <c r="H168" s="652" t="s">
        <v>702</v>
      </c>
    </row>
    <row r="169" spans="1:8" s="320" customFormat="1" ht="29.1" customHeight="1">
      <c r="A169" s="290"/>
      <c r="B169" s="284"/>
      <c r="C169" s="284"/>
      <c r="D169" s="284"/>
      <c r="E169" s="16" t="s">
        <v>2</v>
      </c>
      <c r="F169" s="16" t="s">
        <v>275</v>
      </c>
      <c r="G169" s="296">
        <f>ROUNDUP((('UK-R-Coffee Tables'!G151)/1.59)/10,0)*10</f>
        <v>3520</v>
      </c>
      <c r="H169" s="296">
        <f>ROUNDUP((('UK-R-Coffee Tables'!H151)/1.59)/10,0)*10</f>
        <v>5060</v>
      </c>
    </row>
    <row r="170" spans="1:8" s="320" customFormat="1" ht="29.1" customHeight="1">
      <c r="A170" s="290"/>
      <c r="B170" s="284"/>
      <c r="C170" s="284"/>
      <c r="D170" s="284"/>
      <c r="E170" s="16" t="s">
        <v>3</v>
      </c>
      <c r="F170" s="16" t="s">
        <v>342</v>
      </c>
      <c r="G170" s="296">
        <f>ROUNDUP((('UK-R-Coffee Tables'!G152)/1.59)/10,0)*10</f>
        <v>3730</v>
      </c>
      <c r="H170" s="296">
        <f>ROUNDUP((('UK-R-Coffee Tables'!H152)/1.59)/10,0)*10</f>
        <v>5580</v>
      </c>
    </row>
    <row r="171" spans="1:8" s="320" customFormat="1" ht="29.1" customHeight="1">
      <c r="A171" s="290"/>
      <c r="B171" s="284"/>
      <c r="C171" s="284"/>
      <c r="D171" s="284"/>
      <c r="E171" s="16" t="s">
        <v>4</v>
      </c>
      <c r="F171" s="16" t="s">
        <v>704</v>
      </c>
      <c r="G171" s="296">
        <f>ROUNDUP((('UK-R-Coffee Tables'!G153)/1.59)/10,0)*10</f>
        <v>3940</v>
      </c>
      <c r="H171" s="296">
        <f>ROUNDUP((('UK-R-Coffee Tables'!H153)/1.59)/10,0)*10</f>
        <v>6340</v>
      </c>
    </row>
    <row r="172" spans="1:8" ht="29.1" customHeight="1">
      <c r="A172" s="290"/>
      <c r="E172" s="322"/>
      <c r="F172" s="322"/>
      <c r="G172" s="325"/>
    </row>
    <row r="173" spans="1:8" ht="29.1" customHeight="1">
      <c r="E173" s="322"/>
    </row>
    <row r="174" spans="1:8" ht="29.1" customHeight="1">
      <c r="E174" s="328" t="s">
        <v>22</v>
      </c>
    </row>
    <row r="175" spans="1:8" ht="29.1" customHeight="1">
      <c r="D175" s="300"/>
      <c r="E175" s="301"/>
    </row>
    <row r="176" spans="1:8" ht="29.1" customHeight="1">
      <c r="D176" s="300"/>
    </row>
    <row r="177" spans="1:8" ht="29.1" customHeight="1">
      <c r="D177" s="300"/>
      <c r="E177" s="82" t="s">
        <v>14</v>
      </c>
      <c r="F177" s="330"/>
      <c r="G177" s="331"/>
      <c r="H177" s="381">
        <f>ROUNDUP((('UK-R-Coffee Tables'!H158)/1.59)/10,0)*10</f>
        <v>420</v>
      </c>
    </row>
    <row r="178" spans="1:8" ht="29.1" customHeight="1">
      <c r="D178" s="300"/>
      <c r="E178" s="23"/>
      <c r="H178" s="296"/>
    </row>
    <row r="179" spans="1:8" ht="29.1" customHeight="1">
      <c r="D179" s="300"/>
      <c r="E179" s="23" t="s">
        <v>586</v>
      </c>
      <c r="H179" s="296"/>
    </row>
    <row r="180" spans="1:8" ht="42" customHeight="1">
      <c r="D180" s="300"/>
      <c r="E180" s="23"/>
      <c r="H180" s="312"/>
    </row>
    <row r="181" spans="1:8" ht="48.75">
      <c r="A181" s="278"/>
      <c r="B181" s="25" t="s">
        <v>235</v>
      </c>
      <c r="C181" s="280"/>
      <c r="D181" s="280"/>
      <c r="E181" s="281"/>
      <c r="F181" s="282"/>
      <c r="G181" s="283"/>
      <c r="H181" s="281"/>
    </row>
    <row r="182" spans="1:8" s="289" customFormat="1">
      <c r="A182" s="285"/>
      <c r="B182" s="26" t="s">
        <v>15</v>
      </c>
      <c r="C182" s="285"/>
      <c r="D182" s="285"/>
      <c r="E182" s="286" t="s">
        <v>0</v>
      </c>
      <c r="F182" s="287" t="s">
        <v>79</v>
      </c>
      <c r="G182" s="140" t="s">
        <v>439</v>
      </c>
      <c r="H182" s="313"/>
    </row>
    <row r="183" spans="1:8" ht="29.1" customHeight="1">
      <c r="A183" s="290"/>
      <c r="B183" s="290"/>
      <c r="D183" s="291"/>
      <c r="E183" s="322"/>
      <c r="F183" s="17" t="s">
        <v>343</v>
      </c>
      <c r="G183" s="218" t="s">
        <v>702</v>
      </c>
      <c r="H183" s="335"/>
    </row>
    <row r="184" spans="1:8" s="320" customFormat="1" ht="29.1" customHeight="1">
      <c r="A184" s="290"/>
      <c r="B184" s="284"/>
      <c r="C184" s="284"/>
      <c r="D184" s="284"/>
      <c r="E184" s="16" t="s">
        <v>3</v>
      </c>
      <c r="F184" s="16" t="s">
        <v>275</v>
      </c>
      <c r="G184" s="296">
        <f>ROUNDUP((('UK-R-Coffee Tables'!G165)/1.59)/10,0)*10</f>
        <v>5190</v>
      </c>
      <c r="H184" s="275"/>
    </row>
    <row r="185" spans="1:8" ht="29.1" customHeight="1">
      <c r="A185" s="290"/>
      <c r="E185" s="322"/>
      <c r="F185" s="322"/>
      <c r="G185" s="325"/>
    </row>
    <row r="186" spans="1:8" ht="29.1" customHeight="1">
      <c r="E186" s="322"/>
    </row>
    <row r="187" spans="1:8" ht="29.1" customHeight="1">
      <c r="E187" s="328" t="s">
        <v>22</v>
      </c>
    </row>
    <row r="188" spans="1:8" ht="29.1" customHeight="1">
      <c r="D188" s="300"/>
      <c r="E188" s="301"/>
    </row>
    <row r="189" spans="1:8" ht="29.1" customHeight="1">
      <c r="D189" s="300"/>
    </row>
    <row r="190" spans="1:8" ht="29.1" customHeight="1">
      <c r="D190" s="300"/>
      <c r="E190" s="82" t="s">
        <v>84</v>
      </c>
      <c r="F190" s="330"/>
      <c r="G190" s="331"/>
      <c r="H190" s="381">
        <f>ROUNDUP((('UK-R-Coffee Tables'!H171)/1.59)/10,0)*10</f>
        <v>2090</v>
      </c>
    </row>
    <row r="191" spans="1:8" ht="94.5" customHeight="1">
      <c r="D191" s="300"/>
      <c r="E191" s="23"/>
      <c r="H191" s="312"/>
    </row>
    <row r="192" spans="1:8" ht="94.5" customHeight="1">
      <c r="D192" s="300"/>
      <c r="E192" s="23"/>
      <c r="H192" s="312"/>
    </row>
    <row r="193" spans="1:8" ht="130.5" customHeight="1">
      <c r="D193" s="300"/>
      <c r="E193" s="23"/>
      <c r="H193" s="312"/>
    </row>
    <row r="194" spans="1:8" ht="48.75">
      <c r="A194" s="278"/>
      <c r="B194" s="354" t="s">
        <v>35</v>
      </c>
      <c r="C194" s="280"/>
      <c r="D194" s="280"/>
      <c r="E194" s="281"/>
      <c r="F194" s="282"/>
      <c r="G194" s="283"/>
      <c r="H194" s="281"/>
    </row>
    <row r="195" spans="1:8" s="289" customFormat="1">
      <c r="A195" s="285"/>
      <c r="B195" s="285" t="s">
        <v>8</v>
      </c>
      <c r="C195" s="285"/>
      <c r="D195" s="285"/>
      <c r="E195" s="286" t="s">
        <v>0</v>
      </c>
      <c r="F195" s="287" t="s">
        <v>79</v>
      </c>
      <c r="G195" s="140" t="s">
        <v>341</v>
      </c>
      <c r="H195" s="286" t="s">
        <v>82</v>
      </c>
    </row>
    <row r="196" spans="1:8" ht="29.1" customHeight="1">
      <c r="A196" s="290"/>
      <c r="B196" s="290"/>
      <c r="D196" s="291"/>
      <c r="E196" s="322"/>
      <c r="F196" s="323" t="s">
        <v>116</v>
      </c>
      <c r="G196" s="324"/>
      <c r="H196" s="335"/>
    </row>
    <row r="197" spans="1:8" ht="29.1" customHeight="1">
      <c r="A197" s="290"/>
      <c r="E197" s="322" t="s">
        <v>2</v>
      </c>
      <c r="F197" s="322" t="s">
        <v>56</v>
      </c>
      <c r="G197" s="296">
        <f>ROUNDUP((('UK-R-Coffee Tables'!G177)/1.59)/10,0)*10</f>
        <v>1000</v>
      </c>
      <c r="H197" s="296">
        <f>ROUNDUP((('UK-R-Coffee Tables'!H177)/1.59)/10,0)*10</f>
        <v>1660</v>
      </c>
    </row>
    <row r="198" spans="1:8" s="320" customFormat="1" ht="29.1" customHeight="1">
      <c r="A198" s="284"/>
      <c r="B198" s="284"/>
      <c r="C198" s="284"/>
      <c r="D198" s="284"/>
      <c r="E198" s="322" t="s">
        <v>3</v>
      </c>
      <c r="F198" s="322" t="s">
        <v>49</v>
      </c>
      <c r="G198" s="296">
        <f>ROUNDUP((('UK-R-Coffee Tables'!G178)/1.59)/10,0)*10</f>
        <v>1270</v>
      </c>
      <c r="H198" s="296">
        <f>ROUNDUP((('UK-R-Coffee Tables'!H178)/1.59)/10,0)*10</f>
        <v>2110</v>
      </c>
    </row>
    <row r="199" spans="1:8" ht="29.1" customHeight="1">
      <c r="E199" s="322" t="s">
        <v>4</v>
      </c>
      <c r="F199" s="322" t="s">
        <v>50</v>
      </c>
      <c r="G199" s="296">
        <f>ROUNDUP((('UK-R-Coffee Tables'!G179)/1.59)/10,0)*10</f>
        <v>1690</v>
      </c>
      <c r="H199" s="296">
        <f>ROUNDUP((('UK-R-Coffee Tables'!H179)/1.59)/10,0)*10</f>
        <v>2810</v>
      </c>
    </row>
    <row r="200" spans="1:8" ht="29.1" customHeight="1">
      <c r="F200" s="322"/>
      <c r="G200" s="326"/>
    </row>
    <row r="201" spans="1:8" ht="29.1" customHeight="1">
      <c r="E201" s="328" t="s">
        <v>22</v>
      </c>
    </row>
    <row r="202" spans="1:8" ht="29.1" customHeight="1">
      <c r="D202" s="300"/>
      <c r="E202" s="301"/>
    </row>
    <row r="203" spans="1:8" ht="29.1" customHeight="1">
      <c r="D203" s="300"/>
    </row>
    <row r="204" spans="1:8" ht="29.1" customHeight="1">
      <c r="D204" s="300"/>
      <c r="E204" s="329" t="s">
        <v>14</v>
      </c>
      <c r="F204" s="330"/>
      <c r="G204" s="331"/>
      <c r="H204" s="381">
        <f>ROUNDUP((('UK-R-Coffee Tables'!H184)/1.59)/10,0)*10</f>
        <v>390</v>
      </c>
    </row>
    <row r="205" spans="1:8" ht="29.1" customHeight="1">
      <c r="D205" s="300"/>
      <c r="E205" s="301"/>
    </row>
    <row r="206" spans="1:8" ht="29.1" customHeight="1">
      <c r="D206" s="300"/>
      <c r="E206" s="301"/>
      <c r="H206" s="312"/>
    </row>
    <row r="207" spans="1:8" ht="89.25" customHeight="1">
      <c r="D207" s="300"/>
    </row>
    <row r="209" spans="1:8" ht="48.75">
      <c r="A209" s="278"/>
      <c r="B209" s="354" t="s">
        <v>35</v>
      </c>
      <c r="C209" s="280"/>
      <c r="D209" s="280"/>
      <c r="E209" s="281"/>
      <c r="F209" s="282"/>
      <c r="G209" s="283"/>
      <c r="H209" s="281"/>
    </row>
    <row r="210" spans="1:8" s="289" customFormat="1">
      <c r="A210" s="285"/>
      <c r="B210" s="285" t="s">
        <v>29</v>
      </c>
      <c r="C210" s="285"/>
      <c r="D210" s="285"/>
      <c r="E210" s="286" t="s">
        <v>0</v>
      </c>
      <c r="F210" s="287" t="s">
        <v>79</v>
      </c>
      <c r="G210" s="140" t="s">
        <v>341</v>
      </c>
      <c r="H210" s="288" t="s">
        <v>82</v>
      </c>
    </row>
    <row r="211" spans="1:8" ht="29.1" customHeight="1">
      <c r="A211" s="290"/>
      <c r="B211" s="290"/>
      <c r="D211" s="291"/>
      <c r="E211" s="322"/>
      <c r="F211" s="323" t="s">
        <v>116</v>
      </c>
      <c r="G211" s="324"/>
      <c r="H211" s="335"/>
    </row>
    <row r="212" spans="1:8" ht="29.1" customHeight="1">
      <c r="A212" s="290"/>
      <c r="E212" s="322" t="s">
        <v>2</v>
      </c>
      <c r="F212" s="322" t="s">
        <v>51</v>
      </c>
      <c r="G212" s="296">
        <f>ROUNDUP((('UK-R-Coffee Tables'!G189)/1.59)/10,0)*10</f>
        <v>1510</v>
      </c>
      <c r="H212" s="296">
        <f>ROUNDUP((('UK-R-Coffee Tables'!H189)/1.59)/10,0)*10</f>
        <v>2510</v>
      </c>
    </row>
    <row r="213" spans="1:8" s="320" customFormat="1" ht="29.1" customHeight="1">
      <c r="A213" s="290"/>
      <c r="B213" s="284"/>
      <c r="C213" s="284"/>
      <c r="D213" s="284"/>
      <c r="E213" s="322" t="s">
        <v>3</v>
      </c>
      <c r="F213" s="322" t="s">
        <v>57</v>
      </c>
      <c r="G213" s="296">
        <f>ROUNDUP((('UK-R-Coffee Tables'!G190)/1.59)/10,0)*10</f>
        <v>1820</v>
      </c>
      <c r="H213" s="296">
        <f>ROUNDUP((('UK-R-Coffee Tables'!H190)/1.59)/10,0)*10</f>
        <v>3040</v>
      </c>
    </row>
    <row r="214" spans="1:8" ht="29.1" customHeight="1">
      <c r="A214" s="290"/>
      <c r="E214" s="322" t="s">
        <v>4</v>
      </c>
      <c r="F214" s="322" t="s">
        <v>62</v>
      </c>
      <c r="G214" s="296">
        <f>ROUNDUP((('UK-R-Coffee Tables'!G191)/1.59)/10,0)*10</f>
        <v>2170</v>
      </c>
      <c r="H214" s="296">
        <f>ROUNDUP((('UK-R-Coffee Tables'!H191)/1.59)/10,0)*10</f>
        <v>3610</v>
      </c>
    </row>
    <row r="215" spans="1:8" ht="29.1" customHeight="1">
      <c r="A215" s="290"/>
      <c r="E215" s="322" t="s">
        <v>5</v>
      </c>
      <c r="F215" s="322" t="s">
        <v>59</v>
      </c>
      <c r="G215" s="296">
        <f>ROUNDUP((('UK-R-Coffee Tables'!G192)/1.59)/10,0)*10</f>
        <v>2950</v>
      </c>
      <c r="H215" s="296">
        <f>ROUNDUP((('UK-R-Coffee Tables'!H192)/1.59)/10,0)*10</f>
        <v>4910</v>
      </c>
    </row>
    <row r="216" spans="1:8" ht="29.1" customHeight="1">
      <c r="D216" s="300"/>
      <c r="E216" s="310"/>
      <c r="H216" s="312"/>
    </row>
    <row r="217" spans="1:8" ht="29.1" customHeight="1">
      <c r="E217" s="328" t="s">
        <v>22</v>
      </c>
    </row>
    <row r="218" spans="1:8" ht="29.1" customHeight="1">
      <c r="D218" s="300"/>
      <c r="E218" s="301"/>
    </row>
    <row r="219" spans="1:8" ht="29.1" customHeight="1">
      <c r="D219" s="300"/>
    </row>
    <row r="220" spans="1:8" ht="29.1" customHeight="1">
      <c r="D220" s="300"/>
      <c r="E220" s="329" t="s">
        <v>14</v>
      </c>
      <c r="F220" s="330"/>
      <c r="G220" s="331"/>
      <c r="H220" s="381">
        <f>ROUNDUP((('UK-R-Coffee Tables'!H197)/1.59)/10,0)*10</f>
        <v>390</v>
      </c>
    </row>
    <row r="221" spans="1:8" ht="147" customHeight="1">
      <c r="B221" s="354" t="s">
        <v>35</v>
      </c>
      <c r="D221" s="300"/>
      <c r="E221" s="301"/>
    </row>
    <row r="222" spans="1:8" s="289" customFormat="1">
      <c r="A222" s="285"/>
      <c r="B222" s="285" t="s">
        <v>15</v>
      </c>
      <c r="C222" s="285"/>
      <c r="D222" s="285"/>
      <c r="E222" s="286" t="s">
        <v>0</v>
      </c>
      <c r="F222" s="287" t="s">
        <v>79</v>
      </c>
      <c r="G222" s="140" t="s">
        <v>341</v>
      </c>
      <c r="H222" s="288" t="s">
        <v>82</v>
      </c>
    </row>
    <row r="223" spans="1:8" ht="29.1" customHeight="1">
      <c r="A223" s="290"/>
      <c r="B223" s="290"/>
      <c r="D223" s="291"/>
      <c r="E223" s="322"/>
      <c r="F223" s="323" t="s">
        <v>116</v>
      </c>
      <c r="G223" s="324"/>
      <c r="H223" s="335"/>
    </row>
    <row r="224" spans="1:8" s="320" customFormat="1" ht="29.1" customHeight="1">
      <c r="A224" s="290"/>
      <c r="B224" s="284"/>
      <c r="C224" s="284"/>
      <c r="D224" s="284"/>
      <c r="E224" s="322" t="s">
        <v>2</v>
      </c>
      <c r="F224" s="322" t="s">
        <v>16</v>
      </c>
      <c r="G224" s="296">
        <f>ROUNDUP((('UK-R-Coffee Tables'!G201)/1.59)/10,0)*10</f>
        <v>1730</v>
      </c>
      <c r="H224" s="296">
        <f>ROUNDUP((('UK-R-Coffee Tables'!H201)/1.59)/10,0)*10</f>
        <v>3150</v>
      </c>
    </row>
    <row r="225" spans="1:8" ht="29.1" customHeight="1">
      <c r="A225" s="290"/>
      <c r="E225" s="322" t="s">
        <v>3</v>
      </c>
      <c r="F225" s="322" t="s">
        <v>17</v>
      </c>
      <c r="G225" s="296">
        <f>ROUNDUP((('UK-R-Coffee Tables'!G202)/1.59)/10,0)*10</f>
        <v>2500</v>
      </c>
      <c r="H225" s="296">
        <f>ROUNDUP((('UK-R-Coffee Tables'!H202)/1.59)/10,0)*10</f>
        <v>4530</v>
      </c>
    </row>
    <row r="226" spans="1:8" ht="29.1" customHeight="1">
      <c r="A226" s="290"/>
      <c r="E226" s="322" t="s">
        <v>4</v>
      </c>
      <c r="F226" s="322" t="s">
        <v>63</v>
      </c>
      <c r="G226" s="296">
        <f>ROUNDUP((('UK-R-Coffee Tables'!G203)/1.59)/10,0)*10</f>
        <v>3390</v>
      </c>
      <c r="H226" s="296">
        <f>ROUNDUP((('UK-R-Coffee Tables'!H203)/1.59)/10,0)*10</f>
        <v>6160</v>
      </c>
    </row>
    <row r="227" spans="1:8" ht="29.1" customHeight="1">
      <c r="E227" s="310"/>
    </row>
    <row r="228" spans="1:8" ht="29.1" customHeight="1">
      <c r="E228" s="328" t="s">
        <v>22</v>
      </c>
    </row>
    <row r="229" spans="1:8" ht="29.1" customHeight="1">
      <c r="E229" s="301"/>
    </row>
    <row r="230" spans="1:8" ht="29.1" customHeight="1"/>
    <row r="231" spans="1:8" ht="29.1" customHeight="1">
      <c r="E231" s="329" t="s">
        <v>14</v>
      </c>
      <c r="F231" s="330"/>
      <c r="G231" s="331"/>
      <c r="H231" s="381">
        <f>ROUNDUP((('UK-R-Coffee Tables'!H208)/1.59)/10,0)*10</f>
        <v>390</v>
      </c>
    </row>
    <row r="232" spans="1:8" ht="29.1" customHeight="1">
      <c r="E232" s="129"/>
    </row>
    <row r="233" spans="1:8" ht="29.1" customHeight="1">
      <c r="E233" s="301"/>
      <c r="H233" s="312"/>
    </row>
    <row r="234" spans="1:8" ht="29.1" customHeight="1"/>
    <row r="235" spans="1:8" ht="66.75" customHeight="1">
      <c r="B235" s="385" t="s">
        <v>35</v>
      </c>
      <c r="C235" s="386"/>
      <c r="D235" s="386"/>
      <c r="E235" s="319"/>
      <c r="F235" s="322"/>
      <c r="G235" s="326"/>
      <c r="H235" s="319"/>
    </row>
    <row r="236" spans="1:8" s="289" customFormat="1">
      <c r="A236" s="285"/>
      <c r="B236" s="285" t="s">
        <v>20</v>
      </c>
      <c r="C236" s="285"/>
      <c r="D236" s="285"/>
      <c r="E236" s="286" t="s">
        <v>0</v>
      </c>
      <c r="F236" s="287" t="s">
        <v>79</v>
      </c>
      <c r="G236" s="140" t="s">
        <v>341</v>
      </c>
      <c r="H236" s="288" t="s">
        <v>82</v>
      </c>
    </row>
    <row r="237" spans="1:8" ht="29.1" customHeight="1">
      <c r="A237" s="290"/>
      <c r="B237" s="290"/>
      <c r="D237" s="291"/>
      <c r="E237" s="322"/>
      <c r="F237" s="323" t="s">
        <v>116</v>
      </c>
      <c r="G237" s="325"/>
      <c r="H237" s="335"/>
    </row>
    <row r="238" spans="1:8" ht="29.1" customHeight="1">
      <c r="A238" s="290"/>
      <c r="E238" s="322" t="s">
        <v>2</v>
      </c>
      <c r="F238" s="322" t="s">
        <v>64</v>
      </c>
      <c r="G238" s="296">
        <f>ROUNDUP((('UK-R-Coffee Tables'!G217)/1.59)/10,0)*10</f>
        <v>1890</v>
      </c>
      <c r="H238" s="296">
        <f>ROUNDUP((('UK-R-Coffee Tables'!H217)/1.59)/10,0)*10</f>
        <v>3550</v>
      </c>
    </row>
    <row r="239" spans="1:8" ht="29.1" customHeight="1">
      <c r="A239" s="290"/>
      <c r="E239" s="322" t="s">
        <v>3</v>
      </c>
      <c r="F239" s="322" t="s">
        <v>65</v>
      </c>
      <c r="G239" s="296">
        <f>ROUNDUP((('UK-R-Coffee Tables'!G218)/1.59)/10,0)*10</f>
        <v>2250</v>
      </c>
      <c r="H239" s="296">
        <f>ROUNDUP((('UK-R-Coffee Tables'!H218)/1.59)/10,0)*10</f>
        <v>4230</v>
      </c>
    </row>
    <row r="240" spans="1:8" s="320" customFormat="1" ht="29.1" customHeight="1">
      <c r="A240" s="290"/>
      <c r="B240" s="284"/>
      <c r="C240" s="284"/>
      <c r="D240" s="284"/>
      <c r="E240" s="322" t="s">
        <v>4</v>
      </c>
      <c r="F240" s="322" t="s">
        <v>66</v>
      </c>
      <c r="G240" s="296">
        <f>ROUNDUP((('UK-R-Coffee Tables'!G219)/1.59)/10,0)*10</f>
        <v>3070</v>
      </c>
      <c r="H240" s="296">
        <f>ROUNDUP((('UK-R-Coffee Tables'!H219)/1.59)/10,0)*10</f>
        <v>5780</v>
      </c>
    </row>
    <row r="241" spans="1:8" ht="29.1" customHeight="1">
      <c r="E241" s="310"/>
      <c r="F241" s="322"/>
      <c r="G241" s="326"/>
    </row>
    <row r="242" spans="1:8" ht="29.1" customHeight="1">
      <c r="E242" s="328" t="s">
        <v>22</v>
      </c>
    </row>
    <row r="243" spans="1:8" ht="29.1" customHeight="1">
      <c r="E243" s="301"/>
    </row>
    <row r="244" spans="1:8" ht="29.1" customHeight="1"/>
    <row r="245" spans="1:8" ht="29.1" customHeight="1"/>
    <row r="246" spans="1:8" ht="29.1" customHeight="1">
      <c r="E246" s="329" t="s">
        <v>14</v>
      </c>
      <c r="F246" s="330"/>
      <c r="G246" s="331"/>
      <c r="H246" s="381">
        <f>ROUNDUP((('UK-R-Coffee Tables'!H224)/1.59)/10,0)*10</f>
        <v>390</v>
      </c>
    </row>
    <row r="247" spans="1:8" ht="29.1" customHeight="1">
      <c r="E247" s="319"/>
      <c r="H247" s="296"/>
    </row>
    <row r="248" spans="1:8" ht="29.1" customHeight="1">
      <c r="E248" s="319"/>
      <c r="H248" s="296"/>
    </row>
    <row r="249" spans="1:8" ht="29.1" customHeight="1">
      <c r="E249" s="301"/>
    </row>
    <row r="250" spans="1:8" ht="29.1" customHeight="1">
      <c r="E250" s="301"/>
      <c r="H250" s="312"/>
    </row>
    <row r="251" spans="1:8" ht="48.75">
      <c r="A251" s="278"/>
      <c r="B251" s="279" t="s">
        <v>31</v>
      </c>
      <c r="C251" s="280"/>
      <c r="D251" s="280"/>
      <c r="E251" s="281"/>
      <c r="F251" s="282"/>
      <c r="G251" s="283"/>
      <c r="H251" s="281"/>
    </row>
    <row r="252" spans="1:8" s="289" customFormat="1">
      <c r="A252" s="285"/>
      <c r="B252" s="285" t="s">
        <v>8</v>
      </c>
      <c r="C252" s="285"/>
      <c r="D252" s="285"/>
      <c r="E252" s="286" t="s">
        <v>0</v>
      </c>
      <c r="F252" s="287" t="s">
        <v>79</v>
      </c>
      <c r="G252" s="140" t="s">
        <v>324</v>
      </c>
      <c r="H252" s="313"/>
    </row>
    <row r="253" spans="1:8" ht="29.1" customHeight="1">
      <c r="A253" s="290"/>
      <c r="B253" s="290"/>
      <c r="D253" s="291"/>
      <c r="E253" s="322"/>
      <c r="F253" s="323" t="s">
        <v>116</v>
      </c>
      <c r="G253" s="324"/>
      <c r="H253" s="335"/>
    </row>
    <row r="254" spans="1:8" s="320" customFormat="1" ht="29.1" customHeight="1">
      <c r="A254" s="290"/>
      <c r="B254" s="284"/>
      <c r="C254" s="284"/>
      <c r="D254" s="284"/>
      <c r="E254" s="322" t="s">
        <v>2</v>
      </c>
      <c r="F254" s="322" t="s">
        <v>49</v>
      </c>
      <c r="G254" s="296">
        <f>ROUNDUP((('UK-R-Coffee Tables'!G229)/1.59)/10,0)*10</f>
        <v>2100</v>
      </c>
      <c r="H254" s="275"/>
    </row>
    <row r="255" spans="1:8" ht="29.1" customHeight="1">
      <c r="A255" s="290"/>
      <c r="E255" s="322" t="s">
        <v>4</v>
      </c>
      <c r="F255" s="322" t="s">
        <v>50</v>
      </c>
      <c r="G255" s="296">
        <f>ROUNDUP((('UK-R-Coffee Tables'!G230)/1.59)/10,0)*10</f>
        <v>2320</v>
      </c>
    </row>
    <row r="256" spans="1:8" ht="29.1" customHeight="1">
      <c r="E256" s="322"/>
    </row>
    <row r="257" spans="1:8" ht="29.1" customHeight="1">
      <c r="E257" s="328" t="s">
        <v>22</v>
      </c>
    </row>
    <row r="258" spans="1:8" ht="29.1" customHeight="1">
      <c r="D258" s="300"/>
      <c r="E258" s="301"/>
    </row>
    <row r="259" spans="1:8" ht="29.1" customHeight="1">
      <c r="D259" s="300"/>
    </row>
    <row r="260" spans="1:8" ht="29.1" customHeight="1">
      <c r="D260" s="300"/>
      <c r="E260" s="82" t="s">
        <v>14</v>
      </c>
      <c r="F260" s="330"/>
      <c r="G260" s="331"/>
      <c r="H260" s="381">
        <f>ROUNDUP((('UK-R-Coffee Tables'!H235)/1.59)/10,0)*10</f>
        <v>460</v>
      </c>
    </row>
    <row r="261" spans="1:8" ht="29.1" customHeight="1">
      <c r="D261" s="300"/>
      <c r="E261" s="319"/>
      <c r="H261" s="312"/>
    </row>
    <row r="262" spans="1:8" ht="131.25" customHeight="1">
      <c r="D262" s="300"/>
      <c r="E262" s="319"/>
      <c r="H262" s="312"/>
    </row>
    <row r="263" spans="1:8" ht="48.75">
      <c r="A263" s="278"/>
      <c r="B263" s="279" t="s">
        <v>31</v>
      </c>
      <c r="C263" s="280"/>
      <c r="D263" s="280"/>
      <c r="E263" s="281"/>
      <c r="F263" s="282"/>
      <c r="G263" s="283"/>
      <c r="H263" s="281"/>
    </row>
    <row r="264" spans="1:8" s="289" customFormat="1">
      <c r="A264" s="285"/>
      <c r="B264" s="26" t="s">
        <v>15</v>
      </c>
      <c r="C264" s="285"/>
      <c r="D264" s="285"/>
      <c r="E264" s="286" t="s">
        <v>0</v>
      </c>
      <c r="F264" s="287" t="s">
        <v>79</v>
      </c>
      <c r="G264" s="140" t="s">
        <v>324</v>
      </c>
      <c r="H264" s="313"/>
    </row>
    <row r="265" spans="1:8" ht="29.1" customHeight="1">
      <c r="A265" s="290"/>
      <c r="B265" s="290"/>
      <c r="D265" s="291"/>
      <c r="E265" s="322"/>
      <c r="F265" s="323" t="s">
        <v>116</v>
      </c>
      <c r="G265" s="324"/>
      <c r="H265" s="335"/>
    </row>
    <row r="266" spans="1:8" s="320" customFormat="1" ht="29.1" customHeight="1">
      <c r="A266" s="290"/>
      <c r="B266" s="284"/>
      <c r="C266" s="284"/>
      <c r="D266" s="284"/>
      <c r="E266" s="48" t="s">
        <v>2</v>
      </c>
      <c r="F266" s="48" t="s">
        <v>462</v>
      </c>
      <c r="G266" s="296">
        <f>ROUNDUP((('UK-R-Coffee Tables'!G241)/1.59)/10,0)*10</f>
        <v>2680</v>
      </c>
      <c r="H266" s="275"/>
    </row>
    <row r="267" spans="1:8" ht="29.1" customHeight="1">
      <c r="A267" s="290"/>
      <c r="E267" s="16" t="s">
        <v>4</v>
      </c>
      <c r="F267" s="16" t="s">
        <v>342</v>
      </c>
      <c r="G267" s="296">
        <f>ROUNDUP((('UK-R-Coffee Tables'!G242)/1.59)/10,0)*10</f>
        <v>2820</v>
      </c>
    </row>
    <row r="268" spans="1:8" ht="29.1" customHeight="1">
      <c r="E268" s="16" t="s">
        <v>5</v>
      </c>
      <c r="F268" s="19" t="s">
        <v>744</v>
      </c>
      <c r="G268" s="296">
        <f>ROUNDUP((('UK-R-Coffee Tables'!G243)/1.59)/10,0)*10</f>
        <v>3380</v>
      </c>
    </row>
    <row r="269" spans="1:8" ht="29.1" customHeight="1">
      <c r="E269" s="328" t="s">
        <v>22</v>
      </c>
    </row>
    <row r="270" spans="1:8" ht="29.1" customHeight="1">
      <c r="D270" s="300"/>
      <c r="E270" s="301"/>
    </row>
    <row r="271" spans="1:8" ht="29.1" customHeight="1">
      <c r="D271" s="300"/>
    </row>
    <row r="272" spans="1:8" ht="29.1" customHeight="1">
      <c r="D272" s="300"/>
      <c r="E272" s="82" t="s">
        <v>14</v>
      </c>
      <c r="F272" s="330"/>
      <c r="G272" s="331"/>
      <c r="H272" s="381">
        <f>ROUNDUP((('UK-R-Coffee Tables'!H247)/1.59)/10,0)*10</f>
        <v>510</v>
      </c>
    </row>
    <row r="273" spans="1:8" ht="140.25" customHeight="1">
      <c r="D273" s="300"/>
      <c r="E273" s="23"/>
      <c r="H273" s="312"/>
    </row>
    <row r="274" spans="1:8" ht="48.75">
      <c r="A274" s="278"/>
      <c r="B274" s="25" t="s">
        <v>516</v>
      </c>
      <c r="C274" s="280"/>
      <c r="D274" s="280"/>
      <c r="E274" s="281"/>
      <c r="F274" s="282"/>
      <c r="G274" s="283"/>
      <c r="H274" s="281"/>
    </row>
    <row r="275" spans="1:8">
      <c r="A275" s="285"/>
      <c r="B275" s="285" t="s">
        <v>15</v>
      </c>
      <c r="C275" s="285"/>
      <c r="D275" s="285"/>
      <c r="E275" s="286" t="s">
        <v>0</v>
      </c>
      <c r="F275" s="287" t="s">
        <v>79</v>
      </c>
      <c r="G275" s="140" t="s">
        <v>323</v>
      </c>
      <c r="H275" s="313"/>
    </row>
    <row r="276" spans="1:8">
      <c r="A276" s="290"/>
      <c r="B276" s="290"/>
      <c r="D276" s="291"/>
      <c r="E276" s="322"/>
      <c r="F276" s="323" t="s">
        <v>116</v>
      </c>
      <c r="G276" s="324"/>
      <c r="H276" s="335"/>
    </row>
    <row r="277" spans="1:8">
      <c r="A277" s="290"/>
      <c r="E277" s="322" t="s">
        <v>2</v>
      </c>
      <c r="F277" s="16" t="s">
        <v>16</v>
      </c>
      <c r="G277" s="296">
        <f>ROUNDUP((('UK-R-Coffee Tables'!G253)/1.59)/10,0)*10</f>
        <v>2330</v>
      </c>
    </row>
    <row r="278" spans="1:8">
      <c r="A278" s="290"/>
      <c r="E278" s="322" t="s">
        <v>4</v>
      </c>
      <c r="F278" s="322" t="s">
        <v>17</v>
      </c>
      <c r="G278" s="296">
        <f>ROUNDUP((('UK-R-Coffee Tables'!G254)/1.59)/10,0)*10</f>
        <v>2550</v>
      </c>
    </row>
    <row r="279" spans="1:8">
      <c r="F279" s="322"/>
      <c r="G279" s="326"/>
    </row>
    <row r="280" spans="1:8">
      <c r="E280" s="176" t="s">
        <v>22</v>
      </c>
      <c r="F280" s="67"/>
      <c r="G280" s="67"/>
      <c r="H280" s="9"/>
    </row>
    <row r="281" spans="1:8">
      <c r="E281" s="169"/>
      <c r="F281" s="67"/>
      <c r="G281" s="67"/>
      <c r="H281" s="9"/>
    </row>
    <row r="282" spans="1:8">
      <c r="D282" s="300"/>
      <c r="E282" s="81" t="s">
        <v>14</v>
      </c>
      <c r="F282" s="160"/>
      <c r="G282" s="160"/>
      <c r="H282" s="381">
        <f>ROUNDUP((('UK-R-Coffee Tables'!H258)/1.59)/10,0)*10</f>
        <v>510</v>
      </c>
    </row>
    <row r="283" spans="1:8">
      <c r="D283" s="300"/>
      <c r="E283" s="24"/>
      <c r="F283" s="67"/>
      <c r="G283" s="67"/>
      <c r="H283" s="143"/>
    </row>
    <row r="284" spans="1:8">
      <c r="D284" s="300"/>
      <c r="E284" s="24" t="s">
        <v>544</v>
      </c>
      <c r="F284" s="67"/>
      <c r="G284" s="67"/>
      <c r="H284" s="296"/>
    </row>
    <row r="285" spans="1:8">
      <c r="D285" s="300"/>
      <c r="E285" s="81" t="s">
        <v>545</v>
      </c>
      <c r="F285" s="330"/>
      <c r="G285" s="331"/>
      <c r="H285" s="381">
        <f>ROUNDUP((('UK-R-Coffee Tables'!H261)/1.59)/10,0)*10</f>
        <v>1030</v>
      </c>
    </row>
    <row r="286" spans="1:8" ht="77.25" customHeight="1">
      <c r="D286" s="300"/>
      <c r="E286" s="319"/>
      <c r="H286" s="312"/>
    </row>
    <row r="287" spans="1:8">
      <c r="D287" s="300"/>
      <c r="E287" s="319"/>
      <c r="H287" s="312"/>
    </row>
    <row r="288" spans="1:8">
      <c r="D288" s="300"/>
      <c r="E288" s="23"/>
      <c r="H288" s="312"/>
    </row>
    <row r="289" spans="1:8" ht="48.75">
      <c r="A289" s="278"/>
      <c r="B289" s="279" t="s">
        <v>32</v>
      </c>
      <c r="C289" s="280"/>
      <c r="D289" s="280"/>
      <c r="E289" s="281"/>
      <c r="F289" s="282"/>
      <c r="G289" s="283"/>
      <c r="H289" s="281"/>
    </row>
    <row r="290" spans="1:8" s="289" customFormat="1">
      <c r="A290" s="285"/>
      <c r="B290" s="285" t="s">
        <v>15</v>
      </c>
      <c r="C290" s="285"/>
      <c r="D290" s="285"/>
      <c r="E290" s="286" t="s">
        <v>0</v>
      </c>
      <c r="F290" s="287" t="s">
        <v>79</v>
      </c>
      <c r="G290" s="140" t="s">
        <v>323</v>
      </c>
      <c r="H290" s="313"/>
    </row>
    <row r="291" spans="1:8" ht="29.1" customHeight="1">
      <c r="A291" s="290"/>
      <c r="B291" s="290"/>
      <c r="D291" s="291"/>
      <c r="E291" s="322"/>
      <c r="F291" s="323" t="s">
        <v>116</v>
      </c>
      <c r="G291" s="324"/>
      <c r="H291" s="335"/>
    </row>
    <row r="292" spans="1:8" ht="29.1" customHeight="1">
      <c r="A292" s="290"/>
      <c r="E292" s="322" t="s">
        <v>2</v>
      </c>
      <c r="F292" s="16" t="s">
        <v>16</v>
      </c>
      <c r="G292" s="296">
        <f>ROUNDUP((('UK-R-Coffee Tables'!G267)/1.59)/10,0)*10</f>
        <v>2320</v>
      </c>
    </row>
    <row r="293" spans="1:8" s="320" customFormat="1" ht="29.1" customHeight="1">
      <c r="A293" s="290"/>
      <c r="B293" s="284"/>
      <c r="C293" s="284"/>
      <c r="D293" s="284"/>
      <c r="E293" s="322" t="s">
        <v>4</v>
      </c>
      <c r="F293" s="322" t="s">
        <v>17</v>
      </c>
      <c r="G293" s="296">
        <f>ROUNDUP((('UK-R-Coffee Tables'!G268)/1.59)/10,0)*10</f>
        <v>3010</v>
      </c>
      <c r="H293" s="275"/>
    </row>
    <row r="294" spans="1:8" ht="29.1" customHeight="1">
      <c r="F294" s="322"/>
      <c r="G294" s="326"/>
    </row>
    <row r="295" spans="1:8" ht="29.1" customHeight="1">
      <c r="E295" s="328" t="s">
        <v>22</v>
      </c>
    </row>
    <row r="296" spans="1:8" ht="29.1" customHeight="1">
      <c r="E296" s="301"/>
      <c r="F296" s="322"/>
      <c r="G296" s="326"/>
    </row>
    <row r="297" spans="1:8" ht="29.1" customHeight="1">
      <c r="D297" s="300"/>
    </row>
    <row r="298" spans="1:8" ht="29.1" customHeight="1">
      <c r="D298" s="300"/>
      <c r="E298" s="82" t="s">
        <v>84</v>
      </c>
      <c r="F298" s="330"/>
      <c r="G298" s="331"/>
      <c r="H298" s="381">
        <f>ROUNDUP((('UK-R-Coffee Tables'!H273)/1.59)/10,0)*10</f>
        <v>1800</v>
      </c>
    </row>
    <row r="299" spans="1:8" ht="29.1" customHeight="1">
      <c r="D299" s="300"/>
      <c r="E299" s="319"/>
      <c r="H299" s="296"/>
    </row>
    <row r="300" spans="1:8" ht="29.1" customHeight="1">
      <c r="D300" s="300"/>
      <c r="E300" s="82" t="s">
        <v>14</v>
      </c>
      <c r="F300" s="330"/>
      <c r="G300" s="331"/>
      <c r="H300" s="381">
        <f>ROUNDUP((('UK-R-Coffee Tables'!H275)/1.59)/10,0)*10</f>
        <v>390</v>
      </c>
    </row>
    <row r="301" spans="1:8" ht="29.1" customHeight="1">
      <c r="D301" s="300"/>
      <c r="E301" s="319"/>
      <c r="H301" s="312"/>
    </row>
    <row r="302" spans="1:8" ht="62.25" customHeight="1">
      <c r="D302" s="300"/>
      <c r="E302" s="319"/>
      <c r="H302" s="312"/>
    </row>
    <row r="303" spans="1:8" ht="62.25" customHeight="1">
      <c r="D303" s="300"/>
      <c r="E303" s="319"/>
      <c r="H303" s="312"/>
    </row>
    <row r="304" spans="1:8" ht="29.1" customHeight="1">
      <c r="D304" s="300"/>
      <c r="E304" s="319"/>
      <c r="H304" s="312"/>
    </row>
    <row r="305" spans="1:9" ht="48.75">
      <c r="A305" s="278"/>
      <c r="B305" s="279" t="s">
        <v>36</v>
      </c>
      <c r="C305" s="280"/>
      <c r="D305" s="280"/>
      <c r="E305" s="281"/>
      <c r="F305" s="282"/>
      <c r="G305" s="283"/>
      <c r="H305" s="281"/>
    </row>
    <row r="306" spans="1:9" s="289" customFormat="1">
      <c r="A306" s="285"/>
      <c r="B306" s="285" t="s">
        <v>8</v>
      </c>
      <c r="C306" s="285"/>
      <c r="D306" s="285"/>
      <c r="E306" s="286" t="s">
        <v>0</v>
      </c>
      <c r="F306" s="287" t="s">
        <v>79</v>
      </c>
      <c r="G306" s="140" t="s">
        <v>323</v>
      </c>
      <c r="H306" s="266" t="s">
        <v>731</v>
      </c>
      <c r="I306" s="266" t="s">
        <v>114</v>
      </c>
    </row>
    <row r="307" spans="1:9" ht="63">
      <c r="A307" s="290"/>
      <c r="B307" s="290"/>
      <c r="D307" s="291"/>
      <c r="E307" s="322"/>
      <c r="F307" s="323" t="s">
        <v>116</v>
      </c>
      <c r="I307" s="684" t="s">
        <v>219</v>
      </c>
    </row>
    <row r="308" spans="1:9" ht="29.1" customHeight="1">
      <c r="A308" s="290"/>
      <c r="E308" s="322" t="s">
        <v>2</v>
      </c>
      <c r="F308" s="322" t="s">
        <v>56</v>
      </c>
      <c r="G308" s="296">
        <f>ROUNDUP((('UK-R-Coffee Tables'!G289)/1.59)/10,0)*10</f>
        <v>1000</v>
      </c>
      <c r="H308" s="296">
        <f>ROUNDUP((('UK-R-Coffee Tables'!H289)/1.59)/10,0)*10</f>
        <v>1660</v>
      </c>
      <c r="I308" s="296">
        <f>ROUNDUP((('UK-R-Coffee Tables'!I289)/1.59)/10,0)*10</f>
        <v>1790</v>
      </c>
    </row>
    <row r="309" spans="1:9" ht="29.1" customHeight="1">
      <c r="A309" s="290"/>
      <c r="E309" s="322" t="s">
        <v>3</v>
      </c>
      <c r="F309" s="322" t="s">
        <v>49</v>
      </c>
      <c r="G309" s="296">
        <f>ROUNDUP((('UK-R-Coffee Tables'!G290)/1.59)/10,0)*10</f>
        <v>1270</v>
      </c>
      <c r="H309" s="296">
        <f>ROUNDUP((('UK-R-Coffee Tables'!H290)/1.59)/10,0)*10</f>
        <v>2110</v>
      </c>
      <c r="I309" s="296">
        <f>ROUNDUP((('UK-R-Coffee Tables'!I290)/1.59)/10,0)*10</f>
        <v>2280</v>
      </c>
    </row>
    <row r="310" spans="1:9" ht="29.1" customHeight="1">
      <c r="A310" s="290"/>
      <c r="E310" s="322" t="s">
        <v>4</v>
      </c>
      <c r="F310" s="322" t="s">
        <v>50</v>
      </c>
      <c r="G310" s="296">
        <f>ROUNDUP((('UK-R-Coffee Tables'!G291)/1.59)/10,0)*10</f>
        <v>1690</v>
      </c>
      <c r="H310" s="296">
        <f>ROUNDUP((('UK-R-Coffee Tables'!H291)/1.59)/10,0)*10</f>
        <v>2810</v>
      </c>
      <c r="I310" s="296">
        <f>ROUNDUP((('UK-R-Coffee Tables'!I291)/1.59)/10,0)*10</f>
        <v>3030</v>
      </c>
    </row>
    <row r="311" spans="1:9" ht="29.1" customHeight="1">
      <c r="F311" s="322"/>
      <c r="G311" s="326"/>
    </row>
    <row r="312" spans="1:9" ht="29.1" customHeight="1">
      <c r="E312" s="328" t="s">
        <v>22</v>
      </c>
    </row>
    <row r="313" spans="1:9" ht="29.1" customHeight="1">
      <c r="D313" s="300"/>
      <c r="E313" s="301"/>
      <c r="F313" s="320"/>
      <c r="G313" s="342"/>
      <c r="H313" s="320"/>
    </row>
    <row r="314" spans="1:9" ht="29.1" customHeight="1"/>
    <row r="315" spans="1:9" ht="29.1" customHeight="1">
      <c r="E315" s="329" t="s">
        <v>14</v>
      </c>
      <c r="F315" s="330"/>
      <c r="G315" s="331"/>
      <c r="H315" s="381">
        <f>ROUNDUP((('UK-R-Coffee Tables'!H296)/1.59)/10,0)*10</f>
        <v>390</v>
      </c>
    </row>
    <row r="316" spans="1:9" s="320" customFormat="1" ht="29.1" customHeight="1">
      <c r="A316" s="284"/>
      <c r="B316" s="284"/>
      <c r="C316" s="284"/>
      <c r="D316" s="284"/>
      <c r="E316" s="301"/>
      <c r="G316" s="342"/>
    </row>
    <row r="317" spans="1:9" s="320" customFormat="1" ht="29.1" customHeight="1">
      <c r="A317" s="284"/>
      <c r="B317" s="284"/>
      <c r="C317" s="284"/>
      <c r="D317" s="284"/>
      <c r="E317" s="301"/>
      <c r="F317" s="276"/>
      <c r="G317" s="309"/>
      <c r="H317" s="312"/>
    </row>
    <row r="318" spans="1:9" s="320" customFormat="1" ht="29.1" customHeight="1">
      <c r="A318" s="284"/>
      <c r="B318" s="284"/>
      <c r="C318" s="284"/>
      <c r="D318" s="284"/>
    </row>
    <row r="319" spans="1:9" s="320" customFormat="1" ht="29.1" customHeight="1">
      <c r="A319" s="284"/>
      <c r="B319" s="284"/>
      <c r="C319" s="284"/>
      <c r="D319" s="284"/>
      <c r="E319" s="24"/>
      <c r="F319" s="276"/>
      <c r="G319" s="309"/>
      <c r="H319" s="312"/>
    </row>
    <row r="320" spans="1:9" s="320" customFormat="1" ht="29.1" customHeight="1">
      <c r="A320" s="284"/>
      <c r="B320" s="284"/>
      <c r="C320" s="284"/>
      <c r="D320" s="284"/>
      <c r="E320" s="310"/>
      <c r="F320" s="276"/>
      <c r="G320" s="309"/>
      <c r="H320" s="312"/>
    </row>
    <row r="321" spans="1:8" s="320" customFormat="1" ht="29.1" customHeight="1">
      <c r="A321" s="284"/>
      <c r="B321" s="284"/>
      <c r="C321" s="284"/>
      <c r="D321" s="284"/>
      <c r="E321" s="310"/>
      <c r="F321" s="276"/>
      <c r="G321" s="309"/>
      <c r="H321" s="312"/>
    </row>
    <row r="322" spans="1:8" ht="48.75">
      <c r="A322" s="278"/>
      <c r="B322" s="279" t="s">
        <v>36</v>
      </c>
      <c r="C322" s="280"/>
      <c r="D322" s="280"/>
      <c r="E322" s="281"/>
      <c r="F322" s="282"/>
      <c r="G322" s="283"/>
      <c r="H322" s="281"/>
    </row>
    <row r="323" spans="1:8" s="289" customFormat="1">
      <c r="A323" s="285"/>
      <c r="B323" s="285" t="s">
        <v>29</v>
      </c>
      <c r="C323" s="285"/>
      <c r="D323" s="285"/>
      <c r="E323" s="286" t="s">
        <v>0</v>
      </c>
      <c r="F323" s="287" t="s">
        <v>79</v>
      </c>
      <c r="G323" s="140" t="s">
        <v>323</v>
      </c>
      <c r="H323" s="96" t="s">
        <v>114</v>
      </c>
    </row>
    <row r="324" spans="1:8" ht="29.1" customHeight="1">
      <c r="A324" s="290"/>
      <c r="B324" s="290"/>
      <c r="D324" s="291"/>
      <c r="E324" s="322"/>
      <c r="F324" s="323" t="s">
        <v>116</v>
      </c>
      <c r="G324" s="324"/>
      <c r="H324" s="295" t="s">
        <v>219</v>
      </c>
    </row>
    <row r="325" spans="1:8" ht="29.1" customHeight="1">
      <c r="A325" s="290"/>
      <c r="E325" s="322" t="s">
        <v>2</v>
      </c>
      <c r="F325" s="322" t="s">
        <v>51</v>
      </c>
      <c r="G325" s="296">
        <f>ROUNDUP((('UK-R-Coffee Tables'!G303)/1.59)/10,0)*10</f>
        <v>1510</v>
      </c>
      <c r="H325" s="296">
        <f>ROUNDUP((('UK-R-Coffee Tables'!H303)/1.59)/10,0)*10</f>
        <v>2710</v>
      </c>
    </row>
    <row r="326" spans="1:8" ht="29.1" customHeight="1">
      <c r="E326" s="322" t="s">
        <v>3</v>
      </c>
      <c r="F326" s="322" t="s">
        <v>57</v>
      </c>
      <c r="G326" s="296">
        <f>ROUNDUP((('UK-R-Coffee Tables'!G304)/1.59)/10,0)*10</f>
        <v>1820</v>
      </c>
      <c r="H326" s="296">
        <f>ROUNDUP((('UK-R-Coffee Tables'!H304)/1.59)/10,0)*10</f>
        <v>3280</v>
      </c>
    </row>
    <row r="327" spans="1:8" ht="29.1" customHeight="1">
      <c r="A327" s="290"/>
      <c r="E327" s="322" t="s">
        <v>4</v>
      </c>
      <c r="F327" s="322" t="s">
        <v>62</v>
      </c>
      <c r="G327" s="296">
        <f>ROUNDUP((('UK-R-Coffee Tables'!G305)/1.59)/10,0)*10</f>
        <v>2170</v>
      </c>
      <c r="H327" s="296">
        <f>ROUNDUP((('UK-R-Coffee Tables'!H305)/1.59)/10,0)*10</f>
        <v>3900</v>
      </c>
    </row>
    <row r="328" spans="1:8" ht="29.1" customHeight="1">
      <c r="A328" s="290"/>
      <c r="E328" s="322" t="s">
        <v>5</v>
      </c>
      <c r="F328" s="322" t="s">
        <v>59</v>
      </c>
      <c r="G328" s="296">
        <f>ROUNDUP((('UK-R-Coffee Tables'!G306)/1.59)/10,0)*10</f>
        <v>2950</v>
      </c>
      <c r="H328" s="296">
        <f>ROUNDUP((('UK-R-Coffee Tables'!H306)/1.59)/10,0)*10</f>
        <v>5300</v>
      </c>
    </row>
    <row r="329" spans="1:8" ht="29.1" customHeight="1">
      <c r="F329" s="322"/>
      <c r="G329" s="326"/>
      <c r="H329" s="319"/>
    </row>
    <row r="330" spans="1:8" ht="29.1" customHeight="1">
      <c r="E330" s="328" t="s">
        <v>22</v>
      </c>
      <c r="H330" s="319"/>
    </row>
    <row r="331" spans="1:8" ht="29.1" customHeight="1">
      <c r="D331" s="300"/>
      <c r="E331" s="301"/>
      <c r="F331" s="320"/>
      <c r="G331" s="342"/>
      <c r="H331" s="320"/>
    </row>
    <row r="332" spans="1:8" s="320" customFormat="1" ht="29.1" customHeight="1">
      <c r="A332" s="284"/>
      <c r="B332" s="284"/>
      <c r="C332" s="284"/>
      <c r="D332" s="284"/>
    </row>
    <row r="333" spans="1:8" ht="29.1" customHeight="1">
      <c r="E333" s="329" t="s">
        <v>14</v>
      </c>
      <c r="F333" s="330"/>
      <c r="G333" s="331"/>
      <c r="H333" s="381">
        <f>ROUNDUP((('UK-R-Coffee Tables'!H311)/1.59)/10,0)*10</f>
        <v>390</v>
      </c>
    </row>
    <row r="334" spans="1:8" ht="29.1" customHeight="1">
      <c r="E334" s="301"/>
      <c r="F334" s="320"/>
      <c r="G334" s="342"/>
      <c r="H334" s="320"/>
    </row>
    <row r="335" spans="1:8" ht="29.1" customHeight="1">
      <c r="E335" s="301"/>
      <c r="H335" s="312"/>
    </row>
    <row r="336" spans="1:8" ht="29.1" customHeight="1"/>
    <row r="337" spans="1:9" ht="83.25" customHeight="1">
      <c r="E337" s="24"/>
      <c r="H337" s="312"/>
    </row>
    <row r="338" spans="1:9" ht="48.75">
      <c r="A338" s="278"/>
      <c r="B338" s="279" t="s">
        <v>36</v>
      </c>
      <c r="C338" s="280"/>
      <c r="D338" s="280"/>
      <c r="E338" s="281"/>
      <c r="F338" s="282"/>
      <c r="G338" s="283"/>
      <c r="H338" s="281"/>
    </row>
    <row r="339" spans="1:9" s="289" customFormat="1">
      <c r="A339" s="285"/>
      <c r="B339" s="285" t="s">
        <v>15</v>
      </c>
      <c r="C339" s="285"/>
      <c r="D339" s="285"/>
      <c r="E339" s="286" t="s">
        <v>0</v>
      </c>
      <c r="F339" s="287" t="s">
        <v>79</v>
      </c>
      <c r="G339" s="140" t="s">
        <v>323</v>
      </c>
      <c r="H339" s="96" t="s">
        <v>303</v>
      </c>
    </row>
    <row r="340" spans="1:9" ht="29.1" customHeight="1">
      <c r="A340" s="290"/>
      <c r="B340" s="290"/>
      <c r="D340" s="291"/>
      <c r="E340" s="322"/>
      <c r="F340" s="323" t="s">
        <v>116</v>
      </c>
      <c r="G340" s="324"/>
      <c r="H340" s="295" t="s">
        <v>219</v>
      </c>
    </row>
    <row r="341" spans="1:9" ht="29.1" customHeight="1">
      <c r="A341" s="290"/>
      <c r="E341" s="322" t="s">
        <v>2</v>
      </c>
      <c r="F341" s="322" t="s">
        <v>16</v>
      </c>
      <c r="G341" s="296">
        <f>ROUNDUP((('UK-R-Coffee Tables'!G317)/1.59)/10,0)*10</f>
        <v>1890</v>
      </c>
      <c r="H341" s="296">
        <f>ROUNDUP((('UK-R-Coffee Tables'!H317)/1.59)/10,0)*10</f>
        <v>3230</v>
      </c>
    </row>
    <row r="342" spans="1:9" ht="29.1" customHeight="1">
      <c r="A342" s="290"/>
      <c r="E342" s="322" t="s">
        <v>3</v>
      </c>
      <c r="F342" s="322" t="s">
        <v>17</v>
      </c>
      <c r="G342" s="296">
        <f>ROUNDUP((('UK-R-Coffee Tables'!G318)/1.59)/10,0)*10</f>
        <v>2720</v>
      </c>
      <c r="H342" s="296">
        <f>ROUNDUP((('UK-R-Coffee Tables'!H318)/1.59)/10,0)*10</f>
        <v>4650</v>
      </c>
    </row>
    <row r="343" spans="1:9" ht="29.1" customHeight="1">
      <c r="A343" s="290"/>
      <c r="E343" s="322" t="s">
        <v>4</v>
      </c>
      <c r="F343" s="322" t="s">
        <v>55</v>
      </c>
      <c r="G343" s="296">
        <f>ROUNDUP((('UK-R-Coffee Tables'!G319)/1.59)/10,0)*10</f>
        <v>3700</v>
      </c>
      <c r="H343" s="296">
        <f>ROUNDUP((('UK-R-Coffee Tables'!H319)/1.59)/10,0)*10</f>
        <v>6320</v>
      </c>
    </row>
    <row r="344" spans="1:9" ht="29.1" customHeight="1">
      <c r="F344" s="322"/>
      <c r="G344" s="326"/>
      <c r="H344" s="319"/>
    </row>
    <row r="345" spans="1:9" ht="29.1" customHeight="1">
      <c r="E345" s="328" t="s">
        <v>22</v>
      </c>
      <c r="H345" s="319"/>
    </row>
    <row r="346" spans="1:9" ht="29.1" customHeight="1">
      <c r="D346" s="300"/>
      <c r="E346" s="301"/>
      <c r="H346" s="320"/>
    </row>
    <row r="347" spans="1:9" ht="29.1" customHeight="1"/>
    <row r="348" spans="1:9" ht="29.1" customHeight="1">
      <c r="E348" s="329" t="s">
        <v>14</v>
      </c>
      <c r="F348" s="330"/>
      <c r="G348" s="331"/>
      <c r="H348" s="381">
        <f>ROUNDUP((('UK-R-Coffee Tables'!H324)/1.59)/10,0)*10</f>
        <v>390</v>
      </c>
    </row>
    <row r="349" spans="1:9" ht="29.1" customHeight="1">
      <c r="E349" s="301"/>
      <c r="H349" s="312"/>
    </row>
    <row r="350" spans="1:9" ht="29.1" customHeight="1">
      <c r="E350" s="301"/>
      <c r="H350" s="312"/>
    </row>
    <row r="351" spans="1:9" ht="29.1" customHeight="1">
      <c r="A351" s="285"/>
      <c r="B351" s="26" t="s">
        <v>91</v>
      </c>
      <c r="C351" s="285"/>
      <c r="D351" s="285"/>
      <c r="E351" s="286" t="s">
        <v>0</v>
      </c>
      <c r="F351" s="287" t="s">
        <v>79</v>
      </c>
      <c r="G351" s="140" t="s">
        <v>323</v>
      </c>
      <c r="H351" s="96" t="s">
        <v>303</v>
      </c>
      <c r="I351" s="289"/>
    </row>
    <row r="352" spans="1:9" ht="29.1" customHeight="1">
      <c r="A352" s="290"/>
      <c r="B352" s="290"/>
      <c r="D352" s="291"/>
      <c r="E352" s="322"/>
      <c r="F352" s="323" t="s">
        <v>116</v>
      </c>
      <c r="G352" s="324"/>
      <c r="H352" s="220" t="s">
        <v>702</v>
      </c>
    </row>
    <row r="353" spans="1:8" ht="29.1" customHeight="1">
      <c r="A353" s="290"/>
      <c r="E353" s="322" t="s">
        <v>2</v>
      </c>
      <c r="F353" s="16" t="s">
        <v>60</v>
      </c>
      <c r="G353" s="325">
        <f>ROUNDUP((('UK-R-Coffee Tables'!G328)/1.59)/10,0)*10</f>
        <v>2440</v>
      </c>
      <c r="H353" s="325">
        <f>ROUNDUP((('UK-R-Coffee Tables'!H328)/1.59)/10,0)*10</f>
        <v>3880</v>
      </c>
    </row>
    <row r="354" spans="1:8" ht="29.1" customHeight="1">
      <c r="A354" s="290"/>
      <c r="E354" s="322" t="s">
        <v>3</v>
      </c>
      <c r="F354" s="16" t="s">
        <v>49</v>
      </c>
      <c r="G354" s="325">
        <f>ROUNDUP((('UK-R-Coffee Tables'!G329)/1.59)/10,0)*10</f>
        <v>2910</v>
      </c>
      <c r="H354" s="325">
        <f>ROUNDUP((('UK-R-Coffee Tables'!H329)/1.59)/10,0)*10</f>
        <v>4630</v>
      </c>
    </row>
    <row r="355" spans="1:8" ht="29.1" customHeight="1">
      <c r="A355" s="290"/>
      <c r="E355" s="322" t="s">
        <v>4</v>
      </c>
      <c r="F355" s="16" t="s">
        <v>735</v>
      </c>
      <c r="G355" s="325">
        <f>ROUNDUP((('UK-R-Coffee Tables'!G330)/1.59)/10,0)*10</f>
        <v>3970</v>
      </c>
      <c r="H355" s="325">
        <f>ROUNDUP((('UK-R-Coffee Tables'!H330)/1.59)/10,0)*10</f>
        <v>6320</v>
      </c>
    </row>
    <row r="356" spans="1:8" ht="27" customHeight="1">
      <c r="F356" s="322"/>
      <c r="G356" s="326"/>
      <c r="H356" s="325"/>
    </row>
    <row r="357" spans="1:8">
      <c r="E357" s="328" t="s">
        <v>22</v>
      </c>
      <c r="H357" s="325"/>
    </row>
    <row r="358" spans="1:8">
      <c r="D358" s="300"/>
      <c r="E358" s="301"/>
      <c r="H358" s="325"/>
    </row>
    <row r="359" spans="1:8">
      <c r="H359" s="325"/>
    </row>
    <row r="360" spans="1:8">
      <c r="E360" s="329" t="s">
        <v>14</v>
      </c>
      <c r="F360" s="330"/>
      <c r="G360" s="331"/>
      <c r="H360" s="685">
        <f>ROUNDUP((('UK-R-Coffee Tables'!H335)/1.59)/10,0)*10</f>
        <v>390</v>
      </c>
    </row>
    <row r="361" spans="1:8">
      <c r="E361" s="301"/>
      <c r="H361" s="312"/>
    </row>
    <row r="364" spans="1:8" ht="29.1" customHeight="1"/>
    <row r="365" spans="1:8" ht="29.1" customHeight="1">
      <c r="E365" s="24"/>
      <c r="H365" s="312"/>
    </row>
    <row r="366" spans="1:8" ht="29.1" customHeight="1">
      <c r="E366" s="310"/>
      <c r="H366" s="312"/>
    </row>
    <row r="367" spans="1:8" ht="29.1" customHeight="1">
      <c r="A367" s="343"/>
      <c r="B367" s="343"/>
      <c r="C367" s="343"/>
      <c r="D367" s="344"/>
      <c r="E367" s="345"/>
      <c r="F367" s="346"/>
      <c r="G367" s="347"/>
      <c r="H367" s="348"/>
    </row>
    <row r="368" spans="1:8" ht="27" customHeight="1">
      <c r="E368" s="310"/>
      <c r="H368" s="312"/>
    </row>
  </sheetData>
  <mergeCells count="1">
    <mergeCell ref="A1:H1"/>
  </mergeCells>
  <printOptions horizontalCentered="1"/>
  <pageMargins left="0.67" right="0.67" top="0.79166666666666663" bottom="0.79000000000000015" header="0.39000000000000007" footer="0.39000000000000007"/>
  <pageSetup paperSize="9" scale="38" fitToHeight="5" orientation="portrait" copies="4" r:id="rId1"/>
  <headerFooter>
    <oddHeader>&amp;L&amp;"Calibri (Body),Regular"&amp;16Tom Faulkner UK Trade Price List - 2022
&amp;R&amp;"Calibri (Body),Regular"&amp;16Coffee Tables</oddHeader>
    <oddFooter>&amp;L&amp;"Calibri (Body),Regular"&amp;16Prices do not include delivery and installation.&amp;R&amp;"Calibri (Body),Regular"&amp;16&amp;P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FBB0F-233D-437B-9538-92ACA42B0ED9}">
  <sheetPr codeName="Sheet16">
    <tabColor rgb="FF00B0F0"/>
  </sheetPr>
  <dimension ref="A1:I369"/>
  <sheetViews>
    <sheetView showGridLines="0" view="pageLayout" topLeftCell="A250" zoomScale="40" zoomScaleNormal="120" zoomScalePageLayoutView="40" workbookViewId="0">
      <selection activeCell="G265" sqref="G265:G266"/>
    </sheetView>
  </sheetViews>
  <sheetFormatPr defaultColWidth="11" defaultRowHeight="26.25"/>
  <cols>
    <col min="1" max="1" width="4.625" style="284" customWidth="1"/>
    <col min="2" max="2" width="16" style="284" customWidth="1"/>
    <col min="3" max="3" width="25.125" style="284" customWidth="1"/>
    <col min="4" max="4" width="32.5" style="284" customWidth="1"/>
    <col min="5" max="5" width="13.125" style="275" customWidth="1"/>
    <col min="6" max="6" width="22.125" style="276" customWidth="1"/>
    <col min="7" max="7" width="43" style="309" customWidth="1"/>
    <col min="8" max="8" width="31" style="275" customWidth="1"/>
    <col min="9" max="9" width="24.5" style="284" customWidth="1"/>
    <col min="10" max="16384" width="11" style="284"/>
  </cols>
  <sheetData>
    <row r="1" spans="1:8" s="275" customFormat="1" ht="36">
      <c r="A1" s="702" t="s">
        <v>205</v>
      </c>
      <c r="B1" s="702"/>
      <c r="C1" s="702"/>
      <c r="D1" s="702"/>
      <c r="E1" s="702"/>
      <c r="F1" s="702"/>
      <c r="G1" s="702"/>
      <c r="H1" s="702"/>
    </row>
    <row r="2" spans="1:8" s="275" customFormat="1">
      <c r="A2" s="276"/>
      <c r="B2" s="276"/>
      <c r="C2" s="276"/>
      <c r="D2" s="276"/>
      <c r="E2" s="276"/>
      <c r="F2" s="276"/>
      <c r="G2" s="277"/>
      <c r="H2" s="276"/>
    </row>
    <row r="3" spans="1:8" ht="48.75">
      <c r="A3" s="278" t="s">
        <v>23</v>
      </c>
      <c r="B3" s="279" t="s">
        <v>28</v>
      </c>
      <c r="C3" s="280"/>
      <c r="D3" s="280"/>
      <c r="E3" s="281"/>
      <c r="F3" s="282"/>
      <c r="G3" s="283"/>
      <c r="H3" s="281"/>
    </row>
    <row r="4" spans="1:8" s="289" customFormat="1" ht="25.5" customHeight="1">
      <c r="A4" s="285"/>
      <c r="B4" s="285" t="s">
        <v>8</v>
      </c>
      <c r="C4" s="285"/>
      <c r="D4" s="285"/>
      <c r="E4" s="286" t="s">
        <v>0</v>
      </c>
      <c r="F4" s="287" t="s">
        <v>79</v>
      </c>
      <c r="G4" s="140" t="s">
        <v>341</v>
      </c>
      <c r="H4" s="266"/>
    </row>
    <row r="5" spans="1:8" ht="23.1" customHeight="1">
      <c r="A5" s="290"/>
      <c r="B5" s="290"/>
      <c r="D5" s="291"/>
      <c r="E5" s="292"/>
      <c r="F5" s="293" t="s">
        <v>116</v>
      </c>
      <c r="G5" s="294"/>
      <c r="H5" s="295"/>
    </row>
    <row r="6" spans="1:8" ht="27" customHeight="1">
      <c r="A6" s="290"/>
      <c r="E6" s="292" t="s">
        <v>2</v>
      </c>
      <c r="F6" s="292" t="s">
        <v>56</v>
      </c>
      <c r="G6" s="382">
        <f>ROUNDUP((('Exchange rate'!Eur_per_GBP*('UK-R-Coffee Tables'!G6/(1+'Exchange rate'!UK_vat_rate))*1.25*0.9165)+1)/10,0)*10</f>
        <v>2170</v>
      </c>
      <c r="H6" s="296"/>
    </row>
    <row r="7" spans="1:8">
      <c r="A7" s="290"/>
      <c r="E7" s="292" t="s">
        <v>3</v>
      </c>
      <c r="F7" s="292" t="s">
        <v>49</v>
      </c>
      <c r="G7" s="382">
        <f>ROUNDUP((('Exchange rate'!Eur_per_GBP*('UK-R-Coffee Tables'!G7/(1+'Exchange rate'!UK_vat_rate))*1.25*0.9165)+1)/10,0)*10</f>
        <v>2770</v>
      </c>
      <c r="H7" s="296"/>
    </row>
    <row r="8" spans="1:8">
      <c r="A8" s="290"/>
      <c r="E8" s="292" t="s">
        <v>4</v>
      </c>
      <c r="F8" s="292" t="s">
        <v>50</v>
      </c>
      <c r="G8" s="382">
        <f>ROUNDUP((('Exchange rate'!Eur_per_GBP*('UK-R-Coffee Tables'!G8/(1+'Exchange rate'!UK_vat_rate))*1.25*0.9165)+1)/10,0)*10</f>
        <v>3680</v>
      </c>
      <c r="H8" s="296"/>
    </row>
    <row r="9" spans="1:8">
      <c r="A9" s="290"/>
      <c r="E9" s="292"/>
      <c r="F9" s="292"/>
      <c r="G9" s="296"/>
      <c r="H9" s="296"/>
    </row>
    <row r="10" spans="1:8">
      <c r="A10" s="290"/>
      <c r="E10" s="292"/>
      <c r="F10" s="292"/>
      <c r="G10" s="296"/>
      <c r="H10" s="296"/>
    </row>
    <row r="11" spans="1:8">
      <c r="A11" s="290"/>
      <c r="E11" s="297" t="s">
        <v>22</v>
      </c>
      <c r="F11" s="292"/>
      <c r="G11" s="298"/>
      <c r="H11" s="299"/>
    </row>
    <row r="12" spans="1:8">
      <c r="A12" s="290"/>
      <c r="D12" s="300"/>
      <c r="E12" s="301"/>
      <c r="F12" s="292"/>
      <c r="G12" s="298"/>
      <c r="H12" s="299"/>
    </row>
    <row r="13" spans="1:8">
      <c r="A13" s="290"/>
      <c r="E13" s="299"/>
      <c r="F13" s="292"/>
      <c r="G13" s="298"/>
      <c r="H13" s="299"/>
    </row>
    <row r="14" spans="1:8">
      <c r="A14" s="290"/>
      <c r="E14" s="302" t="s">
        <v>14</v>
      </c>
      <c r="F14" s="303"/>
      <c r="G14" s="304"/>
      <c r="H14" s="383">
        <f>ROUNDUP((('Exchange rate'!Eur_per_GBP*('UK-R-Coffee Tables'!H14/(1+'Exchange rate'!UK_vat_rate))*1.25*0.9165)+1)/10,0)*10</f>
        <v>850</v>
      </c>
    </row>
    <row r="15" spans="1:8">
      <c r="A15" s="290"/>
      <c r="E15" s="301"/>
      <c r="F15" s="292"/>
      <c r="G15" s="298"/>
      <c r="H15" s="299"/>
    </row>
    <row r="16" spans="1:8">
      <c r="A16" s="290"/>
      <c r="E16" s="299"/>
      <c r="F16" s="292"/>
      <c r="G16" s="298"/>
      <c r="H16" s="299"/>
    </row>
    <row r="17" spans="1:8">
      <c r="A17" s="290"/>
      <c r="E17" s="306" t="s">
        <v>78</v>
      </c>
      <c r="F17" s="303"/>
      <c r="G17" s="304"/>
      <c r="H17" s="383">
        <f>ROUNDUP((('Exchange rate'!Eur_per_GBP*('UK-R-Coffee Tables'!H17/(1+'Exchange rate'!UK_vat_rate))*1.25*0.9165)+1)/10,0)*10</f>
        <v>2450</v>
      </c>
    </row>
    <row r="18" spans="1:8">
      <c r="A18" s="290"/>
      <c r="E18" s="307"/>
      <c r="F18" s="292"/>
      <c r="G18" s="298"/>
      <c r="H18" s="308"/>
    </row>
    <row r="19" spans="1:8">
      <c r="A19" s="290"/>
      <c r="E19" s="307"/>
      <c r="F19" s="292"/>
      <c r="G19" s="298"/>
      <c r="H19" s="308"/>
    </row>
    <row r="20" spans="1:8">
      <c r="A20" s="290"/>
      <c r="E20" s="310"/>
    </row>
    <row r="21" spans="1:8" s="289" customFormat="1" ht="30" customHeight="1">
      <c r="A21" s="285"/>
      <c r="B21" s="285" t="s">
        <v>29</v>
      </c>
      <c r="C21" s="285"/>
      <c r="D21" s="285"/>
      <c r="E21" s="286" t="s">
        <v>0</v>
      </c>
      <c r="F21" s="287" t="s">
        <v>79</v>
      </c>
      <c r="G21" s="140" t="s">
        <v>341</v>
      </c>
      <c r="H21" s="266"/>
    </row>
    <row r="22" spans="1:8">
      <c r="A22" s="290"/>
      <c r="B22" s="290"/>
      <c r="D22" s="291"/>
      <c r="E22" s="292"/>
      <c r="F22" s="293" t="s">
        <v>116</v>
      </c>
      <c r="G22" s="294"/>
      <c r="H22" s="295"/>
    </row>
    <row r="23" spans="1:8">
      <c r="A23" s="290"/>
      <c r="E23" s="292" t="s">
        <v>2</v>
      </c>
      <c r="F23" s="292" t="s">
        <v>51</v>
      </c>
      <c r="G23" s="382">
        <f>ROUNDUP((('Exchange rate'!Eur_per_GBP*('UK-R-Coffee Tables'!G21/(1+'Exchange rate'!UK_vat_rate))*1.25*0.9165)+1)/10,0)*10</f>
        <v>3290</v>
      </c>
      <c r="H23" s="296"/>
    </row>
    <row r="24" spans="1:8">
      <c r="A24" s="290"/>
      <c r="E24" s="292" t="s">
        <v>69</v>
      </c>
      <c r="F24" s="292" t="s">
        <v>57</v>
      </c>
      <c r="G24" s="382">
        <f>ROUNDUP((('Exchange rate'!Eur_per_GBP*('UK-R-Coffee Tables'!G22/(1+'Exchange rate'!UK_vat_rate))*1.25*0.9165)+1)/10,0)*10</f>
        <v>3980</v>
      </c>
      <c r="H24" s="296"/>
    </row>
    <row r="25" spans="1:8">
      <c r="A25" s="290"/>
      <c r="E25" s="292" t="s">
        <v>4</v>
      </c>
      <c r="F25" s="292" t="s">
        <v>52</v>
      </c>
      <c r="G25" s="382">
        <f>ROUNDUP((('Exchange rate'!Eur_per_GBP*('UK-R-Coffee Tables'!G23/(1+'Exchange rate'!UK_vat_rate))*1.25*0.9165)+1)/10,0)*10</f>
        <v>4740</v>
      </c>
      <c r="H25" s="65"/>
    </row>
    <row r="26" spans="1:8">
      <c r="A26" s="290"/>
      <c r="E26" s="292" t="s">
        <v>53</v>
      </c>
      <c r="F26" s="292" t="s">
        <v>54</v>
      </c>
      <c r="G26" s="382">
        <f>ROUNDUP((('Exchange rate'!Eur_per_GBP*('UK-R-Coffee Tables'!G24/(1+'Exchange rate'!UK_vat_rate))*1.25*0.9165)+1)/10,0)*10</f>
        <v>6440</v>
      </c>
      <c r="H26" s="296"/>
    </row>
    <row r="27" spans="1:8">
      <c r="A27" s="290"/>
      <c r="E27" s="292"/>
      <c r="F27" s="292"/>
      <c r="G27" s="296"/>
      <c r="H27" s="296"/>
    </row>
    <row r="28" spans="1:8">
      <c r="A28" s="290"/>
      <c r="E28" s="292"/>
      <c r="F28" s="292"/>
      <c r="G28" s="296"/>
      <c r="H28" s="296"/>
    </row>
    <row r="29" spans="1:8">
      <c r="E29" s="297" t="s">
        <v>22</v>
      </c>
      <c r="F29" s="292"/>
      <c r="G29" s="298"/>
      <c r="H29" s="299"/>
    </row>
    <row r="30" spans="1:8">
      <c r="E30" s="301"/>
      <c r="F30" s="292"/>
      <c r="G30" s="298"/>
      <c r="H30" s="308"/>
    </row>
    <row r="32" spans="1:8">
      <c r="E32" s="302" t="s">
        <v>14</v>
      </c>
      <c r="F32" s="303"/>
      <c r="G32" s="304"/>
      <c r="H32" s="383">
        <f>ROUNDUP((('Exchange rate'!Eur_per_GBP*('UK-R-Coffee Tables'!H30/(1+'Exchange rate'!UK_vat_rate))*1.25*0.9165)+1)/10,0)*10</f>
        <v>850</v>
      </c>
    </row>
    <row r="33" spans="1:8">
      <c r="E33" s="301"/>
      <c r="F33" s="292"/>
      <c r="G33" s="298"/>
      <c r="H33" s="299"/>
    </row>
    <row r="35" spans="1:8">
      <c r="E35" s="306" t="s">
        <v>78</v>
      </c>
      <c r="F35" s="303"/>
      <c r="G35" s="304"/>
      <c r="H35" s="383">
        <f>ROUNDUP((('Exchange rate'!Eur_per_GBP*('UK-R-Coffee Tables'!H33/(1+'Exchange rate'!UK_vat_rate))*1.25*0.9165)+1)/10,0)*10</f>
        <v>2450</v>
      </c>
    </row>
    <row r="36" spans="1:8">
      <c r="E36" s="307"/>
      <c r="F36" s="292"/>
      <c r="G36" s="298"/>
      <c r="H36" s="308"/>
    </row>
    <row r="37" spans="1:8">
      <c r="E37" s="307"/>
      <c r="F37" s="292"/>
      <c r="G37" s="298"/>
      <c r="H37" s="308"/>
    </row>
    <row r="38" spans="1:8">
      <c r="E38" s="311"/>
      <c r="H38" s="312"/>
    </row>
    <row r="39" spans="1:8">
      <c r="E39" s="310"/>
    </row>
    <row r="40" spans="1:8" ht="48.75">
      <c r="A40" s="278" t="s">
        <v>23</v>
      </c>
      <c r="B40" s="279" t="s">
        <v>33</v>
      </c>
      <c r="C40" s="280"/>
      <c r="D40" s="280"/>
      <c r="E40" s="281"/>
      <c r="F40" s="282"/>
      <c r="G40" s="283"/>
      <c r="H40" s="281"/>
    </row>
    <row r="41" spans="1:8" s="289" customFormat="1" ht="24" customHeight="1">
      <c r="A41" s="285"/>
      <c r="B41" s="26" t="s">
        <v>43</v>
      </c>
      <c r="C41" s="285"/>
      <c r="D41" s="285"/>
      <c r="E41" s="286" t="s">
        <v>0</v>
      </c>
      <c r="F41" s="287" t="s">
        <v>79</v>
      </c>
      <c r="G41" s="140" t="s">
        <v>459</v>
      </c>
      <c r="H41" s="313"/>
    </row>
    <row r="42" spans="1:8" ht="24" customHeight="1">
      <c r="A42" s="290"/>
      <c r="B42" s="290"/>
      <c r="D42" s="291"/>
      <c r="E42" s="292"/>
      <c r="F42" s="293" t="s">
        <v>116</v>
      </c>
      <c r="G42" s="314"/>
      <c r="H42" s="315"/>
    </row>
    <row r="43" spans="1:8" s="316" customFormat="1">
      <c r="A43" s="290"/>
      <c r="B43" s="284"/>
      <c r="C43" s="284"/>
      <c r="D43" s="284"/>
      <c r="E43" s="292" t="s">
        <v>2</v>
      </c>
      <c r="F43" s="292" t="s">
        <v>81</v>
      </c>
      <c r="G43" s="382">
        <f>ROUNDUP((('Exchange rate'!Eur_per_GBP*('UK-R-Coffee Tables'!G38/(1+'Exchange rate'!UK_vat_rate))*1.25*0.9165)+1)/10,0)*10</f>
        <v>4980</v>
      </c>
      <c r="H43" s="296"/>
    </row>
    <row r="44" spans="1:8" s="316" customFormat="1">
      <c r="A44" s="290"/>
      <c r="B44" s="284"/>
      <c r="C44" s="284"/>
      <c r="D44" s="284"/>
      <c r="E44" s="292" t="s">
        <v>3</v>
      </c>
      <c r="F44" s="292" t="s">
        <v>51</v>
      </c>
      <c r="G44" s="382">
        <f>ROUNDUP((('Exchange rate'!Eur_per_GBP*('UK-R-Coffee Tables'!G39/(1+'Exchange rate'!UK_vat_rate))*1.25*0.9165)+1)/10,0)*10</f>
        <v>7990</v>
      </c>
      <c r="H44" s="296"/>
    </row>
    <row r="45" spans="1:8" s="316" customFormat="1">
      <c r="A45" s="284"/>
      <c r="B45" s="284"/>
      <c r="C45" s="284"/>
      <c r="D45" s="284"/>
      <c r="E45" s="292"/>
      <c r="F45" s="292"/>
      <c r="G45" s="65"/>
      <c r="H45" s="294"/>
    </row>
    <row r="46" spans="1:8" s="316" customFormat="1">
      <c r="A46" s="284"/>
      <c r="B46" s="284"/>
      <c r="C46" s="284"/>
      <c r="D46" s="284"/>
      <c r="E46" s="292"/>
      <c r="F46" s="292"/>
      <c r="G46" s="294"/>
      <c r="H46" s="294"/>
    </row>
    <row r="47" spans="1:8" s="316" customFormat="1">
      <c r="E47" s="297" t="s">
        <v>22</v>
      </c>
      <c r="F47" s="292"/>
      <c r="G47" s="298"/>
      <c r="H47" s="299"/>
    </row>
    <row r="48" spans="1:8" s="316" customFormat="1">
      <c r="D48" s="317"/>
      <c r="E48" s="301"/>
      <c r="F48" s="299"/>
      <c r="G48" s="298"/>
      <c r="H48" s="299"/>
    </row>
    <row r="49" spans="1:8" s="316" customFormat="1" ht="23.25">
      <c r="D49" s="317"/>
      <c r="E49" s="318"/>
    </row>
    <row r="50" spans="1:8" s="316" customFormat="1">
      <c r="D50" s="317"/>
      <c r="E50" s="299"/>
      <c r="F50" s="292"/>
      <c r="G50" s="298"/>
      <c r="H50" s="308"/>
    </row>
    <row r="51" spans="1:8">
      <c r="A51" s="316"/>
      <c r="B51" s="316"/>
      <c r="C51" s="316"/>
      <c r="D51" s="317"/>
      <c r="E51" s="319"/>
      <c r="F51" s="292"/>
      <c r="G51" s="298"/>
      <c r="H51" s="299"/>
    </row>
    <row r="52" spans="1:8">
      <c r="A52" s="316"/>
      <c r="B52" s="316"/>
      <c r="C52" s="316"/>
      <c r="D52" s="317"/>
      <c r="E52" s="319"/>
      <c r="F52" s="292"/>
      <c r="G52" s="298"/>
      <c r="H52" s="299"/>
    </row>
    <row r="53" spans="1:8">
      <c r="A53" s="316"/>
      <c r="B53" s="316"/>
      <c r="C53" s="316"/>
      <c r="D53" s="317"/>
      <c r="E53" s="319"/>
      <c r="F53" s="292"/>
      <c r="G53" s="298"/>
      <c r="H53" s="299"/>
    </row>
    <row r="54" spans="1:8">
      <c r="E54" s="311"/>
      <c r="H54" s="312"/>
    </row>
    <row r="55" spans="1:8" ht="48.75">
      <c r="A55" s="278" t="s">
        <v>23</v>
      </c>
      <c r="B55" s="25" t="s">
        <v>553</v>
      </c>
      <c r="C55" s="280"/>
      <c r="D55" s="280"/>
      <c r="E55" s="281"/>
      <c r="F55" s="282"/>
      <c r="G55" s="283"/>
      <c r="H55" s="281"/>
    </row>
    <row r="56" spans="1:8" s="289" customFormat="1" ht="24" customHeight="1">
      <c r="A56" s="285"/>
      <c r="B56" s="26"/>
      <c r="C56" s="285"/>
      <c r="D56" s="285"/>
      <c r="E56" s="286" t="s">
        <v>0</v>
      </c>
      <c r="F56" s="287" t="s">
        <v>79</v>
      </c>
      <c r="G56" s="140" t="s">
        <v>320</v>
      </c>
      <c r="H56" s="313"/>
    </row>
    <row r="57" spans="1:8" ht="24" customHeight="1">
      <c r="A57" s="290"/>
      <c r="B57" s="290"/>
      <c r="D57" s="291"/>
      <c r="E57" s="292"/>
      <c r="F57" s="293" t="s">
        <v>116</v>
      </c>
      <c r="G57" s="560" t="s">
        <v>600</v>
      </c>
      <c r="H57" s="315"/>
    </row>
    <row r="58" spans="1:8" s="316" customFormat="1">
      <c r="A58" s="290"/>
      <c r="B58" s="284"/>
      <c r="C58" s="284"/>
      <c r="D58" s="284"/>
      <c r="E58" s="292"/>
      <c r="F58" s="48" t="s">
        <v>602</v>
      </c>
      <c r="G58" s="382">
        <f>ROUNDUP((('Exchange rate'!Eur_per_GBP*('UK-R-Coffee Tables'!G51/(1+'Exchange rate'!UK_vat_rate))*1.25*0.9165)+1)/10,0)*10</f>
        <v>7830</v>
      </c>
      <c r="H58" s="296"/>
    </row>
    <row r="59" spans="1:8" s="316" customFormat="1">
      <c r="A59" s="290"/>
      <c r="B59" s="284"/>
      <c r="C59" s="284"/>
      <c r="D59" s="284"/>
      <c r="E59" s="292"/>
      <c r="F59" s="292"/>
      <c r="G59" s="382"/>
      <c r="H59" s="296"/>
    </row>
    <row r="60" spans="1:8" s="316" customFormat="1">
      <c r="A60" s="284"/>
      <c r="B60" s="284"/>
      <c r="C60" s="284"/>
      <c r="D60" s="284"/>
      <c r="E60" s="292"/>
      <c r="F60" s="292"/>
      <c r="G60" s="65"/>
      <c r="H60" s="294"/>
    </row>
    <row r="61" spans="1:8" s="316" customFormat="1">
      <c r="A61" s="284"/>
      <c r="B61" s="284"/>
      <c r="C61" s="284"/>
      <c r="D61" s="284"/>
      <c r="E61" s="292"/>
      <c r="F61" s="292"/>
      <c r="G61" s="294"/>
      <c r="H61" s="294"/>
    </row>
    <row r="62" spans="1:8" s="316" customFormat="1">
      <c r="E62" s="297"/>
      <c r="F62" s="292"/>
      <c r="G62" s="298"/>
      <c r="H62" s="299"/>
    </row>
    <row r="63" spans="1:8" s="316" customFormat="1">
      <c r="D63" s="317"/>
      <c r="E63" s="301"/>
      <c r="F63" s="299"/>
      <c r="G63" s="298"/>
      <c r="H63" s="299"/>
    </row>
    <row r="64" spans="1:8" s="316" customFormat="1" ht="23.25">
      <c r="D64" s="317"/>
      <c r="E64" s="318"/>
    </row>
    <row r="65" spans="1:8" s="316" customFormat="1">
      <c r="D65" s="317"/>
      <c r="E65" s="299"/>
      <c r="F65" s="292"/>
      <c r="G65" s="298"/>
      <c r="H65" s="308"/>
    </row>
    <row r="66" spans="1:8">
      <c r="A66" s="316"/>
      <c r="B66" s="316"/>
      <c r="C66" s="316"/>
      <c r="D66" s="317"/>
      <c r="E66" s="319"/>
      <c r="F66" s="292"/>
      <c r="G66" s="298"/>
      <c r="H66" s="299"/>
    </row>
    <row r="67" spans="1:8">
      <c r="A67" s="316"/>
      <c r="B67" s="316"/>
      <c r="C67" s="316"/>
      <c r="D67" s="317"/>
      <c r="E67" s="302" t="s">
        <v>14</v>
      </c>
      <c r="F67" s="303"/>
      <c r="G67" s="304"/>
      <c r="H67" s="383">
        <f>ROUNDUP((('Exchange rate'!Eur_per_GBP*('UK-R-Coffee Tables'!H58/(1+'Exchange rate'!UK_vat_rate))*1.25*0.9165)+1)/10,0)*10</f>
        <v>1010</v>
      </c>
    </row>
    <row r="68" spans="1:8">
      <c r="A68" s="316"/>
      <c r="B68" s="316"/>
      <c r="C68" s="316"/>
      <c r="D68" s="317"/>
      <c r="E68" s="319"/>
      <c r="F68" s="292"/>
      <c r="G68" s="298"/>
      <c r="H68" s="299"/>
    </row>
    <row r="69" spans="1:8">
      <c r="A69" s="316"/>
      <c r="B69" s="316"/>
      <c r="C69" s="316"/>
      <c r="D69" s="317"/>
      <c r="E69" s="82" t="s">
        <v>623</v>
      </c>
      <c r="F69" s="303"/>
      <c r="G69" s="304"/>
      <c r="H69" s="258">
        <f>ROUNDUP((('Exchange rate'!Eur_per_GBP*('UK-R-Coffee Tables'!H61/(1+'Exchange rate'!UK_vat_rate))*1.25*0.9165)+1)/10,0)*10</f>
        <v>1740</v>
      </c>
    </row>
    <row r="70" spans="1:8">
      <c r="E70" s="311"/>
      <c r="H70" s="312"/>
    </row>
    <row r="71" spans="1:8" ht="48.75">
      <c r="A71" s="278"/>
      <c r="B71" s="354" t="s">
        <v>345</v>
      </c>
      <c r="C71" s="280"/>
      <c r="D71" s="280"/>
      <c r="E71" s="281"/>
      <c r="F71" s="282"/>
      <c r="G71" s="283"/>
      <c r="H71" s="281"/>
    </row>
    <row r="72" spans="1:8" s="289" customFormat="1">
      <c r="A72" s="285"/>
      <c r="B72" s="285" t="s">
        <v>8</v>
      </c>
      <c r="C72" s="285"/>
      <c r="D72" s="285"/>
      <c r="E72" s="286" t="s">
        <v>0</v>
      </c>
      <c r="F72" s="287" t="s">
        <v>79</v>
      </c>
      <c r="G72" s="140" t="s">
        <v>346</v>
      </c>
      <c r="H72" s="266" t="s">
        <v>115</v>
      </c>
    </row>
    <row r="73" spans="1:8" ht="29.1" customHeight="1">
      <c r="A73" s="290"/>
      <c r="B73" s="290"/>
      <c r="D73" s="291"/>
      <c r="E73" s="322"/>
      <c r="F73" s="323" t="s">
        <v>116</v>
      </c>
      <c r="G73" s="324"/>
      <c r="H73" s="295" t="s">
        <v>219</v>
      </c>
    </row>
    <row r="74" spans="1:8" s="289" customFormat="1" ht="29.1" customHeight="1">
      <c r="A74" s="290"/>
      <c r="B74" s="284"/>
      <c r="C74" s="284"/>
      <c r="D74" s="284"/>
      <c r="E74" s="322" t="s">
        <v>2</v>
      </c>
      <c r="F74" s="322" t="s">
        <v>56</v>
      </c>
      <c r="G74" s="382">
        <f>ROUNDUP((('Exchange rate'!Eur_per_GBP*('UK-R-Coffee Tables'!G66/(1+'Exchange rate'!UK_vat_rate))*1.25*0.9165)+1)/10,0)*10</f>
        <v>3280</v>
      </c>
      <c r="H74" s="382">
        <f>ROUNDUP((('Exchange rate'!Eur_per_GBP*('UK-R-Coffee Tables'!H66/(1+'Exchange rate'!UK_vat_rate))*1.25*0.9165)+1)/10,0)*10</f>
        <v>5240</v>
      </c>
    </row>
    <row r="75" spans="1:8" ht="29.1" customHeight="1">
      <c r="E75" s="322" t="s">
        <v>3</v>
      </c>
      <c r="F75" s="322" t="s">
        <v>49</v>
      </c>
      <c r="G75" s="382">
        <f>ROUNDUP((('Exchange rate'!Eur_per_GBP*('UK-R-Coffee Tables'!G67/(1+'Exchange rate'!UK_vat_rate))*1.25*0.9165)+1)/10,0)*10</f>
        <v>3090</v>
      </c>
      <c r="H75" s="382">
        <f>ROUNDUP((('Exchange rate'!Eur_per_GBP*('UK-R-Coffee Tables'!H67/(1+'Exchange rate'!UK_vat_rate))*1.25*0.9165)+1)/10,0)*10</f>
        <v>5940</v>
      </c>
    </row>
    <row r="76" spans="1:8" ht="29.1" customHeight="1">
      <c r="E76" s="322" t="s">
        <v>4</v>
      </c>
      <c r="F76" s="322" t="s">
        <v>50</v>
      </c>
      <c r="G76" s="382">
        <f>ROUNDUP((('Exchange rate'!Eur_per_GBP*('UK-R-Coffee Tables'!G68/(1+'Exchange rate'!UK_vat_rate))*1.25*0.9165)+1)/10,0)*10</f>
        <v>3320</v>
      </c>
      <c r="H76" s="382">
        <f>ROUNDUP((('Exchange rate'!Eur_per_GBP*('UK-R-Coffee Tables'!H68/(1+'Exchange rate'!UK_vat_rate))*1.25*0.9165)+1)/10,0)*10</f>
        <v>7040</v>
      </c>
    </row>
    <row r="77" spans="1:8" ht="29.1" customHeight="1">
      <c r="E77" s="322"/>
      <c r="H77" s="319"/>
    </row>
    <row r="78" spans="1:8" ht="29.1" customHeight="1">
      <c r="E78" s="328" t="s">
        <v>22</v>
      </c>
      <c r="H78" s="319"/>
    </row>
    <row r="79" spans="1:8" ht="29.1" customHeight="1">
      <c r="D79" s="300"/>
      <c r="E79" s="301"/>
    </row>
    <row r="80" spans="1:8" ht="29.1" customHeight="1">
      <c r="D80" s="300"/>
    </row>
    <row r="81" spans="1:8" ht="29.1" customHeight="1">
      <c r="D81" s="300"/>
      <c r="E81" s="329" t="s">
        <v>129</v>
      </c>
      <c r="F81" s="330"/>
      <c r="G81" s="331"/>
      <c r="H81" s="383">
        <f>ROUNDUP((('Exchange rate'!Eur_per_GBP*('UK-R-Coffee Tables'!H73/(1+'Exchange rate'!UK_vat_rate))*1.25*0.9165)+1)/10,0)*10</f>
        <v>700</v>
      </c>
    </row>
    <row r="82" spans="1:8" ht="29.1" customHeight="1">
      <c r="D82" s="300"/>
      <c r="E82" s="319"/>
      <c r="H82" s="341"/>
    </row>
    <row r="83" spans="1:8" ht="29.1" customHeight="1">
      <c r="D83" s="300"/>
      <c r="E83" s="319"/>
      <c r="H83" s="341"/>
    </row>
    <row r="84" spans="1:8" ht="29.1" customHeight="1">
      <c r="E84" s="301"/>
      <c r="H84" s="341"/>
    </row>
    <row r="85" spans="1:8" ht="48.75">
      <c r="A85" s="278" t="s">
        <v>23</v>
      </c>
      <c r="B85" s="354" t="s">
        <v>30</v>
      </c>
      <c r="C85" s="350"/>
      <c r="D85" s="280"/>
      <c r="E85" s="281"/>
      <c r="F85" s="282"/>
      <c r="G85" s="283"/>
      <c r="H85" s="281"/>
    </row>
    <row r="86" spans="1:8" s="289" customFormat="1" ht="24" customHeight="1">
      <c r="A86" s="285"/>
      <c r="B86" s="285" t="s">
        <v>8</v>
      </c>
      <c r="C86" s="285"/>
      <c r="D86" s="285"/>
      <c r="E86" s="286" t="s">
        <v>0</v>
      </c>
      <c r="F86" s="287" t="s">
        <v>79</v>
      </c>
      <c r="G86" s="140" t="s">
        <v>323</v>
      </c>
      <c r="H86" s="266" t="s">
        <v>115</v>
      </c>
    </row>
    <row r="87" spans="1:8">
      <c r="A87" s="290"/>
      <c r="B87" s="290"/>
      <c r="D87" s="291"/>
      <c r="E87" s="292"/>
      <c r="F87" s="293" t="s">
        <v>116</v>
      </c>
      <c r="G87" s="294"/>
      <c r="H87" s="295" t="s">
        <v>219</v>
      </c>
    </row>
    <row r="88" spans="1:8">
      <c r="A88" s="290"/>
      <c r="E88" s="292" t="s">
        <v>2</v>
      </c>
      <c r="F88" s="292" t="s">
        <v>56</v>
      </c>
      <c r="G88" s="382">
        <f>ROUNDUP((('Exchange rate'!Eur_per_GBP*('UK-R-Coffee Tables'!G78/(1+'Exchange rate'!UK_vat_rate))*1.25*0.9165)+1)/10,0)*10</f>
        <v>3610</v>
      </c>
      <c r="H88" s="382">
        <f>ROUNDUP((('Exchange rate'!Eur_per_GBP*('UK-R-Coffee Tables'!H78/(1+'Exchange rate'!UK_vat_rate))*1.25*0.9165)+1)/10,0)*10</f>
        <v>5700</v>
      </c>
    </row>
    <row r="89" spans="1:8">
      <c r="E89" s="292" t="s">
        <v>3</v>
      </c>
      <c r="F89" s="292" t="s">
        <v>49</v>
      </c>
      <c r="G89" s="382">
        <f>ROUNDUP((('Exchange rate'!Eur_per_GBP*('UK-R-Coffee Tables'!G79/(1+'Exchange rate'!UK_vat_rate))*1.25*0.9165)+1)/10,0)*10</f>
        <v>4120</v>
      </c>
      <c r="H89" s="382">
        <f>ROUNDUP((('Exchange rate'!Eur_per_GBP*('UK-R-Coffee Tables'!H79/(1+'Exchange rate'!UK_vat_rate))*1.25*0.9165)+1)/10,0)*10</f>
        <v>6480</v>
      </c>
    </row>
    <row r="90" spans="1:8">
      <c r="E90" s="292" t="s">
        <v>4</v>
      </c>
      <c r="F90" s="292" t="s">
        <v>50</v>
      </c>
      <c r="G90" s="382">
        <f>ROUNDUP((('Exchange rate'!Eur_per_GBP*('UK-R-Coffee Tables'!G80/(1+'Exchange rate'!UK_vat_rate))*1.25*0.9165)+1)/10,0)*10</f>
        <v>4580</v>
      </c>
      <c r="H90" s="382">
        <f>ROUNDUP((('Exchange rate'!Eur_per_GBP*('UK-R-Coffee Tables'!H80/(1+'Exchange rate'!UK_vat_rate))*1.25*0.9165)+1)/10,0)*10</f>
        <v>7920</v>
      </c>
    </row>
    <row r="91" spans="1:8">
      <c r="E91" s="292"/>
      <c r="F91" s="292"/>
      <c r="G91" s="296"/>
      <c r="H91" s="65"/>
    </row>
    <row r="92" spans="1:8">
      <c r="E92" s="292"/>
      <c r="F92" s="292"/>
      <c r="G92" s="294"/>
      <c r="H92" s="294"/>
    </row>
    <row r="93" spans="1:8" s="316" customFormat="1">
      <c r="A93" s="284"/>
      <c r="B93" s="284"/>
      <c r="C93" s="284"/>
      <c r="D93" s="284"/>
      <c r="E93" s="297" t="s">
        <v>22</v>
      </c>
      <c r="F93" s="292"/>
      <c r="G93" s="298"/>
      <c r="H93" s="299"/>
    </row>
    <row r="94" spans="1:8" s="320" customFormat="1" ht="29.1" customHeight="1">
      <c r="A94" s="284"/>
      <c r="B94" s="284"/>
      <c r="C94" s="284"/>
      <c r="D94" s="300"/>
      <c r="E94" s="301"/>
      <c r="F94" s="292"/>
      <c r="G94" s="298"/>
      <c r="H94" s="299"/>
    </row>
    <row r="95" spans="1:8" ht="15.75">
      <c r="D95" s="300"/>
      <c r="E95" s="284"/>
      <c r="F95" s="284"/>
      <c r="G95" s="284"/>
      <c r="H95" s="284"/>
    </row>
    <row r="96" spans="1:8">
      <c r="D96" s="300"/>
      <c r="E96" s="302" t="s">
        <v>14</v>
      </c>
      <c r="F96" s="321"/>
      <c r="G96" s="304"/>
      <c r="H96" s="383">
        <f>ROUNDUP((('Exchange rate'!Eur_per_GBP*('UK-R-Coffee Tables'!H86/(1+'Exchange rate'!UK_vat_rate))*1.25*0.9165)+1)/10,0)*10</f>
        <v>920</v>
      </c>
    </row>
    <row r="97" spans="1:8">
      <c r="D97" s="300"/>
      <c r="E97" s="301"/>
      <c r="F97" s="292"/>
      <c r="G97" s="298"/>
      <c r="H97" s="299"/>
    </row>
    <row r="98" spans="1:8">
      <c r="D98" s="300"/>
      <c r="E98" s="301"/>
      <c r="F98" s="292"/>
      <c r="G98" s="298"/>
      <c r="H98" s="299"/>
    </row>
    <row r="99" spans="1:8" ht="18.75" customHeight="1">
      <c r="B99" s="385"/>
      <c r="C99" s="386"/>
      <c r="D99" s="386"/>
      <c r="E99" s="319"/>
      <c r="F99" s="322"/>
      <c r="G99" s="326"/>
      <c r="H99" s="319"/>
    </row>
    <row r="100" spans="1:8" s="289" customFormat="1">
      <c r="A100" s="285"/>
      <c r="B100" s="285" t="s">
        <v>29</v>
      </c>
      <c r="C100" s="285"/>
      <c r="D100" s="285"/>
      <c r="E100" s="286" t="s">
        <v>0</v>
      </c>
      <c r="F100" s="287" t="s">
        <v>79</v>
      </c>
      <c r="G100" s="140" t="s">
        <v>323</v>
      </c>
      <c r="H100" s="266" t="s">
        <v>115</v>
      </c>
    </row>
    <row r="101" spans="1:8">
      <c r="A101" s="290"/>
      <c r="B101" s="290"/>
      <c r="D101" s="291"/>
      <c r="E101" s="322"/>
      <c r="F101" s="323" t="s">
        <v>116</v>
      </c>
      <c r="G101" s="324"/>
      <c r="H101" s="295" t="s">
        <v>219</v>
      </c>
    </row>
    <row r="102" spans="1:8">
      <c r="A102" s="290"/>
      <c r="E102" s="322" t="s">
        <v>2</v>
      </c>
      <c r="F102" s="322" t="s">
        <v>51</v>
      </c>
      <c r="G102" s="382">
        <f>ROUNDUP((('Exchange rate'!Eur_per_GBP*('UK-R-Coffee Tables'!G90/(1+'Exchange rate'!UK_vat_rate))*1.25*0.9165)+1)/10,0)*10</f>
        <v>4430</v>
      </c>
      <c r="H102" s="382">
        <f>ROUNDUP((('Exchange rate'!Eur_per_GBP*('UK-R-Coffee Tables'!H90/(1+'Exchange rate'!UK_vat_rate))*1.25*0.9165)+1)/10,0)*10</f>
        <v>7270</v>
      </c>
    </row>
    <row r="103" spans="1:8" s="316" customFormat="1">
      <c r="A103" s="290"/>
      <c r="B103" s="284"/>
      <c r="C103" s="284"/>
      <c r="D103" s="284"/>
      <c r="E103" s="322" t="s">
        <v>3</v>
      </c>
      <c r="F103" s="322" t="s">
        <v>57</v>
      </c>
      <c r="G103" s="382">
        <f>ROUNDUP((('Exchange rate'!Eur_per_GBP*('UK-R-Coffee Tables'!G91/(1+'Exchange rate'!UK_vat_rate))*1.25*0.9165)+1)/10,0)*10</f>
        <v>4960</v>
      </c>
      <c r="H103" s="382">
        <f>ROUNDUP((('Exchange rate'!Eur_per_GBP*('UK-R-Coffee Tables'!H91/(1+'Exchange rate'!UK_vat_rate))*1.25*0.9165)+1)/10,0)*10</f>
        <v>8140</v>
      </c>
    </row>
    <row r="104" spans="1:8" s="316" customFormat="1">
      <c r="A104" s="290"/>
      <c r="B104" s="284"/>
      <c r="C104" s="284"/>
      <c r="D104" s="284"/>
      <c r="E104" s="322" t="s">
        <v>4</v>
      </c>
      <c r="F104" s="322" t="s">
        <v>58</v>
      </c>
      <c r="G104" s="382">
        <f>ROUNDUP((('Exchange rate'!Eur_per_GBP*('UK-R-Coffee Tables'!G92/(1+'Exchange rate'!UK_vat_rate))*1.25*0.9165)+1)/10,0)*10</f>
        <v>5180</v>
      </c>
      <c r="H104" s="382">
        <f>ROUNDUP((('Exchange rate'!Eur_per_GBP*('UK-R-Coffee Tables'!H92/(1+'Exchange rate'!UK_vat_rate))*1.25*0.9165)+1)/10,0)*10</f>
        <v>9030</v>
      </c>
    </row>
    <row r="105" spans="1:8" s="320" customFormat="1" ht="29.1" customHeight="1">
      <c r="A105" s="290"/>
      <c r="B105" s="284"/>
      <c r="C105" s="284"/>
      <c r="D105" s="284"/>
      <c r="E105" s="322" t="s">
        <v>5</v>
      </c>
      <c r="F105" s="322" t="s">
        <v>59</v>
      </c>
      <c r="G105" s="382">
        <f>ROUNDUP((('Exchange rate'!Eur_per_GBP*('UK-R-Coffee Tables'!G93/(1+'Exchange rate'!UK_vat_rate))*1.25*0.9165)+1)/10,0)*10</f>
        <v>5490</v>
      </c>
      <c r="H105" s="382">
        <f>ROUNDUP((('Exchange rate'!Eur_per_GBP*('UK-R-Coffee Tables'!H93/(1+'Exchange rate'!UK_vat_rate))*1.25*0.9165)+1)/10,0)*10</f>
        <v>12040</v>
      </c>
    </row>
    <row r="106" spans="1:8">
      <c r="F106" s="322"/>
      <c r="G106" s="326"/>
      <c r="H106" s="327"/>
    </row>
    <row r="107" spans="1:8">
      <c r="E107" s="328" t="s">
        <v>22</v>
      </c>
    </row>
    <row r="108" spans="1:8" ht="24" customHeight="1">
      <c r="D108" s="300"/>
      <c r="E108" s="301"/>
    </row>
    <row r="109" spans="1:8" ht="24" customHeight="1">
      <c r="D109" s="300"/>
    </row>
    <row r="110" spans="1:8">
      <c r="D110" s="300"/>
      <c r="E110" s="329" t="s">
        <v>14</v>
      </c>
      <c r="F110" s="330"/>
      <c r="G110" s="331"/>
      <c r="H110" s="383">
        <f>ROUNDUP((('Exchange rate'!Eur_per_GBP*('UK-R-Coffee Tables'!H98/(1+'Exchange rate'!UK_vat_rate))*1.25*0.9165)+1)/10,0)*10</f>
        <v>920</v>
      </c>
    </row>
    <row r="111" spans="1:8">
      <c r="D111" s="300"/>
      <c r="E111" s="301"/>
    </row>
    <row r="112" spans="1:8">
      <c r="D112" s="300"/>
      <c r="E112" s="301"/>
    </row>
    <row r="113" spans="1:8">
      <c r="D113" s="300"/>
      <c r="E113" s="333"/>
    </row>
    <row r="114" spans="1:8">
      <c r="D114" s="300"/>
      <c r="E114" s="333"/>
    </row>
    <row r="115" spans="1:8" s="289" customFormat="1">
      <c r="A115" s="285"/>
      <c r="B115" s="285" t="s">
        <v>15</v>
      </c>
      <c r="C115" s="285"/>
      <c r="D115" s="285"/>
      <c r="E115" s="286" t="s">
        <v>0</v>
      </c>
      <c r="F115" s="287" t="s">
        <v>79</v>
      </c>
      <c r="G115" s="140" t="s">
        <v>323</v>
      </c>
      <c r="H115" s="266" t="s">
        <v>115</v>
      </c>
    </row>
    <row r="116" spans="1:8" ht="29.1" customHeight="1">
      <c r="A116" s="290"/>
      <c r="B116" s="334"/>
      <c r="D116" s="291"/>
      <c r="E116" s="322"/>
      <c r="F116" s="323" t="s">
        <v>116</v>
      </c>
      <c r="G116" s="324"/>
      <c r="H116" s="295" t="s">
        <v>219</v>
      </c>
    </row>
    <row r="117" spans="1:8" s="289" customFormat="1" ht="29.1" customHeight="1">
      <c r="A117" s="290"/>
      <c r="B117" s="284"/>
      <c r="C117" s="284"/>
      <c r="D117" s="284"/>
      <c r="E117" s="292" t="s">
        <v>2</v>
      </c>
      <c r="F117" s="292" t="s">
        <v>16</v>
      </c>
      <c r="G117" s="382">
        <f>ROUNDUP((('Exchange rate'!Eur_per_GBP*('UK-R-Coffee Tables'!G103/(1+'Exchange rate'!UK_vat_rate))*1.25*0.9165)+1)/10,0)*10</f>
        <v>4960</v>
      </c>
      <c r="H117" s="382">
        <f>ROUNDUP((('Exchange rate'!Eur_per_GBP*('UK-R-Coffee Tables'!H103/(1+'Exchange rate'!UK_vat_rate))*1.25*0.9165)+1)/10,0)*10</f>
        <v>9220</v>
      </c>
    </row>
    <row r="118" spans="1:8" ht="29.1" customHeight="1">
      <c r="E118" s="292" t="s">
        <v>3</v>
      </c>
      <c r="F118" s="292" t="s">
        <v>17</v>
      </c>
      <c r="G118" s="382">
        <f>ROUNDUP((('Exchange rate'!Eur_per_GBP*('UK-R-Coffee Tables'!G104/(1+'Exchange rate'!UK_vat_rate))*1.25*0.9165)+1)/10,0)*10</f>
        <v>5390</v>
      </c>
      <c r="H118" s="382">
        <f>ROUNDUP((('Exchange rate'!Eur_per_GBP*('UK-R-Coffee Tables'!H104/(1+'Exchange rate'!UK_vat_rate))*1.25*0.9165)+1)/10,0)*10</f>
        <v>10960</v>
      </c>
    </row>
    <row r="119" spans="1:8" ht="29.1" customHeight="1">
      <c r="E119" s="292" t="s">
        <v>4</v>
      </c>
      <c r="F119" s="292" t="s">
        <v>55</v>
      </c>
      <c r="G119" s="382">
        <f>ROUNDUP((('Exchange rate'!Eur_per_GBP*('UK-R-Coffee Tables'!G105/(1+'Exchange rate'!UK_vat_rate))*1.25*0.9165)+1)/10,0)*10</f>
        <v>6380</v>
      </c>
      <c r="H119" s="382">
        <f>ROUNDUP((('Exchange rate'!Eur_per_GBP*('UK-R-Coffee Tables'!H105/(1+'Exchange rate'!UK_vat_rate))*1.25*0.9165)+1)/10,0)*10</f>
        <v>13580</v>
      </c>
    </row>
    <row r="120" spans="1:8" ht="29.1" customHeight="1">
      <c r="E120" s="335"/>
      <c r="F120" s="335"/>
      <c r="G120" s="336"/>
    </row>
    <row r="121" spans="1:8" ht="29.1" customHeight="1">
      <c r="E121" s="337" t="s">
        <v>22</v>
      </c>
      <c r="F121" s="335"/>
      <c r="G121" s="336"/>
    </row>
    <row r="122" spans="1:8" ht="29.1" customHeight="1">
      <c r="E122" s="301"/>
    </row>
    <row r="123" spans="1:8" ht="29.1" customHeight="1"/>
    <row r="124" spans="1:8" ht="29.1" customHeight="1">
      <c r="E124" s="329" t="s">
        <v>14</v>
      </c>
      <c r="F124" s="338"/>
      <c r="G124" s="339"/>
      <c r="H124" s="383">
        <f>ROUNDUP((('Exchange rate'!Eur_per_GBP*('UK-R-Coffee Tables'!H110/(1+'Exchange rate'!UK_vat_rate))*1.25*0.9165)+1)/10,0)*10</f>
        <v>920</v>
      </c>
    </row>
    <row r="125" spans="1:8" ht="29.1" customHeight="1">
      <c r="E125" s="319"/>
      <c r="F125" s="335"/>
      <c r="G125" s="336"/>
      <c r="H125" s="312"/>
    </row>
    <row r="126" spans="1:8" ht="29.1" customHeight="1">
      <c r="E126" s="301"/>
      <c r="F126" s="335"/>
      <c r="G126" s="336"/>
      <c r="H126" s="312"/>
    </row>
    <row r="127" spans="1:8" ht="29.1" customHeight="1">
      <c r="E127" s="301"/>
      <c r="F127" s="335"/>
      <c r="G127" s="336"/>
      <c r="H127" s="312"/>
    </row>
    <row r="128" spans="1:8" ht="48.75">
      <c r="A128" s="278"/>
      <c r="B128" s="354" t="s">
        <v>34</v>
      </c>
      <c r="C128" s="280"/>
      <c r="D128" s="280"/>
      <c r="E128" s="281"/>
      <c r="F128" s="282"/>
      <c r="G128" s="283"/>
      <c r="H128" s="281"/>
    </row>
    <row r="129" spans="1:8" s="289" customFormat="1">
      <c r="A129" s="285"/>
      <c r="B129" s="285" t="s">
        <v>8</v>
      </c>
      <c r="C129" s="285"/>
      <c r="D129" s="285"/>
      <c r="E129" s="286" t="s">
        <v>0</v>
      </c>
      <c r="F129" s="287" t="s">
        <v>79</v>
      </c>
      <c r="G129" s="140" t="s">
        <v>341</v>
      </c>
      <c r="H129" s="286" t="s">
        <v>82</v>
      </c>
    </row>
    <row r="130" spans="1:8" ht="29.1" customHeight="1">
      <c r="A130" s="290"/>
      <c r="B130" s="290"/>
      <c r="D130" s="291"/>
      <c r="E130" s="322"/>
      <c r="F130" s="323" t="s">
        <v>116</v>
      </c>
      <c r="G130" s="324"/>
      <c r="H130" s="319"/>
    </row>
    <row r="131" spans="1:8" s="289" customFormat="1" ht="29.1" customHeight="1">
      <c r="A131" s="290"/>
      <c r="B131" s="284"/>
      <c r="C131" s="284"/>
      <c r="D131" s="284"/>
      <c r="E131" s="322" t="s">
        <v>2</v>
      </c>
      <c r="F131" s="322" t="s">
        <v>56</v>
      </c>
      <c r="G131" s="382">
        <f>ROUNDUP((('Exchange rate'!Eur_per_GBP*('UK-R-Coffee Tables'!G115/(1+'Exchange rate'!UK_vat_rate))*1.25*0.9165)+1)/10,0)*10</f>
        <v>1820</v>
      </c>
      <c r="H131" s="382">
        <f>ROUNDUP((('Exchange rate'!Eur_per_GBP*('UK-R-Coffee Tables'!H115/(1+'Exchange rate'!UK_vat_rate))*1.25*0.9165)+1)/10,0)*10</f>
        <v>3020</v>
      </c>
    </row>
    <row r="132" spans="1:8" ht="29.1" customHeight="1">
      <c r="E132" s="322" t="s">
        <v>3</v>
      </c>
      <c r="F132" s="322" t="s">
        <v>49</v>
      </c>
      <c r="G132" s="382">
        <f>ROUNDUP((('Exchange rate'!Eur_per_GBP*('UK-R-Coffee Tables'!G116/(1+'Exchange rate'!UK_vat_rate))*1.25*0.9165)+1)/10,0)*10</f>
        <v>2310</v>
      </c>
      <c r="H132" s="382">
        <f>ROUNDUP((('Exchange rate'!Eur_per_GBP*('UK-R-Coffee Tables'!H116/(1+'Exchange rate'!UK_vat_rate))*1.25*0.9165)+1)/10,0)*10</f>
        <v>3830</v>
      </c>
    </row>
    <row r="133" spans="1:8" ht="29.1" customHeight="1">
      <c r="E133" s="322" t="s">
        <v>4</v>
      </c>
      <c r="F133" s="322" t="s">
        <v>50</v>
      </c>
      <c r="G133" s="382">
        <f>ROUNDUP((('Exchange rate'!Eur_per_GBP*('UK-R-Coffee Tables'!G117/(1+'Exchange rate'!UK_vat_rate))*1.25*0.9165)+1)/10,0)*10</f>
        <v>3680</v>
      </c>
      <c r="H133" s="382">
        <f>ROUNDUP((('Exchange rate'!Eur_per_GBP*('UK-R-Coffee Tables'!H117/(1+'Exchange rate'!UK_vat_rate))*1.25*0.9165)+1)/10,0)*10</f>
        <v>5120</v>
      </c>
    </row>
    <row r="134" spans="1:8" ht="29.1" customHeight="1">
      <c r="E134" s="322"/>
      <c r="H134" s="319"/>
    </row>
    <row r="135" spans="1:8" ht="29.1" customHeight="1">
      <c r="E135" s="328" t="s">
        <v>22</v>
      </c>
      <c r="H135" s="319"/>
    </row>
    <row r="136" spans="1:8" ht="29.1" customHeight="1">
      <c r="D136" s="300"/>
      <c r="E136" s="301"/>
    </row>
    <row r="137" spans="1:8" ht="29.1" customHeight="1">
      <c r="D137" s="300"/>
    </row>
    <row r="138" spans="1:8" ht="29.1" customHeight="1">
      <c r="D138" s="300"/>
      <c r="E138" s="329" t="s">
        <v>129</v>
      </c>
      <c r="F138" s="330"/>
      <c r="G138" s="331"/>
      <c r="H138" s="383">
        <f>ROUNDUP((('Exchange rate'!Eur_per_GBP*('UK-R-Coffee Tables'!H122/(1+'Exchange rate'!UK_vat_rate))*1.25*0.9165)+1)/10,0)*10</f>
        <v>700</v>
      </c>
    </row>
    <row r="139" spans="1:8" ht="29.1" customHeight="1">
      <c r="B139" s="354" t="s">
        <v>34</v>
      </c>
      <c r="E139" s="311"/>
      <c r="H139" s="312"/>
    </row>
    <row r="140" spans="1:8" s="289" customFormat="1">
      <c r="A140" s="285"/>
      <c r="B140" s="285" t="s">
        <v>29</v>
      </c>
      <c r="C140" s="285"/>
      <c r="D140" s="285"/>
      <c r="E140" s="286" t="s">
        <v>0</v>
      </c>
      <c r="F140" s="287" t="s">
        <v>79</v>
      </c>
      <c r="G140" s="140" t="s">
        <v>341</v>
      </c>
      <c r="H140" s="286" t="s">
        <v>82</v>
      </c>
    </row>
    <row r="141" spans="1:8" ht="29.1" customHeight="1">
      <c r="A141" s="290"/>
      <c r="B141" s="290"/>
      <c r="D141" s="291"/>
      <c r="E141" s="322"/>
      <c r="F141" s="323" t="s">
        <v>116</v>
      </c>
      <c r="G141" s="324"/>
      <c r="H141" s="319"/>
    </row>
    <row r="142" spans="1:8" ht="29.1" customHeight="1">
      <c r="A142" s="290"/>
      <c r="E142" s="322" t="s">
        <v>2</v>
      </c>
      <c r="F142" s="322" t="s">
        <v>51</v>
      </c>
      <c r="G142" s="382">
        <f>ROUNDUP((('Exchange rate'!Eur_per_GBP*('UK-R-Coffee Tables'!G126/(1+'Exchange rate'!UK_vat_rate))*1.25*0.9165)+1)/10,0)*10</f>
        <v>2740</v>
      </c>
      <c r="H142" s="382">
        <f>ROUNDUP((('Exchange rate'!Eur_per_GBP*('UK-R-Coffee Tables'!H126/(1+'Exchange rate'!UK_vat_rate))*1.25*0.9165)+1)/10,0)*10</f>
        <v>4570</v>
      </c>
    </row>
    <row r="143" spans="1:8" s="289" customFormat="1" ht="29.1" customHeight="1">
      <c r="A143" s="284"/>
      <c r="B143" s="284"/>
      <c r="C143" s="284"/>
      <c r="D143" s="284"/>
      <c r="E143" s="322" t="s">
        <v>3</v>
      </c>
      <c r="F143" s="322" t="s">
        <v>57</v>
      </c>
      <c r="G143" s="382">
        <f>ROUNDUP((('Exchange rate'!Eur_per_GBP*('UK-R-Coffee Tables'!G127/(1+'Exchange rate'!UK_vat_rate))*1.25*0.9165)+1)/10,0)*10</f>
        <v>3320</v>
      </c>
      <c r="H143" s="382">
        <f>ROUNDUP((('Exchange rate'!Eur_per_GBP*('UK-R-Coffee Tables'!H127/(1+'Exchange rate'!UK_vat_rate))*1.25*0.9165)+1)/10,0)*10</f>
        <v>5530</v>
      </c>
    </row>
    <row r="144" spans="1:8" ht="29.1" customHeight="1">
      <c r="E144" s="322" t="s">
        <v>4</v>
      </c>
      <c r="F144" s="322" t="s">
        <v>62</v>
      </c>
      <c r="G144" s="382">
        <f>ROUNDUP((('Exchange rate'!Eur_per_GBP*('UK-R-Coffee Tables'!G128/(1+'Exchange rate'!UK_vat_rate))*1.25*0.9165)+1)/10,0)*10</f>
        <v>3950</v>
      </c>
      <c r="H144" s="382">
        <f>ROUNDUP((('Exchange rate'!Eur_per_GBP*('UK-R-Coffee Tables'!H128/(1+'Exchange rate'!UK_vat_rate))*1.25*0.9165)+1)/10,0)*10</f>
        <v>6570</v>
      </c>
    </row>
    <row r="145" spans="1:8" ht="29.1" customHeight="1">
      <c r="E145" s="322" t="s">
        <v>5</v>
      </c>
      <c r="F145" s="322" t="s">
        <v>59</v>
      </c>
      <c r="G145" s="382">
        <f>ROUNDUP((('Exchange rate'!Eur_per_GBP*('UK-R-Coffee Tables'!G129/(1+'Exchange rate'!UK_vat_rate))*1.25*0.9165)+1)/10,0)*10</f>
        <v>5370</v>
      </c>
      <c r="H145" s="382">
        <f>ROUNDUP((('Exchange rate'!Eur_per_GBP*('UK-R-Coffee Tables'!H129/(1+'Exchange rate'!UK_vat_rate))*1.25*0.9165)+1)/10,0)*10</f>
        <v>8940</v>
      </c>
    </row>
    <row r="146" spans="1:8" ht="29.1" customHeight="1">
      <c r="F146" s="322"/>
      <c r="G146" s="326"/>
      <c r="H146" s="65"/>
    </row>
    <row r="147" spans="1:8" ht="29.1" customHeight="1">
      <c r="E147" s="328" t="s">
        <v>22</v>
      </c>
      <c r="H147" s="65"/>
    </row>
    <row r="148" spans="1:8" ht="29.1" customHeight="1">
      <c r="D148" s="300"/>
      <c r="E148" s="301"/>
      <c r="H148" s="65"/>
    </row>
    <row r="149" spans="1:8" ht="29.1" customHeight="1">
      <c r="D149" s="300"/>
      <c r="H149" s="65"/>
    </row>
    <row r="150" spans="1:8" ht="29.1" customHeight="1">
      <c r="D150" s="300"/>
      <c r="E150" s="329" t="s">
        <v>129</v>
      </c>
      <c r="F150" s="330"/>
      <c r="G150" s="331"/>
      <c r="H150" s="383">
        <f>ROUNDUP((('Exchange rate'!Eur_per_GBP*('UK-R-Coffee Tables'!H134/(1+'Exchange rate'!UK_vat_rate))*1.25*0.9165)+1)/10,0)*10</f>
        <v>700</v>
      </c>
    </row>
    <row r="151" spans="1:8" ht="29.1" customHeight="1">
      <c r="D151" s="300"/>
      <c r="E151" s="301"/>
      <c r="H151" s="341"/>
    </row>
    <row r="152" spans="1:8" ht="48.75">
      <c r="A152" s="278"/>
      <c r="B152" s="354" t="s">
        <v>34</v>
      </c>
      <c r="C152" s="280"/>
      <c r="D152" s="280"/>
      <c r="E152" s="281"/>
      <c r="F152" s="282"/>
      <c r="G152" s="283"/>
      <c r="H152" s="281"/>
    </row>
    <row r="153" spans="1:8" s="289" customFormat="1">
      <c r="A153" s="285"/>
      <c r="B153" s="285" t="s">
        <v>15</v>
      </c>
      <c r="C153" s="285"/>
      <c r="D153" s="285"/>
      <c r="E153" s="286" t="s">
        <v>0</v>
      </c>
      <c r="F153" s="287" t="s">
        <v>79</v>
      </c>
      <c r="G153" s="140" t="s">
        <v>341</v>
      </c>
      <c r="H153" s="286" t="s">
        <v>82</v>
      </c>
    </row>
    <row r="154" spans="1:8" ht="29.1" customHeight="1">
      <c r="A154" s="290"/>
      <c r="B154" s="290"/>
      <c r="D154" s="291"/>
      <c r="E154" s="322"/>
      <c r="F154" s="323" t="s">
        <v>116</v>
      </c>
      <c r="G154" s="324"/>
      <c r="H154" s="319"/>
    </row>
    <row r="155" spans="1:8" ht="29.1" customHeight="1">
      <c r="A155" s="290"/>
      <c r="E155" s="322" t="s">
        <v>2</v>
      </c>
      <c r="F155" s="322" t="s">
        <v>16</v>
      </c>
      <c r="G155" s="382">
        <f>ROUNDUP((('Exchange rate'!Eur_per_GBP*('UK-R-Coffee Tables'!G139/(1+'Exchange rate'!UK_vat_rate))*1.25*0.9165)+1)/10,0)*10</f>
        <v>3160</v>
      </c>
      <c r="H155" s="382">
        <f>ROUNDUP((('Exchange rate'!Eur_per_GBP*('UK-R-Coffee Tables'!H139/(1+'Exchange rate'!UK_vat_rate))*1.25*0.9165)+1)/10,0)*10</f>
        <v>5730</v>
      </c>
    </row>
    <row r="156" spans="1:8" ht="29.1" customHeight="1">
      <c r="E156" s="322" t="s">
        <v>3</v>
      </c>
      <c r="F156" s="322" t="s">
        <v>17</v>
      </c>
      <c r="G156" s="382">
        <f>ROUNDUP((('Exchange rate'!Eur_per_GBP*('UK-R-Coffee Tables'!G140/(1+'Exchange rate'!UK_vat_rate))*1.25*0.9165)+1)/10,0)*10</f>
        <v>4540</v>
      </c>
      <c r="H156" s="382">
        <f>ROUNDUP((('Exchange rate'!Eur_per_GBP*('UK-R-Coffee Tables'!H140/(1+'Exchange rate'!UK_vat_rate))*1.25*0.9165)+1)/10,0)*10</f>
        <v>8250</v>
      </c>
    </row>
    <row r="157" spans="1:8" ht="29.1" customHeight="1">
      <c r="E157" s="322" t="s">
        <v>4</v>
      </c>
      <c r="F157" s="322" t="s">
        <v>63</v>
      </c>
      <c r="G157" s="382">
        <f>ROUNDUP((('Exchange rate'!Eur_per_GBP*('UK-R-Coffee Tables'!G141/(1+'Exchange rate'!UK_vat_rate))*1.25*0.9165)+1)/10,0)*10</f>
        <v>6180</v>
      </c>
      <c r="H157" s="382">
        <f>ROUNDUP((('Exchange rate'!Eur_per_GBP*('UK-R-Coffee Tables'!H141/(1+'Exchange rate'!UK_vat_rate))*1.25*0.9165)+1)/10,0)*10</f>
        <v>11220</v>
      </c>
    </row>
    <row r="158" spans="1:8" s="289" customFormat="1" ht="29.1" customHeight="1">
      <c r="A158" s="284"/>
      <c r="B158" s="284"/>
      <c r="C158" s="284"/>
      <c r="D158" s="284"/>
      <c r="E158" s="275"/>
      <c r="F158" s="322"/>
      <c r="G158" s="326"/>
      <c r="H158" s="319"/>
    </row>
    <row r="159" spans="1:8" ht="29.1" customHeight="1">
      <c r="E159" s="328" t="s">
        <v>22</v>
      </c>
      <c r="H159" s="319"/>
    </row>
    <row r="160" spans="1:8" ht="29.1" customHeight="1">
      <c r="D160" s="300"/>
      <c r="E160" s="301"/>
    </row>
    <row r="161" spans="1:8" ht="29.1" customHeight="1">
      <c r="D161" s="300"/>
    </row>
    <row r="162" spans="1:8" ht="29.1" customHeight="1">
      <c r="D162" s="300"/>
      <c r="E162" s="329" t="s">
        <v>129</v>
      </c>
      <c r="F162" s="330"/>
      <c r="G162" s="331"/>
      <c r="H162" s="383">
        <f>ROUNDUP((('Exchange rate'!Eur_per_GBP*('UK-R-Coffee Tables'!H146/(1+'Exchange rate'!UK_vat_rate))*1.25*0.9165)+1)/10,0)*10</f>
        <v>700</v>
      </c>
    </row>
    <row r="163" spans="1:8" ht="29.1" customHeight="1">
      <c r="D163" s="300"/>
      <c r="E163" s="301"/>
      <c r="H163" s="341"/>
    </row>
    <row r="164" spans="1:8" ht="29.1" customHeight="1">
      <c r="D164" s="300"/>
      <c r="E164" s="301"/>
      <c r="H164" s="341"/>
    </row>
    <row r="165" spans="1:8" ht="47.25" customHeight="1">
      <c r="D165" s="300"/>
      <c r="E165" s="319"/>
      <c r="H165" s="341"/>
    </row>
    <row r="166" spans="1:8" ht="30.75" customHeight="1">
      <c r="D166" s="300"/>
      <c r="E166" s="319"/>
      <c r="H166" s="341"/>
    </row>
    <row r="167" spans="1:8" ht="48.75">
      <c r="A167" s="278"/>
      <c r="B167" s="25" t="s">
        <v>235</v>
      </c>
      <c r="C167" s="280"/>
      <c r="D167" s="280"/>
      <c r="E167" s="281"/>
      <c r="F167" s="282"/>
      <c r="G167" s="283"/>
      <c r="H167" s="281"/>
    </row>
    <row r="168" spans="1:8" s="289" customFormat="1">
      <c r="A168" s="285"/>
      <c r="B168" s="26" t="s">
        <v>551</v>
      </c>
      <c r="C168" s="285"/>
      <c r="D168" s="285"/>
      <c r="E168" s="286" t="s">
        <v>0</v>
      </c>
      <c r="F168" s="287" t="s">
        <v>79</v>
      </c>
      <c r="G168" s="140" t="s">
        <v>552</v>
      </c>
      <c r="H168" s="266" t="s">
        <v>114</v>
      </c>
    </row>
    <row r="169" spans="1:8" ht="52.5">
      <c r="A169" s="290"/>
      <c r="B169" s="290"/>
      <c r="D169" s="291"/>
      <c r="E169" s="322"/>
      <c r="F169" s="17" t="s">
        <v>645</v>
      </c>
      <c r="G169" s="324"/>
      <c r="H169" s="652" t="s">
        <v>702</v>
      </c>
    </row>
    <row r="170" spans="1:8" s="320" customFormat="1" ht="29.1" customHeight="1">
      <c r="A170" s="290"/>
      <c r="B170" s="284"/>
      <c r="C170" s="284"/>
      <c r="D170" s="284"/>
      <c r="E170" s="16" t="s">
        <v>2</v>
      </c>
      <c r="F170" s="16" t="s">
        <v>275</v>
      </c>
      <c r="G170" s="382">
        <f>ROUNDUP((('Exchange rate'!Eur_per_GBP*('UK-R-Coffee Tables'!G151/(1+'Exchange rate'!UK_vat_rate))*1.25*0.9165)+1)/10,0)*10</f>
        <v>6410</v>
      </c>
      <c r="H170" s="382">
        <f>ROUNDUP((('Exchange rate'!Eur_per_GBP*('UK-R-Coffee Tables'!H151/(1+'Exchange rate'!UK_vat_rate))*1.25*0.9165)+1)/10,0)*10</f>
        <v>9210</v>
      </c>
    </row>
    <row r="171" spans="1:8" s="320" customFormat="1" ht="29.1" customHeight="1">
      <c r="A171" s="290"/>
      <c r="B171" s="284"/>
      <c r="C171" s="284"/>
      <c r="D171" s="284"/>
      <c r="E171" s="16" t="s">
        <v>3</v>
      </c>
      <c r="F171" s="16" t="s">
        <v>342</v>
      </c>
      <c r="G171" s="382">
        <f>ROUNDUP((('Exchange rate'!Eur_per_GBP*('UK-R-Coffee Tables'!G152/(1+'Exchange rate'!UK_vat_rate))*1.25*0.9165)+1)/10,0)*10</f>
        <v>6790</v>
      </c>
      <c r="H171" s="382">
        <f>ROUNDUP((('Exchange rate'!Eur_per_GBP*('UK-R-Coffee Tables'!H152/(1+'Exchange rate'!UK_vat_rate))*1.25*0.9165)+1)/10,0)*10</f>
        <v>10170</v>
      </c>
    </row>
    <row r="172" spans="1:8" ht="29.1" customHeight="1">
      <c r="A172" s="290"/>
      <c r="E172" s="16" t="s">
        <v>4</v>
      </c>
      <c r="F172" s="16" t="s">
        <v>704</v>
      </c>
      <c r="G172" s="382">
        <f>ROUNDUP((('Exchange rate'!Eur_per_GBP*('UK-R-Coffee Tables'!G153/(1+'Exchange rate'!UK_vat_rate))*1.25*0.9165)+1)/10,0)*10</f>
        <v>7170</v>
      </c>
      <c r="H172" s="382">
        <f>ROUNDUP((('Exchange rate'!Eur_per_GBP*('UK-R-Coffee Tables'!H153/(1+'Exchange rate'!UK_vat_rate))*1.25*0.9165)+1)/10,0)*10</f>
        <v>11540</v>
      </c>
    </row>
    <row r="173" spans="1:8" ht="29.1" customHeight="1">
      <c r="E173" s="322"/>
    </row>
    <row r="174" spans="1:8" ht="29.1" customHeight="1">
      <c r="E174" s="328" t="s">
        <v>22</v>
      </c>
    </row>
    <row r="175" spans="1:8" ht="29.1" customHeight="1">
      <c r="D175" s="300"/>
      <c r="E175" s="301"/>
    </row>
    <row r="176" spans="1:8" ht="29.1" customHeight="1">
      <c r="D176" s="300"/>
    </row>
    <row r="177" spans="1:8" ht="29.1" customHeight="1">
      <c r="D177" s="300"/>
      <c r="E177" s="82" t="s">
        <v>14</v>
      </c>
      <c r="F177" s="330"/>
      <c r="G177" s="331"/>
      <c r="H177" s="383">
        <f>ROUNDUP((('Exchange rate'!Eur_per_GBP*('UK-R-Coffee Tables'!H158/(1+'Exchange rate'!UK_vat_rate))*1.25*0.9165)+1)/10,0)*10</f>
        <v>760</v>
      </c>
    </row>
    <row r="178" spans="1:8" ht="29.1" customHeight="1">
      <c r="D178" s="300"/>
      <c r="E178" s="23"/>
      <c r="H178" s="382"/>
    </row>
    <row r="179" spans="1:8" ht="29.1" customHeight="1">
      <c r="D179" s="300"/>
      <c r="E179" s="23" t="s">
        <v>586</v>
      </c>
      <c r="H179" s="382"/>
    </row>
    <row r="180" spans="1:8" ht="25.5" customHeight="1">
      <c r="D180" s="300"/>
      <c r="E180" s="23"/>
      <c r="H180" s="312"/>
    </row>
    <row r="181" spans="1:8" ht="48.75">
      <c r="A181" s="278"/>
      <c r="B181" s="25" t="s">
        <v>235</v>
      </c>
      <c r="C181" s="280"/>
      <c r="D181" s="280"/>
      <c r="E181" s="281"/>
      <c r="F181" s="282"/>
      <c r="G181" s="283"/>
      <c r="H181" s="281"/>
    </row>
    <row r="182" spans="1:8" s="289" customFormat="1">
      <c r="A182" s="285"/>
      <c r="B182" s="26" t="s">
        <v>15</v>
      </c>
      <c r="C182" s="285"/>
      <c r="D182" s="285"/>
      <c r="E182" s="286" t="s">
        <v>0</v>
      </c>
      <c r="F182" s="287" t="s">
        <v>79</v>
      </c>
      <c r="G182" s="140" t="s">
        <v>439</v>
      </c>
      <c r="H182" s="313"/>
    </row>
    <row r="183" spans="1:8" ht="29.1" customHeight="1">
      <c r="A183" s="290"/>
      <c r="B183" s="290"/>
      <c r="D183" s="291"/>
      <c r="E183" s="322"/>
      <c r="F183" s="17" t="s">
        <v>343</v>
      </c>
      <c r="G183" s="218" t="s">
        <v>702</v>
      </c>
      <c r="H183" s="335"/>
    </row>
    <row r="184" spans="1:8" s="320" customFormat="1" ht="29.1" customHeight="1">
      <c r="A184" s="290"/>
      <c r="B184" s="284"/>
      <c r="C184" s="284"/>
      <c r="D184" s="284"/>
      <c r="E184" s="16" t="s">
        <v>3</v>
      </c>
      <c r="F184" s="16" t="s">
        <v>275</v>
      </c>
      <c r="G184" s="382">
        <f>ROUNDUP((('Exchange rate'!Eur_per_GBP*('UK-R-Coffee Tables'!G165/(1+'Exchange rate'!UK_vat_rate))*1.25*0.9165)+1)/10,0)*10</f>
        <v>9450</v>
      </c>
      <c r="H184" s="275"/>
    </row>
    <row r="185" spans="1:8" ht="29.1" customHeight="1">
      <c r="A185" s="290"/>
      <c r="E185" s="322"/>
      <c r="F185" s="322"/>
      <c r="G185" s="325"/>
    </row>
    <row r="186" spans="1:8" ht="29.1" customHeight="1">
      <c r="E186" s="322"/>
    </row>
    <row r="187" spans="1:8" ht="29.1" customHeight="1">
      <c r="E187" s="328" t="s">
        <v>22</v>
      </c>
    </row>
    <row r="188" spans="1:8" ht="29.1" customHeight="1">
      <c r="D188" s="300"/>
      <c r="E188" s="301"/>
    </row>
    <row r="189" spans="1:8" ht="29.1" customHeight="1">
      <c r="D189" s="300"/>
    </row>
    <row r="190" spans="1:8" ht="29.1" customHeight="1">
      <c r="D190" s="300"/>
      <c r="E190" s="82" t="s">
        <v>84</v>
      </c>
      <c r="F190" s="330"/>
      <c r="G190" s="331"/>
      <c r="H190" s="383">
        <f>ROUNDUP((('Exchange rate'!Eur_per_GBP*('UK-R-Coffee Tables'!H171/(1+'Exchange rate'!UK_vat_rate))*1.25*0.9165)+1)/10,0)*10</f>
        <v>3800</v>
      </c>
    </row>
    <row r="191" spans="1:8" ht="130.5" customHeight="1">
      <c r="D191" s="300"/>
      <c r="E191" s="23"/>
      <c r="H191" s="312"/>
    </row>
    <row r="192" spans="1:8" ht="130.5" customHeight="1">
      <c r="D192" s="300"/>
      <c r="E192" s="23"/>
      <c r="H192" s="312"/>
    </row>
    <row r="193" spans="1:8" ht="33" customHeight="1">
      <c r="D193" s="300"/>
      <c r="E193" s="319"/>
      <c r="H193" s="312"/>
    </row>
    <row r="194" spans="1:8" ht="48.75">
      <c r="A194" s="278"/>
      <c r="B194" s="354" t="s">
        <v>35</v>
      </c>
      <c r="C194" s="280"/>
      <c r="D194" s="280"/>
      <c r="E194" s="281"/>
      <c r="F194" s="282"/>
      <c r="G194" s="283"/>
      <c r="H194" s="281"/>
    </row>
    <row r="195" spans="1:8" s="289" customFormat="1">
      <c r="A195" s="285"/>
      <c r="B195" s="285" t="s">
        <v>8</v>
      </c>
      <c r="C195" s="285"/>
      <c r="D195" s="285"/>
      <c r="E195" s="286" t="s">
        <v>0</v>
      </c>
      <c r="F195" s="287" t="s">
        <v>79</v>
      </c>
      <c r="G195" s="140" t="s">
        <v>341</v>
      </c>
      <c r="H195" s="286" t="s">
        <v>82</v>
      </c>
    </row>
    <row r="196" spans="1:8" ht="29.1" customHeight="1">
      <c r="A196" s="290"/>
      <c r="B196" s="290"/>
      <c r="D196" s="291"/>
      <c r="E196" s="322"/>
      <c r="F196" s="323" t="s">
        <v>116</v>
      </c>
      <c r="G196" s="324"/>
      <c r="H196" s="335"/>
    </row>
    <row r="197" spans="1:8" ht="29.1" customHeight="1">
      <c r="A197" s="290"/>
      <c r="E197" s="322" t="s">
        <v>2</v>
      </c>
      <c r="F197" s="322" t="s">
        <v>56</v>
      </c>
      <c r="G197" s="382">
        <f>ROUNDUP((('Exchange rate'!Eur_per_GBP*('UK-R-Coffee Tables'!G177/(1+'Exchange rate'!UK_vat_rate))*1.25*0.9165)+1)/10,0)*10</f>
        <v>1820</v>
      </c>
      <c r="H197" s="382">
        <f>ROUNDUP((('Exchange rate'!Eur_per_GBP*('UK-R-Coffee Tables'!H177/(1+'Exchange rate'!UK_vat_rate))*1.25*0.9165)+1)/10,0)*10</f>
        <v>3020</v>
      </c>
    </row>
    <row r="198" spans="1:8" s="320" customFormat="1" ht="29.1" customHeight="1">
      <c r="A198" s="284"/>
      <c r="B198" s="284"/>
      <c r="C198" s="284"/>
      <c r="D198" s="284"/>
      <c r="E198" s="322" t="s">
        <v>3</v>
      </c>
      <c r="F198" s="322" t="s">
        <v>49</v>
      </c>
      <c r="G198" s="382">
        <f>ROUNDUP((('Exchange rate'!Eur_per_GBP*('UK-R-Coffee Tables'!G178/(1+'Exchange rate'!UK_vat_rate))*1.25*0.9165)+1)/10,0)*10</f>
        <v>2310</v>
      </c>
      <c r="H198" s="382">
        <f>ROUNDUP((('Exchange rate'!Eur_per_GBP*('UK-R-Coffee Tables'!H178/(1+'Exchange rate'!UK_vat_rate))*1.25*0.9165)+1)/10,0)*10</f>
        <v>3830</v>
      </c>
    </row>
    <row r="199" spans="1:8" ht="29.1" customHeight="1">
      <c r="E199" s="322" t="s">
        <v>4</v>
      </c>
      <c r="F199" s="322" t="s">
        <v>50</v>
      </c>
      <c r="G199" s="382">
        <f>ROUNDUP((('Exchange rate'!Eur_per_GBP*('UK-R-Coffee Tables'!G179/(1+'Exchange rate'!UK_vat_rate))*1.25*0.9165)+1)/10,0)*10</f>
        <v>3080</v>
      </c>
      <c r="H199" s="382">
        <f>ROUNDUP((('Exchange rate'!Eur_per_GBP*('UK-R-Coffee Tables'!H179/(1+'Exchange rate'!UK_vat_rate))*1.25*0.9165)+1)/10,0)*10</f>
        <v>5120</v>
      </c>
    </row>
    <row r="200" spans="1:8" ht="29.1" customHeight="1">
      <c r="F200" s="322"/>
      <c r="G200" s="326"/>
    </row>
    <row r="201" spans="1:8" ht="29.1" customHeight="1">
      <c r="E201" s="328" t="s">
        <v>22</v>
      </c>
    </row>
    <row r="202" spans="1:8" ht="29.1" customHeight="1">
      <c r="D202" s="300"/>
      <c r="E202" s="301"/>
    </row>
    <row r="203" spans="1:8" ht="29.1" customHeight="1">
      <c r="D203" s="300"/>
    </row>
    <row r="204" spans="1:8" ht="29.1" customHeight="1">
      <c r="D204" s="300"/>
      <c r="E204" s="329" t="s">
        <v>14</v>
      </c>
      <c r="F204" s="330"/>
      <c r="G204" s="331"/>
      <c r="H204" s="383">
        <f>ROUNDUP((('Exchange rate'!Eur_per_GBP*('UK-R-Coffee Tables'!H184/(1+'Exchange rate'!UK_vat_rate))*1.25*0.9165)+1)/10,0)*10</f>
        <v>700</v>
      </c>
    </row>
    <row r="205" spans="1:8" ht="29.1" customHeight="1">
      <c r="D205" s="300"/>
      <c r="E205" s="301"/>
    </row>
    <row r="206" spans="1:8" ht="29.1" customHeight="1">
      <c r="D206" s="300"/>
      <c r="E206" s="301"/>
      <c r="H206" s="312"/>
    </row>
    <row r="207" spans="1:8" ht="93" customHeight="1">
      <c r="D207" s="300"/>
    </row>
    <row r="209" spans="1:8" ht="48.75">
      <c r="A209" s="278"/>
      <c r="B209" s="354" t="s">
        <v>35</v>
      </c>
      <c r="C209" s="280"/>
      <c r="D209" s="280"/>
      <c r="E209" s="281"/>
      <c r="F209" s="282"/>
      <c r="G209" s="283"/>
      <c r="H209" s="281"/>
    </row>
    <row r="210" spans="1:8" s="289" customFormat="1">
      <c r="A210" s="285"/>
      <c r="B210" s="285" t="s">
        <v>29</v>
      </c>
      <c r="C210" s="285"/>
      <c r="D210" s="285"/>
      <c r="E210" s="286" t="s">
        <v>0</v>
      </c>
      <c r="F210" s="287" t="s">
        <v>79</v>
      </c>
      <c r="G210" s="140" t="s">
        <v>341</v>
      </c>
      <c r="H210" s="288" t="s">
        <v>82</v>
      </c>
    </row>
    <row r="211" spans="1:8" ht="29.1" customHeight="1">
      <c r="A211" s="290"/>
      <c r="B211" s="290"/>
      <c r="D211" s="291"/>
      <c r="E211" s="322"/>
      <c r="F211" s="323" t="s">
        <v>116</v>
      </c>
      <c r="G211" s="324"/>
      <c r="H211" s="335"/>
    </row>
    <row r="212" spans="1:8" ht="29.1" customHeight="1">
      <c r="A212" s="290"/>
      <c r="E212" s="322" t="s">
        <v>2</v>
      </c>
      <c r="F212" s="322" t="s">
        <v>51</v>
      </c>
      <c r="G212" s="382">
        <f>ROUNDUP((('Exchange rate'!Eur_per_GBP*('UK-R-Coffee Tables'!G189/(1+'Exchange rate'!UK_vat_rate))*1.25*0.9165)+1)/10,0)*10</f>
        <v>2740</v>
      </c>
      <c r="H212" s="382">
        <f>ROUNDUP((('Exchange rate'!Eur_per_GBP*('UK-R-Coffee Tables'!H189/(1+'Exchange rate'!UK_vat_rate))*1.25*0.9165)+1)/10,0)*10</f>
        <v>4570</v>
      </c>
    </row>
    <row r="213" spans="1:8" s="320" customFormat="1" ht="29.1" customHeight="1">
      <c r="A213" s="290"/>
      <c r="B213" s="284"/>
      <c r="C213" s="284"/>
      <c r="D213" s="284"/>
      <c r="E213" s="322" t="s">
        <v>3</v>
      </c>
      <c r="F213" s="322" t="s">
        <v>57</v>
      </c>
      <c r="G213" s="382">
        <f>ROUNDUP((('Exchange rate'!Eur_per_GBP*('UK-R-Coffee Tables'!G190/(1+'Exchange rate'!UK_vat_rate))*1.25*0.9165)+1)/10,0)*10</f>
        <v>3320</v>
      </c>
      <c r="H213" s="382">
        <f>ROUNDUP((('Exchange rate'!Eur_per_GBP*('UK-R-Coffee Tables'!H190/(1+'Exchange rate'!UK_vat_rate))*1.25*0.9165)+1)/10,0)*10</f>
        <v>5530</v>
      </c>
    </row>
    <row r="214" spans="1:8" ht="29.1" customHeight="1">
      <c r="A214" s="290"/>
      <c r="E214" s="322" t="s">
        <v>4</v>
      </c>
      <c r="F214" s="322" t="s">
        <v>62</v>
      </c>
      <c r="G214" s="382">
        <f>ROUNDUP((('Exchange rate'!Eur_per_GBP*('UK-R-Coffee Tables'!G191/(1+'Exchange rate'!UK_vat_rate))*1.25*0.9165)+1)/10,0)*10</f>
        <v>3950</v>
      </c>
      <c r="H214" s="382">
        <f>ROUNDUP((('Exchange rate'!Eur_per_GBP*('UK-R-Coffee Tables'!H191/(1+'Exchange rate'!UK_vat_rate))*1.25*0.9165)+1)/10,0)*10</f>
        <v>6570</v>
      </c>
    </row>
    <row r="215" spans="1:8" ht="29.1" customHeight="1">
      <c r="A215" s="290"/>
      <c r="E215" s="322" t="s">
        <v>5</v>
      </c>
      <c r="F215" s="322" t="s">
        <v>59</v>
      </c>
      <c r="G215" s="382">
        <f>ROUNDUP((('Exchange rate'!Eur_per_GBP*('UK-R-Coffee Tables'!G192/(1+'Exchange rate'!UK_vat_rate))*1.25*0.9165)+1)/10,0)*10</f>
        <v>5370</v>
      </c>
      <c r="H215" s="382">
        <f>ROUNDUP((('Exchange rate'!Eur_per_GBP*('UK-R-Coffee Tables'!H192/(1+'Exchange rate'!UK_vat_rate))*1.25*0.9165)+1)/10,0)*10</f>
        <v>8940</v>
      </c>
    </row>
    <row r="216" spans="1:8" ht="29.1" customHeight="1">
      <c r="D216" s="300"/>
      <c r="E216" s="310"/>
      <c r="H216" s="312"/>
    </row>
    <row r="217" spans="1:8" ht="29.1" customHeight="1">
      <c r="E217" s="328" t="s">
        <v>22</v>
      </c>
    </row>
    <row r="218" spans="1:8" ht="29.1" customHeight="1">
      <c r="D218" s="300"/>
      <c r="E218" s="301"/>
    </row>
    <row r="219" spans="1:8" ht="29.1" customHeight="1">
      <c r="D219" s="300"/>
    </row>
    <row r="220" spans="1:8" ht="29.1" customHeight="1">
      <c r="D220" s="300"/>
      <c r="E220" s="329" t="s">
        <v>14</v>
      </c>
      <c r="F220" s="330"/>
      <c r="G220" s="331"/>
      <c r="H220" s="383">
        <f>ROUNDUP((('Exchange rate'!Eur_per_GBP*('UK-R-Coffee Tables'!H197/(1+'Exchange rate'!UK_vat_rate))*1.25*0.9165)+1)/10,0)*10</f>
        <v>700</v>
      </c>
    </row>
    <row r="221" spans="1:8" ht="156.75" customHeight="1">
      <c r="B221" s="354" t="s">
        <v>35</v>
      </c>
      <c r="D221" s="300"/>
      <c r="E221" s="301"/>
    </row>
    <row r="222" spans="1:8" s="289" customFormat="1">
      <c r="A222" s="285"/>
      <c r="B222" s="285" t="s">
        <v>15</v>
      </c>
      <c r="C222" s="285"/>
      <c r="D222" s="285"/>
      <c r="E222" s="286" t="s">
        <v>0</v>
      </c>
      <c r="F222" s="287" t="s">
        <v>79</v>
      </c>
      <c r="G222" s="140" t="s">
        <v>341</v>
      </c>
      <c r="H222" s="288" t="s">
        <v>82</v>
      </c>
    </row>
    <row r="223" spans="1:8" ht="29.1" customHeight="1">
      <c r="A223" s="290"/>
      <c r="B223" s="290"/>
      <c r="D223" s="291"/>
      <c r="E223" s="322"/>
      <c r="F223" s="323" t="s">
        <v>116</v>
      </c>
      <c r="G223" s="324"/>
      <c r="H223" s="335"/>
    </row>
    <row r="224" spans="1:8" s="320" customFormat="1" ht="29.1" customHeight="1">
      <c r="A224" s="290"/>
      <c r="B224" s="284"/>
      <c r="C224" s="284"/>
      <c r="D224" s="284"/>
      <c r="E224" s="322" t="s">
        <v>2</v>
      </c>
      <c r="F224" s="322" t="s">
        <v>16</v>
      </c>
      <c r="G224" s="382">
        <f>ROUNDUP((('Exchange rate'!Eur_per_GBP*('UK-R-Coffee Tables'!G201/(1+'Exchange rate'!UK_vat_rate))*1.25*0.9165)+1)/10,0)*10</f>
        <v>3160</v>
      </c>
      <c r="H224" s="382">
        <f>ROUNDUP((('Exchange rate'!Eur_per_GBP*('UK-R-Coffee Tables'!H201/(1+'Exchange rate'!UK_vat_rate))*1.25*0.9165)+1)/10,0)*10</f>
        <v>5730</v>
      </c>
    </row>
    <row r="225" spans="1:8" ht="29.1" customHeight="1">
      <c r="A225" s="290"/>
      <c r="E225" s="322" t="s">
        <v>3</v>
      </c>
      <c r="F225" s="322" t="s">
        <v>17</v>
      </c>
      <c r="G225" s="382">
        <f>ROUNDUP((('Exchange rate'!Eur_per_GBP*('UK-R-Coffee Tables'!G202/(1+'Exchange rate'!UK_vat_rate))*1.25*0.9165)+1)/10,0)*10</f>
        <v>4540</v>
      </c>
      <c r="H225" s="382">
        <f>ROUNDUP((('Exchange rate'!Eur_per_GBP*('UK-R-Coffee Tables'!H202/(1+'Exchange rate'!UK_vat_rate))*1.25*0.9165)+1)/10,0)*10</f>
        <v>8250</v>
      </c>
    </row>
    <row r="226" spans="1:8" ht="29.1" customHeight="1">
      <c r="A226" s="290"/>
      <c r="E226" s="322" t="s">
        <v>4</v>
      </c>
      <c r="F226" s="322" t="s">
        <v>63</v>
      </c>
      <c r="G226" s="382">
        <f>ROUNDUP((('Exchange rate'!Eur_per_GBP*('UK-R-Coffee Tables'!G203/(1+'Exchange rate'!UK_vat_rate))*1.25*0.9165)+1)/10,0)*10</f>
        <v>6180</v>
      </c>
      <c r="H226" s="382">
        <f>ROUNDUP((('Exchange rate'!Eur_per_GBP*('UK-R-Coffee Tables'!H203/(1+'Exchange rate'!UK_vat_rate))*1.25*0.9165)+1)/10,0)*10</f>
        <v>11220</v>
      </c>
    </row>
    <row r="227" spans="1:8" ht="29.1" customHeight="1">
      <c r="E227" s="310"/>
    </row>
    <row r="228" spans="1:8" ht="29.1" customHeight="1">
      <c r="E228" s="328" t="s">
        <v>22</v>
      </c>
    </row>
    <row r="229" spans="1:8" ht="29.1" customHeight="1">
      <c r="E229" s="301"/>
    </row>
    <row r="230" spans="1:8" ht="29.1" customHeight="1"/>
    <row r="231" spans="1:8" ht="29.1" customHeight="1">
      <c r="E231" s="329" t="s">
        <v>14</v>
      </c>
      <c r="F231" s="330"/>
      <c r="G231" s="331"/>
      <c r="H231" s="383">
        <f>ROUNDUP((('Exchange rate'!Eur_per_GBP*('UK-R-Coffee Tables'!H208/(1+'Exchange rate'!UK_vat_rate))*1.25*0.9165)+1)/10,0)*10</f>
        <v>700</v>
      </c>
    </row>
    <row r="232" spans="1:8" ht="29.1" customHeight="1">
      <c r="E232" s="129"/>
    </row>
    <row r="233" spans="1:8" ht="29.1" customHeight="1">
      <c r="E233" s="301"/>
      <c r="H233" s="312"/>
    </row>
    <row r="234" spans="1:8" ht="57" customHeight="1"/>
    <row r="235" spans="1:8" ht="74.25" customHeight="1">
      <c r="B235" s="385" t="s">
        <v>35</v>
      </c>
      <c r="C235" s="386"/>
      <c r="D235" s="386"/>
      <c r="E235" s="319"/>
      <c r="F235" s="322"/>
      <c r="G235" s="326"/>
      <c r="H235" s="319"/>
    </row>
    <row r="236" spans="1:8" s="289" customFormat="1">
      <c r="A236" s="285"/>
      <c r="B236" s="285" t="s">
        <v>20</v>
      </c>
      <c r="C236" s="285"/>
      <c r="D236" s="285"/>
      <c r="E236" s="286" t="s">
        <v>0</v>
      </c>
      <c r="F236" s="287" t="s">
        <v>79</v>
      </c>
      <c r="G236" s="140" t="s">
        <v>341</v>
      </c>
      <c r="H236" s="288" t="s">
        <v>82</v>
      </c>
    </row>
    <row r="237" spans="1:8" ht="29.1" customHeight="1">
      <c r="A237" s="290"/>
      <c r="B237" s="290"/>
      <c r="D237" s="291"/>
      <c r="E237" s="322"/>
      <c r="F237" s="323" t="s">
        <v>116</v>
      </c>
      <c r="G237" s="325"/>
      <c r="H237" s="335"/>
    </row>
    <row r="238" spans="1:8" ht="29.1" customHeight="1">
      <c r="A238" s="290"/>
      <c r="E238" s="322" t="s">
        <v>2</v>
      </c>
      <c r="F238" s="322" t="s">
        <v>64</v>
      </c>
      <c r="G238" s="382">
        <f>ROUNDUP((('Exchange rate'!Eur_per_GBP*('UK-R-Coffee Tables'!G217/(1+'Exchange rate'!UK_vat_rate))*1.25*0.9165)+1)/10,0)*10</f>
        <v>3430</v>
      </c>
      <c r="H238" s="382">
        <f>ROUNDUP((('Exchange rate'!Eur_per_GBP*('UK-R-Coffee Tables'!H217/(1+'Exchange rate'!UK_vat_rate))*1.25*0.9165)+1)/10,0)*10</f>
        <v>6460</v>
      </c>
    </row>
    <row r="239" spans="1:8" ht="29.1" customHeight="1">
      <c r="A239" s="290"/>
      <c r="E239" s="322" t="s">
        <v>3</v>
      </c>
      <c r="F239" s="322" t="s">
        <v>65</v>
      </c>
      <c r="G239" s="382">
        <f>ROUNDUP((('Exchange rate'!Eur_per_GBP*('UK-R-Coffee Tables'!G218/(1+'Exchange rate'!UK_vat_rate))*1.25*0.9165)+1)/10,0)*10</f>
        <v>4100</v>
      </c>
      <c r="H239" s="382">
        <f>ROUNDUP((('Exchange rate'!Eur_per_GBP*('UK-R-Coffee Tables'!H218/(1+'Exchange rate'!UK_vat_rate))*1.25*0.9165)+1)/10,0)*10</f>
        <v>7700</v>
      </c>
    </row>
    <row r="240" spans="1:8" s="320" customFormat="1" ht="29.1" customHeight="1">
      <c r="A240" s="290"/>
      <c r="B240" s="284"/>
      <c r="C240" s="284"/>
      <c r="D240" s="284"/>
      <c r="E240" s="322" t="s">
        <v>4</v>
      </c>
      <c r="F240" s="322" t="s">
        <v>66</v>
      </c>
      <c r="G240" s="382">
        <f>ROUNDUP((('Exchange rate'!Eur_per_GBP*('UK-R-Coffee Tables'!G219/(1+'Exchange rate'!UK_vat_rate))*1.25*0.9165)+1)/10,0)*10</f>
        <v>5600</v>
      </c>
      <c r="H240" s="382">
        <f>ROUNDUP((('Exchange rate'!Eur_per_GBP*('UK-R-Coffee Tables'!H219/(1+'Exchange rate'!UK_vat_rate))*1.25*0.9165)+1)/10,0)*10</f>
        <v>10520</v>
      </c>
    </row>
    <row r="241" spans="1:8" ht="29.1" customHeight="1">
      <c r="E241" s="310"/>
      <c r="F241" s="322"/>
      <c r="G241" s="326"/>
    </row>
    <row r="242" spans="1:8" ht="29.1" customHeight="1">
      <c r="E242" s="328" t="s">
        <v>22</v>
      </c>
    </row>
    <row r="243" spans="1:8" ht="29.1" customHeight="1">
      <c r="E243" s="301"/>
    </row>
    <row r="244" spans="1:8" ht="29.1" customHeight="1"/>
    <row r="245" spans="1:8" ht="29.1" customHeight="1">
      <c r="E245" s="329" t="s">
        <v>14</v>
      </c>
      <c r="F245" s="330"/>
      <c r="G245" s="331"/>
      <c r="H245" s="383">
        <f>ROUNDUP((('Exchange rate'!Eur_per_GBP*('UK-R-Coffee Tables'!H224/(1+'Exchange rate'!UK_vat_rate))*1.25*0.9165)+1)/10,0)*10</f>
        <v>700</v>
      </c>
    </row>
    <row r="246" spans="1:8" ht="29.1" customHeight="1">
      <c r="E246" s="301"/>
    </row>
    <row r="247" spans="1:8" ht="29.1" customHeight="1">
      <c r="E247" s="301"/>
      <c r="H247" s="312"/>
    </row>
    <row r="248" spans="1:8" ht="29.1" customHeight="1"/>
    <row r="249" spans="1:8" ht="48.75">
      <c r="A249" s="278"/>
      <c r="B249" s="279" t="s">
        <v>31</v>
      </c>
      <c r="C249" s="280"/>
      <c r="D249" s="280"/>
      <c r="E249" s="281"/>
      <c r="F249" s="282"/>
      <c r="G249" s="283"/>
      <c r="H249" s="281"/>
    </row>
    <row r="250" spans="1:8" s="289" customFormat="1">
      <c r="A250" s="285"/>
      <c r="B250" s="285" t="s">
        <v>8</v>
      </c>
      <c r="C250" s="285"/>
      <c r="D250" s="285"/>
      <c r="E250" s="286" t="s">
        <v>0</v>
      </c>
      <c r="F250" s="287" t="s">
        <v>79</v>
      </c>
      <c r="G250" s="140" t="s">
        <v>324</v>
      </c>
      <c r="H250" s="313"/>
    </row>
    <row r="251" spans="1:8" ht="29.1" customHeight="1">
      <c r="A251" s="290"/>
      <c r="B251" s="290"/>
      <c r="D251" s="291"/>
      <c r="E251" s="322"/>
      <c r="F251" s="323" t="s">
        <v>116</v>
      </c>
      <c r="G251" s="324"/>
      <c r="H251" s="335"/>
    </row>
    <row r="252" spans="1:8" s="320" customFormat="1" ht="29.1" customHeight="1">
      <c r="A252" s="290"/>
      <c r="B252" s="284"/>
      <c r="C252" s="284"/>
      <c r="D252" s="284"/>
      <c r="E252" s="322" t="s">
        <v>2</v>
      </c>
      <c r="F252" s="322" t="s">
        <v>49</v>
      </c>
      <c r="G252" s="382">
        <f>ROUNDUP((('Exchange rate'!Eur_per_GBP*('UK-R-Coffee Tables'!G229/(1+'Exchange rate'!UK_vat_rate))*1.25*0.9165)+1)/10,0)*10</f>
        <v>3820</v>
      </c>
      <c r="H252" s="275"/>
    </row>
    <row r="253" spans="1:8" ht="29.1" customHeight="1">
      <c r="A253" s="290"/>
      <c r="E253" s="322" t="s">
        <v>4</v>
      </c>
      <c r="F253" s="322" t="s">
        <v>50</v>
      </c>
      <c r="G253" s="382">
        <f>ROUNDUP((('Exchange rate'!Eur_per_GBP*('UK-R-Coffee Tables'!G230/(1+'Exchange rate'!UK_vat_rate))*1.25*0.9165)+1)/10,0)*10</f>
        <v>4220</v>
      </c>
    </row>
    <row r="254" spans="1:8" ht="29.1" customHeight="1">
      <c r="E254" s="322"/>
    </row>
    <row r="255" spans="1:8" ht="29.1" customHeight="1">
      <c r="E255" s="328" t="s">
        <v>22</v>
      </c>
    </row>
    <row r="256" spans="1:8" ht="29.1" customHeight="1">
      <c r="D256" s="300"/>
      <c r="E256" s="301"/>
    </row>
    <row r="257" spans="1:8" ht="29.1" customHeight="1">
      <c r="D257" s="300"/>
    </row>
    <row r="258" spans="1:8" ht="29.1" customHeight="1">
      <c r="D258" s="300"/>
      <c r="E258" s="82" t="s">
        <v>14</v>
      </c>
      <c r="F258" s="330"/>
      <c r="G258" s="331"/>
      <c r="H258" s="383">
        <f>ROUNDUP((('Exchange rate'!Eur_per_GBP*('UK-R-Coffee Tables'!H235/(1+'Exchange rate'!UK_vat_rate))*1.25*0.9165)+1)/10,0)*10</f>
        <v>840</v>
      </c>
    </row>
    <row r="259" spans="1:8" ht="29.1" customHeight="1">
      <c r="D259" s="300"/>
      <c r="E259" s="319"/>
      <c r="H259" s="312"/>
    </row>
    <row r="260" spans="1:8" ht="102.75" customHeight="1">
      <c r="D260" s="300"/>
      <c r="E260" s="319"/>
      <c r="H260" s="312"/>
    </row>
    <row r="261" spans="1:8" ht="48.75">
      <c r="A261" s="278"/>
      <c r="B261" s="279" t="s">
        <v>31</v>
      </c>
      <c r="C261" s="280"/>
      <c r="D261" s="280"/>
      <c r="E261" s="281"/>
      <c r="F261" s="282"/>
      <c r="G261" s="283"/>
      <c r="H261" s="281"/>
    </row>
    <row r="262" spans="1:8" s="289" customFormat="1">
      <c r="A262" s="285"/>
      <c r="B262" s="26" t="s">
        <v>15</v>
      </c>
      <c r="C262" s="285"/>
      <c r="D262" s="285"/>
      <c r="E262" s="286" t="s">
        <v>0</v>
      </c>
      <c r="F262" s="287" t="s">
        <v>79</v>
      </c>
      <c r="G262" s="140" t="s">
        <v>324</v>
      </c>
      <c r="H262" s="313"/>
    </row>
    <row r="263" spans="1:8" ht="29.1" customHeight="1">
      <c r="A263" s="290"/>
      <c r="B263" s="290"/>
      <c r="D263" s="291"/>
      <c r="E263" s="322"/>
      <c r="F263" s="323" t="s">
        <v>116</v>
      </c>
      <c r="G263" s="324"/>
      <c r="H263" s="335"/>
    </row>
    <row r="264" spans="1:8" s="320" customFormat="1" ht="29.1" customHeight="1">
      <c r="A264" s="290"/>
      <c r="B264" s="284"/>
      <c r="C264" s="284"/>
      <c r="D264" s="284"/>
      <c r="E264" s="48" t="s">
        <v>2</v>
      </c>
      <c r="F264" s="48" t="s">
        <v>462</v>
      </c>
      <c r="G264" s="382">
        <f>ROUNDUP((('Exchange rate'!Eur_per_GBP*('UK-R-Coffee Tables'!G241/(1+'Exchange rate'!UK_vat_rate))*1.25*0.9165)+1)/10,0)*10</f>
        <v>4890</v>
      </c>
      <c r="H264" s="275"/>
    </row>
    <row r="265" spans="1:8" ht="29.1" customHeight="1">
      <c r="A265" s="290"/>
      <c r="E265" s="16" t="s">
        <v>4</v>
      </c>
      <c r="F265" s="16" t="s">
        <v>342</v>
      </c>
      <c r="G265" s="382">
        <f>ROUNDUP((('Exchange rate'!Eur_per_GBP*('UK-R-Coffee Tables'!G242/(1+'Exchange rate'!UK_vat_rate))*1.25*0.9165)+1)/10,0)*10</f>
        <v>5130</v>
      </c>
    </row>
    <row r="266" spans="1:8" ht="29.1" customHeight="1">
      <c r="E266" s="16" t="s">
        <v>5</v>
      </c>
      <c r="F266" s="19" t="s">
        <v>744</v>
      </c>
      <c r="G266" s="382">
        <f>ROUNDUP((('Exchange rate'!Eur_per_GBP*('UK-R-Coffee Tables'!G243/(1+'Exchange rate'!UK_vat_rate))*1.25*0.9165)+1)/10,0)*10</f>
        <v>6150</v>
      </c>
    </row>
    <row r="267" spans="1:8" ht="29.1" customHeight="1">
      <c r="E267" s="328" t="s">
        <v>22</v>
      </c>
    </row>
    <row r="268" spans="1:8" ht="29.1" customHeight="1">
      <c r="D268" s="300"/>
      <c r="E268" s="301"/>
    </row>
    <row r="269" spans="1:8" ht="29.1" customHeight="1">
      <c r="D269" s="300"/>
    </row>
    <row r="270" spans="1:8" ht="29.1" customHeight="1">
      <c r="D270" s="300"/>
      <c r="E270" s="82" t="s">
        <v>14</v>
      </c>
      <c r="F270" s="330"/>
      <c r="G270" s="331"/>
      <c r="H270" s="383">
        <f>ROUNDUP((('Exchange rate'!Eur_per_GBP*('UK-R-Coffee Tables'!H247/(1+'Exchange rate'!UK_vat_rate))*1.25*0.9165)+1)/10,0)*10</f>
        <v>920</v>
      </c>
    </row>
    <row r="271" spans="1:8" ht="145.5" customHeight="1">
      <c r="D271" s="300"/>
      <c r="E271" s="23"/>
      <c r="H271" s="312"/>
    </row>
    <row r="272" spans="1:8" ht="48.75">
      <c r="A272" s="278"/>
      <c r="B272" s="25" t="s">
        <v>516</v>
      </c>
      <c r="C272" s="280"/>
      <c r="D272" s="280"/>
      <c r="E272" s="281"/>
      <c r="F272" s="282"/>
      <c r="G272" s="283"/>
      <c r="H272" s="281"/>
    </row>
    <row r="273" spans="1:8">
      <c r="A273" s="285"/>
      <c r="B273" s="285" t="s">
        <v>15</v>
      </c>
      <c r="C273" s="285"/>
      <c r="D273" s="285"/>
      <c r="E273" s="286" t="s">
        <v>0</v>
      </c>
      <c r="F273" s="287" t="s">
        <v>79</v>
      </c>
      <c r="G273" s="140" t="s">
        <v>323</v>
      </c>
      <c r="H273" s="313"/>
    </row>
    <row r="274" spans="1:8">
      <c r="A274" s="290"/>
      <c r="B274" s="290"/>
      <c r="D274" s="291"/>
      <c r="E274" s="322"/>
      <c r="F274" s="323" t="s">
        <v>116</v>
      </c>
      <c r="G274" s="324"/>
      <c r="H274" s="335"/>
    </row>
    <row r="275" spans="1:8">
      <c r="A275" s="290"/>
      <c r="E275" s="322" t="s">
        <v>2</v>
      </c>
      <c r="F275" s="16" t="s">
        <v>16</v>
      </c>
      <c r="G275" s="382">
        <f>ROUNDUP((('Exchange rate'!Eur_per_GBP*('UK-R-Coffee Tables'!G253/(1+'Exchange rate'!UK_vat_rate))*1.25*0.9165)+1)/10,0)*10</f>
        <v>4240</v>
      </c>
    </row>
    <row r="276" spans="1:8">
      <c r="A276" s="290"/>
      <c r="E276" s="322" t="s">
        <v>4</v>
      </c>
      <c r="F276" s="322" t="s">
        <v>17</v>
      </c>
      <c r="G276" s="382">
        <f>ROUNDUP((('Exchange rate'!Eur_per_GBP*('UK-R-Coffee Tables'!G254/(1+'Exchange rate'!UK_vat_rate))*1.25*0.9165)+1)/10,0)*10</f>
        <v>4650</v>
      </c>
    </row>
    <row r="277" spans="1:8">
      <c r="F277" s="322"/>
      <c r="G277" s="326"/>
    </row>
    <row r="278" spans="1:8">
      <c r="E278" s="176" t="s">
        <v>22</v>
      </c>
      <c r="F278" s="67"/>
      <c r="G278" s="67"/>
      <c r="H278" s="9"/>
    </row>
    <row r="279" spans="1:8">
      <c r="E279" s="169"/>
      <c r="F279" s="67"/>
      <c r="G279" s="67"/>
      <c r="H279" s="9"/>
    </row>
    <row r="280" spans="1:8">
      <c r="D280" s="300"/>
      <c r="E280" s="81" t="s">
        <v>14</v>
      </c>
      <c r="F280" s="160"/>
      <c r="G280" s="160"/>
      <c r="H280" s="383">
        <f>ROUNDUP((('Exchange rate'!Eur_per_GBP*('UK-R-Coffee Tables'!H258/(1+'Exchange rate'!UK_vat_rate))*1.25*0.9165)+1)/10,0)*10</f>
        <v>920</v>
      </c>
    </row>
    <row r="281" spans="1:8">
      <c r="D281" s="300"/>
      <c r="E281" s="24"/>
      <c r="F281" s="67"/>
      <c r="G281" s="67"/>
      <c r="H281" s="143"/>
    </row>
    <row r="282" spans="1:8">
      <c r="D282" s="300"/>
      <c r="E282" s="24" t="s">
        <v>544</v>
      </c>
      <c r="F282" s="67"/>
      <c r="G282" s="67"/>
      <c r="H282" s="382"/>
    </row>
    <row r="283" spans="1:8">
      <c r="D283" s="300"/>
      <c r="E283" s="81" t="s">
        <v>545</v>
      </c>
      <c r="F283" s="330"/>
      <c r="G283" s="331"/>
      <c r="H283" s="383">
        <f>ROUNDUP((('Exchange rate'!Eur_per_GBP*('UK-R-Coffee Tables'!H261/(1+'Exchange rate'!UK_vat_rate))*1.25*0.9165)+1)/10,0)*10</f>
        <v>1870</v>
      </c>
    </row>
    <row r="284" spans="1:8">
      <c r="D284" s="300"/>
      <c r="E284" s="319"/>
      <c r="H284" s="312"/>
    </row>
    <row r="285" spans="1:8" ht="75.75" customHeight="1">
      <c r="D285" s="300"/>
      <c r="E285" s="319"/>
      <c r="H285" s="312"/>
    </row>
    <row r="286" spans="1:8">
      <c r="D286" s="300"/>
      <c r="E286" s="23"/>
      <c r="H286" s="312"/>
    </row>
    <row r="287" spans="1:8" ht="48.75">
      <c r="A287" s="278"/>
      <c r="B287" s="279" t="s">
        <v>32</v>
      </c>
      <c r="C287" s="280"/>
      <c r="D287" s="280"/>
      <c r="E287" s="281"/>
      <c r="F287" s="282"/>
      <c r="G287" s="283"/>
      <c r="H287" s="281"/>
    </row>
    <row r="288" spans="1:8" s="289" customFormat="1">
      <c r="A288" s="285"/>
      <c r="B288" s="285" t="s">
        <v>15</v>
      </c>
      <c r="C288" s="285"/>
      <c r="D288" s="285"/>
      <c r="E288" s="286" t="s">
        <v>0</v>
      </c>
      <c r="F288" s="287" t="s">
        <v>79</v>
      </c>
      <c r="G288" s="140" t="s">
        <v>323</v>
      </c>
      <c r="H288" s="313"/>
    </row>
    <row r="289" spans="1:8" ht="29.1" customHeight="1">
      <c r="A289" s="290"/>
      <c r="B289" s="290"/>
      <c r="D289" s="291"/>
      <c r="E289" s="322"/>
      <c r="F289" s="323" t="s">
        <v>116</v>
      </c>
      <c r="G289" s="324"/>
      <c r="H289" s="335"/>
    </row>
    <row r="290" spans="1:8" ht="29.1" customHeight="1">
      <c r="A290" s="290"/>
      <c r="E290" s="322" t="s">
        <v>2</v>
      </c>
      <c r="F290" s="322"/>
      <c r="G290" s="382">
        <f>ROUNDUP((('Exchange rate'!Eur_per_GBP*('UK-R-Coffee Tables'!G267/(1+'Exchange rate'!UK_vat_rate))*1.25*0.9165)+1)/10,0)*10</f>
        <v>4220</v>
      </c>
    </row>
    <row r="291" spans="1:8" s="320" customFormat="1" ht="29.1" customHeight="1">
      <c r="A291" s="290"/>
      <c r="B291" s="284"/>
      <c r="C291" s="284"/>
      <c r="D291" s="284"/>
      <c r="E291" s="322" t="s">
        <v>4</v>
      </c>
      <c r="F291" s="322" t="s">
        <v>17</v>
      </c>
      <c r="G291" s="382">
        <f>ROUNDUP((('Exchange rate'!Eur_per_GBP*('UK-R-Coffee Tables'!G268/(1+'Exchange rate'!UK_vat_rate))*1.25*0.9165)+1)/10,0)*10</f>
        <v>5480</v>
      </c>
      <c r="H291" s="275"/>
    </row>
    <row r="292" spans="1:8" ht="29.1" customHeight="1">
      <c r="F292" s="322"/>
      <c r="G292" s="326"/>
    </row>
    <row r="293" spans="1:8" ht="29.1" customHeight="1">
      <c r="E293" s="328" t="s">
        <v>22</v>
      </c>
    </row>
    <row r="294" spans="1:8" ht="29.1" customHeight="1">
      <c r="E294" s="301"/>
      <c r="F294" s="322"/>
      <c r="G294" s="326"/>
    </row>
    <row r="295" spans="1:8" ht="29.1" customHeight="1">
      <c r="D295" s="300"/>
    </row>
    <row r="296" spans="1:8" ht="29.1" customHeight="1">
      <c r="D296" s="300"/>
      <c r="E296" s="82" t="s">
        <v>84</v>
      </c>
      <c r="F296" s="330"/>
      <c r="G296" s="331"/>
      <c r="H296" s="383">
        <f>ROUNDUP((('Exchange rate'!Eur_per_GBP*('UK-R-Coffee Tables'!H273/(1+'Exchange rate'!UK_vat_rate))*1.25*0.9165)+1)/10,0)*10</f>
        <v>3280</v>
      </c>
    </row>
    <row r="297" spans="1:8" ht="29.1" customHeight="1">
      <c r="D297" s="300"/>
      <c r="E297" s="319"/>
      <c r="H297" s="382"/>
    </row>
    <row r="298" spans="1:8" ht="29.1" customHeight="1">
      <c r="D298" s="300"/>
      <c r="E298" s="82" t="s">
        <v>14</v>
      </c>
      <c r="F298" s="330"/>
      <c r="G298" s="331"/>
      <c r="H298" s="383">
        <f>ROUNDUP((('Exchange rate'!Eur_per_GBP*('UK-R-Coffee Tables'!H275/(1+'Exchange rate'!UK_vat_rate))*1.25*0.9165)+1)/10,0)*10</f>
        <v>700</v>
      </c>
    </row>
    <row r="299" spans="1:8" ht="29.1" customHeight="1">
      <c r="D299" s="300"/>
      <c r="E299" s="319"/>
      <c r="H299" s="312"/>
    </row>
    <row r="300" spans="1:8" ht="24.75" customHeight="1">
      <c r="D300" s="300"/>
      <c r="E300" s="319"/>
      <c r="H300" s="312"/>
    </row>
    <row r="301" spans="1:8" ht="24.75" customHeight="1">
      <c r="D301" s="300"/>
      <c r="E301" s="319"/>
      <c r="H301" s="312"/>
    </row>
    <row r="302" spans="1:8" ht="24.75" customHeight="1">
      <c r="D302" s="300"/>
      <c r="E302" s="319"/>
      <c r="H302" s="312"/>
    </row>
    <row r="303" spans="1:8" ht="24.75" customHeight="1">
      <c r="D303" s="300"/>
      <c r="E303" s="319"/>
      <c r="H303" s="312"/>
    </row>
    <row r="304" spans="1:8" ht="24.75" customHeight="1">
      <c r="D304" s="300"/>
      <c r="E304" s="319"/>
      <c r="H304" s="312"/>
    </row>
    <row r="305" spans="1:9" ht="29.1" customHeight="1">
      <c r="D305" s="300"/>
      <c r="E305" s="319"/>
      <c r="H305" s="312"/>
    </row>
    <row r="306" spans="1:9" ht="48.75">
      <c r="A306" s="278"/>
      <c r="B306" s="279" t="s">
        <v>36</v>
      </c>
      <c r="C306" s="280"/>
      <c r="D306" s="280"/>
      <c r="E306" s="281"/>
      <c r="F306" s="282"/>
      <c r="G306" s="283"/>
      <c r="H306" s="281"/>
    </row>
    <row r="307" spans="1:9" s="289" customFormat="1">
      <c r="A307" s="285"/>
      <c r="B307" s="285" t="s">
        <v>8</v>
      </c>
      <c r="C307" s="285"/>
      <c r="D307" s="285"/>
      <c r="E307" s="286" t="s">
        <v>0</v>
      </c>
      <c r="F307" s="287" t="s">
        <v>79</v>
      </c>
      <c r="G307" s="140" t="s">
        <v>323</v>
      </c>
      <c r="H307" s="96" t="s">
        <v>731</v>
      </c>
      <c r="I307" s="96" t="s">
        <v>114</v>
      </c>
    </row>
    <row r="308" spans="1:9" ht="63">
      <c r="A308" s="290"/>
      <c r="B308" s="290"/>
      <c r="D308" s="291"/>
      <c r="E308" s="322"/>
      <c r="F308" s="323" t="s">
        <v>116</v>
      </c>
      <c r="H308" s="295"/>
      <c r="I308" s="684" t="s">
        <v>219</v>
      </c>
    </row>
    <row r="309" spans="1:9" ht="29.1" customHeight="1">
      <c r="A309" s="290"/>
      <c r="E309" s="322" t="s">
        <v>2</v>
      </c>
      <c r="F309" s="322" t="s">
        <v>56</v>
      </c>
      <c r="G309" s="382">
        <f>ROUNDUP((('Exchange rate'!Eur_per_GBP*('UK-R-Coffee Tables'!G289/(1+'Exchange rate'!UK_vat_rate))*1.25*0.9165)+1)/10,0)*10</f>
        <v>1820</v>
      </c>
      <c r="H309" s="382">
        <f>ROUNDUP((('Exchange rate'!Eur_per_GBP*('UK-R-Coffee Tables'!H289/(1+'Exchange rate'!UK_vat_rate))*1.25*0.9165)+1)/10,0)*10</f>
        <v>3020</v>
      </c>
      <c r="I309" s="382">
        <f>ROUNDUP((('Exchange rate'!Eur_per_GBP*('UK-R-Coffee Tables'!I289/(1+'Exchange rate'!UK_vat_rate))*1.25*0.9165)+1)/10,0)*10</f>
        <v>3260</v>
      </c>
    </row>
    <row r="310" spans="1:9" ht="29.1" customHeight="1">
      <c r="A310" s="290"/>
      <c r="E310" s="322" t="s">
        <v>3</v>
      </c>
      <c r="F310" s="322" t="s">
        <v>49</v>
      </c>
      <c r="G310" s="382">
        <f>ROUNDUP((('Exchange rate'!Eur_per_GBP*('UK-R-Coffee Tables'!G290/(1+'Exchange rate'!UK_vat_rate))*1.25*0.9165)+1)/10,0)*10</f>
        <v>2310</v>
      </c>
      <c r="H310" s="382">
        <f>ROUNDUP((('Exchange rate'!Eur_per_GBP*('UK-R-Coffee Tables'!H290/(1+'Exchange rate'!UK_vat_rate))*1.25*0.9165)+1)/10,0)*10</f>
        <v>3830</v>
      </c>
      <c r="I310" s="382">
        <f>ROUNDUP((('Exchange rate'!Eur_per_GBP*('UK-R-Coffee Tables'!I290/(1+'Exchange rate'!UK_vat_rate))*1.25*0.9165)+1)/10,0)*10</f>
        <v>4140</v>
      </c>
    </row>
    <row r="311" spans="1:9" ht="29.1" customHeight="1">
      <c r="A311" s="290"/>
      <c r="E311" s="322" t="s">
        <v>4</v>
      </c>
      <c r="F311" s="322" t="s">
        <v>50</v>
      </c>
      <c r="G311" s="382">
        <f>ROUNDUP((('Exchange rate'!Eur_per_GBP*('UK-R-Coffee Tables'!G291/(1+'Exchange rate'!UK_vat_rate))*1.25*0.9165)+1)/10,0)*10</f>
        <v>3080</v>
      </c>
      <c r="H311" s="382">
        <f>ROUNDUP((('Exchange rate'!Eur_per_GBP*('UK-R-Coffee Tables'!H291/(1+'Exchange rate'!UK_vat_rate))*1.25*0.9165)+1)/10,0)*10</f>
        <v>5120</v>
      </c>
      <c r="I311" s="382">
        <f>ROUNDUP((('Exchange rate'!Eur_per_GBP*('UK-R-Coffee Tables'!I291/(1+'Exchange rate'!UK_vat_rate))*1.25*0.9165)+1)/10,0)*10</f>
        <v>5520</v>
      </c>
    </row>
    <row r="312" spans="1:9" ht="29.1" customHeight="1">
      <c r="F312" s="322"/>
      <c r="G312" s="326"/>
    </row>
    <row r="313" spans="1:9" ht="29.1" customHeight="1">
      <c r="E313" s="328" t="s">
        <v>22</v>
      </c>
    </row>
    <row r="314" spans="1:9" ht="29.1" customHeight="1">
      <c r="D314" s="300"/>
      <c r="E314" s="301"/>
      <c r="F314" s="320"/>
      <c r="G314" s="342"/>
      <c r="H314" s="320"/>
    </row>
    <row r="315" spans="1:9" ht="29.1" customHeight="1"/>
    <row r="316" spans="1:9" ht="29.1" customHeight="1">
      <c r="E316" s="329" t="s">
        <v>14</v>
      </c>
      <c r="F316" s="330"/>
      <c r="G316" s="331"/>
      <c r="H316" s="383">
        <f>ROUNDUP((('Exchange rate'!Eur_per_GBP*('UK-R-Coffee Tables'!H296/(1+'Exchange rate'!UK_vat_rate))*1.25*0.9165)+1)/10,0)*10</f>
        <v>700</v>
      </c>
    </row>
    <row r="317" spans="1:9" s="320" customFormat="1" ht="29.1" customHeight="1">
      <c r="A317" s="284"/>
      <c r="B317" s="284"/>
      <c r="C317" s="284"/>
      <c r="D317" s="284"/>
      <c r="E317" s="301"/>
      <c r="G317" s="342"/>
    </row>
    <row r="318" spans="1:9" s="320" customFormat="1" ht="29.1" customHeight="1">
      <c r="A318" s="284"/>
      <c r="B318" s="284"/>
      <c r="C318" s="284"/>
      <c r="D318" s="284"/>
      <c r="E318" s="301"/>
      <c r="F318" s="276"/>
      <c r="G318" s="309"/>
      <c r="H318" s="312"/>
    </row>
    <row r="319" spans="1:9" s="320" customFormat="1" ht="29.1" customHeight="1">
      <c r="A319" s="284"/>
      <c r="B319" s="284"/>
      <c r="C319" s="284"/>
      <c r="D319" s="284"/>
    </row>
    <row r="320" spans="1:9" s="320" customFormat="1" ht="29.1" customHeight="1">
      <c r="A320" s="284"/>
      <c r="B320" s="284"/>
      <c r="C320" s="284"/>
      <c r="D320" s="284"/>
      <c r="E320" s="24"/>
      <c r="F320" s="276"/>
      <c r="G320" s="309"/>
      <c r="H320" s="312"/>
    </row>
    <row r="321" spans="1:8" s="320" customFormat="1" ht="29.1" customHeight="1">
      <c r="A321" s="284"/>
      <c r="B321" s="284"/>
      <c r="C321" s="284"/>
      <c r="D321" s="284"/>
      <c r="E321" s="310"/>
      <c r="F321" s="276"/>
      <c r="G321" s="309"/>
      <c r="H321" s="312"/>
    </row>
    <row r="322" spans="1:8" s="320" customFormat="1" ht="29.1" customHeight="1">
      <c r="A322" s="284"/>
      <c r="B322" s="284"/>
      <c r="C322" s="284"/>
      <c r="D322" s="284"/>
      <c r="E322" s="310"/>
      <c r="F322" s="276"/>
      <c r="G322" s="309"/>
      <c r="H322" s="312"/>
    </row>
    <row r="323" spans="1:8" ht="29.1" customHeight="1">
      <c r="E323" s="310"/>
      <c r="H323" s="319"/>
    </row>
    <row r="324" spans="1:8" ht="48.75">
      <c r="A324" s="278"/>
      <c r="B324" s="279" t="s">
        <v>36</v>
      </c>
      <c r="C324" s="280"/>
      <c r="D324" s="280"/>
      <c r="E324" s="281"/>
      <c r="F324" s="282"/>
      <c r="G324" s="283"/>
      <c r="H324" s="281"/>
    </row>
    <row r="325" spans="1:8" s="289" customFormat="1">
      <c r="A325" s="285"/>
      <c r="B325" s="285" t="s">
        <v>29</v>
      </c>
      <c r="C325" s="285"/>
      <c r="D325" s="285"/>
      <c r="E325" s="286" t="s">
        <v>0</v>
      </c>
      <c r="F325" s="287" t="s">
        <v>79</v>
      </c>
      <c r="G325" s="140" t="s">
        <v>323</v>
      </c>
      <c r="H325" s="96" t="s">
        <v>114</v>
      </c>
    </row>
    <row r="326" spans="1:8" ht="29.1" customHeight="1">
      <c r="A326" s="290"/>
      <c r="B326" s="290"/>
      <c r="D326" s="291"/>
      <c r="E326" s="322"/>
      <c r="F326" s="323" t="s">
        <v>116</v>
      </c>
      <c r="G326" s="324"/>
      <c r="H326" s="295" t="s">
        <v>219</v>
      </c>
    </row>
    <row r="327" spans="1:8" ht="29.1" customHeight="1">
      <c r="A327" s="290"/>
      <c r="E327" s="322" t="s">
        <v>2</v>
      </c>
      <c r="F327" s="322" t="s">
        <v>51</v>
      </c>
      <c r="G327" s="382">
        <f>ROUNDUP((('Exchange rate'!Eur_per_GBP*('UK-R-Coffee Tables'!G303/(1+'Exchange rate'!UK_vat_rate))*1.25*0.9165)+1)/10,0)*10</f>
        <v>2740</v>
      </c>
      <c r="H327" s="382">
        <f>ROUNDUP((('Exchange rate'!Eur_per_GBP*('UK-R-Coffee Tables'!H303/(1+'Exchange rate'!UK_vat_rate))*1.25*0.9165)+1)/10,0)*10</f>
        <v>4930</v>
      </c>
    </row>
    <row r="328" spans="1:8" ht="29.1" customHeight="1">
      <c r="E328" s="322" t="s">
        <v>3</v>
      </c>
      <c r="F328" s="322" t="s">
        <v>57</v>
      </c>
      <c r="G328" s="382">
        <f>ROUNDUP((('Exchange rate'!Eur_per_GBP*('UK-R-Coffee Tables'!G304/(1+'Exchange rate'!UK_vat_rate))*1.25*0.9165)+1)/10,0)*10</f>
        <v>3320</v>
      </c>
      <c r="H328" s="382">
        <f>ROUNDUP((('Exchange rate'!Eur_per_GBP*('UK-R-Coffee Tables'!H304/(1+'Exchange rate'!UK_vat_rate))*1.25*0.9165)+1)/10,0)*10</f>
        <v>5960</v>
      </c>
    </row>
    <row r="329" spans="1:8" ht="29.1" customHeight="1">
      <c r="A329" s="290"/>
      <c r="E329" s="322" t="s">
        <v>4</v>
      </c>
      <c r="F329" s="322" t="s">
        <v>62</v>
      </c>
      <c r="G329" s="382">
        <f>ROUNDUP((('Exchange rate'!Eur_per_GBP*('UK-R-Coffee Tables'!G305/(1+'Exchange rate'!UK_vat_rate))*1.25*0.9165)+1)/10,0)*10</f>
        <v>3950</v>
      </c>
      <c r="H329" s="382">
        <f>ROUNDUP((('Exchange rate'!Eur_per_GBP*('UK-R-Coffee Tables'!H305/(1+'Exchange rate'!UK_vat_rate))*1.25*0.9165)+1)/10,0)*10</f>
        <v>7100</v>
      </c>
    </row>
    <row r="330" spans="1:8" ht="29.1" customHeight="1">
      <c r="A330" s="290"/>
      <c r="E330" s="322" t="s">
        <v>5</v>
      </c>
      <c r="F330" s="322" t="s">
        <v>59</v>
      </c>
      <c r="G330" s="382">
        <f>ROUNDUP((('Exchange rate'!Eur_per_GBP*('UK-R-Coffee Tables'!G306/(1+'Exchange rate'!UK_vat_rate))*1.25*0.9165)+1)/10,0)*10</f>
        <v>5370</v>
      </c>
      <c r="H330" s="382">
        <f>ROUNDUP((('Exchange rate'!Eur_per_GBP*('UK-R-Coffee Tables'!H306/(1+'Exchange rate'!UK_vat_rate))*1.25*0.9165)+1)/10,0)*10</f>
        <v>9650</v>
      </c>
    </row>
    <row r="331" spans="1:8" ht="29.1" customHeight="1">
      <c r="F331" s="322"/>
      <c r="G331" s="326"/>
      <c r="H331" s="319"/>
    </row>
    <row r="332" spans="1:8" ht="29.1" customHeight="1">
      <c r="E332" s="328" t="s">
        <v>22</v>
      </c>
      <c r="H332" s="319"/>
    </row>
    <row r="333" spans="1:8" ht="29.1" customHeight="1">
      <c r="D333" s="300"/>
      <c r="E333" s="301"/>
      <c r="F333" s="320"/>
      <c r="G333" s="342"/>
      <c r="H333" s="320"/>
    </row>
    <row r="334" spans="1:8" s="320" customFormat="1" ht="29.1" customHeight="1">
      <c r="A334" s="284"/>
      <c r="B334" s="284"/>
      <c r="C334" s="284"/>
      <c r="D334" s="284"/>
    </row>
    <row r="335" spans="1:8" ht="29.1" customHeight="1">
      <c r="E335" s="329" t="s">
        <v>14</v>
      </c>
      <c r="F335" s="330"/>
      <c r="G335" s="331"/>
      <c r="H335" s="383">
        <f>ROUNDUP((('Exchange rate'!Eur_per_GBP*('UK-R-Coffee Tables'!H311/(1+'Exchange rate'!UK_vat_rate))*1.25*0.9165)+1)/10,0)*10</f>
        <v>700</v>
      </c>
    </row>
    <row r="336" spans="1:8" ht="29.1" customHeight="1">
      <c r="E336" s="301"/>
      <c r="F336" s="320"/>
      <c r="G336" s="342"/>
      <c r="H336" s="320"/>
    </row>
    <row r="337" spans="1:8" ht="29.1" customHeight="1">
      <c r="E337" s="301"/>
      <c r="H337" s="312"/>
    </row>
    <row r="338" spans="1:8" ht="29.1" customHeight="1"/>
    <row r="339" spans="1:8" ht="99.75" customHeight="1">
      <c r="E339" s="24"/>
      <c r="H339" s="312"/>
    </row>
    <row r="340" spans="1:8" s="289" customFormat="1">
      <c r="A340" s="285"/>
      <c r="B340" s="285" t="s">
        <v>15</v>
      </c>
      <c r="C340" s="285"/>
      <c r="D340" s="285"/>
      <c r="E340" s="286" t="s">
        <v>0</v>
      </c>
      <c r="F340" s="287" t="s">
        <v>79</v>
      </c>
      <c r="G340" s="140" t="s">
        <v>323</v>
      </c>
      <c r="H340" s="96" t="s">
        <v>303</v>
      </c>
    </row>
    <row r="341" spans="1:8" ht="29.1" customHeight="1">
      <c r="A341" s="290"/>
      <c r="B341" s="290"/>
      <c r="D341" s="291"/>
      <c r="E341" s="322"/>
      <c r="F341" s="323" t="s">
        <v>116</v>
      </c>
      <c r="G341" s="324"/>
      <c r="H341" s="295" t="s">
        <v>219</v>
      </c>
    </row>
    <row r="342" spans="1:8" ht="29.1" customHeight="1">
      <c r="A342" s="290"/>
      <c r="E342" s="322" t="s">
        <v>2</v>
      </c>
      <c r="F342" s="322" t="s">
        <v>16</v>
      </c>
      <c r="G342" s="382">
        <f>ROUNDUP((('Exchange rate'!Eur_per_GBP*('UK-R-Coffee Tables'!G317/(1+'Exchange rate'!UK_vat_rate))*1.25*0.9165)+1)/10,0)*10</f>
        <v>3440</v>
      </c>
      <c r="H342" s="382">
        <f>ROUNDUP((('Exchange rate'!Eur_per_GBP*('UK-R-Coffee Tables'!H317/(1+'Exchange rate'!UK_vat_rate))*1.25*0.9165)+1)/10,0)*10</f>
        <v>5870</v>
      </c>
    </row>
    <row r="343" spans="1:8" ht="29.1" customHeight="1">
      <c r="A343" s="290"/>
      <c r="E343" s="322" t="s">
        <v>3</v>
      </c>
      <c r="F343" s="322" t="s">
        <v>17</v>
      </c>
      <c r="G343" s="382">
        <f>ROUNDUP((('Exchange rate'!Eur_per_GBP*('UK-R-Coffee Tables'!G318/(1+'Exchange rate'!UK_vat_rate))*1.25*0.9165)+1)/10,0)*10</f>
        <v>4960</v>
      </c>
      <c r="H343" s="382">
        <f>ROUNDUP((('Exchange rate'!Eur_per_GBP*('UK-R-Coffee Tables'!H318/(1+'Exchange rate'!UK_vat_rate))*1.25*0.9165)+1)/10,0)*10</f>
        <v>8460</v>
      </c>
    </row>
    <row r="344" spans="1:8" ht="29.1" customHeight="1">
      <c r="A344" s="290"/>
      <c r="E344" s="322" t="s">
        <v>4</v>
      </c>
      <c r="F344" s="322" t="s">
        <v>55</v>
      </c>
      <c r="G344" s="382">
        <f>ROUNDUP((('Exchange rate'!Eur_per_GBP*('UK-R-Coffee Tables'!G319/(1+'Exchange rate'!UK_vat_rate))*1.25*0.9165)+1)/10,0)*10</f>
        <v>6740</v>
      </c>
      <c r="H344" s="382">
        <f>ROUNDUP((('Exchange rate'!Eur_per_GBP*('UK-R-Coffee Tables'!H319/(1+'Exchange rate'!UK_vat_rate))*1.25*0.9165)+1)/10,0)*10</f>
        <v>11510</v>
      </c>
    </row>
    <row r="345" spans="1:8" ht="29.1" customHeight="1">
      <c r="F345" s="322"/>
      <c r="G345" s="326"/>
      <c r="H345" s="319"/>
    </row>
    <row r="346" spans="1:8" ht="29.1" customHeight="1">
      <c r="E346" s="328" t="s">
        <v>22</v>
      </c>
      <c r="H346" s="319"/>
    </row>
    <row r="347" spans="1:8" ht="29.1" customHeight="1">
      <c r="D347" s="300"/>
      <c r="E347" s="301"/>
      <c r="H347" s="320"/>
    </row>
    <row r="348" spans="1:8" ht="29.1" customHeight="1"/>
    <row r="349" spans="1:8" ht="29.1" customHeight="1">
      <c r="E349" s="329" t="s">
        <v>14</v>
      </c>
      <c r="F349" s="330"/>
      <c r="G349" s="331"/>
      <c r="H349" s="383">
        <f>ROUNDUP((('Exchange rate'!Eur_per_GBP*('UK-R-Coffee Tables'!H324/(1+'Exchange rate'!UK_vat_rate))*1.25*0.9165)+1)/10,0)*10</f>
        <v>700</v>
      </c>
    </row>
    <row r="350" spans="1:8" ht="29.1" customHeight="1">
      <c r="E350" s="301"/>
      <c r="H350" s="312"/>
    </row>
    <row r="351" spans="1:8" ht="29.1" customHeight="1">
      <c r="E351" s="301"/>
      <c r="H351" s="312"/>
    </row>
    <row r="352" spans="1:8" ht="29.1" customHeight="1"/>
    <row r="353" spans="1:9" ht="29.1" customHeight="1">
      <c r="A353" s="285"/>
      <c r="B353" s="26" t="s">
        <v>91</v>
      </c>
      <c r="C353" s="285"/>
      <c r="D353" s="285"/>
      <c r="E353" s="286" t="s">
        <v>0</v>
      </c>
      <c r="F353" s="287" t="s">
        <v>79</v>
      </c>
      <c r="G353" s="140" t="s">
        <v>323</v>
      </c>
      <c r="H353" s="96" t="s">
        <v>303</v>
      </c>
      <c r="I353" s="289"/>
    </row>
    <row r="354" spans="1:9" ht="29.1" customHeight="1">
      <c r="A354" s="290"/>
      <c r="B354" s="290"/>
      <c r="D354" s="291"/>
      <c r="E354" s="322"/>
      <c r="F354" s="323" t="s">
        <v>116</v>
      </c>
      <c r="G354" s="324"/>
      <c r="H354" s="220" t="s">
        <v>702</v>
      </c>
    </row>
    <row r="355" spans="1:9" ht="29.1" customHeight="1">
      <c r="A355" s="290"/>
      <c r="E355" s="322" t="s">
        <v>2</v>
      </c>
      <c r="F355" s="16" t="s">
        <v>60</v>
      </c>
      <c r="G355" s="382">
        <f>ROUNDUP((('Exchange rate'!Eur_per_GBP*('UK-R-Coffee Tables'!G328/(1+'Exchange rate'!UK_vat_rate))*1.25*0.9165)+1)/10,0)*10</f>
        <v>4440</v>
      </c>
      <c r="H355" s="382">
        <f>ROUNDUP((('Exchange rate'!Eur_per_GBP*('UK-R-Coffee Tables'!H328/(1+'Exchange rate'!UK_vat_rate))*1.25*0.9165)+1)/10,0)*10</f>
        <v>7060</v>
      </c>
    </row>
    <row r="356" spans="1:9" ht="29.1" customHeight="1">
      <c r="A356" s="290"/>
      <c r="E356" s="322" t="s">
        <v>3</v>
      </c>
      <c r="F356" s="16" t="s">
        <v>49</v>
      </c>
      <c r="G356" s="382">
        <f>ROUNDUP((('Exchange rate'!Eur_per_GBP*('UK-R-Coffee Tables'!G329/(1+'Exchange rate'!UK_vat_rate))*1.25*0.9165)+1)/10,0)*10</f>
        <v>5300</v>
      </c>
      <c r="H356" s="382">
        <f>ROUNDUP((('Exchange rate'!Eur_per_GBP*('UK-R-Coffee Tables'!H329/(1+'Exchange rate'!UK_vat_rate))*1.25*0.9165)+1)/10,0)*10</f>
        <v>8430</v>
      </c>
    </row>
    <row r="357" spans="1:9" ht="29.1" customHeight="1">
      <c r="A357" s="290"/>
      <c r="E357" s="322" t="s">
        <v>4</v>
      </c>
      <c r="F357" s="16" t="s">
        <v>735</v>
      </c>
      <c r="G357" s="382">
        <f>ROUNDUP((('Exchange rate'!Eur_per_GBP*('UK-R-Coffee Tables'!G330/(1+'Exchange rate'!UK_vat_rate))*1.25*0.9165)+1)/10,0)*10</f>
        <v>7230</v>
      </c>
      <c r="H357" s="382">
        <f>ROUNDUP((('Exchange rate'!Eur_per_GBP*('UK-R-Coffee Tables'!H330/(1+'Exchange rate'!UK_vat_rate))*1.25*0.9165)+1)/10,0)*10</f>
        <v>11510</v>
      </c>
    </row>
    <row r="358" spans="1:9" ht="27" customHeight="1">
      <c r="F358" s="322"/>
      <c r="G358" s="326"/>
      <c r="H358" s="382"/>
    </row>
    <row r="359" spans="1:9">
      <c r="E359" s="328" t="s">
        <v>22</v>
      </c>
      <c r="H359" s="382"/>
    </row>
    <row r="360" spans="1:9">
      <c r="D360" s="300"/>
      <c r="E360" s="301"/>
      <c r="H360" s="382"/>
    </row>
    <row r="361" spans="1:9">
      <c r="H361" s="382"/>
    </row>
    <row r="362" spans="1:9">
      <c r="E362" s="329" t="s">
        <v>14</v>
      </c>
      <c r="F362" s="330"/>
      <c r="G362" s="331"/>
      <c r="H362" s="383">
        <f>ROUNDUP((('Exchange rate'!Eur_per_GBP*('UK-R-Coffee Tables'!H335/(1+'Exchange rate'!UK_vat_rate))*1.25*0.9165)+1)/10,0)*10</f>
        <v>700</v>
      </c>
    </row>
    <row r="363" spans="1:9">
      <c r="E363" s="301"/>
      <c r="H363" s="312"/>
    </row>
    <row r="366" spans="1:9" ht="29.1" customHeight="1">
      <c r="E366" s="24"/>
      <c r="H366" s="312"/>
    </row>
    <row r="367" spans="1:9" ht="29.1" customHeight="1">
      <c r="E367" s="310"/>
      <c r="H367" s="312"/>
    </row>
    <row r="368" spans="1:9" ht="29.1" customHeight="1">
      <c r="A368" s="343"/>
      <c r="B368" s="343"/>
      <c r="C368" s="343"/>
      <c r="D368" s="344"/>
      <c r="E368" s="345"/>
      <c r="F368" s="346"/>
      <c r="G368" s="347"/>
      <c r="H368" s="348"/>
    </row>
    <row r="369" spans="5:8" ht="27" customHeight="1">
      <c r="E369" s="310"/>
      <c r="H369" s="312"/>
    </row>
  </sheetData>
  <mergeCells count="1">
    <mergeCell ref="A1:H1"/>
  </mergeCells>
  <printOptions horizontalCentered="1"/>
  <pageMargins left="0.67" right="0.67" top="0.79166666666666663" bottom="0.79000000000000015" header="0.39000000000000007" footer="0.39000000000000007"/>
  <pageSetup paperSize="9" scale="38" fitToHeight="5" orientation="portrait" copies="4" r:id="rId1"/>
  <headerFooter>
    <oddHeader>&amp;L&amp;"Calibri (Body),Regular"&amp;16Tom Faulkner EU Retail Price List - 2022
&amp;R&amp;"Calibri (Body),Regular"&amp;16Coffee Tables</oddHeader>
    <oddFooter>&amp;R&amp;"Calibri (Body),Regular"&amp;16&amp;P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29D7A-BF1B-4429-A8C5-7944DA6E765E}">
  <sheetPr codeName="Sheet17">
    <tabColor rgb="FF00B050"/>
  </sheetPr>
  <dimension ref="A1:I358"/>
  <sheetViews>
    <sheetView showGridLines="0" view="pageLayout" topLeftCell="A337" zoomScale="40" zoomScaleNormal="120" zoomScalePageLayoutView="40" workbookViewId="0">
      <selection activeCell="H309" sqref="H309"/>
    </sheetView>
  </sheetViews>
  <sheetFormatPr defaultColWidth="11" defaultRowHeight="26.25"/>
  <cols>
    <col min="1" max="1" width="4.625" style="284" customWidth="1"/>
    <col min="2" max="2" width="16" style="284" customWidth="1"/>
    <col min="3" max="3" width="25.125" style="284" customWidth="1"/>
    <col min="4" max="4" width="32.5" style="284" customWidth="1"/>
    <col min="5" max="5" width="13.125" style="275" customWidth="1"/>
    <col min="6" max="6" width="22.125" style="276" customWidth="1"/>
    <col min="7" max="7" width="43" style="309" customWidth="1"/>
    <col min="8" max="8" width="34.125" style="275" customWidth="1"/>
    <col min="9" max="9" width="21.5" style="284" customWidth="1"/>
    <col min="10" max="10" width="19" style="284" customWidth="1"/>
    <col min="11" max="16384" width="11" style="284"/>
  </cols>
  <sheetData>
    <row r="1" spans="1:8" s="275" customFormat="1" ht="36">
      <c r="A1" s="702" t="s">
        <v>205</v>
      </c>
      <c r="B1" s="702"/>
      <c r="C1" s="702"/>
      <c r="D1" s="702"/>
      <c r="E1" s="702"/>
      <c r="F1" s="702"/>
      <c r="G1" s="702"/>
      <c r="H1" s="702"/>
    </row>
    <row r="2" spans="1:8" s="275" customFormat="1">
      <c r="A2" s="276"/>
      <c r="B2" s="276"/>
      <c r="C2" s="276"/>
      <c r="D2" s="276"/>
      <c r="E2" s="276"/>
      <c r="F2" s="276"/>
      <c r="G2" s="277"/>
      <c r="H2" s="276"/>
    </row>
    <row r="3" spans="1:8" ht="48.75">
      <c r="A3" s="278" t="s">
        <v>23</v>
      </c>
      <c r="B3" s="279" t="s">
        <v>28</v>
      </c>
      <c r="C3" s="280"/>
      <c r="D3" s="280"/>
      <c r="E3" s="281"/>
      <c r="F3" s="282"/>
      <c r="G3" s="283"/>
      <c r="H3" s="281"/>
    </row>
    <row r="4" spans="1:8" s="289" customFormat="1" ht="25.5" customHeight="1">
      <c r="A4" s="285"/>
      <c r="B4" s="285" t="s">
        <v>8</v>
      </c>
      <c r="C4" s="285"/>
      <c r="D4" s="285"/>
      <c r="E4" s="286" t="s">
        <v>0</v>
      </c>
      <c r="F4" s="287" t="s">
        <v>79</v>
      </c>
      <c r="G4" s="140" t="s">
        <v>341</v>
      </c>
      <c r="H4" s="266"/>
    </row>
    <row r="5" spans="1:8" ht="23.1" customHeight="1">
      <c r="A5" s="290"/>
      <c r="B5" s="290"/>
      <c r="D5" s="291"/>
      <c r="E5" s="292"/>
      <c r="F5" s="293" t="s">
        <v>116</v>
      </c>
      <c r="G5" s="294"/>
      <c r="H5" s="295"/>
    </row>
    <row r="6" spans="1:8" ht="27" customHeight="1">
      <c r="A6" s="290"/>
      <c r="E6" s="292" t="s">
        <v>2</v>
      </c>
      <c r="F6" s="292" t="s">
        <v>56</v>
      </c>
      <c r="G6" s="382">
        <f>ROUNDUP((((('Exchange rate'!Eur_per_GBP*('UK-R-Coffee Tables'!G6/(1+'Exchange rate'!UK_vat_rate))*1.25)-('Exchange rate'!Eur_per_GBP*('UK-R-Coffee Tables'!G6/(1+'Exchange rate'!UK_vat_rate))*1.25)*0.25)+1)*0.9165)/10,0)*10</f>
        <v>1630</v>
      </c>
      <c r="H6" s="296"/>
    </row>
    <row r="7" spans="1:8">
      <c r="A7" s="290"/>
      <c r="E7" s="292" t="s">
        <v>3</v>
      </c>
      <c r="F7" s="292" t="s">
        <v>49</v>
      </c>
      <c r="G7" s="382">
        <f>ROUNDUP((((('Exchange rate'!Eur_per_GBP*('UK-R-Coffee Tables'!G7/(1+'Exchange rate'!UK_vat_rate))*1.25)-('Exchange rate'!Eur_per_GBP*('UK-R-Coffee Tables'!G7/(1+'Exchange rate'!UK_vat_rate))*1.25)*0.25)+1)*0.9165)/10,0)*10</f>
        <v>2080</v>
      </c>
      <c r="H7" s="296"/>
    </row>
    <row r="8" spans="1:8">
      <c r="A8" s="290"/>
      <c r="E8" s="292" t="s">
        <v>4</v>
      </c>
      <c r="F8" s="292" t="s">
        <v>50</v>
      </c>
      <c r="G8" s="382">
        <f>ROUNDUP((((('Exchange rate'!Eur_per_GBP*('UK-R-Coffee Tables'!G8/(1+'Exchange rate'!UK_vat_rate))*1.25)-('Exchange rate'!Eur_per_GBP*('UK-R-Coffee Tables'!G8/(1+'Exchange rate'!UK_vat_rate))*1.25)*0.25)+1)*0.9165)/10,0)*10</f>
        <v>2760</v>
      </c>
      <c r="H8" s="296"/>
    </row>
    <row r="9" spans="1:8">
      <c r="A9" s="290"/>
      <c r="E9" s="292"/>
      <c r="F9" s="292"/>
      <c r="G9" s="296"/>
      <c r="H9" s="296"/>
    </row>
    <row r="10" spans="1:8">
      <c r="A10" s="290"/>
      <c r="E10" s="292"/>
      <c r="F10" s="292"/>
      <c r="G10" s="296"/>
      <c r="H10" s="296"/>
    </row>
    <row r="11" spans="1:8">
      <c r="A11" s="290"/>
      <c r="E11" s="297" t="s">
        <v>22</v>
      </c>
      <c r="F11" s="292"/>
      <c r="G11" s="298"/>
      <c r="H11" s="299"/>
    </row>
    <row r="12" spans="1:8">
      <c r="A12" s="290"/>
      <c r="D12" s="300"/>
      <c r="E12" s="301"/>
      <c r="F12" s="292"/>
      <c r="G12" s="298"/>
      <c r="H12" s="299"/>
    </row>
    <row r="13" spans="1:8">
      <c r="A13" s="290"/>
      <c r="E13" s="299"/>
      <c r="F13" s="292"/>
      <c r="G13" s="298"/>
      <c r="H13" s="299"/>
    </row>
    <row r="14" spans="1:8">
      <c r="A14" s="290"/>
      <c r="E14" s="302" t="s">
        <v>14</v>
      </c>
      <c r="F14" s="303"/>
      <c r="G14" s="304"/>
      <c r="H14" s="384">
        <f>ROUNDUP(((('Exchange rate'!Eur_per_GBP*('UK-R-Coffee Tables'!H14/(1+'Exchange rate'!UK_vat_rate))*1.25*0.9165)+1)/10)/1.59,0)*10</f>
        <v>540</v>
      </c>
    </row>
    <row r="15" spans="1:8">
      <c r="A15" s="290"/>
      <c r="E15" s="301"/>
      <c r="F15" s="292"/>
      <c r="G15" s="298"/>
      <c r="H15" s="299"/>
    </row>
    <row r="16" spans="1:8">
      <c r="A16" s="290"/>
      <c r="E16" s="299"/>
      <c r="F16" s="292"/>
      <c r="G16" s="298"/>
      <c r="H16" s="299"/>
    </row>
    <row r="17" spans="1:8">
      <c r="A17" s="290"/>
      <c r="E17" s="306" t="s">
        <v>78</v>
      </c>
      <c r="F17" s="303"/>
      <c r="G17" s="304"/>
      <c r="H17" s="384">
        <f>ROUNDUP(((('Exchange rate'!Eur_per_GBP*('UK-R-Coffee Tables'!H17/(1+'Exchange rate'!UK_vat_rate))*1.25*0.9165)+1)/10)/1.59,0)*10</f>
        <v>1540</v>
      </c>
    </row>
    <row r="18" spans="1:8">
      <c r="A18" s="290"/>
      <c r="E18" s="307"/>
      <c r="F18" s="292"/>
      <c r="G18" s="298"/>
      <c r="H18" s="308"/>
    </row>
    <row r="19" spans="1:8" s="289" customFormat="1" ht="30" customHeight="1">
      <c r="A19" s="285"/>
      <c r="B19" s="285" t="s">
        <v>29</v>
      </c>
      <c r="C19" s="285"/>
      <c r="D19" s="285"/>
      <c r="E19" s="286" t="s">
        <v>0</v>
      </c>
      <c r="F19" s="287" t="s">
        <v>79</v>
      </c>
      <c r="G19" s="140" t="s">
        <v>341</v>
      </c>
      <c r="H19" s="266"/>
    </row>
    <row r="20" spans="1:8">
      <c r="A20" s="290"/>
      <c r="B20" s="290"/>
      <c r="D20" s="291"/>
      <c r="E20" s="292"/>
      <c r="F20" s="293" t="s">
        <v>116</v>
      </c>
      <c r="G20" s="294"/>
      <c r="H20" s="295"/>
    </row>
    <row r="21" spans="1:8">
      <c r="A21" s="290"/>
      <c r="E21" s="292" t="s">
        <v>2</v>
      </c>
      <c r="F21" s="292" t="s">
        <v>51</v>
      </c>
      <c r="G21" s="382">
        <f>ROUNDUP((((('Exchange rate'!Eur_per_GBP*('UK-R-Coffee Tables'!G21/(1+'Exchange rate'!UK_vat_rate))*1.25)-('Exchange rate'!Eur_per_GBP*('UK-R-Coffee Tables'!G21/(1+'Exchange rate'!UK_vat_rate))*1.25)*0.25)+1)*0.9165)/10,0)*10</f>
        <v>2470</v>
      </c>
      <c r="H21" s="296"/>
    </row>
    <row r="22" spans="1:8">
      <c r="A22" s="290"/>
      <c r="E22" s="292" t="s">
        <v>69</v>
      </c>
      <c r="F22" s="292" t="s">
        <v>57</v>
      </c>
      <c r="G22" s="382">
        <f>ROUNDUP((((('Exchange rate'!Eur_per_GBP*('UK-R-Coffee Tables'!G22/(1+'Exchange rate'!UK_vat_rate))*1.25)-('Exchange rate'!Eur_per_GBP*('UK-R-Coffee Tables'!G22/(1+'Exchange rate'!UK_vat_rate))*1.25)*0.25)+1)*0.9165)/10,0)*10</f>
        <v>2990</v>
      </c>
      <c r="H22" s="296"/>
    </row>
    <row r="23" spans="1:8">
      <c r="A23" s="290"/>
      <c r="E23" s="292" t="s">
        <v>4</v>
      </c>
      <c r="F23" s="292" t="s">
        <v>52</v>
      </c>
      <c r="G23" s="382">
        <f>ROUNDUP((((('Exchange rate'!Eur_per_GBP*('UK-R-Coffee Tables'!G23/(1+'Exchange rate'!UK_vat_rate))*1.25)-('Exchange rate'!Eur_per_GBP*('UK-R-Coffee Tables'!G23/(1+'Exchange rate'!UK_vat_rate))*1.25)*0.25)+1)*0.9165)/10,0)*10</f>
        <v>3550</v>
      </c>
      <c r="H23" s="65"/>
    </row>
    <row r="24" spans="1:8">
      <c r="A24" s="290"/>
      <c r="E24" s="292" t="s">
        <v>53</v>
      </c>
      <c r="F24" s="292" t="s">
        <v>54</v>
      </c>
      <c r="G24" s="382">
        <f>ROUNDUP((((('Exchange rate'!Eur_per_GBP*('UK-R-Coffee Tables'!G24/(1+'Exchange rate'!UK_vat_rate))*1.25)-('Exchange rate'!Eur_per_GBP*('UK-R-Coffee Tables'!G24/(1+'Exchange rate'!UK_vat_rate))*1.25)*0.25)+1)*0.9165)/10,0)*10</f>
        <v>4830</v>
      </c>
      <c r="H24" s="296"/>
    </row>
    <row r="25" spans="1:8">
      <c r="A25" s="290"/>
      <c r="E25" s="292"/>
      <c r="F25" s="292"/>
      <c r="G25" s="296"/>
      <c r="H25" s="296"/>
    </row>
    <row r="26" spans="1:8">
      <c r="A26" s="290"/>
      <c r="E26" s="292"/>
      <c r="F26" s="292"/>
      <c r="G26" s="296"/>
      <c r="H26" s="296"/>
    </row>
    <row r="27" spans="1:8">
      <c r="E27" s="297" t="s">
        <v>22</v>
      </c>
      <c r="F27" s="292"/>
      <c r="G27" s="298"/>
      <c r="H27" s="299"/>
    </row>
    <row r="28" spans="1:8">
      <c r="E28" s="301"/>
      <c r="F28" s="292"/>
      <c r="G28" s="298"/>
      <c r="H28" s="308"/>
    </row>
    <row r="30" spans="1:8">
      <c r="E30" s="302" t="s">
        <v>14</v>
      </c>
      <c r="F30" s="303"/>
      <c r="G30" s="304"/>
      <c r="H30" s="384">
        <f>ROUNDUP(((('Exchange rate'!Eur_per_GBP*('UK-R-Coffee Tables'!H30/(1+'Exchange rate'!UK_vat_rate))*1.25*0.9165)+1)/10)/1.59,0)*10</f>
        <v>540</v>
      </c>
    </row>
    <row r="31" spans="1:8">
      <c r="E31" s="301"/>
      <c r="F31" s="292"/>
      <c r="G31" s="298"/>
      <c r="H31" s="299"/>
    </row>
    <row r="33" spans="1:8">
      <c r="E33" s="306" t="s">
        <v>78</v>
      </c>
      <c r="F33" s="303"/>
      <c r="G33" s="304"/>
      <c r="H33" s="384">
        <f>ROUNDUP(((('Exchange rate'!Eur_per_GBP*('UK-R-Coffee Tables'!H33/(1+'Exchange rate'!UK_vat_rate))*1.25*0.9165)+1)/10)/1.59,0)*10</f>
        <v>1540</v>
      </c>
    </row>
    <row r="34" spans="1:8">
      <c r="E34" s="310"/>
    </row>
    <row r="35" spans="1:8" ht="48.75">
      <c r="A35" s="278" t="s">
        <v>23</v>
      </c>
      <c r="B35" s="279" t="s">
        <v>33</v>
      </c>
      <c r="C35" s="280"/>
      <c r="D35" s="280"/>
      <c r="E35" s="281"/>
      <c r="F35" s="282"/>
      <c r="G35" s="283"/>
      <c r="H35" s="281"/>
    </row>
    <row r="36" spans="1:8" s="289" customFormat="1" ht="24" customHeight="1">
      <c r="A36" s="285"/>
      <c r="B36" s="26" t="s">
        <v>43</v>
      </c>
      <c r="C36" s="285"/>
      <c r="D36" s="285"/>
      <c r="E36" s="286" t="s">
        <v>0</v>
      </c>
      <c r="F36" s="287" t="s">
        <v>79</v>
      </c>
      <c r="G36" s="140" t="s">
        <v>459</v>
      </c>
      <c r="H36" s="313"/>
    </row>
    <row r="37" spans="1:8" ht="24" customHeight="1">
      <c r="A37" s="290"/>
      <c r="B37" s="290"/>
      <c r="D37" s="291"/>
      <c r="E37" s="292"/>
      <c r="F37" s="293" t="s">
        <v>116</v>
      </c>
      <c r="G37" s="314"/>
      <c r="H37" s="315"/>
    </row>
    <row r="38" spans="1:8" s="316" customFormat="1">
      <c r="A38" s="290"/>
      <c r="B38" s="284"/>
      <c r="C38" s="284"/>
      <c r="D38" s="284"/>
      <c r="E38" s="292" t="s">
        <v>2</v>
      </c>
      <c r="F38" s="292" t="s">
        <v>81</v>
      </c>
      <c r="G38" s="382">
        <f>ROUNDUP((((('Exchange rate'!Eur_per_GBP*('UK-R-Coffee Tables'!G38/(1+'Exchange rate'!UK_vat_rate))*1.25)-('Exchange rate'!Eur_per_GBP*('UK-R-Coffee Tables'!G38/(1+'Exchange rate'!UK_vat_rate))*1.25)*0.25)+1)*0.9165)/10,0)*10</f>
        <v>3730</v>
      </c>
      <c r="H38" s="296"/>
    </row>
    <row r="39" spans="1:8" s="316" customFormat="1">
      <c r="A39" s="290"/>
      <c r="B39" s="284"/>
      <c r="C39" s="284"/>
      <c r="D39" s="284"/>
      <c r="E39" s="292" t="s">
        <v>3</v>
      </c>
      <c r="F39" s="292" t="s">
        <v>51</v>
      </c>
      <c r="G39" s="382">
        <f>ROUNDUP((((('Exchange rate'!Eur_per_GBP*('UK-R-Coffee Tables'!G39/(1+'Exchange rate'!UK_vat_rate))*1.25)-('Exchange rate'!Eur_per_GBP*('UK-R-Coffee Tables'!G39/(1+'Exchange rate'!UK_vat_rate))*1.25)*0.25)+1)*0.9165)/10,0)*10</f>
        <v>5990</v>
      </c>
      <c r="H39" s="296"/>
    </row>
    <row r="40" spans="1:8" s="316" customFormat="1">
      <c r="A40" s="284"/>
      <c r="B40" s="284"/>
      <c r="C40" s="284"/>
      <c r="D40" s="284"/>
      <c r="E40" s="292"/>
      <c r="F40" s="292"/>
      <c r="G40" s="65"/>
      <c r="H40" s="294"/>
    </row>
    <row r="41" spans="1:8" s="316" customFormat="1">
      <c r="A41" s="284"/>
      <c r="B41" s="284"/>
      <c r="C41" s="284"/>
      <c r="D41" s="284"/>
      <c r="E41" s="292"/>
      <c r="F41" s="292"/>
      <c r="G41" s="294"/>
      <c r="H41" s="294"/>
    </row>
    <row r="42" spans="1:8" s="316" customFormat="1">
      <c r="E42" s="297" t="s">
        <v>22</v>
      </c>
      <c r="F42" s="292"/>
      <c r="G42" s="298"/>
      <c r="H42" s="299"/>
    </row>
    <row r="43" spans="1:8" s="316" customFormat="1">
      <c r="D43" s="317"/>
      <c r="E43" s="301"/>
      <c r="F43" s="299"/>
      <c r="G43" s="298"/>
      <c r="H43" s="299"/>
    </row>
    <row r="44" spans="1:8" s="316" customFormat="1" ht="23.25">
      <c r="D44" s="317"/>
      <c r="E44" s="318"/>
    </row>
    <row r="45" spans="1:8" s="316" customFormat="1">
      <c r="D45" s="317"/>
      <c r="E45" s="299"/>
      <c r="F45" s="292"/>
      <c r="G45" s="298"/>
      <c r="H45" s="308"/>
    </row>
    <row r="46" spans="1:8">
      <c r="A46" s="316"/>
      <c r="B46" s="316"/>
      <c r="C46" s="316"/>
      <c r="D46" s="317"/>
      <c r="E46" s="319"/>
      <c r="F46" s="292"/>
      <c r="G46" s="298"/>
      <c r="H46" s="299"/>
    </row>
    <row r="47" spans="1:8" ht="48.75">
      <c r="A47" s="278" t="s">
        <v>23</v>
      </c>
      <c r="B47" s="25" t="s">
        <v>553</v>
      </c>
      <c r="C47" s="280"/>
      <c r="D47" s="280"/>
      <c r="E47" s="281"/>
      <c r="F47" s="282"/>
      <c r="G47" s="283"/>
      <c r="H47" s="281"/>
    </row>
    <row r="48" spans="1:8" s="289" customFormat="1" ht="24" customHeight="1">
      <c r="A48" s="285"/>
      <c r="B48" s="26"/>
      <c r="C48" s="285"/>
      <c r="D48" s="285"/>
      <c r="E48" s="286" t="s">
        <v>0</v>
      </c>
      <c r="F48" s="287" t="s">
        <v>79</v>
      </c>
      <c r="G48" s="140" t="s">
        <v>598</v>
      </c>
      <c r="H48" s="313"/>
    </row>
    <row r="49" spans="1:8" ht="24" customHeight="1">
      <c r="A49" s="290"/>
      <c r="B49" s="290"/>
      <c r="D49" s="291"/>
      <c r="E49" s="292"/>
      <c r="F49" s="293" t="s">
        <v>116</v>
      </c>
      <c r="G49" s="560" t="s">
        <v>601</v>
      </c>
      <c r="H49" s="315"/>
    </row>
    <row r="50" spans="1:8" s="316" customFormat="1">
      <c r="A50" s="290"/>
      <c r="B50" s="284"/>
      <c r="C50" s="284"/>
      <c r="D50" s="284"/>
      <c r="E50" s="292"/>
      <c r="F50" s="48" t="s">
        <v>602</v>
      </c>
      <c r="G50" s="382">
        <f>ROUNDUP((((('Exchange rate'!Eur_per_GBP*('UK-R-Coffee Tables'!G51/(1+'Exchange rate'!UK_vat_rate))*1.25)-('Exchange rate'!Eur_per_GBP*('UK-R-Coffee Tables'!G51/(1+'Exchange rate'!UK_vat_rate))*1.25)*0.25)+1)*0.9165)/10,0)*10</f>
        <v>5870</v>
      </c>
      <c r="H50" s="296"/>
    </row>
    <row r="51" spans="1:8" s="316" customFormat="1">
      <c r="A51" s="290"/>
      <c r="B51" s="284"/>
      <c r="C51" s="284"/>
      <c r="D51" s="284"/>
      <c r="E51" s="292"/>
      <c r="F51" s="292"/>
      <c r="G51" s="382"/>
      <c r="H51" s="296"/>
    </row>
    <row r="52" spans="1:8" s="316" customFormat="1">
      <c r="A52" s="284"/>
      <c r="B52" s="284"/>
      <c r="C52" s="284"/>
      <c r="D52" s="284"/>
      <c r="E52" s="292"/>
      <c r="F52" s="292"/>
      <c r="G52" s="65"/>
      <c r="H52" s="294"/>
    </row>
    <row r="53" spans="1:8" s="316" customFormat="1">
      <c r="A53" s="284"/>
      <c r="B53" s="284"/>
      <c r="C53" s="284"/>
      <c r="D53" s="284"/>
      <c r="E53" s="292"/>
      <c r="F53" s="292"/>
      <c r="G53" s="294"/>
      <c r="H53" s="294"/>
    </row>
    <row r="54" spans="1:8" s="316" customFormat="1">
      <c r="E54" s="297"/>
      <c r="F54" s="292"/>
      <c r="G54" s="298"/>
      <c r="H54" s="299"/>
    </row>
    <row r="55" spans="1:8" s="316" customFormat="1">
      <c r="D55" s="317"/>
      <c r="E55" s="301"/>
      <c r="F55" s="299"/>
      <c r="G55" s="298"/>
      <c r="H55" s="299"/>
    </row>
    <row r="56" spans="1:8" s="316" customFormat="1" ht="23.25">
      <c r="D56" s="317"/>
      <c r="E56" s="318"/>
    </row>
    <row r="57" spans="1:8" s="316" customFormat="1">
      <c r="D57" s="317"/>
      <c r="E57" s="299"/>
      <c r="F57" s="292"/>
      <c r="G57" s="298"/>
      <c r="H57" s="308"/>
    </row>
    <row r="58" spans="1:8">
      <c r="A58" s="316"/>
      <c r="B58" s="316"/>
      <c r="C58" s="316"/>
      <c r="D58" s="317"/>
      <c r="E58" s="302" t="s">
        <v>14</v>
      </c>
      <c r="F58" s="303"/>
      <c r="G58" s="304"/>
      <c r="H58" s="384">
        <f>ROUNDUP(((('Exchange rate'!Eur_per_GBP*('UK-R-Coffee Tables'!H58/(1+'Exchange rate'!UK_vat_rate))*1.25*0.9165)+1)/10)/1.59,0)*10</f>
        <v>640</v>
      </c>
    </row>
    <row r="59" spans="1:8">
      <c r="A59" s="316"/>
      <c r="B59" s="316"/>
      <c r="C59" s="316"/>
      <c r="D59" s="317"/>
      <c r="E59" s="319"/>
      <c r="F59" s="292"/>
      <c r="G59" s="298"/>
      <c r="H59" s="299"/>
    </row>
    <row r="60" spans="1:8">
      <c r="A60" s="316"/>
      <c r="B60" s="316"/>
      <c r="C60" s="316"/>
      <c r="D60" s="317"/>
      <c r="E60" s="82" t="s">
        <v>623</v>
      </c>
      <c r="F60" s="303"/>
      <c r="G60" s="304"/>
      <c r="H60" s="258">
        <f>ROUNDUP(((('Exchange rate'!Eur_per_GBP*('UK-R-Coffee Tables'!H61/(1+'Exchange rate'!UK_vat_rate))*1.25*0.9165)+1)/10)/1.59,0)*10</f>
        <v>1090</v>
      </c>
    </row>
    <row r="61" spans="1:8">
      <c r="A61" s="316"/>
      <c r="B61" s="316"/>
      <c r="C61" s="316"/>
      <c r="D61" s="317"/>
      <c r="E61" s="23"/>
      <c r="F61" s="292"/>
      <c r="G61" s="298"/>
      <c r="H61" s="221"/>
    </row>
    <row r="62" spans="1:8">
      <c r="A62" s="316"/>
      <c r="B62" s="316"/>
      <c r="C62" s="316"/>
      <c r="D62" s="317"/>
      <c r="E62" s="23"/>
      <c r="F62" s="292"/>
      <c r="G62" s="298"/>
      <c r="H62" s="221"/>
    </row>
    <row r="63" spans="1:8">
      <c r="A63" s="316"/>
      <c r="B63" s="316"/>
      <c r="C63" s="316"/>
      <c r="D63" s="317"/>
      <c r="E63" s="23"/>
      <c r="F63" s="292"/>
      <c r="G63" s="298"/>
      <c r="H63" s="221"/>
    </row>
    <row r="64" spans="1:8">
      <c r="A64" s="316"/>
      <c r="B64" s="316"/>
      <c r="C64" s="316"/>
      <c r="D64" s="317"/>
      <c r="E64" s="23"/>
      <c r="F64" s="292"/>
      <c r="G64" s="298"/>
      <c r="H64" s="221"/>
    </row>
    <row r="65" spans="1:8">
      <c r="A65" s="316"/>
      <c r="B65" s="316"/>
      <c r="C65" s="316"/>
      <c r="D65" s="317"/>
      <c r="E65" s="23"/>
      <c r="F65" s="292"/>
      <c r="G65" s="298"/>
      <c r="H65" s="221"/>
    </row>
    <row r="66" spans="1:8">
      <c r="A66" s="316"/>
      <c r="B66" s="316"/>
      <c r="C66" s="316"/>
      <c r="D66" s="317"/>
      <c r="E66" s="23"/>
      <c r="F66" s="292"/>
      <c r="G66" s="298"/>
      <c r="H66" s="221"/>
    </row>
    <row r="67" spans="1:8">
      <c r="A67" s="316"/>
      <c r="B67" s="316"/>
      <c r="C67" s="316"/>
      <c r="D67" s="317"/>
      <c r="E67" s="23"/>
      <c r="F67" s="292"/>
      <c r="G67" s="298"/>
      <c r="H67" s="221"/>
    </row>
    <row r="68" spans="1:8">
      <c r="A68" s="316"/>
      <c r="B68" s="316"/>
      <c r="C68" s="316"/>
      <c r="D68" s="317"/>
      <c r="E68" s="23"/>
      <c r="F68" s="292"/>
      <c r="G68" s="298"/>
      <c r="H68" s="221"/>
    </row>
    <row r="69" spans="1:8">
      <c r="A69" s="316"/>
      <c r="B69" s="316"/>
      <c r="C69" s="316"/>
      <c r="D69" s="317"/>
      <c r="E69" s="23"/>
      <c r="F69" s="292"/>
      <c r="G69" s="298"/>
      <c r="H69" s="221"/>
    </row>
    <row r="70" spans="1:8">
      <c r="A70" s="316"/>
      <c r="B70" s="316"/>
      <c r="C70" s="316"/>
      <c r="D70" s="317"/>
      <c r="E70" s="23"/>
      <c r="F70" s="292"/>
      <c r="G70" s="298"/>
      <c r="H70" s="221"/>
    </row>
    <row r="71" spans="1:8">
      <c r="A71" s="316"/>
      <c r="B71" s="316"/>
      <c r="C71" s="316"/>
      <c r="D71" s="317"/>
      <c r="E71" s="319"/>
      <c r="F71" s="292"/>
      <c r="G71" s="298"/>
      <c r="H71" s="299"/>
    </row>
    <row r="72" spans="1:8" ht="48.75">
      <c r="A72" s="278"/>
      <c r="B72" s="354" t="s">
        <v>345</v>
      </c>
      <c r="C72" s="280"/>
      <c r="D72" s="280"/>
      <c r="E72" s="281"/>
      <c r="F72" s="282"/>
      <c r="G72" s="283"/>
      <c r="H72" s="281"/>
    </row>
    <row r="73" spans="1:8" s="289" customFormat="1">
      <c r="A73" s="285"/>
      <c r="B73" s="285" t="s">
        <v>8</v>
      </c>
      <c r="C73" s="285"/>
      <c r="D73" s="285"/>
      <c r="E73" s="286" t="s">
        <v>0</v>
      </c>
      <c r="F73" s="287" t="s">
        <v>79</v>
      </c>
      <c r="G73" s="140" t="s">
        <v>346</v>
      </c>
      <c r="H73" s="266" t="s">
        <v>115</v>
      </c>
    </row>
    <row r="74" spans="1:8" ht="29.1" customHeight="1">
      <c r="A74" s="290"/>
      <c r="B74" s="290"/>
      <c r="D74" s="291"/>
      <c r="E74" s="322"/>
      <c r="F74" s="323" t="s">
        <v>116</v>
      </c>
      <c r="G74" s="324"/>
      <c r="H74" s="295" t="s">
        <v>219</v>
      </c>
    </row>
    <row r="75" spans="1:8" s="289" customFormat="1" ht="29.1" customHeight="1">
      <c r="A75" s="290"/>
      <c r="B75" s="284"/>
      <c r="C75" s="284"/>
      <c r="D75" s="284"/>
      <c r="E75" s="322" t="s">
        <v>2</v>
      </c>
      <c r="F75" s="322" t="s">
        <v>56</v>
      </c>
      <c r="G75" s="382">
        <f>ROUNDUP((((('Exchange rate'!Eur_per_GBP*('UK-R-Coffee Tables'!G66/(1+'Exchange rate'!UK_vat_rate))*1.25)-('Exchange rate'!Eur_per_GBP*('UK-R-Coffee Tables'!G66/(1+'Exchange rate'!UK_vat_rate))*1.25)*0.25)+1)*0.9165)/10,0)*10</f>
        <v>2460</v>
      </c>
      <c r="H75" s="382">
        <f>ROUNDUP((((('Exchange rate'!Eur_per_GBP*('UK-R-Coffee Tables'!H66/(1+'Exchange rate'!UK_vat_rate))*1.25)-('Exchange rate'!Eur_per_GBP*('UK-R-Coffee Tables'!H66/(1+'Exchange rate'!UK_vat_rate))*1.25)*0.25)+1)*0.9165)/10,0)*10</f>
        <v>3930</v>
      </c>
    </row>
    <row r="76" spans="1:8" ht="29.1" customHeight="1">
      <c r="E76" s="322" t="s">
        <v>3</v>
      </c>
      <c r="F76" s="322" t="s">
        <v>49</v>
      </c>
      <c r="G76" s="382">
        <f>ROUNDUP((((('Exchange rate'!Eur_per_GBP*('UK-R-Coffee Tables'!G67/(1+'Exchange rate'!UK_vat_rate))*1.25)-('Exchange rate'!Eur_per_GBP*('UK-R-Coffee Tables'!G67/(1+'Exchange rate'!UK_vat_rate))*1.25)*0.25)+1)*0.9165)/10,0)*10</f>
        <v>2320</v>
      </c>
      <c r="H76" s="382">
        <f>ROUNDUP((((('Exchange rate'!Eur_per_GBP*('UK-R-Coffee Tables'!H67/(1+'Exchange rate'!UK_vat_rate))*1.25)-('Exchange rate'!Eur_per_GBP*('UK-R-Coffee Tables'!H67/(1+'Exchange rate'!UK_vat_rate))*1.25)*0.25)+1)*0.9165)/10,0)*10</f>
        <v>4460</v>
      </c>
    </row>
    <row r="77" spans="1:8" ht="29.1" customHeight="1">
      <c r="E77" s="322" t="s">
        <v>4</v>
      </c>
      <c r="F77" s="322" t="s">
        <v>50</v>
      </c>
      <c r="G77" s="382">
        <f>ROUNDUP((((('Exchange rate'!Eur_per_GBP*('UK-R-Coffee Tables'!G68/(1+'Exchange rate'!UK_vat_rate))*1.25)-('Exchange rate'!Eur_per_GBP*('UK-R-Coffee Tables'!G68/(1+'Exchange rate'!UK_vat_rate))*1.25)*0.25)+1)*0.9165)/10,0)*10</f>
        <v>2490</v>
      </c>
      <c r="H77" s="382">
        <f>ROUNDUP((((('Exchange rate'!Eur_per_GBP*('UK-R-Coffee Tables'!H68/(1+'Exchange rate'!UK_vat_rate))*1.25)-('Exchange rate'!Eur_per_GBP*('UK-R-Coffee Tables'!H68/(1+'Exchange rate'!UK_vat_rate))*1.25)*0.25)+1)*0.9165)/10,0)*10</f>
        <v>5280</v>
      </c>
    </row>
    <row r="78" spans="1:8" ht="29.1" customHeight="1">
      <c r="E78" s="322"/>
      <c r="H78" s="319"/>
    </row>
    <row r="79" spans="1:8" ht="29.1" customHeight="1">
      <c r="E79" s="328" t="s">
        <v>22</v>
      </c>
      <c r="H79" s="319"/>
    </row>
    <row r="80" spans="1:8" ht="29.1" customHeight="1">
      <c r="D80" s="300"/>
      <c r="E80" s="301"/>
    </row>
    <row r="81" spans="1:8" ht="29.1" customHeight="1">
      <c r="D81" s="300"/>
    </row>
    <row r="82" spans="1:8" ht="29.1" customHeight="1">
      <c r="D82" s="300"/>
      <c r="E82" s="329" t="s">
        <v>129</v>
      </c>
      <c r="F82" s="330"/>
      <c r="G82" s="331"/>
      <c r="H82" s="384">
        <f>ROUNDUP(((('Exchange rate'!Eur_per_GBP*('UK-R-Coffee Tables'!H73/(1+'Exchange rate'!UK_vat_rate))*1.25*0.9165)+1)/10)/1.59,0)*10</f>
        <v>450</v>
      </c>
    </row>
    <row r="83" spans="1:8" ht="29.1" customHeight="1">
      <c r="D83" s="300"/>
      <c r="E83" s="319"/>
      <c r="H83" s="341"/>
    </row>
    <row r="84" spans="1:8" ht="29.1" customHeight="1">
      <c r="D84" s="300"/>
      <c r="E84" s="319"/>
      <c r="H84" s="341"/>
    </row>
    <row r="85" spans="1:8" ht="29.1" customHeight="1">
      <c r="E85" s="301"/>
      <c r="H85" s="341"/>
    </row>
    <row r="86" spans="1:8" ht="48.75">
      <c r="A86" s="278" t="s">
        <v>23</v>
      </c>
      <c r="B86" s="354" t="s">
        <v>30</v>
      </c>
      <c r="C86" s="350"/>
      <c r="D86" s="280"/>
      <c r="E86" s="281"/>
      <c r="F86" s="282"/>
      <c r="G86" s="283"/>
      <c r="H86" s="281"/>
    </row>
    <row r="87" spans="1:8" s="289" customFormat="1" ht="24" customHeight="1">
      <c r="A87" s="285"/>
      <c r="B87" s="285" t="s">
        <v>8</v>
      </c>
      <c r="C87" s="285"/>
      <c r="D87" s="285"/>
      <c r="E87" s="286" t="s">
        <v>0</v>
      </c>
      <c r="F87" s="287" t="s">
        <v>79</v>
      </c>
      <c r="G87" s="140" t="s">
        <v>323</v>
      </c>
      <c r="H87" s="266" t="s">
        <v>115</v>
      </c>
    </row>
    <row r="88" spans="1:8">
      <c r="A88" s="290"/>
      <c r="B88" s="290"/>
      <c r="D88" s="291"/>
      <c r="E88" s="292"/>
      <c r="F88" s="293" t="s">
        <v>116</v>
      </c>
      <c r="G88" s="294"/>
      <c r="H88" s="295" t="s">
        <v>219</v>
      </c>
    </row>
    <row r="89" spans="1:8">
      <c r="A89" s="290"/>
      <c r="E89" s="292" t="s">
        <v>2</v>
      </c>
      <c r="F89" s="292" t="s">
        <v>56</v>
      </c>
      <c r="G89" s="382">
        <f>ROUNDUP((((('Exchange rate'!Eur_per_GBP*('UK-R-Coffee Tables'!G78/(1+'Exchange rate'!UK_vat_rate))*1.25)-('Exchange rate'!Eur_per_GBP*('UK-R-Coffee Tables'!G78/(1+'Exchange rate'!UK_vat_rate))*1.25)*0.25)+1)*0.9165)/10,0)*10</f>
        <v>2710</v>
      </c>
      <c r="H89" s="382">
        <f>ROUNDUP((((('Exchange rate'!Eur_per_GBP*('UK-R-Coffee Tables'!H78/(1+'Exchange rate'!UK_vat_rate))*1.25)-('Exchange rate'!Eur_per_GBP*('UK-R-Coffee Tables'!H78/(1+'Exchange rate'!UK_vat_rate))*1.25)*0.25)+1)*0.9165)/10,0)*10</f>
        <v>4280</v>
      </c>
    </row>
    <row r="90" spans="1:8">
      <c r="E90" s="292" t="s">
        <v>3</v>
      </c>
      <c r="F90" s="292" t="s">
        <v>49</v>
      </c>
      <c r="G90" s="382">
        <f>ROUNDUP((((('Exchange rate'!Eur_per_GBP*('UK-R-Coffee Tables'!G79/(1+'Exchange rate'!UK_vat_rate))*1.25)-('Exchange rate'!Eur_per_GBP*('UK-R-Coffee Tables'!G79/(1+'Exchange rate'!UK_vat_rate))*1.25)*0.25)+1)*0.9165)/10,0)*10</f>
        <v>3090</v>
      </c>
      <c r="H90" s="382">
        <f>ROUNDUP((((('Exchange rate'!Eur_per_GBP*('UK-R-Coffee Tables'!H79/(1+'Exchange rate'!UK_vat_rate))*1.25)-('Exchange rate'!Eur_per_GBP*('UK-R-Coffee Tables'!H79/(1+'Exchange rate'!UK_vat_rate))*1.25)*0.25)+1)*0.9165)/10,0)*10</f>
        <v>4860</v>
      </c>
    </row>
    <row r="91" spans="1:8">
      <c r="E91" s="292" t="s">
        <v>4</v>
      </c>
      <c r="F91" s="292" t="s">
        <v>50</v>
      </c>
      <c r="G91" s="382">
        <f>ROUNDUP((((('Exchange rate'!Eur_per_GBP*('UK-R-Coffee Tables'!G80/(1+'Exchange rate'!UK_vat_rate))*1.25)-('Exchange rate'!Eur_per_GBP*('UK-R-Coffee Tables'!G80/(1+'Exchange rate'!UK_vat_rate))*1.25)*0.25)+1)*0.9165)/10,0)*10</f>
        <v>3430</v>
      </c>
      <c r="H91" s="382">
        <f>ROUNDUP((((('Exchange rate'!Eur_per_GBP*('UK-R-Coffee Tables'!H80/(1+'Exchange rate'!UK_vat_rate))*1.25)-('Exchange rate'!Eur_per_GBP*('UK-R-Coffee Tables'!H80/(1+'Exchange rate'!UK_vat_rate))*1.25)*0.25)+1)*0.9165)/10,0)*10</f>
        <v>5940</v>
      </c>
    </row>
    <row r="92" spans="1:8">
      <c r="E92" s="292"/>
      <c r="F92" s="292"/>
      <c r="G92" s="296"/>
      <c r="H92" s="65"/>
    </row>
    <row r="93" spans="1:8">
      <c r="E93" s="292"/>
      <c r="F93" s="292"/>
      <c r="G93" s="294"/>
      <c r="H93" s="294"/>
    </row>
    <row r="94" spans="1:8" s="316" customFormat="1">
      <c r="A94" s="284"/>
      <c r="B94" s="284"/>
      <c r="C94" s="284"/>
      <c r="D94" s="284"/>
      <c r="E94" s="297" t="s">
        <v>22</v>
      </c>
      <c r="F94" s="292"/>
      <c r="G94" s="298"/>
      <c r="H94" s="299"/>
    </row>
    <row r="95" spans="1:8" s="320" customFormat="1" ht="29.1" customHeight="1">
      <c r="A95" s="284"/>
      <c r="B95" s="284"/>
      <c r="C95" s="284"/>
      <c r="D95" s="300"/>
      <c r="E95" s="301"/>
      <c r="F95" s="292"/>
      <c r="G95" s="298"/>
      <c r="H95" s="299"/>
    </row>
    <row r="96" spans="1:8" ht="15.75">
      <c r="D96" s="300"/>
      <c r="E96" s="284"/>
      <c r="F96" s="284"/>
      <c r="G96" s="284"/>
      <c r="H96" s="284"/>
    </row>
    <row r="97" spans="1:8">
      <c r="D97" s="300"/>
      <c r="E97" s="302" t="s">
        <v>14</v>
      </c>
      <c r="F97" s="321"/>
      <c r="G97" s="304"/>
      <c r="H97" s="384">
        <f>ROUNDUP(((('Exchange rate'!Eur_per_GBP*('UK-R-Coffee Tables'!H86/(1+'Exchange rate'!UK_vat_rate))*1.25*0.9165)+1)/10)/1.59,0)*10</f>
        <v>580</v>
      </c>
    </row>
    <row r="98" spans="1:8">
      <c r="D98" s="300"/>
      <c r="E98" s="301"/>
      <c r="F98" s="292"/>
      <c r="G98" s="298"/>
      <c r="H98" s="299"/>
    </row>
    <row r="99" spans="1:8">
      <c r="D99" s="300"/>
      <c r="E99" s="301"/>
      <c r="F99" s="292"/>
      <c r="G99" s="298"/>
      <c r="H99" s="299"/>
    </row>
    <row r="100" spans="1:8" ht="18.75" customHeight="1">
      <c r="B100" s="385"/>
      <c r="C100" s="386"/>
      <c r="D100" s="386"/>
      <c r="E100" s="319"/>
      <c r="F100" s="322"/>
      <c r="G100" s="326"/>
      <c r="H100" s="319"/>
    </row>
    <row r="101" spans="1:8" s="289" customFormat="1">
      <c r="A101" s="285"/>
      <c r="B101" s="285" t="s">
        <v>29</v>
      </c>
      <c r="C101" s="285"/>
      <c r="D101" s="285"/>
      <c r="E101" s="286" t="s">
        <v>0</v>
      </c>
      <c r="F101" s="287" t="s">
        <v>79</v>
      </c>
      <c r="G101" s="140" t="s">
        <v>323</v>
      </c>
      <c r="H101" s="266" t="s">
        <v>115</v>
      </c>
    </row>
    <row r="102" spans="1:8">
      <c r="A102" s="290"/>
      <c r="B102" s="290"/>
      <c r="D102" s="291"/>
      <c r="E102" s="322"/>
      <c r="F102" s="323" t="s">
        <v>116</v>
      </c>
      <c r="G102" s="324"/>
      <c r="H102" s="295" t="s">
        <v>219</v>
      </c>
    </row>
    <row r="103" spans="1:8">
      <c r="A103" s="290"/>
      <c r="E103" s="322" t="s">
        <v>2</v>
      </c>
      <c r="F103" s="322" t="s">
        <v>51</v>
      </c>
      <c r="G103" s="382">
        <f>ROUNDUP((((('Exchange rate'!Eur_per_GBP*('UK-R-Coffee Tables'!G90/(1+'Exchange rate'!UK_vat_rate))*1.25)-('Exchange rate'!Eur_per_GBP*('UK-R-Coffee Tables'!G90/(1+'Exchange rate'!UK_vat_rate))*1.25)*0.25)+1)*0.9165)/10,0)*10</f>
        <v>3320</v>
      </c>
      <c r="H103" s="382">
        <f>ROUNDUP((((('Exchange rate'!Eur_per_GBP*('UK-R-Coffee Tables'!H90/(1+'Exchange rate'!UK_vat_rate))*1.25)-('Exchange rate'!Eur_per_GBP*('UK-R-Coffee Tables'!H90/(1+'Exchange rate'!UK_vat_rate))*1.25)*0.25)+1)*0.9165)/10,0)*10</f>
        <v>5450</v>
      </c>
    </row>
    <row r="104" spans="1:8" s="316" customFormat="1">
      <c r="A104" s="290"/>
      <c r="B104" s="284"/>
      <c r="C104" s="284"/>
      <c r="D104" s="284"/>
      <c r="E104" s="322" t="s">
        <v>3</v>
      </c>
      <c r="F104" s="322" t="s">
        <v>57</v>
      </c>
      <c r="G104" s="382">
        <f>ROUNDUP((((('Exchange rate'!Eur_per_GBP*('UK-R-Coffee Tables'!G91/(1+'Exchange rate'!UK_vat_rate))*1.25)-('Exchange rate'!Eur_per_GBP*('UK-R-Coffee Tables'!G91/(1+'Exchange rate'!UK_vat_rate))*1.25)*0.25)+1)*0.9165)/10,0)*10</f>
        <v>3720</v>
      </c>
      <c r="H104" s="382">
        <f>ROUNDUP((((('Exchange rate'!Eur_per_GBP*('UK-R-Coffee Tables'!H91/(1+'Exchange rate'!UK_vat_rate))*1.25)-('Exchange rate'!Eur_per_GBP*('UK-R-Coffee Tables'!H91/(1+'Exchange rate'!UK_vat_rate))*1.25)*0.25)+1)*0.9165)/10,0)*10</f>
        <v>6110</v>
      </c>
    </row>
    <row r="105" spans="1:8" s="316" customFormat="1">
      <c r="A105" s="290"/>
      <c r="B105" s="284"/>
      <c r="C105" s="284"/>
      <c r="D105" s="284"/>
      <c r="E105" s="322" t="s">
        <v>4</v>
      </c>
      <c r="F105" s="322" t="s">
        <v>58</v>
      </c>
      <c r="G105" s="382">
        <f>ROUNDUP((((('Exchange rate'!Eur_per_GBP*('UK-R-Coffee Tables'!G92/(1+'Exchange rate'!UK_vat_rate))*1.25)-('Exchange rate'!Eur_per_GBP*('UK-R-Coffee Tables'!G92/(1+'Exchange rate'!UK_vat_rate))*1.25)*0.25)+1)*0.9165)/10,0)*10</f>
        <v>3890</v>
      </c>
      <c r="H105" s="382">
        <f>ROUNDUP((((('Exchange rate'!Eur_per_GBP*('UK-R-Coffee Tables'!H92/(1+'Exchange rate'!UK_vat_rate))*1.25)-('Exchange rate'!Eur_per_GBP*('UK-R-Coffee Tables'!H92/(1+'Exchange rate'!UK_vat_rate))*1.25)*0.25)+1)*0.9165)/10,0)*10</f>
        <v>6780</v>
      </c>
    </row>
    <row r="106" spans="1:8" s="320" customFormat="1" ht="29.1" customHeight="1">
      <c r="A106" s="290"/>
      <c r="B106" s="284"/>
      <c r="C106" s="284"/>
      <c r="D106" s="284"/>
      <c r="E106" s="322" t="s">
        <v>5</v>
      </c>
      <c r="F106" s="322" t="s">
        <v>59</v>
      </c>
      <c r="G106" s="382">
        <f>ROUNDUP((((('Exchange rate'!Eur_per_GBP*('UK-R-Coffee Tables'!G93/(1+'Exchange rate'!UK_vat_rate))*1.25)-('Exchange rate'!Eur_per_GBP*('UK-R-Coffee Tables'!G93/(1+'Exchange rate'!UK_vat_rate))*1.25)*0.25)+1)*0.9165)/10,0)*10</f>
        <v>4120</v>
      </c>
      <c r="H106" s="382">
        <f>ROUNDUP((((('Exchange rate'!Eur_per_GBP*('UK-R-Coffee Tables'!H93/(1+'Exchange rate'!UK_vat_rate))*1.25)-('Exchange rate'!Eur_per_GBP*('UK-R-Coffee Tables'!H93/(1+'Exchange rate'!UK_vat_rate))*1.25)*0.25)+1)*0.9165)/10,0)*10</f>
        <v>9030</v>
      </c>
    </row>
    <row r="107" spans="1:8">
      <c r="F107" s="322"/>
      <c r="G107" s="326"/>
      <c r="H107" s="327"/>
    </row>
    <row r="108" spans="1:8">
      <c r="E108" s="328" t="s">
        <v>22</v>
      </c>
    </row>
    <row r="109" spans="1:8" ht="24" customHeight="1">
      <c r="D109" s="300"/>
      <c r="E109" s="301"/>
    </row>
    <row r="110" spans="1:8" ht="24" customHeight="1">
      <c r="D110" s="300"/>
    </row>
    <row r="111" spans="1:8">
      <c r="D111" s="300"/>
      <c r="E111" s="329" t="s">
        <v>14</v>
      </c>
      <c r="F111" s="330"/>
      <c r="G111" s="331"/>
      <c r="H111" s="384">
        <f>ROUNDUP(((('Exchange rate'!Eur_per_GBP*('UK-R-Coffee Tables'!H98/(1+'Exchange rate'!UK_vat_rate))*1.25*0.9165)+1)/10)/1.59,0)*10</f>
        <v>580</v>
      </c>
    </row>
    <row r="112" spans="1:8">
      <c r="D112" s="300"/>
      <c r="E112" s="301"/>
    </row>
    <row r="113" spans="1:8">
      <c r="D113" s="300"/>
      <c r="E113" s="301"/>
    </row>
    <row r="114" spans="1:8">
      <c r="D114" s="300"/>
      <c r="E114" s="333"/>
    </row>
    <row r="115" spans="1:8">
      <c r="D115" s="300"/>
      <c r="E115" s="333"/>
    </row>
    <row r="116" spans="1:8" s="289" customFormat="1">
      <c r="A116" s="285"/>
      <c r="B116" s="285" t="s">
        <v>15</v>
      </c>
      <c r="C116" s="285"/>
      <c r="D116" s="285"/>
      <c r="E116" s="286" t="s">
        <v>0</v>
      </c>
      <c r="F116" s="287" t="s">
        <v>79</v>
      </c>
      <c r="G116" s="140" t="s">
        <v>323</v>
      </c>
      <c r="H116" s="266" t="s">
        <v>115</v>
      </c>
    </row>
    <row r="117" spans="1:8" ht="29.1" customHeight="1">
      <c r="A117" s="290"/>
      <c r="B117" s="334"/>
      <c r="D117" s="291"/>
      <c r="E117" s="322"/>
      <c r="F117" s="323" t="s">
        <v>116</v>
      </c>
      <c r="G117" s="324"/>
      <c r="H117" s="295" t="s">
        <v>219</v>
      </c>
    </row>
    <row r="118" spans="1:8" s="289" customFormat="1" ht="29.1" customHeight="1">
      <c r="A118" s="290"/>
      <c r="B118" s="284"/>
      <c r="C118" s="284"/>
      <c r="D118" s="284"/>
      <c r="E118" s="292" t="s">
        <v>2</v>
      </c>
      <c r="F118" s="292" t="s">
        <v>16</v>
      </c>
      <c r="G118" s="382">
        <f>ROUNDUP((((('Exchange rate'!Eur_per_GBP*('UK-R-Coffee Tables'!G103/(1+'Exchange rate'!UK_vat_rate))*1.25)-('Exchange rate'!Eur_per_GBP*('UK-R-Coffee Tables'!G103/(1+'Exchange rate'!UK_vat_rate))*1.25)*0.25)+1)*0.9165)/10,0)*10</f>
        <v>3720</v>
      </c>
      <c r="H118" s="382">
        <f>ROUNDUP((((('Exchange rate'!Eur_per_GBP*('UK-R-Coffee Tables'!H103/(1+'Exchange rate'!UK_vat_rate))*1.25)-('Exchange rate'!Eur_per_GBP*('UK-R-Coffee Tables'!H103/(1+'Exchange rate'!UK_vat_rate))*1.25)*0.25)+1)*0.9165)/10,0)*10</f>
        <v>6910</v>
      </c>
    </row>
    <row r="119" spans="1:8" ht="29.1" customHeight="1">
      <c r="E119" s="292" t="s">
        <v>3</v>
      </c>
      <c r="F119" s="292" t="s">
        <v>17</v>
      </c>
      <c r="G119" s="382">
        <f>ROUNDUP((((('Exchange rate'!Eur_per_GBP*('UK-R-Coffee Tables'!G104/(1+'Exchange rate'!UK_vat_rate))*1.25)-('Exchange rate'!Eur_per_GBP*('UK-R-Coffee Tables'!G104/(1+'Exchange rate'!UK_vat_rate))*1.25)*0.25)+1)*0.9165)/10,0)*10</f>
        <v>4040</v>
      </c>
      <c r="H119" s="382">
        <f>ROUNDUP((((('Exchange rate'!Eur_per_GBP*('UK-R-Coffee Tables'!H104/(1+'Exchange rate'!UK_vat_rate))*1.25)-('Exchange rate'!Eur_per_GBP*('UK-R-Coffee Tables'!H104/(1+'Exchange rate'!UK_vat_rate))*1.25)*0.25)+1)*0.9165)/10,0)*10</f>
        <v>8220</v>
      </c>
    </row>
    <row r="120" spans="1:8" ht="29.1" customHeight="1">
      <c r="E120" s="292" t="s">
        <v>4</v>
      </c>
      <c r="F120" s="292" t="s">
        <v>55</v>
      </c>
      <c r="G120" s="382">
        <f>ROUNDUP((((('Exchange rate'!Eur_per_GBP*('UK-R-Coffee Tables'!G105/(1+'Exchange rate'!UK_vat_rate))*1.25)-('Exchange rate'!Eur_per_GBP*('UK-R-Coffee Tables'!G105/(1+'Exchange rate'!UK_vat_rate))*1.25)*0.25)+1)*0.9165)/10,0)*10</f>
        <v>4780</v>
      </c>
      <c r="H120" s="382">
        <f>ROUNDUP((((('Exchange rate'!Eur_per_GBP*('UK-R-Coffee Tables'!H105/(1+'Exchange rate'!UK_vat_rate))*1.25)-('Exchange rate'!Eur_per_GBP*('UK-R-Coffee Tables'!H105/(1+'Exchange rate'!UK_vat_rate))*1.25)*0.25)+1)*0.9165)/10,0)*10</f>
        <v>10190</v>
      </c>
    </row>
    <row r="121" spans="1:8" ht="29.1" customHeight="1">
      <c r="E121" s="335"/>
      <c r="F121" s="335"/>
      <c r="G121" s="336"/>
    </row>
    <row r="122" spans="1:8" ht="29.1" customHeight="1">
      <c r="E122" s="337" t="s">
        <v>22</v>
      </c>
      <c r="F122" s="335"/>
      <c r="G122" s="336"/>
    </row>
    <row r="123" spans="1:8" ht="29.1" customHeight="1">
      <c r="E123" s="301"/>
    </row>
    <row r="124" spans="1:8" ht="29.1" customHeight="1"/>
    <row r="125" spans="1:8" ht="29.1" customHeight="1">
      <c r="E125" s="329" t="s">
        <v>14</v>
      </c>
      <c r="F125" s="338"/>
      <c r="G125" s="339"/>
      <c r="H125" s="384">
        <f>ROUNDUP(((('Exchange rate'!Eur_per_GBP*('UK-R-Coffee Tables'!H110/(1+'Exchange rate'!UK_vat_rate))*1.25*0.9165)+1)/10)/1.59,0)*10</f>
        <v>580</v>
      </c>
    </row>
    <row r="126" spans="1:8" ht="29.1" customHeight="1">
      <c r="E126" s="319"/>
      <c r="F126" s="335"/>
      <c r="G126" s="336"/>
      <c r="H126" s="312"/>
    </row>
    <row r="127" spans="1:8" ht="29.1" customHeight="1">
      <c r="E127" s="301"/>
      <c r="F127" s="335"/>
      <c r="G127" s="336"/>
      <c r="H127" s="312"/>
    </row>
    <row r="128" spans="1:8" ht="48.75">
      <c r="A128" s="278"/>
      <c r="B128" s="354" t="s">
        <v>34</v>
      </c>
      <c r="C128" s="280"/>
      <c r="D128" s="280"/>
      <c r="E128" s="281"/>
      <c r="F128" s="282"/>
      <c r="G128" s="283"/>
      <c r="H128" s="281"/>
    </row>
    <row r="129" spans="1:8" s="289" customFormat="1">
      <c r="A129" s="285"/>
      <c r="B129" s="285" t="s">
        <v>8</v>
      </c>
      <c r="C129" s="285"/>
      <c r="D129" s="285"/>
      <c r="E129" s="286" t="s">
        <v>0</v>
      </c>
      <c r="F129" s="287" t="s">
        <v>79</v>
      </c>
      <c r="G129" s="140" t="s">
        <v>341</v>
      </c>
      <c r="H129" s="286" t="s">
        <v>82</v>
      </c>
    </row>
    <row r="130" spans="1:8" ht="29.1" customHeight="1">
      <c r="A130" s="290"/>
      <c r="B130" s="290"/>
      <c r="D130" s="291"/>
      <c r="E130" s="322"/>
      <c r="F130" s="323" t="s">
        <v>116</v>
      </c>
      <c r="G130" s="324"/>
      <c r="H130" s="319"/>
    </row>
    <row r="131" spans="1:8" s="289" customFormat="1" ht="29.1" customHeight="1">
      <c r="A131" s="290"/>
      <c r="B131" s="284"/>
      <c r="C131" s="284"/>
      <c r="D131" s="284"/>
      <c r="E131" s="322" t="s">
        <v>2</v>
      </c>
      <c r="F131" s="322" t="s">
        <v>56</v>
      </c>
      <c r="G131" s="382">
        <f>ROUNDUP((((('Exchange rate'!Eur_per_GBP*('UK-R-Coffee Tables'!G115/(1+'Exchange rate'!UK_vat_rate))*1.25)-('Exchange rate'!Eur_per_GBP*('UK-R-Coffee Tables'!G115/(1+'Exchange rate'!UK_vat_rate))*1.25)*0.25)+1)*0.9165)/10,0)*10</f>
        <v>1360</v>
      </c>
      <c r="H131" s="382">
        <f>ROUNDUP((((('Exchange rate'!Eur_per_GBP*('UK-R-Coffee Tables'!H115/(1+'Exchange rate'!UK_vat_rate))*1.25)-('Exchange rate'!Eur_per_GBP*('UK-R-Coffee Tables'!H115/(1+'Exchange rate'!UK_vat_rate))*1.25)*0.25)+1)*0.9165)/10,0)*10</f>
        <v>2270</v>
      </c>
    </row>
    <row r="132" spans="1:8" ht="29.1" customHeight="1">
      <c r="E132" s="322" t="s">
        <v>3</v>
      </c>
      <c r="F132" s="322" t="s">
        <v>49</v>
      </c>
      <c r="G132" s="382">
        <f>ROUNDUP((((('Exchange rate'!Eur_per_GBP*('UK-R-Coffee Tables'!G116/(1+'Exchange rate'!UK_vat_rate))*1.25)-('Exchange rate'!Eur_per_GBP*('UK-R-Coffee Tables'!G116/(1+'Exchange rate'!UK_vat_rate))*1.25)*0.25)+1)*0.9165)/10,0)*10</f>
        <v>1730</v>
      </c>
      <c r="H132" s="382">
        <f>ROUNDUP((((('Exchange rate'!Eur_per_GBP*('UK-R-Coffee Tables'!H116/(1+'Exchange rate'!UK_vat_rate))*1.25)-('Exchange rate'!Eur_per_GBP*('UK-R-Coffee Tables'!H116/(1+'Exchange rate'!UK_vat_rate))*1.25)*0.25)+1)*0.9165)/10,0)*10</f>
        <v>2880</v>
      </c>
    </row>
    <row r="133" spans="1:8" ht="29.1" customHeight="1">
      <c r="E133" s="322" t="s">
        <v>4</v>
      </c>
      <c r="F133" s="322" t="s">
        <v>50</v>
      </c>
      <c r="G133" s="382">
        <f>ROUNDUP((((('Exchange rate'!Eur_per_GBP*('UK-R-Coffee Tables'!G117/(1+'Exchange rate'!UK_vat_rate))*1.25)-('Exchange rate'!Eur_per_GBP*('UK-R-Coffee Tables'!G117/(1+'Exchange rate'!UK_vat_rate))*1.25)*0.25)+1)*0.9165)/10,0)*10</f>
        <v>2760</v>
      </c>
      <c r="H133" s="382">
        <f>ROUNDUP((((('Exchange rate'!Eur_per_GBP*('UK-R-Coffee Tables'!H117/(1+'Exchange rate'!UK_vat_rate))*1.25)-('Exchange rate'!Eur_per_GBP*('UK-R-Coffee Tables'!H117/(1+'Exchange rate'!UK_vat_rate))*1.25)*0.25)+1)*0.9165)/10,0)*10</f>
        <v>3840</v>
      </c>
    </row>
    <row r="134" spans="1:8" ht="29.1" customHeight="1">
      <c r="E134" s="322"/>
      <c r="H134" s="319"/>
    </row>
    <row r="135" spans="1:8" ht="29.1" customHeight="1">
      <c r="E135" s="328" t="s">
        <v>22</v>
      </c>
      <c r="H135" s="319"/>
    </row>
    <row r="136" spans="1:8" ht="29.1" customHeight="1">
      <c r="D136" s="300"/>
      <c r="E136" s="301"/>
    </row>
    <row r="137" spans="1:8" ht="29.1" customHeight="1">
      <c r="D137" s="300"/>
    </row>
    <row r="138" spans="1:8" ht="29.1" customHeight="1">
      <c r="D138" s="300"/>
      <c r="E138" s="329" t="s">
        <v>129</v>
      </c>
      <c r="F138" s="330"/>
      <c r="G138" s="331"/>
      <c r="H138" s="384">
        <f>ROUNDUP(((('Exchange rate'!Eur_per_GBP*('UK-R-Coffee Tables'!H122/(1+'Exchange rate'!UK_vat_rate))*1.25*0.9165)+1)/10)/1.59,0)*10</f>
        <v>450</v>
      </c>
    </row>
    <row r="139" spans="1:8" ht="29.1" customHeight="1">
      <c r="B139" s="354" t="s">
        <v>34</v>
      </c>
      <c r="E139" s="311"/>
      <c r="H139" s="312"/>
    </row>
    <row r="140" spans="1:8" s="289" customFormat="1">
      <c r="A140" s="285"/>
      <c r="B140" s="285" t="s">
        <v>29</v>
      </c>
      <c r="C140" s="285"/>
      <c r="D140" s="285"/>
      <c r="E140" s="286" t="s">
        <v>0</v>
      </c>
      <c r="F140" s="287" t="s">
        <v>79</v>
      </c>
      <c r="G140" s="140" t="s">
        <v>341</v>
      </c>
      <c r="H140" s="286" t="s">
        <v>82</v>
      </c>
    </row>
    <row r="141" spans="1:8" ht="29.1" customHeight="1">
      <c r="A141" s="290"/>
      <c r="B141" s="290"/>
      <c r="D141" s="291"/>
      <c r="E141" s="322"/>
      <c r="F141" s="323" t="s">
        <v>116</v>
      </c>
      <c r="G141" s="324"/>
      <c r="H141" s="319"/>
    </row>
    <row r="142" spans="1:8" ht="29.1" customHeight="1">
      <c r="A142" s="290"/>
      <c r="E142" s="322" t="s">
        <v>2</v>
      </c>
      <c r="F142" s="322" t="s">
        <v>51</v>
      </c>
      <c r="G142" s="382">
        <f>ROUNDUP((((('Exchange rate'!Eur_per_GBP*('UK-R-Coffee Tables'!G126/(1+'Exchange rate'!UK_vat_rate))*1.25)-('Exchange rate'!Eur_per_GBP*('UK-R-Coffee Tables'!G126/(1+'Exchange rate'!UK_vat_rate))*1.25)*0.25)+1)*0.9165)/10,0)*10</f>
        <v>2060</v>
      </c>
      <c r="H142" s="382">
        <f>ROUNDUP((((('Exchange rate'!Eur_per_GBP*('UK-R-Coffee Tables'!H126/(1+'Exchange rate'!UK_vat_rate))*1.25)-('Exchange rate'!Eur_per_GBP*('UK-R-Coffee Tables'!H126/(1+'Exchange rate'!UK_vat_rate))*1.25)*0.25)+1)*0.9165)/10,0)*10</f>
        <v>3430</v>
      </c>
    </row>
    <row r="143" spans="1:8" s="289" customFormat="1" ht="29.1" customHeight="1">
      <c r="A143" s="284"/>
      <c r="B143" s="284"/>
      <c r="C143" s="284"/>
      <c r="D143" s="284"/>
      <c r="E143" s="322" t="s">
        <v>3</v>
      </c>
      <c r="F143" s="322" t="s">
        <v>57</v>
      </c>
      <c r="G143" s="382">
        <f>ROUNDUP((((('Exchange rate'!Eur_per_GBP*('UK-R-Coffee Tables'!G127/(1+'Exchange rate'!UK_vat_rate))*1.25)-('Exchange rate'!Eur_per_GBP*('UK-R-Coffee Tables'!G127/(1+'Exchange rate'!UK_vat_rate))*1.25)*0.25)+1)*0.9165)/10,0)*10</f>
        <v>2490</v>
      </c>
      <c r="H143" s="382">
        <f>ROUNDUP((((('Exchange rate'!Eur_per_GBP*('UK-R-Coffee Tables'!H127/(1+'Exchange rate'!UK_vat_rate))*1.25)-('Exchange rate'!Eur_per_GBP*('UK-R-Coffee Tables'!H127/(1+'Exchange rate'!UK_vat_rate))*1.25)*0.25)+1)*0.9165)/10,0)*10</f>
        <v>4150</v>
      </c>
    </row>
    <row r="144" spans="1:8" ht="29.1" customHeight="1">
      <c r="E144" s="322" t="s">
        <v>4</v>
      </c>
      <c r="F144" s="322" t="s">
        <v>62</v>
      </c>
      <c r="G144" s="382">
        <f>ROUNDUP((((('Exchange rate'!Eur_per_GBP*('UK-R-Coffee Tables'!G128/(1+'Exchange rate'!UK_vat_rate))*1.25)-('Exchange rate'!Eur_per_GBP*('UK-R-Coffee Tables'!G128/(1+'Exchange rate'!UK_vat_rate))*1.25)*0.25)+1)*0.9165)/10,0)*10</f>
        <v>2960</v>
      </c>
      <c r="H144" s="382">
        <f>ROUNDUP((((('Exchange rate'!Eur_per_GBP*('UK-R-Coffee Tables'!H128/(1+'Exchange rate'!UK_vat_rate))*1.25)-('Exchange rate'!Eur_per_GBP*('UK-R-Coffee Tables'!H128/(1+'Exchange rate'!UK_vat_rate))*1.25)*0.25)+1)*0.9165)/10,0)*10</f>
        <v>4930</v>
      </c>
    </row>
    <row r="145" spans="1:8" ht="29.1" customHeight="1">
      <c r="E145" s="322" t="s">
        <v>5</v>
      </c>
      <c r="F145" s="322" t="s">
        <v>59</v>
      </c>
      <c r="G145" s="382">
        <f>ROUNDUP((((('Exchange rate'!Eur_per_GBP*('UK-R-Coffee Tables'!G129/(1+'Exchange rate'!UK_vat_rate))*1.25)-('Exchange rate'!Eur_per_GBP*('UK-R-Coffee Tables'!G129/(1+'Exchange rate'!UK_vat_rate))*1.25)*0.25)+1)*0.9165)/10,0)*10</f>
        <v>4030</v>
      </c>
      <c r="H145" s="382">
        <f>ROUNDUP((((('Exchange rate'!Eur_per_GBP*('UK-R-Coffee Tables'!H129/(1+'Exchange rate'!UK_vat_rate))*1.25)-('Exchange rate'!Eur_per_GBP*('UK-R-Coffee Tables'!H129/(1+'Exchange rate'!UK_vat_rate))*1.25)*0.25)+1)*0.9165)/10,0)*10</f>
        <v>6710</v>
      </c>
    </row>
    <row r="146" spans="1:8" ht="29.1" customHeight="1">
      <c r="F146" s="322"/>
      <c r="G146" s="326"/>
      <c r="H146" s="65"/>
    </row>
    <row r="147" spans="1:8" ht="29.1" customHeight="1">
      <c r="E147" s="328" t="s">
        <v>22</v>
      </c>
      <c r="H147" s="65"/>
    </row>
    <row r="148" spans="1:8" ht="29.1" customHeight="1">
      <c r="D148" s="300"/>
      <c r="E148" s="301"/>
      <c r="H148" s="65"/>
    </row>
    <row r="149" spans="1:8" ht="29.1" customHeight="1">
      <c r="D149" s="300"/>
      <c r="H149" s="65"/>
    </row>
    <row r="150" spans="1:8" ht="29.1" customHeight="1">
      <c r="D150" s="300"/>
      <c r="E150" s="329" t="s">
        <v>129</v>
      </c>
      <c r="F150" s="330"/>
      <c r="G150" s="331"/>
      <c r="H150" s="384">
        <f>ROUNDUP(((('Exchange rate'!Eur_per_GBP*('UK-R-Coffee Tables'!H134/(1+'Exchange rate'!UK_vat_rate))*1.25*0.9165)+1)/10)/1.59,0)*10</f>
        <v>450</v>
      </c>
    </row>
    <row r="151" spans="1:8" ht="29.1" customHeight="1">
      <c r="D151" s="300"/>
      <c r="E151" s="301"/>
      <c r="H151" s="341"/>
    </row>
    <row r="152" spans="1:8" ht="48.75">
      <c r="A152" s="278"/>
      <c r="B152" s="354" t="s">
        <v>34</v>
      </c>
      <c r="C152" s="280"/>
      <c r="D152" s="280"/>
      <c r="E152" s="281"/>
      <c r="F152" s="282"/>
      <c r="G152" s="283"/>
      <c r="H152" s="281"/>
    </row>
    <row r="153" spans="1:8" s="289" customFormat="1">
      <c r="A153" s="285"/>
      <c r="B153" s="285" t="s">
        <v>15</v>
      </c>
      <c r="C153" s="285"/>
      <c r="D153" s="285"/>
      <c r="E153" s="286" t="s">
        <v>0</v>
      </c>
      <c r="F153" s="287" t="s">
        <v>79</v>
      </c>
      <c r="G153" s="140" t="s">
        <v>341</v>
      </c>
      <c r="H153" s="286" t="s">
        <v>82</v>
      </c>
    </row>
    <row r="154" spans="1:8" ht="29.1" customHeight="1">
      <c r="A154" s="290"/>
      <c r="B154" s="290"/>
      <c r="D154" s="291"/>
      <c r="E154" s="322"/>
      <c r="F154" s="323" t="s">
        <v>116</v>
      </c>
      <c r="G154" s="324"/>
      <c r="H154" s="319"/>
    </row>
    <row r="155" spans="1:8" ht="29.1" customHeight="1">
      <c r="A155" s="290"/>
      <c r="E155" s="322" t="s">
        <v>2</v>
      </c>
      <c r="F155" s="322" t="s">
        <v>16</v>
      </c>
      <c r="G155" s="382">
        <f>ROUNDUP((((('Exchange rate'!Eur_per_GBP*('UK-R-Coffee Tables'!G139/(1+'Exchange rate'!UK_vat_rate))*1.25)-('Exchange rate'!Eur_per_GBP*('UK-R-Coffee Tables'!G139/(1+'Exchange rate'!UK_vat_rate))*1.25)*0.25)+1)*0.9165)/10,0)*10</f>
        <v>2370</v>
      </c>
      <c r="H155" s="382">
        <f>ROUNDUP((((('Exchange rate'!Eur_per_GBP*('UK-R-Coffee Tables'!H139/(1+'Exchange rate'!UK_vat_rate))*1.25)-('Exchange rate'!Eur_per_GBP*('UK-R-Coffee Tables'!H139/(1+'Exchange rate'!UK_vat_rate))*1.25)*0.25)+1)*0.9165)/10,0)*10</f>
        <v>4300</v>
      </c>
    </row>
    <row r="156" spans="1:8" ht="29.1" customHeight="1">
      <c r="E156" s="322" t="s">
        <v>3</v>
      </c>
      <c r="F156" s="322" t="s">
        <v>17</v>
      </c>
      <c r="G156" s="382">
        <f>ROUNDUP((((('Exchange rate'!Eur_per_GBP*('UK-R-Coffee Tables'!G140/(1+'Exchange rate'!UK_vat_rate))*1.25)-('Exchange rate'!Eur_per_GBP*('UK-R-Coffee Tables'!G140/(1+'Exchange rate'!UK_vat_rate))*1.25)*0.25)+1)*0.9165)/10,0)*10</f>
        <v>3410</v>
      </c>
      <c r="H156" s="382">
        <f>ROUNDUP((((('Exchange rate'!Eur_per_GBP*('UK-R-Coffee Tables'!H140/(1+'Exchange rate'!UK_vat_rate))*1.25)-('Exchange rate'!Eur_per_GBP*('UK-R-Coffee Tables'!H140/(1+'Exchange rate'!UK_vat_rate))*1.25)*0.25)+1)*0.9165)/10,0)*10</f>
        <v>6190</v>
      </c>
    </row>
    <row r="157" spans="1:8" ht="29.1" customHeight="1">
      <c r="E157" s="322" t="s">
        <v>4</v>
      </c>
      <c r="F157" s="322" t="s">
        <v>63</v>
      </c>
      <c r="G157" s="382">
        <f>ROUNDUP((((('Exchange rate'!Eur_per_GBP*('UK-R-Coffee Tables'!G141/(1+'Exchange rate'!UK_vat_rate))*1.25)-('Exchange rate'!Eur_per_GBP*('UK-R-Coffee Tables'!G141/(1+'Exchange rate'!UK_vat_rate))*1.25)*0.25)+1)*0.9165)/10,0)*10</f>
        <v>4640</v>
      </c>
      <c r="H157" s="382">
        <f>ROUNDUP((((('Exchange rate'!Eur_per_GBP*('UK-R-Coffee Tables'!H141/(1+'Exchange rate'!UK_vat_rate))*1.25)-('Exchange rate'!Eur_per_GBP*('UK-R-Coffee Tables'!H141/(1+'Exchange rate'!UK_vat_rate))*1.25)*0.25)+1)*0.9165)/10,0)*10</f>
        <v>8420</v>
      </c>
    </row>
    <row r="158" spans="1:8" s="289" customFormat="1" ht="29.1" customHeight="1">
      <c r="A158" s="284"/>
      <c r="B158" s="284"/>
      <c r="C158" s="284"/>
      <c r="D158" s="284"/>
      <c r="E158" s="275"/>
      <c r="F158" s="322"/>
      <c r="G158" s="326"/>
      <c r="H158" s="319"/>
    </row>
    <row r="159" spans="1:8" ht="29.1" customHeight="1">
      <c r="E159" s="328" t="s">
        <v>22</v>
      </c>
      <c r="H159" s="319"/>
    </row>
    <row r="160" spans="1:8" ht="29.1" customHeight="1">
      <c r="D160" s="300"/>
      <c r="E160" s="301"/>
    </row>
    <row r="161" spans="1:8" ht="29.1" customHeight="1">
      <c r="D161" s="300"/>
    </row>
    <row r="162" spans="1:8" ht="29.1" customHeight="1">
      <c r="D162" s="300"/>
      <c r="E162" s="329" t="s">
        <v>129</v>
      </c>
      <c r="F162" s="330"/>
      <c r="G162" s="331"/>
      <c r="H162" s="384">
        <f>ROUNDUP(((('Exchange rate'!Eur_per_GBP*('UK-R-Coffee Tables'!H146/(1+'Exchange rate'!UK_vat_rate))*1.25*0.9165)+1)/10)/1.59,0)*10</f>
        <v>450</v>
      </c>
    </row>
    <row r="163" spans="1:8" ht="29.1" customHeight="1">
      <c r="D163" s="300"/>
      <c r="E163" s="301"/>
      <c r="H163" s="341"/>
    </row>
    <row r="164" spans="1:8" ht="29.1" customHeight="1">
      <c r="D164" s="300"/>
      <c r="E164" s="301"/>
      <c r="H164" s="341"/>
    </row>
    <row r="165" spans="1:8" ht="47.25" customHeight="1">
      <c r="D165" s="300"/>
      <c r="E165" s="319"/>
      <c r="H165" s="341"/>
    </row>
    <row r="166" spans="1:8" ht="30.75" customHeight="1">
      <c r="D166" s="300"/>
      <c r="E166" s="319"/>
      <c r="H166" s="341"/>
    </row>
    <row r="167" spans="1:8" ht="48.75">
      <c r="A167" s="278"/>
      <c r="B167" s="25" t="s">
        <v>235</v>
      </c>
      <c r="C167" s="280"/>
      <c r="D167" s="280"/>
      <c r="E167" s="281"/>
      <c r="F167" s="282"/>
      <c r="G167" s="283"/>
      <c r="H167" s="281"/>
    </row>
    <row r="168" spans="1:8" s="289" customFormat="1">
      <c r="A168" s="285"/>
      <c r="B168" s="26" t="s">
        <v>551</v>
      </c>
      <c r="C168" s="285"/>
      <c r="D168" s="285"/>
      <c r="E168" s="286" t="s">
        <v>0</v>
      </c>
      <c r="F168" s="287" t="s">
        <v>79</v>
      </c>
      <c r="G168" s="140" t="s">
        <v>552</v>
      </c>
      <c r="H168" s="266" t="s">
        <v>439</v>
      </c>
    </row>
    <row r="169" spans="1:8" ht="52.5">
      <c r="A169" s="290"/>
      <c r="B169" s="290"/>
      <c r="D169" s="291"/>
      <c r="E169" s="322"/>
      <c r="F169" s="17" t="s">
        <v>645</v>
      </c>
      <c r="G169" s="324"/>
      <c r="H169" s="652" t="s">
        <v>702</v>
      </c>
    </row>
    <row r="170" spans="1:8" s="320" customFormat="1" ht="29.1" customHeight="1">
      <c r="A170" s="290"/>
      <c r="B170" s="284"/>
      <c r="C170" s="284"/>
      <c r="D170" s="284"/>
      <c r="E170" s="16" t="s">
        <v>2</v>
      </c>
      <c r="F170" s="16" t="s">
        <v>275</v>
      </c>
      <c r="G170" s="382">
        <f>ROUNDUP((((('Exchange rate'!Eur_per_GBP*('UK-R-Coffee Tables'!G151/(1+'Exchange rate'!UK_vat_rate))*1.25)-('Exchange rate'!Eur_per_GBP*('UK-R-Coffee Tables'!G151/(1+'Exchange rate'!UK_vat_rate))*1.25)*0.25)+1)*0.9165)/10,0)*10</f>
        <v>4810</v>
      </c>
      <c r="H170" s="382">
        <f>ROUNDUP((((('Exchange rate'!Eur_per_GBP*('UK-R-Coffee Tables'!H151/(1+'Exchange rate'!UK_vat_rate))*1.25)-('Exchange rate'!Eur_per_GBP*('UK-R-Coffee Tables'!H151/(1+'Exchange rate'!UK_vat_rate))*1.25)*0.25)+1)*0.9165)/10,0)*10</f>
        <v>6910</v>
      </c>
    </row>
    <row r="171" spans="1:8" s="320" customFormat="1" ht="29.1" customHeight="1">
      <c r="A171" s="290"/>
      <c r="B171" s="284"/>
      <c r="C171" s="284"/>
      <c r="D171" s="284"/>
      <c r="E171" s="16" t="s">
        <v>3</v>
      </c>
      <c r="F171" s="16" t="s">
        <v>342</v>
      </c>
      <c r="G171" s="382">
        <f>ROUNDUP((((('Exchange rate'!Eur_per_GBP*('UK-R-Coffee Tables'!G152/(1+'Exchange rate'!UK_vat_rate))*1.25)-('Exchange rate'!Eur_per_GBP*('UK-R-Coffee Tables'!G152/(1+'Exchange rate'!UK_vat_rate))*1.25)*0.25)+1)*0.9165)/10,0)*10</f>
        <v>5090</v>
      </c>
      <c r="H171" s="382">
        <f>ROUNDUP((((('Exchange rate'!Eur_per_GBP*('UK-R-Coffee Tables'!H152/(1+'Exchange rate'!UK_vat_rate))*1.25)-('Exchange rate'!Eur_per_GBP*('UK-R-Coffee Tables'!H152/(1+'Exchange rate'!UK_vat_rate))*1.25)*0.25)+1)*0.9165)/10,0)*10</f>
        <v>7630</v>
      </c>
    </row>
    <row r="172" spans="1:8" s="320" customFormat="1" ht="29.1" customHeight="1">
      <c r="A172" s="290"/>
      <c r="B172" s="284"/>
      <c r="C172" s="284"/>
      <c r="D172" s="284"/>
      <c r="E172" s="16" t="s">
        <v>4</v>
      </c>
      <c r="F172" s="16" t="s">
        <v>704</v>
      </c>
      <c r="G172" s="382">
        <f>ROUNDUP((((('Exchange rate'!Eur_per_GBP*('UK-R-Coffee Tables'!G153/(1+'Exchange rate'!UK_vat_rate))*1.25)-('Exchange rate'!Eur_per_GBP*('UK-R-Coffee Tables'!G153/(1+'Exchange rate'!UK_vat_rate))*1.25)*0.25)+1)*0.9165)/10,0)*10</f>
        <v>5380</v>
      </c>
      <c r="H172" s="382">
        <f>ROUNDUP((((('Exchange rate'!Eur_per_GBP*('UK-R-Coffee Tables'!H153/(1+'Exchange rate'!UK_vat_rate))*1.25)-('Exchange rate'!Eur_per_GBP*('UK-R-Coffee Tables'!H153/(1+'Exchange rate'!UK_vat_rate))*1.25)*0.25)+1)*0.9165)/10,0)*10</f>
        <v>8660</v>
      </c>
    </row>
    <row r="173" spans="1:8" ht="29.1" customHeight="1">
      <c r="A173" s="290"/>
      <c r="E173" s="322"/>
      <c r="F173" s="322"/>
      <c r="G173" s="325"/>
    </row>
    <row r="174" spans="1:8" ht="29.1" customHeight="1">
      <c r="E174" s="322"/>
    </row>
    <row r="175" spans="1:8" ht="29.1" customHeight="1">
      <c r="E175" s="328" t="s">
        <v>22</v>
      </c>
    </row>
    <row r="176" spans="1:8" ht="29.1" customHeight="1">
      <c r="D176" s="300"/>
      <c r="E176" s="301"/>
    </row>
    <row r="177" spans="1:8" ht="29.1" customHeight="1">
      <c r="D177" s="300"/>
    </row>
    <row r="178" spans="1:8" ht="29.1" customHeight="1">
      <c r="D178" s="300"/>
      <c r="E178" s="82" t="s">
        <v>14</v>
      </c>
      <c r="F178" s="330"/>
      <c r="G178" s="331"/>
      <c r="H178" s="384">
        <f>ROUNDUP(((('Exchange rate'!Eur_per_GBP*('UK-R-Coffee Tables'!H158/(1+'Exchange rate'!UK_vat_rate))*1.25*0.9165)+1)/10)/1.59,0)*10</f>
        <v>480</v>
      </c>
    </row>
    <row r="179" spans="1:8" ht="29.1" customHeight="1">
      <c r="D179" s="300"/>
      <c r="E179" s="23"/>
      <c r="H179" s="547"/>
    </row>
    <row r="180" spans="1:8" ht="29.1" customHeight="1">
      <c r="D180" s="300"/>
      <c r="E180" s="23" t="s">
        <v>586</v>
      </c>
      <c r="H180" s="547"/>
    </row>
    <row r="181" spans="1:8" ht="33" customHeight="1">
      <c r="D181" s="300"/>
      <c r="E181" s="23"/>
      <c r="H181" s="312"/>
    </row>
    <row r="182" spans="1:8" ht="48.75">
      <c r="A182" s="278"/>
      <c r="B182" s="25" t="s">
        <v>235</v>
      </c>
      <c r="C182" s="280"/>
      <c r="D182" s="280"/>
      <c r="E182" s="281"/>
      <c r="F182" s="282"/>
      <c r="G182" s="283"/>
      <c r="H182" s="281"/>
    </row>
    <row r="183" spans="1:8" s="289" customFormat="1">
      <c r="A183" s="285"/>
      <c r="B183" s="26" t="s">
        <v>15</v>
      </c>
      <c r="C183" s="285"/>
      <c r="D183" s="285"/>
      <c r="E183" s="286" t="s">
        <v>0</v>
      </c>
      <c r="F183" s="287" t="s">
        <v>79</v>
      </c>
      <c r="G183" s="140" t="s">
        <v>439</v>
      </c>
      <c r="H183" s="313"/>
    </row>
    <row r="184" spans="1:8" ht="29.1" customHeight="1">
      <c r="A184" s="290"/>
      <c r="B184" s="290"/>
      <c r="D184" s="291"/>
      <c r="E184" s="322"/>
      <c r="F184" s="17" t="s">
        <v>343</v>
      </c>
      <c r="G184" s="218" t="s">
        <v>702</v>
      </c>
      <c r="H184" s="335"/>
    </row>
    <row r="185" spans="1:8" s="320" customFormat="1" ht="29.1" customHeight="1">
      <c r="A185" s="290"/>
      <c r="B185" s="284"/>
      <c r="C185" s="284"/>
      <c r="D185" s="284"/>
      <c r="E185" s="16" t="s">
        <v>3</v>
      </c>
      <c r="F185" s="16" t="s">
        <v>275</v>
      </c>
      <c r="G185" s="382">
        <f>ROUNDUP((((('Exchange rate'!Eur_per_GBP*('UK-R-Coffee Tables'!G165/(1+'Exchange rate'!UK_vat_rate))*1.25)-('Exchange rate'!Eur_per_GBP*('UK-R-Coffee Tables'!G165/(1+'Exchange rate'!UK_vat_rate))*1.25)*0.25)+1)*0.9165)/10,0)*10</f>
        <v>7090</v>
      </c>
      <c r="H185" s="275"/>
    </row>
    <row r="186" spans="1:8" ht="29.1" customHeight="1">
      <c r="A186" s="290"/>
      <c r="E186" s="322"/>
      <c r="F186" s="322"/>
      <c r="G186" s="325"/>
    </row>
    <row r="187" spans="1:8" ht="29.1" customHeight="1">
      <c r="E187" s="322"/>
    </row>
    <row r="188" spans="1:8" ht="29.1" customHeight="1">
      <c r="E188" s="328" t="s">
        <v>22</v>
      </c>
    </row>
    <row r="189" spans="1:8" ht="29.1" customHeight="1">
      <c r="D189" s="300"/>
      <c r="E189" s="301"/>
    </row>
    <row r="190" spans="1:8" ht="29.1" customHeight="1">
      <c r="D190" s="300"/>
    </row>
    <row r="191" spans="1:8" ht="29.1" customHeight="1">
      <c r="D191" s="300"/>
      <c r="E191" s="82" t="s">
        <v>84</v>
      </c>
      <c r="F191" s="330"/>
      <c r="G191" s="331"/>
      <c r="H191" s="384">
        <f>ROUNDUP(((('Exchange rate'!Eur_per_GBP*('UK-R-Coffee Tables'!H171/(1+'Exchange rate'!UK_vat_rate))*1.25*0.9165)+1)/10)/1.59,0)*10</f>
        <v>2390</v>
      </c>
    </row>
    <row r="192" spans="1:8" ht="130.5" customHeight="1">
      <c r="D192" s="300"/>
      <c r="E192" s="23"/>
      <c r="H192" s="312"/>
    </row>
    <row r="193" spans="1:8" ht="130.5" customHeight="1">
      <c r="D193" s="300"/>
      <c r="E193" s="23"/>
      <c r="H193" s="312"/>
    </row>
    <row r="194" spans="1:8" ht="33" customHeight="1">
      <c r="D194" s="300"/>
      <c r="E194" s="319"/>
      <c r="H194" s="312"/>
    </row>
    <row r="195" spans="1:8" ht="48.75">
      <c r="A195" s="278"/>
      <c r="B195" s="354" t="s">
        <v>35</v>
      </c>
      <c r="C195" s="280"/>
      <c r="D195" s="280"/>
      <c r="E195" s="281"/>
      <c r="F195" s="282"/>
      <c r="G195" s="283"/>
      <c r="H195" s="281"/>
    </row>
    <row r="196" spans="1:8" s="289" customFormat="1">
      <c r="A196" s="285"/>
      <c r="B196" s="285" t="s">
        <v>8</v>
      </c>
      <c r="C196" s="285"/>
      <c r="D196" s="285"/>
      <c r="E196" s="286" t="s">
        <v>0</v>
      </c>
      <c r="F196" s="287" t="s">
        <v>79</v>
      </c>
      <c r="G196" s="140" t="s">
        <v>341</v>
      </c>
      <c r="H196" s="286" t="s">
        <v>82</v>
      </c>
    </row>
    <row r="197" spans="1:8" ht="29.1" customHeight="1">
      <c r="A197" s="290"/>
      <c r="B197" s="290"/>
      <c r="D197" s="291"/>
      <c r="E197" s="322"/>
      <c r="F197" s="323" t="s">
        <v>116</v>
      </c>
      <c r="G197" s="324"/>
      <c r="H197" s="335"/>
    </row>
    <row r="198" spans="1:8" ht="29.1" customHeight="1">
      <c r="A198" s="290"/>
      <c r="E198" s="322" t="s">
        <v>2</v>
      </c>
      <c r="F198" s="322" t="s">
        <v>56</v>
      </c>
      <c r="G198" s="382">
        <f>ROUNDUP((((('Exchange rate'!Eur_per_GBP*('UK-R-Coffee Tables'!G177/(1+'Exchange rate'!UK_vat_rate))*1.25)-('Exchange rate'!Eur_per_GBP*('UK-R-Coffee Tables'!G177/(1+'Exchange rate'!UK_vat_rate))*1.25)*0.25)+1)*0.9165)/10,0)*10</f>
        <v>1360</v>
      </c>
      <c r="H198" s="382">
        <f>ROUNDUP((((('Exchange rate'!Eur_per_GBP*('UK-R-Coffee Tables'!H177/(1+'Exchange rate'!UK_vat_rate))*1.25)-('Exchange rate'!Eur_per_GBP*('UK-R-Coffee Tables'!H177/(1+'Exchange rate'!UK_vat_rate))*1.25)*0.25)+1)*0.9165)/10,0)*10</f>
        <v>2270</v>
      </c>
    </row>
    <row r="199" spans="1:8" s="320" customFormat="1" ht="29.1" customHeight="1">
      <c r="A199" s="284"/>
      <c r="B199" s="284"/>
      <c r="C199" s="284"/>
      <c r="D199" s="284"/>
      <c r="E199" s="322" t="s">
        <v>3</v>
      </c>
      <c r="F199" s="322" t="s">
        <v>49</v>
      </c>
      <c r="G199" s="382">
        <f>ROUNDUP((((('Exchange rate'!Eur_per_GBP*('UK-R-Coffee Tables'!G178/(1+'Exchange rate'!UK_vat_rate))*1.25)-('Exchange rate'!Eur_per_GBP*('UK-R-Coffee Tables'!G178/(1+'Exchange rate'!UK_vat_rate))*1.25)*0.25)+1)*0.9165)/10,0)*10</f>
        <v>1730</v>
      </c>
      <c r="H199" s="382">
        <f>ROUNDUP((((('Exchange rate'!Eur_per_GBP*('UK-R-Coffee Tables'!H178/(1+'Exchange rate'!UK_vat_rate))*1.25)-('Exchange rate'!Eur_per_GBP*('UK-R-Coffee Tables'!H178/(1+'Exchange rate'!UK_vat_rate))*1.25)*0.25)+1)*0.9165)/10,0)*10</f>
        <v>2880</v>
      </c>
    </row>
    <row r="200" spans="1:8" ht="29.1" customHeight="1">
      <c r="E200" s="322" t="s">
        <v>4</v>
      </c>
      <c r="F200" s="322" t="s">
        <v>50</v>
      </c>
      <c r="G200" s="382">
        <f>ROUNDUP((((('Exchange rate'!Eur_per_GBP*('UK-R-Coffee Tables'!G179/(1+'Exchange rate'!UK_vat_rate))*1.25)-('Exchange rate'!Eur_per_GBP*('UK-R-Coffee Tables'!G179/(1+'Exchange rate'!UK_vat_rate))*1.25)*0.25)+1)*0.9165)/10,0)*10</f>
        <v>2310</v>
      </c>
      <c r="H200" s="382">
        <f>ROUNDUP((((('Exchange rate'!Eur_per_GBP*('UK-R-Coffee Tables'!H179/(1+'Exchange rate'!UK_vat_rate))*1.25)-('Exchange rate'!Eur_per_GBP*('UK-R-Coffee Tables'!H179/(1+'Exchange rate'!UK_vat_rate))*1.25)*0.25)+1)*0.9165)/10,0)*10</f>
        <v>3840</v>
      </c>
    </row>
    <row r="201" spans="1:8" ht="29.1" customHeight="1">
      <c r="F201" s="322"/>
      <c r="G201" s="326"/>
    </row>
    <row r="202" spans="1:8" ht="29.1" customHeight="1">
      <c r="E202" s="328" t="s">
        <v>22</v>
      </c>
    </row>
    <row r="203" spans="1:8" ht="29.1" customHeight="1">
      <c r="D203" s="300"/>
      <c r="E203" s="301"/>
    </row>
    <row r="204" spans="1:8" ht="29.1" customHeight="1">
      <c r="D204" s="300"/>
    </row>
    <row r="205" spans="1:8" ht="29.1" customHeight="1">
      <c r="D205" s="300"/>
      <c r="E205" s="329" t="s">
        <v>14</v>
      </c>
      <c r="F205" s="330"/>
      <c r="G205" s="331"/>
      <c r="H205" s="384">
        <f>ROUNDUP(((('Exchange rate'!Eur_per_GBP*('UK-R-Coffee Tables'!H184/(1+'Exchange rate'!UK_vat_rate))*1.25*0.9165)+1)/10)/1.59,0)*10</f>
        <v>450</v>
      </c>
    </row>
    <row r="206" spans="1:8" ht="29.1" customHeight="1">
      <c r="D206" s="300"/>
      <c r="E206" s="301"/>
    </row>
    <row r="207" spans="1:8" ht="29.1" customHeight="1">
      <c r="D207" s="300"/>
      <c r="E207" s="301"/>
      <c r="H207" s="312"/>
    </row>
    <row r="208" spans="1:8" ht="90.75" customHeight="1">
      <c r="D208" s="300"/>
    </row>
    <row r="209" spans="1:8" ht="90.75" customHeight="1">
      <c r="D209" s="300"/>
    </row>
    <row r="211" spans="1:8" ht="48.75">
      <c r="A211" s="278"/>
      <c r="B211" s="354" t="s">
        <v>35</v>
      </c>
      <c r="C211" s="280"/>
      <c r="D211" s="280"/>
      <c r="E211" s="281"/>
      <c r="F211" s="282"/>
      <c r="G211" s="283"/>
      <c r="H211" s="281"/>
    </row>
    <row r="212" spans="1:8" s="289" customFormat="1">
      <c r="A212" s="285"/>
      <c r="B212" s="285" t="s">
        <v>29</v>
      </c>
      <c r="C212" s="285"/>
      <c r="D212" s="285"/>
      <c r="E212" s="286" t="s">
        <v>0</v>
      </c>
      <c r="F212" s="287" t="s">
        <v>79</v>
      </c>
      <c r="G212" s="140" t="s">
        <v>341</v>
      </c>
      <c r="H212" s="288" t="s">
        <v>82</v>
      </c>
    </row>
    <row r="213" spans="1:8" ht="29.1" customHeight="1">
      <c r="A213" s="290"/>
      <c r="B213" s="290"/>
      <c r="D213" s="291"/>
      <c r="E213" s="322"/>
      <c r="F213" s="323" t="s">
        <v>116</v>
      </c>
      <c r="G213" s="324"/>
      <c r="H213" s="335"/>
    </row>
    <row r="214" spans="1:8" ht="29.1" customHeight="1">
      <c r="A214" s="290"/>
      <c r="E214" s="322" t="s">
        <v>2</v>
      </c>
      <c r="F214" s="322" t="s">
        <v>51</v>
      </c>
      <c r="G214" s="382">
        <f>ROUNDUP((((('Exchange rate'!Eur_per_GBP*('UK-R-Coffee Tables'!G189/(1+'Exchange rate'!UK_vat_rate))*1.25)-('Exchange rate'!Eur_per_GBP*('UK-R-Coffee Tables'!G189/(1+'Exchange rate'!UK_vat_rate))*1.25)*0.25)+1)*0.9165)/10,0)*10</f>
        <v>2060</v>
      </c>
      <c r="H214" s="382">
        <f>ROUNDUP((((('Exchange rate'!Eur_per_GBP*('UK-R-Coffee Tables'!H189/(1+'Exchange rate'!UK_vat_rate))*1.25)-('Exchange rate'!Eur_per_GBP*('UK-R-Coffee Tables'!H189/(1+'Exchange rate'!UK_vat_rate))*1.25)*0.25)+1)*0.9165)/10,0)*10</f>
        <v>3430</v>
      </c>
    </row>
    <row r="215" spans="1:8" s="320" customFormat="1" ht="29.1" customHeight="1">
      <c r="A215" s="290"/>
      <c r="B215" s="284"/>
      <c r="C215" s="284"/>
      <c r="D215" s="284"/>
      <c r="E215" s="322" t="s">
        <v>3</v>
      </c>
      <c r="F215" s="322" t="s">
        <v>57</v>
      </c>
      <c r="G215" s="382">
        <f>ROUNDUP((((('Exchange rate'!Eur_per_GBP*('UK-R-Coffee Tables'!G190/(1+'Exchange rate'!UK_vat_rate))*1.25)-('Exchange rate'!Eur_per_GBP*('UK-R-Coffee Tables'!G190/(1+'Exchange rate'!UK_vat_rate))*1.25)*0.25)+1)*0.9165)/10,0)*10</f>
        <v>2490</v>
      </c>
      <c r="H215" s="382">
        <f>ROUNDUP((((('Exchange rate'!Eur_per_GBP*('UK-R-Coffee Tables'!H190/(1+'Exchange rate'!UK_vat_rate))*1.25)-('Exchange rate'!Eur_per_GBP*('UK-R-Coffee Tables'!H190/(1+'Exchange rate'!UK_vat_rate))*1.25)*0.25)+1)*0.9165)/10,0)*10</f>
        <v>4150</v>
      </c>
    </row>
    <row r="216" spans="1:8" ht="29.1" customHeight="1">
      <c r="A216" s="290"/>
      <c r="E216" s="322" t="s">
        <v>4</v>
      </c>
      <c r="F216" s="322" t="s">
        <v>62</v>
      </c>
      <c r="G216" s="382">
        <f>ROUNDUP((((('Exchange rate'!Eur_per_GBP*('UK-R-Coffee Tables'!G191/(1+'Exchange rate'!UK_vat_rate))*1.25)-('Exchange rate'!Eur_per_GBP*('UK-R-Coffee Tables'!G191/(1+'Exchange rate'!UK_vat_rate))*1.25)*0.25)+1)*0.9165)/10,0)*10</f>
        <v>2960</v>
      </c>
      <c r="H216" s="382">
        <f>ROUNDUP((((('Exchange rate'!Eur_per_GBP*('UK-R-Coffee Tables'!H191/(1+'Exchange rate'!UK_vat_rate))*1.25)-('Exchange rate'!Eur_per_GBP*('UK-R-Coffee Tables'!H191/(1+'Exchange rate'!UK_vat_rate))*1.25)*0.25)+1)*0.9165)/10,0)*10</f>
        <v>4930</v>
      </c>
    </row>
    <row r="217" spans="1:8" ht="29.1" customHeight="1">
      <c r="A217" s="290"/>
      <c r="E217" s="322" t="s">
        <v>5</v>
      </c>
      <c r="F217" s="322" t="s">
        <v>59</v>
      </c>
      <c r="G217" s="382">
        <f>ROUNDUP((((('Exchange rate'!Eur_per_GBP*('UK-R-Coffee Tables'!G192/(1+'Exchange rate'!UK_vat_rate))*1.25)-('Exchange rate'!Eur_per_GBP*('UK-R-Coffee Tables'!G192/(1+'Exchange rate'!UK_vat_rate))*1.25)*0.25)+1)*0.9165)/10,0)*10</f>
        <v>4030</v>
      </c>
      <c r="H217" s="382">
        <f>ROUNDUP((((('Exchange rate'!Eur_per_GBP*('UK-R-Coffee Tables'!H192/(1+'Exchange rate'!UK_vat_rate))*1.25)-('Exchange rate'!Eur_per_GBP*('UK-R-Coffee Tables'!H192/(1+'Exchange rate'!UK_vat_rate))*1.25)*0.25)+1)*0.9165)/10,0)*10</f>
        <v>6710</v>
      </c>
    </row>
    <row r="218" spans="1:8" ht="29.1" customHeight="1">
      <c r="D218" s="300"/>
      <c r="E218" s="310"/>
      <c r="H218" s="312"/>
    </row>
    <row r="219" spans="1:8" ht="29.1" customHeight="1">
      <c r="E219" s="328" t="s">
        <v>22</v>
      </c>
    </row>
    <row r="220" spans="1:8" ht="29.1" customHeight="1">
      <c r="D220" s="300"/>
      <c r="E220" s="301"/>
    </row>
    <row r="221" spans="1:8" ht="29.1" customHeight="1">
      <c r="D221" s="300"/>
    </row>
    <row r="222" spans="1:8" ht="29.1" customHeight="1">
      <c r="D222" s="300"/>
      <c r="E222" s="329" t="s">
        <v>14</v>
      </c>
      <c r="F222" s="330"/>
      <c r="G222" s="331"/>
      <c r="H222" s="384">
        <f>ROUNDUP(((('Exchange rate'!Eur_per_GBP*('UK-R-Coffee Tables'!H197/(1+'Exchange rate'!UK_vat_rate))*1.25*0.9165)+1)/10)/1.59,0)*10</f>
        <v>450</v>
      </c>
    </row>
    <row r="223" spans="1:8" ht="156.75" customHeight="1">
      <c r="D223" s="300"/>
      <c r="E223" s="301"/>
    </row>
    <row r="224" spans="1:8" s="289" customFormat="1">
      <c r="A224" s="285"/>
      <c r="B224" s="285" t="s">
        <v>15</v>
      </c>
      <c r="C224" s="285"/>
      <c r="D224" s="285"/>
      <c r="E224" s="286" t="s">
        <v>0</v>
      </c>
      <c r="F224" s="287" t="s">
        <v>79</v>
      </c>
      <c r="G224" s="140" t="s">
        <v>341</v>
      </c>
      <c r="H224" s="288" t="s">
        <v>82</v>
      </c>
    </row>
    <row r="225" spans="1:8" ht="29.1" customHeight="1">
      <c r="A225" s="290"/>
      <c r="B225" s="290"/>
      <c r="D225" s="291"/>
      <c r="E225" s="322"/>
      <c r="F225" s="323" t="s">
        <v>116</v>
      </c>
      <c r="G225" s="324"/>
      <c r="H225" s="335"/>
    </row>
    <row r="226" spans="1:8" s="320" customFormat="1" ht="29.1" customHeight="1">
      <c r="A226" s="290"/>
      <c r="B226" s="284"/>
      <c r="C226" s="284"/>
      <c r="D226" s="284"/>
      <c r="E226" s="322" t="s">
        <v>2</v>
      </c>
      <c r="F226" s="322" t="s">
        <v>16</v>
      </c>
      <c r="G226" s="382">
        <f>ROUNDUP((((('Exchange rate'!Eur_per_GBP*('UK-R-Coffee Tables'!G201/(1+'Exchange rate'!UK_vat_rate))*1.25)-('Exchange rate'!Eur_per_GBP*('UK-R-Coffee Tables'!G201/(1+'Exchange rate'!UK_vat_rate))*1.25)*0.25)+1)*0.9165)/10,0)*10</f>
        <v>2370</v>
      </c>
      <c r="H226" s="382">
        <f>ROUNDUP((((('Exchange rate'!Eur_per_GBP*('UK-R-Coffee Tables'!H201/(1+'Exchange rate'!UK_vat_rate))*1.25)-('Exchange rate'!Eur_per_GBP*('UK-R-Coffee Tables'!H201/(1+'Exchange rate'!UK_vat_rate))*1.25)*0.25)+1)*0.9165)/10,0)*10</f>
        <v>4300</v>
      </c>
    </row>
    <row r="227" spans="1:8" ht="29.1" customHeight="1">
      <c r="A227" s="290"/>
      <c r="E227" s="322" t="s">
        <v>3</v>
      </c>
      <c r="F227" s="322" t="s">
        <v>17</v>
      </c>
      <c r="G227" s="382">
        <f>ROUNDUP((((('Exchange rate'!Eur_per_GBP*('UK-R-Coffee Tables'!G202/(1+'Exchange rate'!UK_vat_rate))*1.25)-('Exchange rate'!Eur_per_GBP*('UK-R-Coffee Tables'!G202/(1+'Exchange rate'!UK_vat_rate))*1.25)*0.25)+1)*0.9165)/10,0)*10</f>
        <v>3410</v>
      </c>
      <c r="H227" s="382">
        <f>ROUNDUP((((('Exchange rate'!Eur_per_GBP*('UK-R-Coffee Tables'!H202/(1+'Exchange rate'!UK_vat_rate))*1.25)-('Exchange rate'!Eur_per_GBP*('UK-R-Coffee Tables'!H202/(1+'Exchange rate'!UK_vat_rate))*1.25)*0.25)+1)*0.9165)/10,0)*10</f>
        <v>6190</v>
      </c>
    </row>
    <row r="228" spans="1:8" ht="29.1" customHeight="1">
      <c r="A228" s="290"/>
      <c r="E228" s="322" t="s">
        <v>4</v>
      </c>
      <c r="F228" s="322" t="s">
        <v>63</v>
      </c>
      <c r="G228" s="382">
        <f>ROUNDUP((((('Exchange rate'!Eur_per_GBP*('UK-R-Coffee Tables'!G203/(1+'Exchange rate'!UK_vat_rate))*1.25)-('Exchange rate'!Eur_per_GBP*('UK-R-Coffee Tables'!G203/(1+'Exchange rate'!UK_vat_rate))*1.25)*0.25)+1)*0.9165)/10,0)*10</f>
        <v>4640</v>
      </c>
      <c r="H228" s="382">
        <f>ROUNDUP((((('Exchange rate'!Eur_per_GBP*('UK-R-Coffee Tables'!H203/(1+'Exchange rate'!UK_vat_rate))*1.25)-('Exchange rate'!Eur_per_GBP*('UK-R-Coffee Tables'!H203/(1+'Exchange rate'!UK_vat_rate))*1.25)*0.25)+1)*0.9165)/10,0)*10</f>
        <v>8420</v>
      </c>
    </row>
    <row r="229" spans="1:8" ht="29.1" customHeight="1">
      <c r="E229" s="310"/>
    </row>
    <row r="230" spans="1:8" ht="29.1" customHeight="1">
      <c r="E230" s="328" t="s">
        <v>22</v>
      </c>
    </row>
    <row r="231" spans="1:8" ht="29.1" customHeight="1">
      <c r="E231" s="301"/>
    </row>
    <row r="232" spans="1:8" ht="29.1" customHeight="1"/>
    <row r="233" spans="1:8" ht="29.1" customHeight="1">
      <c r="E233" s="329" t="s">
        <v>14</v>
      </c>
      <c r="F233" s="330"/>
      <c r="G233" s="331"/>
      <c r="H233" s="384">
        <f>ROUNDUP(((('Exchange rate'!Eur_per_GBP*('UK-R-Coffee Tables'!H208/(1+'Exchange rate'!UK_vat_rate))*1.25*0.9165)+1)/10)/1.59,0)*10</f>
        <v>450</v>
      </c>
    </row>
    <row r="234" spans="1:8" ht="29.1" customHeight="1">
      <c r="E234" s="129"/>
    </row>
    <row r="235" spans="1:8" ht="29.1" customHeight="1">
      <c r="E235" s="301"/>
      <c r="H235" s="312"/>
    </row>
    <row r="236" spans="1:8" ht="27" customHeight="1">
      <c r="B236" s="385"/>
      <c r="C236" s="386"/>
      <c r="D236" s="386"/>
      <c r="E236" s="319"/>
      <c r="F236" s="322"/>
      <c r="G236" s="326"/>
      <c r="H236" s="319"/>
    </row>
    <row r="237" spans="1:8" s="289" customFormat="1">
      <c r="A237" s="285"/>
      <c r="B237" s="285" t="s">
        <v>20</v>
      </c>
      <c r="C237" s="285"/>
      <c r="D237" s="285"/>
      <c r="E237" s="286" t="s">
        <v>0</v>
      </c>
      <c r="F237" s="287" t="s">
        <v>79</v>
      </c>
      <c r="G237" s="140" t="s">
        <v>341</v>
      </c>
      <c r="H237" s="288" t="s">
        <v>82</v>
      </c>
    </row>
    <row r="238" spans="1:8" ht="29.1" customHeight="1">
      <c r="A238" s="290"/>
      <c r="B238" s="290"/>
      <c r="D238" s="291"/>
      <c r="E238" s="322"/>
      <c r="F238" s="323" t="s">
        <v>116</v>
      </c>
      <c r="G238" s="325"/>
      <c r="H238" s="335"/>
    </row>
    <row r="239" spans="1:8" ht="29.1" customHeight="1">
      <c r="A239" s="290"/>
      <c r="E239" s="322" t="s">
        <v>2</v>
      </c>
      <c r="F239" s="322" t="s">
        <v>64</v>
      </c>
      <c r="G239" s="382">
        <f>ROUNDUP((((('Exchange rate'!Eur_per_GBP*('UK-R-Coffee Tables'!G217/(1+'Exchange rate'!UK_vat_rate))*1.25)-('Exchange rate'!Eur_per_GBP*('UK-R-Coffee Tables'!G217/(1+'Exchange rate'!UK_vat_rate))*1.25)*0.25)+1)*0.9165)/10,0)*10</f>
        <v>2570</v>
      </c>
      <c r="H239" s="382">
        <f>ROUNDUP((((('Exchange rate'!Eur_per_GBP*('UK-R-Coffee Tables'!H217/(1+'Exchange rate'!UK_vat_rate))*1.25)-('Exchange rate'!Eur_per_GBP*('UK-R-Coffee Tables'!H217/(1+'Exchange rate'!UK_vat_rate))*1.25)*0.25)+1)*0.9165)/10,0)*10</f>
        <v>4840</v>
      </c>
    </row>
    <row r="240" spans="1:8" ht="29.1" customHeight="1">
      <c r="A240" s="290"/>
      <c r="E240" s="322" t="s">
        <v>3</v>
      </c>
      <c r="F240" s="322" t="s">
        <v>65</v>
      </c>
      <c r="G240" s="382">
        <f>ROUNDUP((((('Exchange rate'!Eur_per_GBP*('UK-R-Coffee Tables'!G218/(1+'Exchange rate'!UK_vat_rate))*1.25)-('Exchange rate'!Eur_per_GBP*('UK-R-Coffee Tables'!G218/(1+'Exchange rate'!UK_vat_rate))*1.25)*0.25)+1)*0.9165)/10,0)*10</f>
        <v>3070</v>
      </c>
      <c r="H240" s="382">
        <f>ROUNDUP((((('Exchange rate'!Eur_per_GBP*('UK-R-Coffee Tables'!H218/(1+'Exchange rate'!UK_vat_rate))*1.25)-('Exchange rate'!Eur_per_GBP*('UK-R-Coffee Tables'!H218/(1+'Exchange rate'!UK_vat_rate))*1.25)*0.25)+1)*0.9165)/10,0)*10</f>
        <v>5780</v>
      </c>
    </row>
    <row r="241" spans="1:8" s="320" customFormat="1" ht="29.1" customHeight="1">
      <c r="A241" s="290"/>
      <c r="B241" s="284"/>
      <c r="C241" s="284"/>
      <c r="D241" s="284"/>
      <c r="E241" s="322" t="s">
        <v>4</v>
      </c>
      <c r="F241" s="322" t="s">
        <v>66</v>
      </c>
      <c r="G241" s="382">
        <f>ROUNDUP((((('Exchange rate'!Eur_per_GBP*('UK-R-Coffee Tables'!G219/(1+'Exchange rate'!UK_vat_rate))*1.25)-('Exchange rate'!Eur_per_GBP*('UK-R-Coffee Tables'!G219/(1+'Exchange rate'!UK_vat_rate))*1.25)*0.25)+1)*0.9165)/10,0)*10</f>
        <v>4200</v>
      </c>
      <c r="H241" s="382">
        <f>ROUNDUP((((('Exchange rate'!Eur_per_GBP*('UK-R-Coffee Tables'!H219/(1+'Exchange rate'!UK_vat_rate))*1.25)-('Exchange rate'!Eur_per_GBP*('UK-R-Coffee Tables'!H219/(1+'Exchange rate'!UK_vat_rate))*1.25)*0.25)+1)*0.9165)/10,0)*10</f>
        <v>7890</v>
      </c>
    </row>
    <row r="242" spans="1:8" ht="29.1" customHeight="1">
      <c r="E242" s="310"/>
      <c r="F242" s="322"/>
      <c r="G242" s="326"/>
    </row>
    <row r="243" spans="1:8" ht="29.1" customHeight="1">
      <c r="E243" s="328" t="s">
        <v>22</v>
      </c>
    </row>
    <row r="244" spans="1:8" ht="29.1" customHeight="1">
      <c r="E244" s="301"/>
    </row>
    <row r="245" spans="1:8" ht="29.1" customHeight="1"/>
    <row r="246" spans="1:8" ht="29.1" customHeight="1">
      <c r="E246" s="329" t="s">
        <v>14</v>
      </c>
      <c r="F246" s="330"/>
      <c r="G246" s="331"/>
      <c r="H246" s="384">
        <f>ROUNDUP(((('Exchange rate'!Eur_per_GBP*('UK-R-Coffee Tables'!H224/(1+'Exchange rate'!UK_vat_rate))*1.25*0.9165)+1)/10)/1.59,0)*10</f>
        <v>450</v>
      </c>
    </row>
    <row r="247" spans="1:8" ht="29.1" customHeight="1">
      <c r="E247" s="301"/>
    </row>
    <row r="248" spans="1:8" ht="29.1" customHeight="1">
      <c r="E248" s="301"/>
      <c r="H248" s="312"/>
    </row>
    <row r="249" spans="1:8" ht="48.75">
      <c r="A249" s="278"/>
      <c r="B249" s="279" t="s">
        <v>31</v>
      </c>
      <c r="C249" s="280"/>
      <c r="D249" s="280"/>
      <c r="E249" s="281"/>
      <c r="F249" s="282"/>
      <c r="G249" s="283"/>
      <c r="H249" s="281"/>
    </row>
    <row r="250" spans="1:8" s="289" customFormat="1">
      <c r="A250" s="285"/>
      <c r="B250" s="285" t="s">
        <v>8</v>
      </c>
      <c r="C250" s="285"/>
      <c r="D250" s="285"/>
      <c r="E250" s="286" t="s">
        <v>0</v>
      </c>
      <c r="F250" s="287" t="s">
        <v>79</v>
      </c>
      <c r="G250" s="140" t="s">
        <v>324</v>
      </c>
      <c r="H250" s="313"/>
    </row>
    <row r="251" spans="1:8" ht="29.1" customHeight="1">
      <c r="A251" s="290"/>
      <c r="B251" s="290"/>
      <c r="D251" s="291"/>
      <c r="E251" s="322"/>
      <c r="F251" s="323" t="s">
        <v>116</v>
      </c>
      <c r="G251" s="324"/>
      <c r="H251" s="335"/>
    </row>
    <row r="252" spans="1:8" s="320" customFormat="1" ht="29.1" customHeight="1">
      <c r="A252" s="290"/>
      <c r="B252" s="284"/>
      <c r="C252" s="284"/>
      <c r="D252" s="284"/>
      <c r="E252" s="322" t="s">
        <v>2</v>
      </c>
      <c r="F252" s="322" t="s">
        <v>49</v>
      </c>
      <c r="G252" s="382">
        <f>ROUNDUP((((('Exchange rate'!Eur_per_GBP*('UK-R-Coffee Tables'!G229/(1+'Exchange rate'!UK_vat_rate))*1.25)-('Exchange rate'!Eur_per_GBP*('UK-R-Coffee Tables'!G229/(1+'Exchange rate'!UK_vat_rate))*1.25)*0.25)+1)*0.9165)/10,0)*10</f>
        <v>2870</v>
      </c>
      <c r="H252" s="275"/>
    </row>
    <row r="253" spans="1:8" ht="29.1" customHeight="1">
      <c r="A253" s="290"/>
      <c r="E253" s="322" t="s">
        <v>4</v>
      </c>
      <c r="F253" s="322" t="s">
        <v>50</v>
      </c>
      <c r="G253" s="382">
        <f>ROUNDUP((((('Exchange rate'!Eur_per_GBP*('UK-R-Coffee Tables'!G230/(1+'Exchange rate'!UK_vat_rate))*1.25)-('Exchange rate'!Eur_per_GBP*('UK-R-Coffee Tables'!G230/(1+'Exchange rate'!UK_vat_rate))*1.25)*0.25)+1)*0.9165)/10,0)*10</f>
        <v>3170</v>
      </c>
    </row>
    <row r="254" spans="1:8" ht="29.1" customHeight="1">
      <c r="E254" s="322"/>
    </row>
    <row r="255" spans="1:8" ht="29.1" customHeight="1">
      <c r="E255" s="328" t="s">
        <v>22</v>
      </c>
    </row>
    <row r="256" spans="1:8" ht="29.1" customHeight="1">
      <c r="D256" s="300"/>
      <c r="E256" s="301"/>
    </row>
    <row r="257" spans="1:8" ht="29.1" customHeight="1">
      <c r="D257" s="300"/>
    </row>
    <row r="258" spans="1:8" ht="29.1" customHeight="1">
      <c r="D258" s="300"/>
      <c r="E258" s="82" t="s">
        <v>14</v>
      </c>
      <c r="F258" s="330"/>
      <c r="G258" s="331"/>
      <c r="H258" s="384">
        <f>ROUNDUP(((('Exchange rate'!Eur_per_GBP*('UK-R-Coffee Tables'!H235/(1+'Exchange rate'!UK_vat_rate))*1.25*0.9165)+1)/10)/1.59,0)*10</f>
        <v>530</v>
      </c>
    </row>
    <row r="259" spans="1:8" ht="29.1" customHeight="1">
      <c r="D259" s="300"/>
      <c r="E259" s="319"/>
      <c r="H259" s="312"/>
    </row>
    <row r="260" spans="1:8" ht="31.5" customHeight="1">
      <c r="D260" s="300"/>
      <c r="E260" s="319"/>
      <c r="H260" s="312"/>
    </row>
    <row r="261" spans="1:8" ht="48.75">
      <c r="A261" s="278"/>
      <c r="B261" s="279" t="s">
        <v>31</v>
      </c>
      <c r="C261" s="280"/>
      <c r="D261" s="280"/>
      <c r="E261" s="281"/>
      <c r="F261" s="282"/>
      <c r="G261" s="283"/>
      <c r="H261" s="281"/>
    </row>
    <row r="262" spans="1:8" s="289" customFormat="1">
      <c r="A262" s="285"/>
      <c r="B262" s="26" t="s">
        <v>15</v>
      </c>
      <c r="C262" s="285"/>
      <c r="D262" s="285"/>
      <c r="E262" s="286" t="s">
        <v>0</v>
      </c>
      <c r="F262" s="287" t="s">
        <v>79</v>
      </c>
      <c r="G262" s="140" t="s">
        <v>324</v>
      </c>
      <c r="H262" s="313"/>
    </row>
    <row r="263" spans="1:8" ht="29.1" customHeight="1">
      <c r="A263" s="290"/>
      <c r="B263" s="290"/>
      <c r="D263" s="291"/>
      <c r="E263" s="322"/>
      <c r="F263" s="323" t="s">
        <v>116</v>
      </c>
      <c r="G263" s="324"/>
      <c r="H263" s="335"/>
    </row>
    <row r="264" spans="1:8" s="320" customFormat="1" ht="29.1" customHeight="1">
      <c r="A264" s="290"/>
      <c r="B264" s="284"/>
      <c r="C264" s="284"/>
      <c r="D264" s="284"/>
      <c r="E264" s="48" t="s">
        <v>2</v>
      </c>
      <c r="F264" s="48" t="s">
        <v>462</v>
      </c>
      <c r="G264" s="382">
        <f>ROUNDUP((((('Exchange rate'!Eur_per_GBP*('UK-R-Coffee Tables'!G241/(1+'Exchange rate'!UK_vat_rate))*1.25)-('Exchange rate'!Eur_per_GBP*('UK-R-Coffee Tables'!G241/(1+'Exchange rate'!UK_vat_rate))*1.25)*0.25)+1)*0.9165)/10,0)*10</f>
        <v>3670</v>
      </c>
      <c r="H264" s="275"/>
    </row>
    <row r="265" spans="1:8" ht="29.1" customHeight="1">
      <c r="A265" s="290"/>
      <c r="E265" s="16" t="s">
        <v>4</v>
      </c>
      <c r="F265" s="16" t="s">
        <v>342</v>
      </c>
      <c r="G265" s="382">
        <f>ROUNDUP((((('Exchange rate'!Eur_per_GBP*('UK-R-Coffee Tables'!G242/(1+'Exchange rate'!UK_vat_rate))*1.25)-('Exchange rate'!Eur_per_GBP*('UK-R-Coffee Tables'!G242/(1+'Exchange rate'!UK_vat_rate))*1.25)*0.25)+1)*0.9165)/10,0)*10</f>
        <v>3850</v>
      </c>
    </row>
    <row r="266" spans="1:8" ht="29.1" customHeight="1">
      <c r="E266" s="16" t="s">
        <v>5</v>
      </c>
      <c r="F266" s="19" t="s">
        <v>744</v>
      </c>
      <c r="G266" s="382">
        <f>ROUNDUP((((('Exchange rate'!Eur_per_GBP*('UK-R-Coffee Tables'!G243/(1+'Exchange rate'!UK_vat_rate))*1.25)-('Exchange rate'!Eur_per_GBP*('UK-R-Coffee Tables'!G243/(1+'Exchange rate'!UK_vat_rate))*1.25)*0.25)+1)*0.9165)/10,0)*10</f>
        <v>4610</v>
      </c>
    </row>
    <row r="267" spans="1:8" ht="29.1" customHeight="1">
      <c r="E267" s="328" t="s">
        <v>22</v>
      </c>
    </row>
    <row r="268" spans="1:8" ht="29.1" customHeight="1">
      <c r="D268" s="300"/>
      <c r="E268" s="301"/>
    </row>
    <row r="269" spans="1:8" ht="29.1" customHeight="1">
      <c r="D269" s="300"/>
    </row>
    <row r="270" spans="1:8" ht="29.1" customHeight="1">
      <c r="D270" s="300"/>
      <c r="E270" s="82" t="s">
        <v>14</v>
      </c>
      <c r="F270" s="330"/>
      <c r="G270" s="331"/>
      <c r="H270" s="384">
        <f>ROUNDUP(((('Exchange rate'!Eur_per_GBP*('UK-R-Coffee Tables'!H247/(1+'Exchange rate'!UK_vat_rate))*1.25*0.9165)+1)/10)/1.59,0)*10</f>
        <v>580</v>
      </c>
    </row>
    <row r="271" spans="1:8" ht="88.5" customHeight="1">
      <c r="D271" s="300"/>
      <c r="E271" s="23"/>
      <c r="H271" s="312"/>
    </row>
    <row r="272" spans="1:8" ht="48.75">
      <c r="A272" s="278"/>
      <c r="B272" s="25" t="s">
        <v>516</v>
      </c>
      <c r="C272" s="280"/>
      <c r="D272" s="280"/>
      <c r="E272" s="281"/>
      <c r="F272" s="282"/>
      <c r="G272" s="283"/>
      <c r="H272" s="281"/>
    </row>
    <row r="273" spans="1:8">
      <c r="A273" s="285"/>
      <c r="B273" s="285" t="s">
        <v>15</v>
      </c>
      <c r="C273" s="285"/>
      <c r="D273" s="285"/>
      <c r="E273" s="286" t="s">
        <v>0</v>
      </c>
      <c r="F273" s="287" t="s">
        <v>79</v>
      </c>
      <c r="G273" s="140" t="s">
        <v>323</v>
      </c>
      <c r="H273" s="313"/>
    </row>
    <row r="274" spans="1:8">
      <c r="A274" s="290"/>
      <c r="B274" s="290"/>
      <c r="D274" s="291"/>
      <c r="E274" s="322"/>
      <c r="F274" s="323" t="s">
        <v>116</v>
      </c>
      <c r="G274" s="324"/>
      <c r="H274" s="335"/>
    </row>
    <row r="275" spans="1:8">
      <c r="A275" s="290"/>
      <c r="E275" s="322" t="s">
        <v>2</v>
      </c>
      <c r="F275" s="16" t="s">
        <v>16</v>
      </c>
      <c r="G275" s="382">
        <f>ROUNDUP((((('Exchange rate'!Eur_per_GBP*('UK-R-Coffee Tables'!G253/(1+'Exchange rate'!UK_vat_rate))*1.25)-('Exchange rate'!Eur_per_GBP*('UK-R-Coffee Tables'!G253/(1+'Exchange rate'!UK_vat_rate))*1.25)*0.25)+1)*0.9165)/10,0)*10</f>
        <v>3190</v>
      </c>
    </row>
    <row r="276" spans="1:8">
      <c r="A276" s="290"/>
      <c r="E276" s="322" t="s">
        <v>4</v>
      </c>
      <c r="F276" s="322" t="s">
        <v>17</v>
      </c>
      <c r="G276" s="382">
        <f>ROUNDUP((((('Exchange rate'!Eur_per_GBP*('UK-R-Coffee Tables'!G254/(1+'Exchange rate'!UK_vat_rate))*1.25)-('Exchange rate'!Eur_per_GBP*('UK-R-Coffee Tables'!G254/(1+'Exchange rate'!UK_vat_rate))*1.25)*0.25)+1)*0.9165)/10,0)*10</f>
        <v>3490</v>
      </c>
    </row>
    <row r="277" spans="1:8">
      <c r="F277" s="322"/>
      <c r="G277" s="326"/>
    </row>
    <row r="278" spans="1:8">
      <c r="E278" s="176" t="s">
        <v>22</v>
      </c>
      <c r="F278" s="67"/>
      <c r="G278" s="67"/>
      <c r="H278" s="9"/>
    </row>
    <row r="279" spans="1:8">
      <c r="E279" s="169"/>
      <c r="F279" s="67"/>
      <c r="G279" s="67"/>
      <c r="H279" s="9"/>
    </row>
    <row r="280" spans="1:8">
      <c r="D280" s="300"/>
      <c r="E280" s="81" t="s">
        <v>14</v>
      </c>
      <c r="F280" s="160"/>
      <c r="G280" s="160"/>
      <c r="H280" s="384">
        <f>ROUNDUP(((('Exchange rate'!Eur_per_GBP*('UK-R-Coffee Tables'!H258/(1+'Exchange rate'!UK_vat_rate))*1.25*0.9165)+1)/10)/1.59,0)*10</f>
        <v>580</v>
      </c>
    </row>
    <row r="281" spans="1:8">
      <c r="D281" s="300"/>
      <c r="E281" s="24"/>
      <c r="F281" s="67"/>
      <c r="G281" s="67"/>
      <c r="H281" s="143"/>
    </row>
    <row r="282" spans="1:8">
      <c r="D282" s="300"/>
      <c r="E282" s="24" t="s">
        <v>544</v>
      </c>
      <c r="F282" s="67"/>
      <c r="G282" s="67"/>
      <c r="H282" s="547"/>
    </row>
    <row r="283" spans="1:8">
      <c r="D283" s="300"/>
      <c r="E283" s="81" t="s">
        <v>545</v>
      </c>
      <c r="F283" s="330"/>
      <c r="G283" s="331"/>
      <c r="H283" s="384">
        <f>ROUNDUP(((('Exchange rate'!Eur_per_GBP*('UK-R-Coffee Tables'!H261/(1+'Exchange rate'!UK_vat_rate))*1.25*0.9165)+1)/10)/1.59,0)*10</f>
        <v>1180</v>
      </c>
    </row>
    <row r="284" spans="1:8">
      <c r="D284" s="300"/>
      <c r="E284" s="24"/>
      <c r="H284" s="547"/>
    </row>
    <row r="285" spans="1:8" ht="48.75">
      <c r="A285" s="278"/>
      <c r="B285" s="279" t="s">
        <v>32</v>
      </c>
      <c r="C285" s="280"/>
      <c r="D285" s="280"/>
      <c r="E285" s="281"/>
      <c r="F285" s="282"/>
      <c r="G285" s="283"/>
      <c r="H285" s="281"/>
    </row>
    <row r="286" spans="1:8" s="289" customFormat="1">
      <c r="A286" s="285"/>
      <c r="B286" s="285" t="s">
        <v>15</v>
      </c>
      <c r="C286" s="285"/>
      <c r="D286" s="285"/>
      <c r="E286" s="286" t="s">
        <v>0</v>
      </c>
      <c r="F286" s="287" t="s">
        <v>79</v>
      </c>
      <c r="G286" s="140" t="s">
        <v>323</v>
      </c>
      <c r="H286" s="313"/>
    </row>
    <row r="287" spans="1:8" ht="29.1" customHeight="1">
      <c r="A287" s="290"/>
      <c r="B287" s="290"/>
      <c r="D287" s="291"/>
      <c r="E287" s="322"/>
      <c r="F287" s="323" t="s">
        <v>116</v>
      </c>
      <c r="G287" s="324"/>
      <c r="H287" s="335"/>
    </row>
    <row r="288" spans="1:8" ht="29.1" customHeight="1">
      <c r="A288" s="290"/>
      <c r="E288" s="322" t="s">
        <v>2</v>
      </c>
      <c r="F288" s="322"/>
      <c r="G288" s="382">
        <f>ROUNDUP((((('Exchange rate'!Eur_per_GBP*('UK-R-Coffee Tables'!G267/(1+'Exchange rate'!UK_vat_rate))*1.25)-('Exchange rate'!Eur_per_GBP*('UK-R-Coffee Tables'!G267/(1+'Exchange rate'!UK_vat_rate))*1.25)*0.25)+1)*0.9165)/10,0)*10</f>
        <v>3170</v>
      </c>
    </row>
    <row r="289" spans="1:9" s="320" customFormat="1" ht="29.1" customHeight="1">
      <c r="A289" s="290"/>
      <c r="B289" s="284"/>
      <c r="C289" s="284"/>
      <c r="D289" s="284"/>
      <c r="E289" s="322" t="s">
        <v>4</v>
      </c>
      <c r="F289" s="322" t="s">
        <v>17</v>
      </c>
      <c r="G289" s="382">
        <f>ROUNDUP((((('Exchange rate'!Eur_per_GBP*('UK-R-Coffee Tables'!G268/(1+'Exchange rate'!UK_vat_rate))*1.25)-('Exchange rate'!Eur_per_GBP*('UK-R-Coffee Tables'!G268/(1+'Exchange rate'!UK_vat_rate))*1.25)*0.25)+1)*0.9165)/10,0)*10</f>
        <v>4110</v>
      </c>
      <c r="H289" s="275"/>
    </row>
    <row r="290" spans="1:9" ht="29.1" customHeight="1">
      <c r="F290" s="322"/>
      <c r="G290" s="326"/>
    </row>
    <row r="291" spans="1:9" ht="29.1" customHeight="1">
      <c r="E291" s="328" t="s">
        <v>22</v>
      </c>
    </row>
    <row r="292" spans="1:9" ht="29.1" customHeight="1">
      <c r="E292" s="301"/>
      <c r="F292" s="322"/>
      <c r="G292" s="326"/>
    </row>
    <row r="293" spans="1:9" ht="29.1" customHeight="1">
      <c r="D293" s="300"/>
    </row>
    <row r="294" spans="1:9" ht="29.1" customHeight="1">
      <c r="D294" s="300"/>
      <c r="E294" s="82" t="s">
        <v>84</v>
      </c>
      <c r="F294" s="330"/>
      <c r="G294" s="331"/>
      <c r="H294" s="384">
        <f>ROUNDUP(((('Exchange rate'!Eur_per_GBP*('UK-R-Coffee Tables'!H273/(1+'Exchange rate'!UK_vat_rate))*1.25*0.9165)+1)/10)/1.59,0)*10</f>
        <v>2070</v>
      </c>
    </row>
    <row r="295" spans="1:9" ht="29.1" customHeight="1">
      <c r="D295" s="300"/>
      <c r="E295" s="319"/>
      <c r="H295" s="547"/>
    </row>
    <row r="296" spans="1:9" ht="29.1" customHeight="1">
      <c r="D296" s="300"/>
      <c r="E296" s="82" t="s">
        <v>14</v>
      </c>
      <c r="F296" s="330"/>
      <c r="G296" s="331"/>
      <c r="H296" s="384">
        <f>ROUNDUP(((('Exchange rate'!Eur_per_GBP*('UK-R-Coffee Tables'!H275/(1+'Exchange rate'!UK_vat_rate))*1.25*0.9165)+1)/10)/1.59,0)*10</f>
        <v>450</v>
      </c>
    </row>
    <row r="297" spans="1:9" ht="29.1" customHeight="1">
      <c r="D297" s="300"/>
      <c r="E297" s="319"/>
      <c r="H297" s="312"/>
    </row>
    <row r="298" spans="1:9" ht="24.75" customHeight="1">
      <c r="D298" s="300"/>
      <c r="E298" s="319"/>
      <c r="H298" s="312"/>
    </row>
    <row r="299" spans="1:9" ht="48.75">
      <c r="A299" s="278"/>
      <c r="B299" s="279" t="s">
        <v>36</v>
      </c>
      <c r="C299" s="280"/>
      <c r="D299" s="280"/>
      <c r="E299" s="281"/>
      <c r="F299" s="282"/>
      <c r="G299" s="283"/>
      <c r="H299" s="281"/>
    </row>
    <row r="300" spans="1:9" s="289" customFormat="1">
      <c r="A300" s="285"/>
      <c r="B300" s="285" t="s">
        <v>8</v>
      </c>
      <c r="C300" s="285"/>
      <c r="D300" s="285"/>
      <c r="E300" s="286" t="s">
        <v>0</v>
      </c>
      <c r="F300" s="287" t="s">
        <v>79</v>
      </c>
      <c r="G300" s="140" t="s">
        <v>323</v>
      </c>
      <c r="H300" s="96" t="s">
        <v>731</v>
      </c>
      <c r="I300" s="96" t="s">
        <v>114</v>
      </c>
    </row>
    <row r="301" spans="1:9" ht="63">
      <c r="A301" s="290"/>
      <c r="B301" s="290"/>
      <c r="D301" s="291"/>
      <c r="E301" s="322"/>
      <c r="F301" s="323" t="s">
        <v>116</v>
      </c>
      <c r="H301" s="295"/>
      <c r="I301" s="684" t="s">
        <v>219</v>
      </c>
    </row>
    <row r="302" spans="1:9" ht="29.1" customHeight="1">
      <c r="A302" s="290"/>
      <c r="E302" s="322" t="s">
        <v>2</v>
      </c>
      <c r="F302" s="322" t="s">
        <v>56</v>
      </c>
      <c r="G302" s="382">
        <f>ROUNDUP((((('Exchange rate'!Eur_per_GBP*('UK-R-Coffee Tables'!G289/(1+'Exchange rate'!UK_vat_rate))*1.25)-('Exchange rate'!Eur_per_GBP*('UK-R-Coffee Tables'!G289/(1+'Exchange rate'!UK_vat_rate))*1.25)*0.25)+1)*0.9165)/10,0)*10</f>
        <v>1360</v>
      </c>
      <c r="H302" s="382">
        <f>ROUNDUP((((('Exchange rate'!Eur_per_GBP*('UK-R-Coffee Tables'!H289/(1+'Exchange rate'!UK_vat_rate))*1.25)-('Exchange rate'!Eur_per_GBP*('UK-R-Coffee Tables'!H289/(1+'Exchange rate'!UK_vat_rate))*1.25)*0.25)+1)*0.9165)/10,0)*10</f>
        <v>2270</v>
      </c>
      <c r="I302" s="382">
        <f>ROUNDUP((((('Exchange rate'!Eur_per_GBP*('UK-R-Coffee Tables'!I289/(1+'Exchange rate'!UK_vat_rate))*1.25)-('Exchange rate'!Eur_per_GBP*('UK-R-Coffee Tables'!I289/(1+'Exchange rate'!UK_vat_rate))*1.25)*0.25)+1)*0.9165)/10,0)*10</f>
        <v>2450</v>
      </c>
    </row>
    <row r="303" spans="1:9" ht="29.1" customHeight="1">
      <c r="A303" s="290"/>
      <c r="E303" s="322" t="s">
        <v>3</v>
      </c>
      <c r="F303" s="322" t="s">
        <v>49</v>
      </c>
      <c r="G303" s="382">
        <f>ROUNDUP((((('Exchange rate'!Eur_per_GBP*('UK-R-Coffee Tables'!G290/(1+'Exchange rate'!UK_vat_rate))*1.25)-('Exchange rate'!Eur_per_GBP*('UK-R-Coffee Tables'!G290/(1+'Exchange rate'!UK_vat_rate))*1.25)*0.25)+1)*0.9165)/10,0)*10</f>
        <v>1730</v>
      </c>
      <c r="H303" s="382">
        <f>ROUNDUP((((('Exchange rate'!Eur_per_GBP*('UK-R-Coffee Tables'!H290/(1+'Exchange rate'!UK_vat_rate))*1.25)-('Exchange rate'!Eur_per_GBP*('UK-R-Coffee Tables'!H290/(1+'Exchange rate'!UK_vat_rate))*1.25)*0.25)+1)*0.9165)/10,0)*10</f>
        <v>2880</v>
      </c>
      <c r="I303" s="382">
        <f>ROUNDUP((((('Exchange rate'!Eur_per_GBP*('UK-R-Coffee Tables'!I290/(1+'Exchange rate'!UK_vat_rate))*1.25)-('Exchange rate'!Eur_per_GBP*('UK-R-Coffee Tables'!I290/(1+'Exchange rate'!UK_vat_rate))*1.25)*0.25)+1)*0.9165)/10,0)*10</f>
        <v>3110</v>
      </c>
    </row>
    <row r="304" spans="1:9" ht="29.1" customHeight="1">
      <c r="A304" s="290"/>
      <c r="E304" s="322" t="s">
        <v>4</v>
      </c>
      <c r="F304" s="322" t="s">
        <v>50</v>
      </c>
      <c r="G304" s="382">
        <f>ROUNDUP((((('Exchange rate'!Eur_per_GBP*('UK-R-Coffee Tables'!G291/(1+'Exchange rate'!UK_vat_rate))*1.25)-('Exchange rate'!Eur_per_GBP*('UK-R-Coffee Tables'!G291/(1+'Exchange rate'!UK_vat_rate))*1.25)*0.25)+1)*0.9165)/10,0)*10</f>
        <v>2310</v>
      </c>
      <c r="H304" s="382">
        <f>ROUNDUP((((('Exchange rate'!Eur_per_GBP*('UK-R-Coffee Tables'!H291/(1+'Exchange rate'!UK_vat_rate))*1.25)-('Exchange rate'!Eur_per_GBP*('UK-R-Coffee Tables'!H291/(1+'Exchange rate'!UK_vat_rate))*1.25)*0.25)+1)*0.9165)/10,0)*10</f>
        <v>3840</v>
      </c>
      <c r="I304" s="382">
        <f>ROUNDUP((((('Exchange rate'!Eur_per_GBP*('UK-R-Coffee Tables'!I291/(1+'Exchange rate'!UK_vat_rate))*1.25)-('Exchange rate'!Eur_per_GBP*('UK-R-Coffee Tables'!I291/(1+'Exchange rate'!UK_vat_rate))*1.25)*0.25)+1)*0.9165)/10,0)*10</f>
        <v>4140</v>
      </c>
    </row>
    <row r="305" spans="1:8" ht="29.1" customHeight="1">
      <c r="F305" s="322"/>
      <c r="G305" s="326"/>
    </row>
    <row r="306" spans="1:8" ht="29.1" customHeight="1">
      <c r="E306" s="328" t="s">
        <v>22</v>
      </c>
    </row>
    <row r="307" spans="1:8" ht="29.1" customHeight="1">
      <c r="D307" s="300"/>
      <c r="E307" s="301"/>
      <c r="F307" s="320"/>
      <c r="G307" s="342"/>
      <c r="H307" s="320"/>
    </row>
    <row r="308" spans="1:8" ht="29.1" customHeight="1"/>
    <row r="309" spans="1:8" ht="29.1" customHeight="1">
      <c r="E309" s="329" t="s">
        <v>14</v>
      </c>
      <c r="F309" s="330"/>
      <c r="G309" s="331"/>
      <c r="H309" s="384">
        <f>ROUNDUP(((('Exchange rate'!Eur_per_GBP*('UK-R-Coffee Tables'!H296/(1+'Exchange rate'!UK_vat_rate))*1.25*0.9165)+1)/10)/1.59,0)*10</f>
        <v>450</v>
      </c>
    </row>
    <row r="310" spans="1:8" ht="29.1" customHeight="1">
      <c r="E310" s="319"/>
      <c r="H310" s="547"/>
    </row>
    <row r="311" spans="1:8" ht="29.1" customHeight="1">
      <c r="E311" s="319"/>
      <c r="H311" s="547"/>
    </row>
    <row r="312" spans="1:8" ht="48.75">
      <c r="A312" s="278"/>
      <c r="B312" s="279" t="s">
        <v>36</v>
      </c>
      <c r="C312" s="280"/>
      <c r="D312" s="280"/>
      <c r="E312" s="281"/>
      <c r="F312" s="282"/>
      <c r="G312" s="283"/>
      <c r="H312" s="281"/>
    </row>
    <row r="313" spans="1:8" s="289" customFormat="1">
      <c r="A313" s="285"/>
      <c r="B313" s="285" t="s">
        <v>29</v>
      </c>
      <c r="C313" s="285"/>
      <c r="D313" s="285"/>
      <c r="E313" s="286" t="s">
        <v>0</v>
      </c>
      <c r="F313" s="287" t="s">
        <v>79</v>
      </c>
      <c r="G313" s="140" t="s">
        <v>323</v>
      </c>
      <c r="H313" s="96" t="s">
        <v>114</v>
      </c>
    </row>
    <row r="314" spans="1:8" ht="29.1" customHeight="1">
      <c r="A314" s="290"/>
      <c r="B314" s="290"/>
      <c r="D314" s="291"/>
      <c r="E314" s="322"/>
      <c r="F314" s="323" t="s">
        <v>116</v>
      </c>
      <c r="G314" s="324"/>
      <c r="H314" s="295" t="s">
        <v>219</v>
      </c>
    </row>
    <row r="315" spans="1:8" ht="29.1" customHeight="1">
      <c r="A315" s="290"/>
      <c r="E315" s="322" t="s">
        <v>2</v>
      </c>
      <c r="F315" s="322" t="s">
        <v>51</v>
      </c>
      <c r="G315" s="382">
        <f>ROUNDUP((((('Exchange rate'!Eur_per_GBP*('UK-R-Coffee Tables'!G303/(1+'Exchange rate'!UK_vat_rate))*1.25)-('Exchange rate'!Eur_per_GBP*('UK-R-Coffee Tables'!G303/(1+'Exchange rate'!UK_vat_rate))*1.25)*0.25)+1)*0.9165)/10,0)*10</f>
        <v>2060</v>
      </c>
      <c r="H315" s="382">
        <f>ROUNDUP((((('Exchange rate'!Eur_per_GBP*('UK-R-Coffee Tables'!H303/(1+'Exchange rate'!UK_vat_rate))*1.25)-('Exchange rate'!Eur_per_GBP*('UK-R-Coffee Tables'!H303/(1+'Exchange rate'!UK_vat_rate))*1.25)*0.25)+1)*0.9165)/10,0)*10</f>
        <v>3700</v>
      </c>
    </row>
    <row r="316" spans="1:8" ht="29.1" customHeight="1">
      <c r="E316" s="322" t="s">
        <v>3</v>
      </c>
      <c r="F316" s="322" t="s">
        <v>57</v>
      </c>
      <c r="G316" s="382">
        <f>ROUNDUP((((('Exchange rate'!Eur_per_GBP*('UK-R-Coffee Tables'!G304/(1+'Exchange rate'!UK_vat_rate))*1.25)-('Exchange rate'!Eur_per_GBP*('UK-R-Coffee Tables'!G304/(1+'Exchange rate'!UK_vat_rate))*1.25)*0.25)+1)*0.9165)/10,0)*10</f>
        <v>2490</v>
      </c>
      <c r="H316" s="382">
        <f>ROUNDUP((((('Exchange rate'!Eur_per_GBP*('UK-R-Coffee Tables'!H304/(1+'Exchange rate'!UK_vat_rate))*1.25)-('Exchange rate'!Eur_per_GBP*('UK-R-Coffee Tables'!H304/(1+'Exchange rate'!UK_vat_rate))*1.25)*0.25)+1)*0.9165)/10,0)*10</f>
        <v>4470</v>
      </c>
    </row>
    <row r="317" spans="1:8" ht="29.1" customHeight="1">
      <c r="A317" s="290"/>
      <c r="E317" s="322" t="s">
        <v>4</v>
      </c>
      <c r="F317" s="322" t="s">
        <v>62</v>
      </c>
      <c r="G317" s="382">
        <f>ROUNDUP((((('Exchange rate'!Eur_per_GBP*('UK-R-Coffee Tables'!G305/(1+'Exchange rate'!UK_vat_rate))*1.25)-('Exchange rate'!Eur_per_GBP*('UK-R-Coffee Tables'!G305/(1+'Exchange rate'!UK_vat_rate))*1.25)*0.25)+1)*0.9165)/10,0)*10</f>
        <v>2960</v>
      </c>
      <c r="H317" s="382">
        <f>ROUNDUP((((('Exchange rate'!Eur_per_GBP*('UK-R-Coffee Tables'!H305/(1+'Exchange rate'!UK_vat_rate))*1.25)-('Exchange rate'!Eur_per_GBP*('UK-R-Coffee Tables'!H305/(1+'Exchange rate'!UK_vat_rate))*1.25)*0.25)+1)*0.9165)/10,0)*10</f>
        <v>5320</v>
      </c>
    </row>
    <row r="318" spans="1:8" ht="29.1" customHeight="1">
      <c r="A318" s="290"/>
      <c r="E318" s="322" t="s">
        <v>5</v>
      </c>
      <c r="F318" s="322" t="s">
        <v>59</v>
      </c>
      <c r="G318" s="382">
        <f>ROUNDUP((((('Exchange rate'!Eur_per_GBP*('UK-R-Coffee Tables'!G306/(1+'Exchange rate'!UK_vat_rate))*1.25)-('Exchange rate'!Eur_per_GBP*('UK-R-Coffee Tables'!G306/(1+'Exchange rate'!UK_vat_rate))*1.25)*0.25)+1)*0.9165)/10,0)*10</f>
        <v>4030</v>
      </c>
      <c r="H318" s="382">
        <f>ROUNDUP((((('Exchange rate'!Eur_per_GBP*('UK-R-Coffee Tables'!H306/(1+'Exchange rate'!UK_vat_rate))*1.25)-('Exchange rate'!Eur_per_GBP*('UK-R-Coffee Tables'!H306/(1+'Exchange rate'!UK_vat_rate))*1.25)*0.25)+1)*0.9165)/10,0)*10</f>
        <v>7240</v>
      </c>
    </row>
    <row r="319" spans="1:8" ht="29.1" customHeight="1">
      <c r="F319" s="322"/>
      <c r="G319" s="326"/>
      <c r="H319" s="319"/>
    </row>
    <row r="320" spans="1:8" ht="29.1" customHeight="1">
      <c r="E320" s="328" t="s">
        <v>22</v>
      </c>
      <c r="H320" s="319"/>
    </row>
    <row r="321" spans="1:8" ht="29.1" customHeight="1">
      <c r="D321" s="300"/>
      <c r="E321" s="301"/>
      <c r="F321" s="320"/>
      <c r="G321" s="342"/>
      <c r="H321" s="320"/>
    </row>
    <row r="322" spans="1:8" s="320" customFormat="1" ht="29.1" customHeight="1">
      <c r="A322" s="284"/>
      <c r="B322" s="284"/>
      <c r="C322" s="284"/>
      <c r="D322" s="284"/>
    </row>
    <row r="323" spans="1:8" ht="29.1" customHeight="1">
      <c r="E323" s="329" t="s">
        <v>14</v>
      </c>
      <c r="F323" s="330"/>
      <c r="G323" s="331"/>
      <c r="H323" s="384">
        <f>ROUNDUP(((('Exchange rate'!Eur_per_GBP*('UK-R-Coffee Tables'!H311/(1+'Exchange rate'!UK_vat_rate))*1.25*0.9165)+1)/10)/1.59,0)*10</f>
        <v>450</v>
      </c>
    </row>
    <row r="324" spans="1:8" ht="29.1" customHeight="1">
      <c r="E324" s="301"/>
      <c r="F324" s="320"/>
      <c r="G324" s="342"/>
      <c r="H324" s="320"/>
    </row>
    <row r="325" spans="1:8" ht="29.1" customHeight="1">
      <c r="E325" s="301"/>
      <c r="H325" s="312"/>
    </row>
    <row r="326" spans="1:8" ht="29.1" customHeight="1"/>
    <row r="327" spans="1:8" ht="46.5" customHeight="1">
      <c r="E327" s="24"/>
      <c r="H327" s="312"/>
    </row>
    <row r="328" spans="1:8" s="289" customFormat="1">
      <c r="A328" s="285"/>
      <c r="B328" s="285" t="s">
        <v>15</v>
      </c>
      <c r="C328" s="285"/>
      <c r="D328" s="285"/>
      <c r="E328" s="286" t="s">
        <v>0</v>
      </c>
      <c r="F328" s="287" t="s">
        <v>79</v>
      </c>
      <c r="G328" s="140" t="s">
        <v>323</v>
      </c>
      <c r="H328" s="96" t="s">
        <v>303</v>
      </c>
    </row>
    <row r="329" spans="1:8" ht="29.1" customHeight="1">
      <c r="A329" s="290"/>
      <c r="B329" s="290"/>
      <c r="D329" s="291"/>
      <c r="E329" s="322"/>
      <c r="F329" s="323" t="s">
        <v>116</v>
      </c>
      <c r="G329" s="324"/>
      <c r="H329" s="295" t="s">
        <v>219</v>
      </c>
    </row>
    <row r="330" spans="1:8" ht="29.1" customHeight="1">
      <c r="A330" s="290"/>
      <c r="E330" s="322" t="s">
        <v>2</v>
      </c>
      <c r="F330" s="322" t="s">
        <v>16</v>
      </c>
      <c r="G330" s="382">
        <f>ROUNDUP((((('Exchange rate'!Eur_per_GBP*('UK-R-Coffee Tables'!G317/(1+'Exchange rate'!UK_vat_rate))*1.25)-('Exchange rate'!Eur_per_GBP*('UK-R-Coffee Tables'!G317/(1+'Exchange rate'!UK_vat_rate))*1.25)*0.25)+1)*0.9165)/10,0)*10</f>
        <v>2580</v>
      </c>
      <c r="H330" s="382">
        <f>ROUNDUP((((('Exchange rate'!Eur_per_GBP*('UK-R-Coffee Tables'!H317/(1+'Exchange rate'!UK_vat_rate))*1.25)-('Exchange rate'!Eur_per_GBP*('UK-R-Coffee Tables'!H317/(1+'Exchange rate'!UK_vat_rate))*1.25)*0.25)+1)*0.9165)/10,0)*10</f>
        <v>4410</v>
      </c>
    </row>
    <row r="331" spans="1:8" ht="29.1" customHeight="1">
      <c r="A331" s="290"/>
      <c r="E331" s="322" t="s">
        <v>3</v>
      </c>
      <c r="F331" s="322" t="s">
        <v>17</v>
      </c>
      <c r="G331" s="382">
        <f>ROUNDUP((((('Exchange rate'!Eur_per_GBP*('UK-R-Coffee Tables'!G318/(1+'Exchange rate'!UK_vat_rate))*1.25)-('Exchange rate'!Eur_per_GBP*('UK-R-Coffee Tables'!G318/(1+'Exchange rate'!UK_vat_rate))*1.25)*0.25)+1)*0.9165)/10,0)*10</f>
        <v>3720</v>
      </c>
      <c r="H331" s="382">
        <f>ROUNDUP((((('Exchange rate'!Eur_per_GBP*('UK-R-Coffee Tables'!H318/(1+'Exchange rate'!UK_vat_rate))*1.25)-('Exchange rate'!Eur_per_GBP*('UK-R-Coffee Tables'!H318/(1+'Exchange rate'!UK_vat_rate))*1.25)*0.25)+1)*0.9165)/10,0)*10</f>
        <v>6350</v>
      </c>
    </row>
    <row r="332" spans="1:8" ht="29.1" customHeight="1">
      <c r="A332" s="290"/>
      <c r="E332" s="322" t="s">
        <v>4</v>
      </c>
      <c r="F332" s="322" t="s">
        <v>55</v>
      </c>
      <c r="G332" s="382">
        <f>ROUNDUP((((('Exchange rate'!Eur_per_GBP*('UK-R-Coffee Tables'!G319/(1+'Exchange rate'!UK_vat_rate))*1.25)-('Exchange rate'!Eur_per_GBP*('UK-R-Coffee Tables'!G319/(1+'Exchange rate'!UK_vat_rate))*1.25)*0.25)+1)*0.9165)/10,0)*10</f>
        <v>5060</v>
      </c>
      <c r="H332" s="382">
        <f>ROUNDUP((((('Exchange rate'!Eur_per_GBP*('UK-R-Coffee Tables'!H319/(1+'Exchange rate'!UK_vat_rate))*1.25)-('Exchange rate'!Eur_per_GBP*('UK-R-Coffee Tables'!H319/(1+'Exchange rate'!UK_vat_rate))*1.25)*0.25)+1)*0.9165)/10,0)*10</f>
        <v>8630</v>
      </c>
    </row>
    <row r="333" spans="1:8" ht="29.1" customHeight="1">
      <c r="F333" s="322"/>
      <c r="G333" s="326"/>
      <c r="H333" s="319"/>
    </row>
    <row r="334" spans="1:8" ht="29.1" customHeight="1">
      <c r="E334" s="328" t="s">
        <v>22</v>
      </c>
      <c r="H334" s="319"/>
    </row>
    <row r="335" spans="1:8" ht="29.1" customHeight="1">
      <c r="D335" s="300"/>
      <c r="E335" s="301"/>
      <c r="H335" s="320"/>
    </row>
    <row r="336" spans="1:8" ht="29.1" customHeight="1"/>
    <row r="337" spans="1:9" ht="29.1" customHeight="1">
      <c r="E337" s="329" t="s">
        <v>14</v>
      </c>
      <c r="F337" s="330"/>
      <c r="G337" s="331"/>
      <c r="H337" s="384">
        <f>ROUNDUP(((('Exchange rate'!Eur_per_GBP*('UK-R-Coffee Tables'!H324/(1+'Exchange rate'!UK_vat_rate))*1.25*0.9165)+1)/10)/1.59,0)*10</f>
        <v>450</v>
      </c>
    </row>
    <row r="338" spans="1:9" ht="29.1" customHeight="1">
      <c r="E338" s="301"/>
      <c r="H338" s="312"/>
    </row>
    <row r="339" spans="1:9" ht="29.1" customHeight="1">
      <c r="E339" s="301"/>
      <c r="H339" s="312"/>
    </row>
    <row r="340" spans="1:9" ht="29.1" customHeight="1">
      <c r="A340" s="285"/>
      <c r="B340" s="26" t="s">
        <v>91</v>
      </c>
      <c r="C340" s="285"/>
      <c r="D340" s="285"/>
      <c r="E340" s="286" t="s">
        <v>0</v>
      </c>
      <c r="F340" s="287" t="s">
        <v>79</v>
      </c>
      <c r="G340" s="140" t="s">
        <v>323</v>
      </c>
      <c r="H340" s="96" t="s">
        <v>303</v>
      </c>
      <c r="I340" s="289"/>
    </row>
    <row r="341" spans="1:9" ht="29.1" customHeight="1">
      <c r="A341" s="290"/>
      <c r="B341" s="290"/>
      <c r="D341" s="291"/>
      <c r="E341" s="322"/>
      <c r="F341" s="323" t="s">
        <v>116</v>
      </c>
      <c r="G341" s="324"/>
      <c r="H341" s="220" t="s">
        <v>702</v>
      </c>
    </row>
    <row r="342" spans="1:9" ht="29.1" customHeight="1">
      <c r="A342" s="290"/>
      <c r="E342" s="322" t="s">
        <v>2</v>
      </c>
      <c r="F342" s="16" t="s">
        <v>60</v>
      </c>
      <c r="G342" s="382">
        <f>ROUNDUP((((('Exchange rate'!Eur_per_GBP*('UK-R-Coffee Tables'!G328/(1+'Exchange rate'!UK_vat_rate))*1.25)-('Exchange rate'!Eur_per_GBP*('UK-R-Coffee Tables'!G328/(1+'Exchange rate'!UK_vat_rate))*1.25)*0.25)+1)*0.9165)/10,0)*10</f>
        <v>3330</v>
      </c>
      <c r="H342" s="382">
        <f>ROUNDUP((((('Exchange rate'!Eur_per_GBP*('UK-R-Coffee Tables'!H328/(1+'Exchange rate'!UK_vat_rate))*1.25)-('Exchange rate'!Eur_per_GBP*('UK-R-Coffee Tables'!H328/(1+'Exchange rate'!UK_vat_rate))*1.25)*0.25)+1)*0.9165)/10,0)*10</f>
        <v>5300</v>
      </c>
    </row>
    <row r="343" spans="1:9" ht="29.1" customHeight="1">
      <c r="A343" s="290"/>
      <c r="E343" s="322" t="s">
        <v>3</v>
      </c>
      <c r="F343" s="16" t="s">
        <v>49</v>
      </c>
      <c r="G343" s="382">
        <f>ROUNDUP((((('Exchange rate'!Eur_per_GBP*('UK-R-Coffee Tables'!G329/(1+'Exchange rate'!UK_vat_rate))*1.25)-('Exchange rate'!Eur_per_GBP*('UK-R-Coffee Tables'!G329/(1+'Exchange rate'!UK_vat_rate))*1.25)*0.25)+1)*0.9165)/10,0)*10</f>
        <v>3980</v>
      </c>
      <c r="H343" s="382">
        <f>ROUNDUP((((('Exchange rate'!Eur_per_GBP*('UK-R-Coffee Tables'!H329/(1+'Exchange rate'!UK_vat_rate))*1.25)-('Exchange rate'!Eur_per_GBP*('UK-R-Coffee Tables'!H329/(1+'Exchange rate'!UK_vat_rate))*1.25)*0.25)+1)*0.9165)/10,0)*10</f>
        <v>6320</v>
      </c>
    </row>
    <row r="344" spans="1:9" ht="29.1" customHeight="1">
      <c r="A344" s="290"/>
      <c r="E344" s="322" t="s">
        <v>4</v>
      </c>
      <c r="F344" s="16" t="s">
        <v>735</v>
      </c>
      <c r="G344" s="382">
        <f>ROUNDUP((((('Exchange rate'!Eur_per_GBP*('UK-R-Coffee Tables'!G330/(1+'Exchange rate'!UK_vat_rate))*1.25)-('Exchange rate'!Eur_per_GBP*('UK-R-Coffee Tables'!G330/(1+'Exchange rate'!UK_vat_rate))*1.25)*0.25)+1)*0.9165)/10,0)*10</f>
        <v>5430</v>
      </c>
      <c r="H344" s="382">
        <f>ROUNDUP((((('Exchange rate'!Eur_per_GBP*('UK-R-Coffee Tables'!H330/(1+'Exchange rate'!UK_vat_rate))*1.25)-('Exchange rate'!Eur_per_GBP*('UK-R-Coffee Tables'!H330/(1+'Exchange rate'!UK_vat_rate))*1.25)*0.25)+1)*0.9165)/10,0)*10</f>
        <v>8630</v>
      </c>
    </row>
    <row r="345" spans="1:9" ht="27" customHeight="1">
      <c r="F345" s="322"/>
      <c r="G345" s="326"/>
      <c r="H345" s="382"/>
    </row>
    <row r="346" spans="1:9">
      <c r="E346" s="328" t="s">
        <v>22</v>
      </c>
      <c r="H346" s="382"/>
    </row>
    <row r="347" spans="1:9">
      <c r="D347" s="300"/>
      <c r="E347" s="301"/>
      <c r="H347" s="382"/>
    </row>
    <row r="348" spans="1:9">
      <c r="H348" s="382"/>
    </row>
    <row r="349" spans="1:9">
      <c r="E349" s="329" t="s">
        <v>14</v>
      </c>
      <c r="F349" s="330"/>
      <c r="G349" s="331"/>
      <c r="H349" s="383">
        <f>ROUNDUP((((('Exchange rate'!Eur_per_GBP*('UK-R-Coffee Tables'!H335/(1+'Exchange rate'!UK_vat_rate))*1.25)-('Exchange rate'!Eur_per_GBP*('UK-R-Coffee Tables'!H335/(1+'Exchange rate'!UK_vat_rate))*1.25)*0.25)+1)*0.9165)/10,0)*10</f>
        <v>530</v>
      </c>
    </row>
    <row r="350" spans="1:9">
      <c r="E350" s="301"/>
      <c r="H350" s="312"/>
    </row>
    <row r="353" spans="1:8" ht="29.1" customHeight="1">
      <c r="E353" s="301"/>
      <c r="H353" s="312"/>
    </row>
    <row r="354" spans="1:8" ht="29.1" customHeight="1"/>
    <row r="355" spans="1:8" ht="29.1" customHeight="1">
      <c r="E355" s="24"/>
      <c r="H355" s="312"/>
    </row>
    <row r="356" spans="1:8" ht="29.1" customHeight="1">
      <c r="E356" s="310"/>
      <c r="H356" s="312"/>
    </row>
    <row r="357" spans="1:8" ht="29.1" customHeight="1">
      <c r="A357" s="343"/>
      <c r="B357" s="343"/>
      <c r="C357" s="343"/>
      <c r="D357" s="344"/>
      <c r="E357" s="345"/>
      <c r="F357" s="346"/>
      <c r="G357" s="347"/>
      <c r="H357" s="348"/>
    </row>
    <row r="358" spans="1:8" ht="27" customHeight="1">
      <c r="E358" s="310"/>
      <c r="H358" s="312"/>
    </row>
  </sheetData>
  <mergeCells count="1">
    <mergeCell ref="A1:H1"/>
  </mergeCells>
  <printOptions horizontalCentered="1"/>
  <pageMargins left="0.67" right="0.67" top="0.79166666666666663" bottom="0.79000000000000015" header="0.39000000000000007" footer="0.39000000000000007"/>
  <pageSetup paperSize="9" scale="38" fitToHeight="5" orientation="portrait" copies="4" r:id="rId1"/>
  <headerFooter>
    <oddHeader>&amp;L&amp;"Calibri (Body),Regular"&amp;16Tom Faulkner EU Trade Price List - 2022
&amp;R&amp;"Calibri (Body),Regular"&amp;16Coffee Tables</oddHeader>
    <oddFooter>&amp;R&amp;"Calibri (Body),Regular"&amp;16&amp;P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C548E-FC46-4C9B-9AA2-5951787BBBAC}">
  <sheetPr codeName="Sheet18">
    <tabColor rgb="FFFFC000"/>
  </sheetPr>
  <dimension ref="A1:J373"/>
  <sheetViews>
    <sheetView showGridLines="0" view="pageLayout" topLeftCell="A259" zoomScale="40" zoomScaleNormal="120" zoomScalePageLayoutView="40" workbookViewId="0">
      <selection activeCell="H279" sqref="H279"/>
    </sheetView>
  </sheetViews>
  <sheetFormatPr defaultColWidth="11" defaultRowHeight="26.25"/>
  <cols>
    <col min="1" max="1" width="4.625" style="284" customWidth="1"/>
    <col min="2" max="2" width="16" style="284" customWidth="1"/>
    <col min="3" max="3" width="25.125" style="284" customWidth="1"/>
    <col min="4" max="4" width="27" style="284" customWidth="1"/>
    <col min="5" max="5" width="9.125" style="275" customWidth="1"/>
    <col min="6" max="6" width="18.125" style="275" bestFit="1" customWidth="1"/>
    <col min="7" max="7" width="24.625" style="276" bestFit="1" customWidth="1"/>
    <col min="8" max="8" width="32.125" style="309" customWidth="1"/>
    <col min="9" max="9" width="32.875" style="275" customWidth="1"/>
    <col min="10" max="10" width="20.625" style="284" customWidth="1"/>
    <col min="11" max="16384" width="11" style="284"/>
  </cols>
  <sheetData>
    <row r="1" spans="1:9" s="275" customFormat="1" ht="36">
      <c r="A1" s="702" t="s">
        <v>205</v>
      </c>
      <c r="B1" s="702"/>
      <c r="C1" s="702"/>
      <c r="D1" s="702"/>
      <c r="E1" s="702"/>
      <c r="F1" s="702"/>
      <c r="G1" s="702"/>
      <c r="H1" s="702"/>
      <c r="I1" s="702"/>
    </row>
    <row r="2" spans="1:9" s="275" customFormat="1">
      <c r="A2" s="276"/>
      <c r="B2" s="276"/>
      <c r="C2" s="276"/>
      <c r="D2" s="276"/>
      <c r="E2" s="276"/>
      <c r="F2" s="276"/>
      <c r="G2" s="276"/>
      <c r="H2" s="277"/>
      <c r="I2" s="276"/>
    </row>
    <row r="3" spans="1:9" ht="48.75">
      <c r="A3" s="278" t="s">
        <v>23</v>
      </c>
      <c r="B3" s="279" t="s">
        <v>28</v>
      </c>
      <c r="C3" s="280"/>
      <c r="D3" s="280"/>
      <c r="E3" s="281"/>
      <c r="F3" s="281"/>
      <c r="G3" s="282"/>
      <c r="H3" s="283"/>
      <c r="I3" s="281"/>
    </row>
    <row r="4" spans="1:9" s="289" customFormat="1" ht="25.5" customHeight="1">
      <c r="A4" s="285"/>
      <c r="B4" s="285" t="s">
        <v>8</v>
      </c>
      <c r="C4" s="285"/>
      <c r="D4" s="285"/>
      <c r="E4" s="286" t="s">
        <v>0</v>
      </c>
      <c r="F4" s="700" t="s">
        <v>94</v>
      </c>
      <c r="G4" s="707"/>
      <c r="H4" s="140" t="s">
        <v>341</v>
      </c>
      <c r="I4" s="266"/>
    </row>
    <row r="5" spans="1:9" ht="23.1" customHeight="1">
      <c r="A5" s="290"/>
      <c r="B5" s="290"/>
      <c r="D5" s="291"/>
      <c r="E5" s="292"/>
      <c r="F5" s="273" t="s">
        <v>116</v>
      </c>
      <c r="G5" s="426" t="s">
        <v>149</v>
      </c>
      <c r="H5" s="294"/>
      <c r="I5" s="295"/>
    </row>
    <row r="6" spans="1:9" ht="27" customHeight="1">
      <c r="A6" s="290"/>
      <c r="E6" s="292" t="s">
        <v>2</v>
      </c>
      <c r="F6" s="111" t="s">
        <v>56</v>
      </c>
      <c r="G6" s="150" t="s">
        <v>140</v>
      </c>
      <c r="H6" s="216">
        <f>ROUNDUP(((USD_per_GBP*('UK-R-Coffee Tables'!G6/(1+'Exchange rate'!UK_vat_rate)))+1)/10,0)*10</f>
        <v>2210</v>
      </c>
      <c r="I6" s="296"/>
    </row>
    <row r="7" spans="1:9">
      <c r="A7" s="290"/>
      <c r="E7" s="292" t="s">
        <v>3</v>
      </c>
      <c r="F7" s="111" t="s">
        <v>49</v>
      </c>
      <c r="G7" s="150" t="s">
        <v>141</v>
      </c>
      <c r="H7" s="216">
        <f>ROUNDUP(((USD_per_GBP*('UK-R-Coffee Tables'!G7/(1+'Exchange rate'!UK_vat_rate)))+1)/10,0)*10</f>
        <v>2820</v>
      </c>
      <c r="I7" s="296"/>
    </row>
    <row r="8" spans="1:9">
      <c r="A8" s="290"/>
      <c r="E8" s="292" t="s">
        <v>4</v>
      </c>
      <c r="F8" s="111" t="s">
        <v>50</v>
      </c>
      <c r="G8" s="150" t="s">
        <v>142</v>
      </c>
      <c r="H8" s="216">
        <f>ROUNDUP(((USD_per_GBP*('UK-R-Coffee Tables'!G8/(1+'Exchange rate'!UK_vat_rate)))+1)/10,0)*10</f>
        <v>3750</v>
      </c>
      <c r="I8" s="296"/>
    </row>
    <row r="9" spans="1:9">
      <c r="A9" s="290"/>
      <c r="E9" s="292"/>
      <c r="F9" s="292"/>
      <c r="G9" s="292"/>
      <c r="H9" s="296"/>
      <c r="I9" s="296"/>
    </row>
    <row r="10" spans="1:9">
      <c r="A10" s="290"/>
      <c r="E10" s="292"/>
      <c r="F10" s="292"/>
      <c r="G10" s="292"/>
      <c r="H10" s="296"/>
      <c r="I10" s="296"/>
    </row>
    <row r="11" spans="1:9">
      <c r="A11" s="290"/>
      <c r="E11" s="297" t="s">
        <v>22</v>
      </c>
      <c r="F11" s="297"/>
      <c r="G11" s="292"/>
      <c r="H11" s="298"/>
      <c r="I11" s="299"/>
    </row>
    <row r="12" spans="1:9">
      <c r="A12" s="290"/>
      <c r="D12" s="300"/>
      <c r="E12" s="301"/>
      <c r="F12" s="301"/>
      <c r="G12" s="292"/>
      <c r="H12" s="298"/>
      <c r="I12" s="299"/>
    </row>
    <row r="13" spans="1:9">
      <c r="A13" s="290"/>
      <c r="E13" s="299"/>
      <c r="F13" s="299"/>
      <c r="G13" s="292"/>
      <c r="H13" s="298"/>
      <c r="I13" s="299"/>
    </row>
    <row r="14" spans="1:9">
      <c r="A14" s="290"/>
      <c r="E14" s="302" t="s">
        <v>14</v>
      </c>
      <c r="F14" s="302"/>
      <c r="G14" s="303"/>
      <c r="H14" s="304"/>
      <c r="I14" s="259">
        <f>ROUNDUP(((USD_per_GBP*('UK-R-Coffee Tables'!H14/(1+'Exchange rate'!UK_vat_rate)))+1)/10,0)*10</f>
        <v>870</v>
      </c>
    </row>
    <row r="15" spans="1:9">
      <c r="A15" s="290"/>
      <c r="E15" s="301"/>
      <c r="F15" s="301"/>
      <c r="G15" s="292"/>
      <c r="H15" s="298"/>
      <c r="I15" s="299"/>
    </row>
    <row r="16" spans="1:9">
      <c r="A16" s="290"/>
      <c r="E16" s="299"/>
      <c r="F16" s="299"/>
      <c r="G16" s="292"/>
      <c r="H16" s="298"/>
      <c r="I16" s="299"/>
    </row>
    <row r="17" spans="1:9">
      <c r="A17" s="290"/>
      <c r="E17" s="306" t="s">
        <v>78</v>
      </c>
      <c r="F17" s="306"/>
      <c r="G17" s="303"/>
      <c r="H17" s="304"/>
      <c r="I17" s="259">
        <f>ROUNDUP(((USD_per_GBP*('UK-R-Coffee Tables'!H17/(1+'Exchange rate'!UK_vat_rate)))+1)/10,0)*10</f>
        <v>2490</v>
      </c>
    </row>
    <row r="18" spans="1:9">
      <c r="A18" s="290"/>
      <c r="E18" s="310"/>
      <c r="F18" s="310"/>
    </row>
    <row r="19" spans="1:9" s="289" customFormat="1" ht="30" customHeight="1">
      <c r="A19" s="285"/>
      <c r="B19" s="285" t="s">
        <v>29</v>
      </c>
      <c r="C19" s="285"/>
      <c r="D19" s="285"/>
      <c r="E19" s="286" t="s">
        <v>0</v>
      </c>
      <c r="F19" s="705" t="s">
        <v>94</v>
      </c>
      <c r="G19" s="706"/>
      <c r="H19" s="140" t="s">
        <v>341</v>
      </c>
      <c r="I19" s="266"/>
    </row>
    <row r="20" spans="1:9">
      <c r="A20" s="290"/>
      <c r="B20" s="290"/>
      <c r="D20" s="291"/>
      <c r="E20" s="292"/>
      <c r="F20" s="191" t="s">
        <v>116</v>
      </c>
      <c r="G20" s="191" t="s">
        <v>149</v>
      </c>
      <c r="H20" s="294"/>
      <c r="I20" s="295"/>
    </row>
    <row r="21" spans="1:9">
      <c r="A21" s="290"/>
      <c r="E21" s="292" t="s">
        <v>2</v>
      </c>
      <c r="F21" s="64" t="s">
        <v>51</v>
      </c>
      <c r="G21" s="64" t="s">
        <v>143</v>
      </c>
      <c r="H21" s="216">
        <f>ROUNDUP(((USD_per_GBP*('UK-R-Coffee Tables'!G21/(1+'Exchange rate'!UK_vat_rate)))+1)/10,0)*10</f>
        <v>3350</v>
      </c>
      <c r="I21" s="296"/>
    </row>
    <row r="22" spans="1:9">
      <c r="A22" s="290"/>
      <c r="E22" s="292" t="s">
        <v>69</v>
      </c>
      <c r="F22" s="64" t="s">
        <v>57</v>
      </c>
      <c r="G22" s="64" t="s">
        <v>144</v>
      </c>
      <c r="H22" s="216">
        <f>ROUNDUP(((USD_per_GBP*('UK-R-Coffee Tables'!G22/(1+'Exchange rate'!UK_vat_rate)))+1)/10,0)*10</f>
        <v>4050</v>
      </c>
      <c r="I22" s="296"/>
    </row>
    <row r="23" spans="1:9">
      <c r="A23" s="290"/>
      <c r="E23" s="292" t="s">
        <v>4</v>
      </c>
      <c r="F23" s="64" t="s">
        <v>52</v>
      </c>
      <c r="G23" s="64" t="s">
        <v>145</v>
      </c>
      <c r="H23" s="216">
        <f>ROUNDUP(((USD_per_GBP*('UK-R-Coffee Tables'!G23/(1+'Exchange rate'!UK_vat_rate)))+1)/10,0)*10</f>
        <v>4820</v>
      </c>
      <c r="I23" s="65"/>
    </row>
    <row r="24" spans="1:9">
      <c r="A24" s="290"/>
      <c r="E24" s="292" t="s">
        <v>53</v>
      </c>
      <c r="F24" s="64" t="s">
        <v>54</v>
      </c>
      <c r="G24" s="64" t="s">
        <v>146</v>
      </c>
      <c r="H24" s="216">
        <f>ROUNDUP(((USD_per_GBP*('UK-R-Coffee Tables'!G24/(1+'Exchange rate'!UK_vat_rate)))+1)/10,0)*10</f>
        <v>6560</v>
      </c>
      <c r="I24" s="296"/>
    </row>
    <row r="25" spans="1:9">
      <c r="A25" s="290"/>
      <c r="E25" s="292"/>
      <c r="F25" s="292"/>
      <c r="G25" s="292"/>
      <c r="H25" s="296"/>
      <c r="I25" s="296"/>
    </row>
    <row r="26" spans="1:9">
      <c r="A26" s="290"/>
      <c r="E26" s="292"/>
      <c r="F26" s="292"/>
      <c r="G26" s="292"/>
      <c r="H26" s="296"/>
      <c r="I26" s="296"/>
    </row>
    <row r="27" spans="1:9">
      <c r="E27" s="297" t="s">
        <v>22</v>
      </c>
      <c r="F27" s="297"/>
      <c r="G27" s="292"/>
      <c r="H27" s="298"/>
      <c r="I27" s="299"/>
    </row>
    <row r="28" spans="1:9">
      <c r="E28" s="301"/>
      <c r="F28" s="301"/>
      <c r="G28" s="292"/>
      <c r="H28" s="298"/>
      <c r="I28" s="308"/>
    </row>
    <row r="30" spans="1:9">
      <c r="E30" s="302" t="s">
        <v>14</v>
      </c>
      <c r="F30" s="302"/>
      <c r="G30" s="303"/>
      <c r="H30" s="304"/>
      <c r="I30" s="259">
        <f>ROUNDUP(((USD_per_GBP*('UK-R-Coffee Tables'!H30/(1+'Exchange rate'!UK_vat_rate)))+1)/10,0)*10</f>
        <v>870</v>
      </c>
    </row>
    <row r="31" spans="1:9">
      <c r="E31" s="301"/>
      <c r="F31" s="301"/>
      <c r="G31" s="292"/>
      <c r="H31" s="298"/>
      <c r="I31" s="299"/>
    </row>
    <row r="33" spans="1:9">
      <c r="E33" s="306" t="s">
        <v>78</v>
      </c>
      <c r="F33" s="306"/>
      <c r="G33" s="303"/>
      <c r="H33" s="304"/>
      <c r="I33" s="259">
        <f>ROUNDUP(((USD_per_GBP*('UK-R-Coffee Tables'!H33/(1+'Exchange rate'!UK_vat_rate)))+1)/10,0)*10</f>
        <v>2490</v>
      </c>
    </row>
    <row r="34" spans="1:9">
      <c r="E34" s="310"/>
      <c r="F34" s="310"/>
    </row>
    <row r="35" spans="1:9" ht="48.75">
      <c r="A35" s="278" t="s">
        <v>23</v>
      </c>
      <c r="B35" s="279" t="s">
        <v>33</v>
      </c>
      <c r="C35" s="280"/>
      <c r="D35" s="280"/>
      <c r="E35" s="281"/>
      <c r="F35" s="281"/>
      <c r="G35" s="282"/>
      <c r="H35" s="283"/>
      <c r="I35" s="281"/>
    </row>
    <row r="36" spans="1:9" s="289" customFormat="1" ht="24" customHeight="1">
      <c r="A36" s="285"/>
      <c r="B36" s="26" t="s">
        <v>43</v>
      </c>
      <c r="C36" s="285"/>
      <c r="D36" s="285"/>
      <c r="E36" s="286" t="s">
        <v>0</v>
      </c>
      <c r="F36" s="705" t="s">
        <v>94</v>
      </c>
      <c r="G36" s="706"/>
      <c r="H36" s="140" t="s">
        <v>459</v>
      </c>
      <c r="I36" s="313"/>
    </row>
    <row r="37" spans="1:9" ht="24" customHeight="1">
      <c r="A37" s="290"/>
      <c r="B37" s="290"/>
      <c r="D37" s="291"/>
      <c r="E37" s="292"/>
      <c r="F37" s="191" t="s">
        <v>116</v>
      </c>
      <c r="G37" s="151" t="s">
        <v>149</v>
      </c>
      <c r="H37" s="314"/>
      <c r="I37" s="315"/>
    </row>
    <row r="38" spans="1:9" s="316" customFormat="1">
      <c r="A38" s="290"/>
      <c r="B38" s="284"/>
      <c r="C38" s="284"/>
      <c r="D38" s="284"/>
      <c r="E38" s="292" t="s">
        <v>2</v>
      </c>
      <c r="F38" s="64" t="s">
        <v>81</v>
      </c>
      <c r="G38" s="151" t="s">
        <v>147</v>
      </c>
      <c r="H38" s="216">
        <f>ROUNDUP(((USD_per_GBP*('UK-R-Coffee Tables'!G38/(1+'Exchange rate'!UK_vat_rate)))+1)/10,0)*10</f>
        <v>5070</v>
      </c>
      <c r="I38" s="296"/>
    </row>
    <row r="39" spans="1:9" s="316" customFormat="1">
      <c r="A39" s="290"/>
      <c r="B39" s="284"/>
      <c r="C39" s="284"/>
      <c r="D39" s="284"/>
      <c r="E39" s="292" t="s">
        <v>3</v>
      </c>
      <c r="F39" s="64" t="s">
        <v>51</v>
      </c>
      <c r="G39" s="151" t="s">
        <v>148</v>
      </c>
      <c r="H39" s="216">
        <f>ROUNDUP(((USD_per_GBP*('UK-R-Coffee Tables'!G39/(1+'Exchange rate'!UK_vat_rate)))+1)/10,0)*10</f>
        <v>8140</v>
      </c>
      <c r="I39" s="296"/>
    </row>
    <row r="40" spans="1:9" s="316" customFormat="1">
      <c r="A40" s="284"/>
      <c r="B40" s="284"/>
      <c r="C40" s="284"/>
      <c r="D40" s="284"/>
      <c r="E40" s="292"/>
      <c r="F40" s="292"/>
      <c r="G40" s="292"/>
      <c r="H40" s="65"/>
      <c r="I40" s="294"/>
    </row>
    <row r="41" spans="1:9" s="316" customFormat="1">
      <c r="A41" s="284"/>
      <c r="B41" s="284"/>
      <c r="C41" s="284"/>
      <c r="D41" s="284"/>
      <c r="E41" s="292"/>
      <c r="F41" s="292"/>
      <c r="G41" s="292"/>
      <c r="H41" s="294"/>
      <c r="I41" s="294"/>
    </row>
    <row r="42" spans="1:9" s="316" customFormat="1">
      <c r="E42" s="297" t="s">
        <v>22</v>
      </c>
      <c r="F42" s="297"/>
      <c r="G42" s="292"/>
      <c r="H42" s="298"/>
      <c r="I42" s="299"/>
    </row>
    <row r="43" spans="1:9" s="316" customFormat="1">
      <c r="D43" s="317"/>
      <c r="E43" s="301"/>
      <c r="F43" s="301"/>
      <c r="G43" s="299"/>
      <c r="H43" s="298"/>
      <c r="I43" s="299"/>
    </row>
    <row r="44" spans="1:9" s="316" customFormat="1" ht="23.25">
      <c r="D44" s="317"/>
      <c r="E44" s="318"/>
      <c r="F44" s="318"/>
    </row>
    <row r="45" spans="1:9" s="316" customFormat="1">
      <c r="D45" s="317"/>
      <c r="E45" s="299"/>
      <c r="F45" s="299"/>
      <c r="G45" s="292"/>
      <c r="H45" s="298"/>
      <c r="I45" s="308"/>
    </row>
    <row r="46" spans="1:9">
      <c r="A46" s="316"/>
      <c r="B46" s="316"/>
      <c r="C46" s="316"/>
      <c r="D46" s="317"/>
      <c r="E46" s="319"/>
      <c r="F46" s="319"/>
      <c r="G46" s="292"/>
      <c r="H46" s="298"/>
      <c r="I46" s="299"/>
    </row>
    <row r="47" spans="1:9">
      <c r="E47" s="311"/>
      <c r="F47" s="311"/>
      <c r="I47" s="312"/>
    </row>
    <row r="48" spans="1:9" ht="48.75">
      <c r="A48" s="278" t="s">
        <v>23</v>
      </c>
      <c r="B48" s="25" t="s">
        <v>553</v>
      </c>
      <c r="C48" s="280"/>
      <c r="D48" s="280"/>
      <c r="E48" s="281"/>
      <c r="F48" s="281"/>
      <c r="G48" s="282"/>
      <c r="H48" s="283"/>
      <c r="I48" s="281"/>
    </row>
    <row r="49" spans="1:9" s="289" customFormat="1" ht="24" customHeight="1">
      <c r="A49" s="285"/>
      <c r="B49" s="26"/>
      <c r="C49" s="285"/>
      <c r="D49" s="285"/>
      <c r="E49" s="286" t="s">
        <v>0</v>
      </c>
      <c r="F49" s="705" t="s">
        <v>94</v>
      </c>
      <c r="G49" s="706"/>
      <c r="H49" s="140" t="s">
        <v>598</v>
      </c>
      <c r="I49" s="313"/>
    </row>
    <row r="50" spans="1:9" ht="24" customHeight="1">
      <c r="A50" s="290"/>
      <c r="B50" s="290"/>
      <c r="D50" s="291"/>
      <c r="E50" s="292"/>
      <c r="F50" s="191" t="s">
        <v>116</v>
      </c>
      <c r="G50" s="151" t="s">
        <v>149</v>
      </c>
      <c r="H50" s="716" t="s">
        <v>600</v>
      </c>
      <c r="I50" s="717"/>
    </row>
    <row r="51" spans="1:9" s="316" customFormat="1">
      <c r="A51" s="290"/>
      <c r="B51" s="284"/>
      <c r="C51" s="284"/>
      <c r="D51" s="284"/>
      <c r="E51" s="292"/>
      <c r="F51" s="64" t="s">
        <v>603</v>
      </c>
      <c r="G51" s="151" t="s">
        <v>604</v>
      </c>
      <c r="H51" s="216">
        <f>ROUNDUP(((USD_per_GBP*('UK-R-Coffee Tables'!G51/(1+'Exchange rate'!UK_vat_rate)))+1)/10,0)*10</f>
        <v>7970</v>
      </c>
      <c r="I51" s="296"/>
    </row>
    <row r="52" spans="1:9" s="316" customFormat="1">
      <c r="A52" s="290"/>
      <c r="B52" s="284"/>
      <c r="C52" s="284"/>
      <c r="D52" s="284"/>
      <c r="E52" s="292"/>
      <c r="F52" s="64"/>
      <c r="G52" s="151"/>
      <c r="H52" s="216"/>
      <c r="I52" s="296"/>
    </row>
    <row r="53" spans="1:9" s="316" customFormat="1">
      <c r="A53" s="284"/>
      <c r="B53" s="284"/>
      <c r="C53" s="284"/>
      <c r="D53" s="284"/>
      <c r="E53" s="292"/>
      <c r="F53" s="292"/>
      <c r="G53" s="292"/>
      <c r="H53" s="65"/>
      <c r="I53" s="294"/>
    </row>
    <row r="54" spans="1:9" s="316" customFormat="1">
      <c r="A54" s="284"/>
      <c r="B54" s="284"/>
      <c r="C54" s="284"/>
      <c r="D54" s="284"/>
      <c r="E54" s="292"/>
      <c r="F54" s="292"/>
      <c r="G54" s="292"/>
      <c r="H54" s="294"/>
      <c r="I54" s="294"/>
    </row>
    <row r="55" spans="1:9" s="316" customFormat="1">
      <c r="E55" s="297"/>
      <c r="F55" s="297"/>
      <c r="G55" s="292"/>
      <c r="H55" s="298"/>
      <c r="I55" s="299"/>
    </row>
    <row r="56" spans="1:9" s="316" customFormat="1">
      <c r="D56" s="317"/>
      <c r="E56" s="302" t="s">
        <v>14</v>
      </c>
      <c r="F56" s="302"/>
      <c r="G56" s="303"/>
      <c r="H56" s="304"/>
      <c r="I56" s="259">
        <f>ROUNDUP(((USD_per_GBP*('UK-R-Coffee Tables'!H58/(1+'Exchange rate'!UK_vat_rate)))+1)/10,0)*10</f>
        <v>1030</v>
      </c>
    </row>
    <row r="57" spans="1:9" s="316" customFormat="1" ht="23.25">
      <c r="D57" s="317"/>
      <c r="E57" s="318"/>
      <c r="F57" s="318"/>
    </row>
    <row r="58" spans="1:9" s="316" customFormat="1">
      <c r="D58" s="317"/>
      <c r="E58" s="179" t="s">
        <v>624</v>
      </c>
      <c r="F58" s="302"/>
      <c r="G58" s="303"/>
      <c r="H58" s="304"/>
      <c r="I58" s="569">
        <f>ROUNDUP(((USD_per_GBP*('UK-R-Coffee Tables'!H61/(1+'Exchange rate'!UK_vat_rate)))+1)/10,0)*10</f>
        <v>1770</v>
      </c>
    </row>
    <row r="59" spans="1:9" s="316" customFormat="1">
      <c r="D59" s="317"/>
      <c r="E59" s="60"/>
      <c r="F59" s="299"/>
      <c r="G59" s="292"/>
      <c r="H59" s="298"/>
      <c r="I59" s="694"/>
    </row>
    <row r="60" spans="1:9" s="316" customFormat="1">
      <c r="D60" s="317"/>
      <c r="E60" s="60"/>
      <c r="F60" s="299"/>
      <c r="G60" s="292"/>
      <c r="H60" s="298"/>
      <c r="I60" s="694"/>
    </row>
    <row r="61" spans="1:9" s="316" customFormat="1">
      <c r="D61" s="317"/>
      <c r="E61" s="60"/>
      <c r="F61" s="299"/>
      <c r="G61" s="292"/>
      <c r="H61" s="298"/>
      <c r="I61" s="694"/>
    </row>
    <row r="62" spans="1:9" s="316" customFormat="1">
      <c r="D62" s="317"/>
      <c r="E62" s="60"/>
      <c r="F62" s="299"/>
      <c r="G62" s="292"/>
      <c r="H62" s="298"/>
      <c r="I62" s="694"/>
    </row>
    <row r="63" spans="1:9" s="316" customFormat="1">
      <c r="D63" s="317"/>
      <c r="E63" s="60"/>
      <c r="F63" s="299"/>
      <c r="G63" s="292"/>
      <c r="H63" s="298"/>
      <c r="I63" s="694"/>
    </row>
    <row r="64" spans="1:9" s="316" customFormat="1">
      <c r="D64" s="317"/>
      <c r="E64" s="60"/>
      <c r="F64" s="299"/>
      <c r="G64" s="292"/>
      <c r="H64" s="298"/>
      <c r="I64" s="694"/>
    </row>
    <row r="65" spans="1:9" s="316" customFormat="1">
      <c r="D65" s="317"/>
      <c r="E65" s="60"/>
      <c r="F65" s="299"/>
      <c r="G65" s="292"/>
      <c r="H65" s="298"/>
      <c r="I65" s="694"/>
    </row>
    <row r="66" spans="1:9" s="316" customFormat="1">
      <c r="D66" s="317"/>
      <c r="E66" s="60"/>
      <c r="F66" s="299"/>
      <c r="G66" s="292"/>
      <c r="H66" s="298"/>
      <c r="I66" s="694"/>
    </row>
    <row r="67" spans="1:9" s="316" customFormat="1">
      <c r="D67" s="317"/>
      <c r="E67" s="60"/>
      <c r="F67" s="299"/>
      <c r="G67" s="292"/>
      <c r="H67" s="298"/>
      <c r="I67" s="694"/>
    </row>
    <row r="68" spans="1:9">
      <c r="A68" s="316"/>
      <c r="B68" s="316"/>
      <c r="C68" s="316"/>
      <c r="D68" s="317"/>
      <c r="E68" s="319"/>
      <c r="F68" s="319"/>
      <c r="G68" s="292"/>
      <c r="H68" s="298"/>
      <c r="I68" s="299"/>
    </row>
    <row r="69" spans="1:9">
      <c r="A69" s="316"/>
      <c r="B69" s="316"/>
      <c r="C69" s="316"/>
      <c r="D69" s="317"/>
      <c r="E69" s="319"/>
      <c r="F69" s="319"/>
      <c r="G69" s="292"/>
      <c r="H69" s="298"/>
      <c r="I69" s="299"/>
    </row>
    <row r="70" spans="1:9">
      <c r="E70" s="311"/>
      <c r="F70" s="311"/>
      <c r="I70" s="312"/>
    </row>
    <row r="71" spans="1:9" ht="48.75">
      <c r="A71" s="278"/>
      <c r="B71" s="354" t="s">
        <v>345</v>
      </c>
      <c r="C71" s="280"/>
      <c r="D71" s="280"/>
      <c r="E71" s="281"/>
      <c r="F71" s="281"/>
      <c r="G71" s="282"/>
      <c r="H71" s="283"/>
      <c r="I71" s="281"/>
    </row>
    <row r="72" spans="1:9" s="289" customFormat="1">
      <c r="A72" s="285"/>
      <c r="B72" s="285" t="s">
        <v>8</v>
      </c>
      <c r="C72" s="285"/>
      <c r="D72" s="285"/>
      <c r="E72" s="286" t="s">
        <v>0</v>
      </c>
      <c r="F72" s="705" t="s">
        <v>79</v>
      </c>
      <c r="G72" s="706"/>
      <c r="H72" s="140" t="s">
        <v>346</v>
      </c>
      <c r="I72" s="266" t="s">
        <v>115</v>
      </c>
    </row>
    <row r="73" spans="1:9" ht="29.1" customHeight="1">
      <c r="A73" s="290"/>
      <c r="B73" s="290"/>
      <c r="D73" s="291"/>
      <c r="E73" s="322"/>
      <c r="F73" s="191" t="s">
        <v>116</v>
      </c>
      <c r="G73" s="191" t="s">
        <v>149</v>
      </c>
      <c r="H73" s="324"/>
      <c r="I73" s="295" t="s">
        <v>219</v>
      </c>
    </row>
    <row r="74" spans="1:9" s="289" customFormat="1" ht="29.1" customHeight="1">
      <c r="A74" s="290"/>
      <c r="B74" s="284"/>
      <c r="C74" s="284"/>
      <c r="D74" s="284"/>
      <c r="E74" s="322" t="s">
        <v>2</v>
      </c>
      <c r="F74" s="64" t="s">
        <v>56</v>
      </c>
      <c r="G74" s="64" t="s">
        <v>150</v>
      </c>
      <c r="H74" s="216">
        <f>ROUNDUP(((USD_per_GBP*('UK-R-Coffee Tables'!G66/(1+'Exchange rate'!UK_vat_rate)))+1)/10,0)*10</f>
        <v>3340</v>
      </c>
      <c r="I74" s="216">
        <f>ROUNDUP(((USD_per_GBP*('UK-R-Coffee Tables'!H66/(1+'Exchange rate'!UK_vat_rate)))+1)/10,0)*10</f>
        <v>5340</v>
      </c>
    </row>
    <row r="75" spans="1:9" ht="29.1" customHeight="1">
      <c r="E75" s="322" t="s">
        <v>3</v>
      </c>
      <c r="F75" s="64" t="s">
        <v>49</v>
      </c>
      <c r="G75" s="64" t="s">
        <v>151</v>
      </c>
      <c r="H75" s="216">
        <f>ROUNDUP(((USD_per_GBP*('UK-R-Coffee Tables'!G67/(1+'Exchange rate'!UK_vat_rate)))+1)/10,0)*10</f>
        <v>3140</v>
      </c>
      <c r="I75" s="216">
        <f>ROUNDUP(((USD_per_GBP*('UK-R-Coffee Tables'!H67/(1+'Exchange rate'!UK_vat_rate)))+1)/10,0)*10</f>
        <v>6050</v>
      </c>
    </row>
    <row r="76" spans="1:9" ht="29.1" customHeight="1">
      <c r="E76" s="322" t="s">
        <v>4</v>
      </c>
      <c r="F76" s="64" t="s">
        <v>50</v>
      </c>
      <c r="G76" s="64" t="s">
        <v>152</v>
      </c>
      <c r="H76" s="216">
        <f>ROUNDUP(((USD_per_GBP*('UK-R-Coffee Tables'!G68/(1+'Exchange rate'!UK_vat_rate)))+1)/10,0)*10</f>
        <v>3380</v>
      </c>
      <c r="I76" s="216">
        <f>ROUNDUP(((USD_per_GBP*('UK-R-Coffee Tables'!H68/(1+'Exchange rate'!UK_vat_rate)))+1)/10,0)*10</f>
        <v>7170</v>
      </c>
    </row>
    <row r="77" spans="1:9" ht="29.1" customHeight="1">
      <c r="E77" s="322"/>
      <c r="F77" s="322"/>
      <c r="I77" s="319"/>
    </row>
    <row r="78" spans="1:9" ht="29.1" customHeight="1">
      <c r="E78" s="328" t="s">
        <v>22</v>
      </c>
      <c r="F78" s="328"/>
      <c r="I78" s="319"/>
    </row>
    <row r="79" spans="1:9" ht="29.1" customHeight="1">
      <c r="D79" s="300"/>
      <c r="E79" s="301"/>
      <c r="F79" s="301"/>
    </row>
    <row r="80" spans="1:9" ht="29.1" customHeight="1">
      <c r="D80" s="300"/>
    </row>
    <row r="81" spans="1:9" ht="29.1" customHeight="1">
      <c r="D81" s="300"/>
      <c r="E81" s="329" t="s">
        <v>129</v>
      </c>
      <c r="F81" s="329"/>
      <c r="G81" s="330"/>
      <c r="H81" s="331"/>
      <c r="I81" s="259">
        <f>ROUNDUP(((USD_per_GBP*('UK-R-Coffee Tables'!H73/(1+'Exchange rate'!UK_vat_rate)))+1)/10,0)*10</f>
        <v>720</v>
      </c>
    </row>
    <row r="82" spans="1:9" ht="29.1" customHeight="1">
      <c r="D82" s="300"/>
      <c r="E82" s="319"/>
      <c r="F82" s="319"/>
      <c r="I82" s="341"/>
    </row>
    <row r="83" spans="1:9" ht="29.1" customHeight="1">
      <c r="D83" s="300"/>
      <c r="E83" s="319"/>
      <c r="F83" s="319"/>
      <c r="I83" s="341"/>
    </row>
    <row r="84" spans="1:9" ht="29.1" customHeight="1">
      <c r="E84" s="301"/>
      <c r="F84" s="301"/>
      <c r="I84" s="341"/>
    </row>
    <row r="85" spans="1:9" ht="48.75">
      <c r="A85" s="278" t="s">
        <v>23</v>
      </c>
      <c r="B85" s="354" t="s">
        <v>30</v>
      </c>
      <c r="C85" s="350"/>
      <c r="D85" s="280"/>
      <c r="E85" s="281"/>
      <c r="F85" s="281"/>
      <c r="G85" s="282"/>
      <c r="H85" s="283"/>
      <c r="I85" s="281"/>
    </row>
    <row r="86" spans="1:9" s="289" customFormat="1" ht="24" customHeight="1">
      <c r="A86" s="285"/>
      <c r="B86" s="285" t="s">
        <v>8</v>
      </c>
      <c r="C86" s="285"/>
      <c r="D86" s="285"/>
      <c r="E86" s="286" t="s">
        <v>0</v>
      </c>
      <c r="F86" s="705" t="s">
        <v>79</v>
      </c>
      <c r="G86" s="706"/>
      <c r="H86" s="140" t="s">
        <v>323</v>
      </c>
      <c r="I86" s="266" t="s">
        <v>115</v>
      </c>
    </row>
    <row r="87" spans="1:9">
      <c r="A87" s="290"/>
      <c r="B87" s="290"/>
      <c r="D87" s="291"/>
      <c r="E87" s="292"/>
      <c r="F87" s="191" t="s">
        <v>116</v>
      </c>
      <c r="G87" s="191" t="s">
        <v>149</v>
      </c>
      <c r="H87" s="294"/>
      <c r="I87" s="295" t="s">
        <v>219</v>
      </c>
    </row>
    <row r="88" spans="1:9">
      <c r="A88" s="290"/>
      <c r="E88" s="292" t="s">
        <v>2</v>
      </c>
      <c r="F88" s="64" t="s">
        <v>56</v>
      </c>
      <c r="G88" s="64" t="s">
        <v>150</v>
      </c>
      <c r="H88" s="216">
        <f>ROUNDUP(((USD_per_GBP*('UK-R-Coffee Tables'!G78/(1+'Exchange rate'!UK_vat_rate)))+1)/10,0)*10</f>
        <v>3680</v>
      </c>
      <c r="I88" s="216">
        <f>ROUNDUP(((USD_per_GBP*('UK-R-Coffee Tables'!H78/(1+'Exchange rate'!UK_vat_rate)))+1)/10,0)*10</f>
        <v>5800</v>
      </c>
    </row>
    <row r="89" spans="1:9">
      <c r="E89" s="292" t="s">
        <v>3</v>
      </c>
      <c r="F89" s="64" t="s">
        <v>49</v>
      </c>
      <c r="G89" s="64" t="s">
        <v>151</v>
      </c>
      <c r="H89" s="216">
        <f>ROUNDUP(((USD_per_GBP*('UK-R-Coffee Tables'!G79/(1+'Exchange rate'!UK_vat_rate)))+1)/10,0)*10</f>
        <v>4190</v>
      </c>
      <c r="I89" s="216">
        <f>ROUNDUP(((USD_per_GBP*('UK-R-Coffee Tables'!H79/(1+'Exchange rate'!UK_vat_rate)))+1)/10,0)*10</f>
        <v>6600</v>
      </c>
    </row>
    <row r="90" spans="1:9">
      <c r="E90" s="292" t="s">
        <v>4</v>
      </c>
      <c r="F90" s="64" t="s">
        <v>50</v>
      </c>
      <c r="G90" s="64" t="s">
        <v>152</v>
      </c>
      <c r="H90" s="216">
        <f>ROUNDUP(((USD_per_GBP*('UK-R-Coffee Tables'!G80/(1+'Exchange rate'!UK_vat_rate)))+1)/10,0)*10</f>
        <v>4660</v>
      </c>
      <c r="I90" s="216">
        <f>ROUNDUP(((USD_per_GBP*('UK-R-Coffee Tables'!H80/(1+'Exchange rate'!UK_vat_rate)))+1)/10,0)*10</f>
        <v>8070</v>
      </c>
    </row>
    <row r="91" spans="1:9">
      <c r="E91" s="292"/>
      <c r="F91" s="292"/>
      <c r="G91" s="292"/>
      <c r="H91" s="296"/>
      <c r="I91" s="65"/>
    </row>
    <row r="92" spans="1:9">
      <c r="E92" s="292"/>
      <c r="F92" s="292"/>
      <c r="G92" s="292"/>
      <c r="H92" s="294"/>
      <c r="I92" s="294"/>
    </row>
    <row r="93" spans="1:9" s="316" customFormat="1">
      <c r="A93" s="284"/>
      <c r="B93" s="284"/>
      <c r="C93" s="284"/>
      <c r="D93" s="284"/>
      <c r="E93" s="297" t="s">
        <v>22</v>
      </c>
      <c r="F93" s="297"/>
      <c r="G93" s="292"/>
      <c r="H93" s="298"/>
      <c r="I93" s="299"/>
    </row>
    <row r="94" spans="1:9" s="320" customFormat="1" ht="29.1" customHeight="1">
      <c r="A94" s="284"/>
      <c r="B94" s="284"/>
      <c r="C94" s="284"/>
      <c r="D94" s="300"/>
      <c r="E94" s="301"/>
      <c r="F94" s="301"/>
      <c r="G94" s="292"/>
      <c r="H94" s="298"/>
      <c r="I94" s="299"/>
    </row>
    <row r="95" spans="1:9" ht="15.75">
      <c r="D95" s="300"/>
      <c r="E95" s="284"/>
      <c r="F95" s="284"/>
      <c r="G95" s="284"/>
      <c r="H95" s="284"/>
      <c r="I95" s="284"/>
    </row>
    <row r="96" spans="1:9">
      <c r="D96" s="300"/>
      <c r="E96" s="302" t="s">
        <v>14</v>
      </c>
      <c r="F96" s="302"/>
      <c r="G96" s="321"/>
      <c r="H96" s="304"/>
      <c r="I96" s="259">
        <f>ROUNDUP(((USD_per_GBP*('UK-R-Coffee Tables'!H86/(1+'Exchange rate'!UK_vat_rate)))+1)/10,0)*10</f>
        <v>940</v>
      </c>
    </row>
    <row r="97" spans="1:9">
      <c r="D97" s="300"/>
      <c r="E97" s="301"/>
      <c r="F97" s="301"/>
      <c r="G97" s="292"/>
      <c r="H97" s="298"/>
      <c r="I97" s="299"/>
    </row>
    <row r="98" spans="1:9">
      <c r="D98" s="300"/>
      <c r="E98" s="301"/>
      <c r="F98" s="301"/>
      <c r="G98" s="292"/>
      <c r="H98" s="298"/>
      <c r="I98" s="299"/>
    </row>
    <row r="99" spans="1:9" ht="18.75" customHeight="1">
      <c r="B99" s="385"/>
      <c r="C99" s="386"/>
      <c r="D99" s="386"/>
      <c r="E99" s="319"/>
      <c r="F99" s="319"/>
      <c r="G99" s="322"/>
      <c r="H99" s="326"/>
      <c r="I99" s="319"/>
    </row>
    <row r="100" spans="1:9" s="289" customFormat="1">
      <c r="A100" s="285"/>
      <c r="B100" s="285" t="s">
        <v>29</v>
      </c>
      <c r="C100" s="285"/>
      <c r="D100" s="285"/>
      <c r="E100" s="286" t="s">
        <v>0</v>
      </c>
      <c r="F100" s="713" t="s">
        <v>79</v>
      </c>
      <c r="G100" s="714"/>
      <c r="H100" s="140" t="s">
        <v>323</v>
      </c>
      <c r="I100" s="266" t="s">
        <v>115</v>
      </c>
    </row>
    <row r="101" spans="1:9">
      <c r="A101" s="290"/>
      <c r="B101" s="290"/>
      <c r="D101" s="291"/>
      <c r="E101" s="322"/>
      <c r="F101" s="183" t="s">
        <v>116</v>
      </c>
      <c r="G101" s="191" t="s">
        <v>149</v>
      </c>
      <c r="H101" s="324"/>
      <c r="I101" s="295" t="s">
        <v>219</v>
      </c>
    </row>
    <row r="102" spans="1:9">
      <c r="A102" s="290"/>
      <c r="E102" s="322" t="s">
        <v>2</v>
      </c>
      <c r="F102" s="24" t="s">
        <v>51</v>
      </c>
      <c r="G102" s="64" t="s">
        <v>153</v>
      </c>
      <c r="H102" s="216">
        <f>ROUNDUP(((USD_per_GBP*('UK-R-Coffee Tables'!G90/(1+'Exchange rate'!UK_vat_rate)))+1)/10,0)*10</f>
        <v>4510</v>
      </c>
      <c r="I102" s="216">
        <f>ROUNDUP(((USD_per_GBP*('UK-R-Coffee Tables'!H90/(1+'Exchange rate'!UK_vat_rate)))+1)/10,0)*10</f>
        <v>7400</v>
      </c>
    </row>
    <row r="103" spans="1:9" s="316" customFormat="1">
      <c r="A103" s="290"/>
      <c r="B103" s="284"/>
      <c r="C103" s="284"/>
      <c r="D103" s="284"/>
      <c r="E103" s="322" t="s">
        <v>3</v>
      </c>
      <c r="F103" s="24" t="s">
        <v>57</v>
      </c>
      <c r="G103" s="64" t="s">
        <v>144</v>
      </c>
      <c r="H103" s="216">
        <f>ROUNDUP(((USD_per_GBP*('UK-R-Coffee Tables'!G91/(1+'Exchange rate'!UK_vat_rate)))+1)/10,0)*10</f>
        <v>5050</v>
      </c>
      <c r="I103" s="216">
        <f>ROUNDUP(((USD_per_GBP*('UK-R-Coffee Tables'!H91/(1+'Exchange rate'!UK_vat_rate)))+1)/10,0)*10</f>
        <v>8290</v>
      </c>
    </row>
    <row r="104" spans="1:9" s="316" customFormat="1">
      <c r="A104" s="290"/>
      <c r="B104" s="284"/>
      <c r="C104" s="284"/>
      <c r="D104" s="284"/>
      <c r="E104" s="322" t="s">
        <v>4</v>
      </c>
      <c r="F104" s="24" t="s">
        <v>62</v>
      </c>
      <c r="G104" s="64" t="s">
        <v>145</v>
      </c>
      <c r="H104" s="216">
        <f>ROUNDUP(((USD_per_GBP*('UK-R-Coffee Tables'!G92/(1+'Exchange rate'!UK_vat_rate)))+1)/10,0)*10</f>
        <v>5280</v>
      </c>
      <c r="I104" s="216">
        <f>ROUNDUP(((USD_per_GBP*('UK-R-Coffee Tables'!H92/(1+'Exchange rate'!UK_vat_rate)))+1)/10,0)*10</f>
        <v>9200</v>
      </c>
    </row>
    <row r="105" spans="1:9" s="320" customFormat="1" ht="29.1" customHeight="1">
      <c r="A105" s="290"/>
      <c r="B105" s="284"/>
      <c r="C105" s="284"/>
      <c r="D105" s="284"/>
      <c r="E105" s="322" t="s">
        <v>5</v>
      </c>
      <c r="F105" s="24" t="s">
        <v>59</v>
      </c>
      <c r="G105" s="64" t="s">
        <v>146</v>
      </c>
      <c r="H105" s="216">
        <f>ROUNDUP(((USD_per_GBP*('UK-R-Coffee Tables'!G93/(1+'Exchange rate'!UK_vat_rate)))+1)/10,0)*10</f>
        <v>5590</v>
      </c>
      <c r="I105" s="216">
        <f>ROUNDUP(((USD_per_GBP*('UK-R-Coffee Tables'!H93/(1+'Exchange rate'!UK_vat_rate)))+1)/10,0)*10</f>
        <v>12260</v>
      </c>
    </row>
    <row r="106" spans="1:9">
      <c r="G106" s="322"/>
      <c r="H106" s="326"/>
      <c r="I106" s="327"/>
    </row>
    <row r="107" spans="1:9">
      <c r="E107" s="328" t="s">
        <v>22</v>
      </c>
      <c r="F107" s="328"/>
    </row>
    <row r="108" spans="1:9" ht="24" customHeight="1">
      <c r="D108" s="300"/>
      <c r="E108" s="301"/>
      <c r="F108" s="301"/>
    </row>
    <row r="109" spans="1:9" ht="24" customHeight="1">
      <c r="D109" s="300"/>
    </row>
    <row r="110" spans="1:9">
      <c r="D110" s="300"/>
      <c r="E110" s="329" t="s">
        <v>14</v>
      </c>
      <c r="F110" s="329"/>
      <c r="G110" s="330"/>
      <c r="H110" s="331"/>
      <c r="I110" s="259">
        <f>ROUNDUP(((USD_per_GBP*('UK-R-Coffee Tables'!H98/(1+'Exchange rate'!UK_vat_rate)))+1)/10,0)*10</f>
        <v>940</v>
      </c>
    </row>
    <row r="111" spans="1:9">
      <c r="D111" s="300"/>
      <c r="E111" s="301"/>
      <c r="F111" s="301"/>
    </row>
    <row r="112" spans="1:9">
      <c r="D112" s="300"/>
      <c r="E112" s="301"/>
      <c r="F112" s="301"/>
    </row>
    <row r="113" spans="1:9">
      <c r="D113" s="300"/>
      <c r="E113" s="333"/>
      <c r="F113" s="333"/>
    </row>
    <row r="114" spans="1:9">
      <c r="D114" s="300"/>
      <c r="E114" s="333"/>
      <c r="F114" s="333"/>
    </row>
    <row r="115" spans="1:9" s="289" customFormat="1">
      <c r="A115" s="285"/>
      <c r="B115" s="285" t="s">
        <v>15</v>
      </c>
      <c r="C115" s="285"/>
      <c r="D115" s="285"/>
      <c r="E115" s="286" t="s">
        <v>0</v>
      </c>
      <c r="F115" s="713" t="s">
        <v>79</v>
      </c>
      <c r="G115" s="714"/>
      <c r="H115" s="140" t="s">
        <v>323</v>
      </c>
      <c r="I115" s="266" t="s">
        <v>115</v>
      </c>
    </row>
    <row r="116" spans="1:9" ht="29.1" customHeight="1">
      <c r="A116" s="290"/>
      <c r="B116" s="334"/>
      <c r="D116" s="291"/>
      <c r="E116" s="322"/>
      <c r="F116" s="183" t="s">
        <v>116</v>
      </c>
      <c r="G116" s="183" t="s">
        <v>149</v>
      </c>
      <c r="H116" s="324"/>
      <c r="I116" s="295" t="s">
        <v>219</v>
      </c>
    </row>
    <row r="117" spans="1:9" s="289" customFormat="1" ht="29.1" customHeight="1">
      <c r="A117" s="290"/>
      <c r="B117" s="284"/>
      <c r="C117" s="284"/>
      <c r="D117" s="284"/>
      <c r="E117" s="292" t="s">
        <v>2</v>
      </c>
      <c r="F117" s="64" t="s">
        <v>16</v>
      </c>
      <c r="G117" s="24" t="s">
        <v>134</v>
      </c>
      <c r="H117" s="216">
        <f>ROUNDUP(((USD_per_GBP*('UK-R-Coffee Tables'!G103/(1+'Exchange rate'!UK_vat_rate)))+1)/10,0)*10</f>
        <v>5050</v>
      </c>
      <c r="I117" s="216">
        <f>ROUNDUP(((USD_per_GBP*('UK-R-Coffee Tables'!H103/(1+'Exchange rate'!UK_vat_rate)))+1)/10,0)*10</f>
        <v>9390</v>
      </c>
    </row>
    <row r="118" spans="1:9" ht="29.1" customHeight="1">
      <c r="E118" s="292" t="s">
        <v>3</v>
      </c>
      <c r="F118" s="64" t="s">
        <v>17</v>
      </c>
      <c r="G118" s="24" t="s">
        <v>154</v>
      </c>
      <c r="H118" s="216">
        <f>ROUNDUP(((USD_per_GBP*('UK-R-Coffee Tables'!G104/(1+'Exchange rate'!UK_vat_rate)))+1)/10,0)*10</f>
        <v>5490</v>
      </c>
      <c r="I118" s="216">
        <f>ROUNDUP(((USD_per_GBP*('UK-R-Coffee Tables'!H104/(1+'Exchange rate'!UK_vat_rate)))+1)/10,0)*10</f>
        <v>11160</v>
      </c>
    </row>
    <row r="119" spans="1:9" ht="29.1" customHeight="1">
      <c r="E119" s="292" t="s">
        <v>4</v>
      </c>
      <c r="F119" s="64" t="s">
        <v>55</v>
      </c>
      <c r="G119" s="24" t="s">
        <v>155</v>
      </c>
      <c r="H119" s="216">
        <f>ROUNDUP(((USD_per_GBP*('UK-R-Coffee Tables'!G105/(1+'Exchange rate'!UK_vat_rate)))+1)/10,0)*10</f>
        <v>6490</v>
      </c>
      <c r="I119" s="216">
        <f>ROUNDUP(((USD_per_GBP*('UK-R-Coffee Tables'!H105/(1+'Exchange rate'!UK_vat_rate)))+1)/10,0)*10</f>
        <v>13830</v>
      </c>
    </row>
    <row r="120" spans="1:9" ht="29.1" customHeight="1">
      <c r="E120" s="335"/>
      <c r="F120" s="335"/>
      <c r="G120" s="335"/>
      <c r="H120" s="336"/>
    </row>
    <row r="121" spans="1:9" ht="29.1" customHeight="1">
      <c r="E121" s="337" t="s">
        <v>22</v>
      </c>
      <c r="F121" s="337"/>
      <c r="G121" s="335"/>
      <c r="H121" s="336"/>
    </row>
    <row r="122" spans="1:9" ht="29.1" customHeight="1">
      <c r="E122" s="301"/>
      <c r="F122" s="301"/>
    </row>
    <row r="123" spans="1:9" ht="29.1" customHeight="1"/>
    <row r="124" spans="1:9" ht="29.1" customHeight="1">
      <c r="E124" s="329" t="s">
        <v>14</v>
      </c>
      <c r="F124" s="329"/>
      <c r="G124" s="338"/>
      <c r="H124" s="339"/>
      <c r="I124" s="259">
        <f>ROUNDUP(((USD_per_GBP*('UK-R-Coffee Tables'!H110/(1+'Exchange rate'!UK_vat_rate)))+1)/10,0)*10</f>
        <v>940</v>
      </c>
    </row>
    <row r="125" spans="1:9" ht="29.1" customHeight="1">
      <c r="E125" s="319"/>
      <c r="F125" s="319"/>
      <c r="G125" s="335"/>
      <c r="H125" s="336"/>
      <c r="I125" s="312"/>
    </row>
    <row r="126" spans="1:9" ht="29.1" customHeight="1">
      <c r="E126" s="301"/>
      <c r="F126" s="301"/>
      <c r="G126" s="335"/>
      <c r="H126" s="336"/>
      <c r="I126" s="312"/>
    </row>
    <row r="127" spans="1:9" ht="48.75">
      <c r="A127" s="278"/>
      <c r="B127" s="354" t="s">
        <v>34</v>
      </c>
      <c r="C127" s="280"/>
      <c r="D127" s="280"/>
      <c r="E127" s="281"/>
      <c r="F127" s="281"/>
      <c r="G127" s="282"/>
      <c r="H127" s="283"/>
      <c r="I127" s="281"/>
    </row>
    <row r="128" spans="1:9" s="289" customFormat="1">
      <c r="A128" s="285"/>
      <c r="B128" s="285" t="s">
        <v>8</v>
      </c>
      <c r="C128" s="285"/>
      <c r="D128" s="285"/>
      <c r="E128" s="286" t="s">
        <v>0</v>
      </c>
      <c r="F128" s="713" t="s">
        <v>79</v>
      </c>
      <c r="G128" s="714"/>
      <c r="H128" s="140" t="s">
        <v>341</v>
      </c>
      <c r="I128" s="286" t="s">
        <v>82</v>
      </c>
    </row>
    <row r="129" spans="1:9" ht="29.1" customHeight="1">
      <c r="A129" s="290"/>
      <c r="B129" s="290"/>
      <c r="D129" s="291"/>
      <c r="E129" s="322"/>
      <c r="F129" s="191" t="s">
        <v>116</v>
      </c>
      <c r="G129" s="191" t="s">
        <v>149</v>
      </c>
      <c r="H129" s="324"/>
      <c r="I129" s="319"/>
    </row>
    <row r="130" spans="1:9" s="289" customFormat="1" ht="29.1" customHeight="1">
      <c r="A130" s="290"/>
      <c r="B130" s="284"/>
      <c r="C130" s="284"/>
      <c r="D130" s="284"/>
      <c r="E130" s="322" t="s">
        <v>2</v>
      </c>
      <c r="F130" s="64" t="s">
        <v>56</v>
      </c>
      <c r="G130" s="64" t="s">
        <v>150</v>
      </c>
      <c r="H130" s="216">
        <f>ROUNDUP(((USD_per_GBP*('UK-R-Coffee Tables'!G115/(1+'Exchange rate'!UK_vat_rate)))+1)/10,0)*10</f>
        <v>1850</v>
      </c>
      <c r="I130" s="216">
        <f>ROUNDUP(((USD_per_GBP*('UK-R-Coffee Tables'!H115/(1+'Exchange rate'!UK_vat_rate)))+1)/10,0)*10</f>
        <v>3070</v>
      </c>
    </row>
    <row r="131" spans="1:9" ht="29.1" customHeight="1">
      <c r="E131" s="322" t="s">
        <v>3</v>
      </c>
      <c r="F131" s="64" t="s">
        <v>49</v>
      </c>
      <c r="G131" s="64" t="s">
        <v>151</v>
      </c>
      <c r="H131" s="216">
        <f>ROUNDUP(((USD_per_GBP*('UK-R-Coffee Tables'!G116/(1+'Exchange rate'!UK_vat_rate)))+1)/10,0)*10</f>
        <v>2350</v>
      </c>
      <c r="I131" s="216">
        <f>ROUNDUP(((USD_per_GBP*('UK-R-Coffee Tables'!H116/(1+'Exchange rate'!UK_vat_rate)))+1)/10,0)*10</f>
        <v>3900</v>
      </c>
    </row>
    <row r="132" spans="1:9" ht="29.1" customHeight="1">
      <c r="E132" s="322" t="s">
        <v>4</v>
      </c>
      <c r="F132" s="64" t="s">
        <v>50</v>
      </c>
      <c r="G132" s="64" t="s">
        <v>152</v>
      </c>
      <c r="H132" s="216">
        <f>ROUNDUP(((USD_per_GBP*('UK-R-Coffee Tables'!G117/(1+'Exchange rate'!UK_vat_rate)))+1)/10,0)*10</f>
        <v>3750</v>
      </c>
      <c r="I132" s="216">
        <f>ROUNDUP(((USD_per_GBP*('UK-R-Coffee Tables'!H117/(1+'Exchange rate'!UK_vat_rate)))+1)/10,0)*10</f>
        <v>5210</v>
      </c>
    </row>
    <row r="133" spans="1:9" ht="29.1" customHeight="1">
      <c r="E133" s="322"/>
      <c r="F133" s="322"/>
      <c r="I133" s="319"/>
    </row>
    <row r="134" spans="1:9" ht="29.1" customHeight="1">
      <c r="E134" s="328" t="s">
        <v>22</v>
      </c>
      <c r="F134" s="328"/>
      <c r="I134" s="319"/>
    </row>
    <row r="135" spans="1:9" ht="29.1" customHeight="1">
      <c r="D135" s="300"/>
      <c r="E135" s="301"/>
      <c r="F135" s="301"/>
    </row>
    <row r="136" spans="1:9" ht="29.1" customHeight="1">
      <c r="D136" s="300"/>
    </row>
    <row r="137" spans="1:9" ht="29.1" customHeight="1">
      <c r="D137" s="300"/>
      <c r="E137" s="329" t="s">
        <v>129</v>
      </c>
      <c r="F137" s="329"/>
      <c r="G137" s="330"/>
      <c r="H137" s="331"/>
      <c r="I137" s="259">
        <f>ROUNDUP(((USD_per_GBP*('UK-R-Coffee Tables'!H122/(1+'Exchange rate'!UK_vat_rate)))+1)/10,0)*10</f>
        <v>720</v>
      </c>
    </row>
    <row r="138" spans="1:9" ht="29.1" customHeight="1">
      <c r="D138" s="300"/>
      <c r="E138" s="319"/>
      <c r="F138" s="319"/>
      <c r="I138" s="216"/>
    </row>
    <row r="139" spans="1:9" s="289" customFormat="1">
      <c r="A139" s="285"/>
      <c r="B139" s="285" t="s">
        <v>29</v>
      </c>
      <c r="C139" s="285"/>
      <c r="D139" s="285"/>
      <c r="E139" s="286" t="s">
        <v>0</v>
      </c>
      <c r="F139" s="713" t="s">
        <v>79</v>
      </c>
      <c r="G139" s="714"/>
      <c r="H139" s="140" t="s">
        <v>341</v>
      </c>
      <c r="I139" s="286" t="s">
        <v>82</v>
      </c>
    </row>
    <row r="140" spans="1:9" ht="29.1" customHeight="1">
      <c r="A140" s="290"/>
      <c r="B140" s="290"/>
      <c r="D140" s="291"/>
      <c r="E140" s="322"/>
      <c r="F140" s="183" t="s">
        <v>116</v>
      </c>
      <c r="G140" s="183" t="s">
        <v>149</v>
      </c>
      <c r="H140" s="324"/>
      <c r="I140" s="319"/>
    </row>
    <row r="141" spans="1:9" ht="29.1" customHeight="1">
      <c r="A141" s="290"/>
      <c r="E141" s="322" t="s">
        <v>2</v>
      </c>
      <c r="F141" s="24" t="s">
        <v>51</v>
      </c>
      <c r="G141" s="24" t="s">
        <v>143</v>
      </c>
      <c r="H141" s="216">
        <f>ROUNDUP(((USD_per_GBP*('UK-R-Coffee Tables'!G126/(1+'Exchange rate'!UK_vat_rate)))+1)/10,0)*10</f>
        <v>2790</v>
      </c>
      <c r="I141" s="216">
        <f>ROUNDUP(((USD_per_GBP*('UK-R-Coffee Tables'!H126/(1+'Exchange rate'!UK_vat_rate)))+1)/10,0)*10</f>
        <v>4650</v>
      </c>
    </row>
    <row r="142" spans="1:9" s="289" customFormat="1" ht="29.1" customHeight="1">
      <c r="A142" s="284"/>
      <c r="B142" s="284"/>
      <c r="C142" s="284"/>
      <c r="D142" s="284"/>
      <c r="E142" s="322" t="s">
        <v>3</v>
      </c>
      <c r="F142" s="24" t="s">
        <v>57</v>
      </c>
      <c r="G142" s="24" t="s">
        <v>159</v>
      </c>
      <c r="H142" s="216">
        <f>ROUNDUP(((USD_per_GBP*('UK-R-Coffee Tables'!G127/(1+'Exchange rate'!UK_vat_rate)))+1)/10,0)*10</f>
        <v>3380</v>
      </c>
      <c r="I142" s="216">
        <f>ROUNDUP(((USD_per_GBP*('UK-R-Coffee Tables'!H127/(1+'Exchange rate'!UK_vat_rate)))+1)/10,0)*10</f>
        <v>5630</v>
      </c>
    </row>
    <row r="143" spans="1:9" ht="29.1" customHeight="1">
      <c r="E143" s="322" t="s">
        <v>4</v>
      </c>
      <c r="F143" s="24" t="s">
        <v>62</v>
      </c>
      <c r="G143" s="24" t="s">
        <v>160</v>
      </c>
      <c r="H143" s="216">
        <f>ROUNDUP(((USD_per_GBP*('UK-R-Coffee Tables'!G128/(1+'Exchange rate'!UK_vat_rate)))+1)/10,0)*10</f>
        <v>4020</v>
      </c>
      <c r="I143" s="216">
        <f>ROUNDUP(((USD_per_GBP*('UK-R-Coffee Tables'!H128/(1+'Exchange rate'!UK_vat_rate)))+1)/10,0)*10</f>
        <v>6690</v>
      </c>
    </row>
    <row r="144" spans="1:9" ht="29.1" customHeight="1">
      <c r="E144" s="322" t="s">
        <v>5</v>
      </c>
      <c r="F144" s="24" t="s">
        <v>59</v>
      </c>
      <c r="G144" s="24" t="s">
        <v>146</v>
      </c>
      <c r="H144" s="216">
        <f>ROUNDUP(((USD_per_GBP*('UK-R-Coffee Tables'!G129/(1+'Exchange rate'!UK_vat_rate)))+1)/10,0)*10</f>
        <v>5470</v>
      </c>
      <c r="I144" s="216">
        <f>ROUNDUP(((USD_per_GBP*('UK-R-Coffee Tables'!H129/(1+'Exchange rate'!UK_vat_rate)))+1)/10,0)*10</f>
        <v>9110</v>
      </c>
    </row>
    <row r="145" spans="1:9" ht="29.1" customHeight="1">
      <c r="G145" s="322"/>
      <c r="H145" s="326"/>
      <c r="I145" s="65"/>
    </row>
    <row r="146" spans="1:9" ht="29.1" customHeight="1">
      <c r="E146" s="328" t="s">
        <v>22</v>
      </c>
      <c r="F146" s="328"/>
      <c r="I146" s="65"/>
    </row>
    <row r="147" spans="1:9" ht="29.1" customHeight="1">
      <c r="D147" s="300"/>
      <c r="E147" s="301"/>
      <c r="F147" s="301"/>
      <c r="I147" s="65"/>
    </row>
    <row r="148" spans="1:9" ht="29.1" customHeight="1">
      <c r="D148" s="300"/>
      <c r="I148" s="65"/>
    </row>
    <row r="149" spans="1:9" ht="29.1" customHeight="1">
      <c r="D149" s="300"/>
      <c r="E149" s="329" t="s">
        <v>129</v>
      </c>
      <c r="F149" s="329"/>
      <c r="G149" s="330"/>
      <c r="H149" s="331"/>
      <c r="I149" s="259">
        <f>ROUNDUP(((USD_per_GBP*('UK-R-Coffee Tables'!H134/(1+'Exchange rate'!UK_vat_rate)))+1)/10,0)*10</f>
        <v>720</v>
      </c>
    </row>
    <row r="150" spans="1:9" ht="29.1" customHeight="1">
      <c r="D150" s="300"/>
      <c r="E150" s="301"/>
      <c r="F150" s="301"/>
      <c r="I150" s="341"/>
    </row>
    <row r="151" spans="1:9" ht="48.75">
      <c r="A151" s="278"/>
      <c r="B151" s="354" t="s">
        <v>34</v>
      </c>
      <c r="C151" s="280"/>
      <c r="D151" s="280"/>
      <c r="E151" s="281"/>
      <c r="F151" s="281"/>
      <c r="G151" s="282"/>
      <c r="H151" s="283"/>
      <c r="I151" s="281"/>
    </row>
    <row r="152" spans="1:9" s="289" customFormat="1">
      <c r="A152" s="285"/>
      <c r="B152" s="285" t="s">
        <v>15</v>
      </c>
      <c r="C152" s="285"/>
      <c r="D152" s="285"/>
      <c r="E152" s="286" t="s">
        <v>0</v>
      </c>
      <c r="F152" s="713" t="s">
        <v>79</v>
      </c>
      <c r="G152" s="714"/>
      <c r="H152" s="140" t="s">
        <v>341</v>
      </c>
      <c r="I152" s="286" t="s">
        <v>82</v>
      </c>
    </row>
    <row r="153" spans="1:9" ht="29.1" customHeight="1">
      <c r="A153" s="290"/>
      <c r="B153" s="290"/>
      <c r="D153" s="291"/>
      <c r="E153" s="322"/>
      <c r="F153" s="323" t="s">
        <v>116</v>
      </c>
      <c r="G153" s="183" t="s">
        <v>149</v>
      </c>
      <c r="H153" s="324"/>
      <c r="I153" s="319"/>
    </row>
    <row r="154" spans="1:9" ht="29.1" customHeight="1">
      <c r="A154" s="290"/>
      <c r="E154" s="322" t="s">
        <v>2</v>
      </c>
      <c r="F154" s="64" t="s">
        <v>16</v>
      </c>
      <c r="G154" s="24" t="s">
        <v>134</v>
      </c>
      <c r="H154" s="216">
        <f>ROUNDUP(((USD_per_GBP*('UK-R-Coffee Tables'!G139/(1+'Exchange rate'!UK_vat_rate)))+1)/10,0)*10</f>
        <v>3210</v>
      </c>
      <c r="I154" s="216">
        <f>ROUNDUP(((USD_per_GBP*('UK-R-Coffee Tables'!H139/(1+'Exchange rate'!UK_vat_rate)))+1)/10,0)*10</f>
        <v>5840</v>
      </c>
    </row>
    <row r="155" spans="1:9" ht="29.1" customHeight="1">
      <c r="E155" s="322" t="s">
        <v>3</v>
      </c>
      <c r="F155" s="64" t="s">
        <v>17</v>
      </c>
      <c r="G155" s="24" t="s">
        <v>154</v>
      </c>
      <c r="H155" s="216">
        <f>ROUNDUP(((USD_per_GBP*('UK-R-Coffee Tables'!G140/(1+'Exchange rate'!UK_vat_rate)))+1)/10,0)*10</f>
        <v>4630</v>
      </c>
      <c r="I155" s="216">
        <f>ROUNDUP(((USD_per_GBP*('UK-R-Coffee Tables'!H140/(1+'Exchange rate'!UK_vat_rate)))+1)/10,0)*10</f>
        <v>8410</v>
      </c>
    </row>
    <row r="156" spans="1:9" ht="29.1" customHeight="1">
      <c r="E156" s="322" t="s">
        <v>4</v>
      </c>
      <c r="F156" s="64" t="s">
        <v>55</v>
      </c>
      <c r="G156" s="24" t="s">
        <v>155</v>
      </c>
      <c r="H156" s="216">
        <f>ROUNDUP(((USD_per_GBP*('UK-R-Coffee Tables'!G141/(1+'Exchange rate'!UK_vat_rate)))+1)/10,0)*10</f>
        <v>6290</v>
      </c>
      <c r="I156" s="216">
        <f>ROUNDUP(((USD_per_GBP*('UK-R-Coffee Tables'!H141/(1+'Exchange rate'!UK_vat_rate)))+1)/10,0)*10</f>
        <v>11430</v>
      </c>
    </row>
    <row r="157" spans="1:9" s="289" customFormat="1" ht="29.1" customHeight="1">
      <c r="A157" s="284"/>
      <c r="B157" s="284"/>
      <c r="C157" s="284"/>
      <c r="D157" s="284"/>
      <c r="E157" s="275"/>
      <c r="F157" s="275"/>
      <c r="G157" s="322"/>
      <c r="H157" s="326"/>
      <c r="I157" s="319"/>
    </row>
    <row r="158" spans="1:9" ht="29.1" customHeight="1">
      <c r="E158" s="328" t="s">
        <v>22</v>
      </c>
      <c r="F158" s="328"/>
      <c r="I158" s="319"/>
    </row>
    <row r="159" spans="1:9" ht="29.1" customHeight="1">
      <c r="D159" s="300"/>
      <c r="E159" s="301"/>
      <c r="F159" s="301"/>
    </row>
    <row r="160" spans="1:9" ht="29.1" customHeight="1">
      <c r="D160" s="300"/>
    </row>
    <row r="161" spans="1:9" ht="29.1" customHeight="1">
      <c r="D161" s="300"/>
      <c r="E161" s="329" t="s">
        <v>129</v>
      </c>
      <c r="F161" s="329"/>
      <c r="G161" s="330"/>
      <c r="H161" s="331"/>
      <c r="I161" s="259">
        <f>ROUNDUP(((USD_per_GBP*('UK-R-Coffee Tables'!H146/(1+'Exchange rate'!UK_vat_rate)))+1)/10,0)*10</f>
        <v>720</v>
      </c>
    </row>
    <row r="162" spans="1:9" ht="29.1" customHeight="1">
      <c r="D162" s="300"/>
      <c r="E162" s="301"/>
      <c r="F162" s="301"/>
      <c r="I162" s="341"/>
    </row>
    <row r="163" spans="1:9" ht="29.1" customHeight="1">
      <c r="D163" s="300"/>
      <c r="E163" s="301"/>
      <c r="F163" s="301"/>
      <c r="I163" s="341"/>
    </row>
    <row r="164" spans="1:9" ht="47.25" customHeight="1">
      <c r="D164" s="300"/>
      <c r="E164" s="319"/>
      <c r="F164" s="319"/>
      <c r="I164" s="341"/>
    </row>
    <row r="165" spans="1:9" ht="30.75" customHeight="1">
      <c r="D165" s="300"/>
      <c r="E165" s="319"/>
      <c r="F165" s="319"/>
      <c r="I165" s="341"/>
    </row>
    <row r="166" spans="1:9" ht="48.75">
      <c r="A166" s="278"/>
      <c r="B166" s="25" t="s">
        <v>235</v>
      </c>
      <c r="C166" s="280"/>
      <c r="D166" s="280"/>
      <c r="E166" s="281"/>
      <c r="F166" s="281"/>
      <c r="G166" s="282"/>
      <c r="H166" s="283"/>
      <c r="I166" s="281"/>
    </row>
    <row r="167" spans="1:9" s="289" customFormat="1">
      <c r="A167" s="285"/>
      <c r="B167" s="26" t="s">
        <v>551</v>
      </c>
      <c r="C167" s="285"/>
      <c r="D167" s="285"/>
      <c r="E167" s="286" t="s">
        <v>0</v>
      </c>
      <c r="F167" s="713" t="s">
        <v>79</v>
      </c>
      <c r="G167" s="714"/>
      <c r="H167" s="140" t="s">
        <v>552</v>
      </c>
      <c r="I167" s="266" t="s">
        <v>439</v>
      </c>
    </row>
    <row r="168" spans="1:9" ht="52.5">
      <c r="A168" s="290"/>
      <c r="B168" s="290"/>
      <c r="D168" s="291"/>
      <c r="E168" s="322"/>
      <c r="F168" s="17" t="s">
        <v>645</v>
      </c>
      <c r="G168" s="52" t="s">
        <v>646</v>
      </c>
      <c r="H168" s="324"/>
      <c r="I168" s="652" t="s">
        <v>702</v>
      </c>
    </row>
    <row r="169" spans="1:9" s="320" customFormat="1" ht="29.1" customHeight="1">
      <c r="A169" s="290"/>
      <c r="B169" s="284"/>
      <c r="C169" s="284"/>
      <c r="D169" s="284"/>
      <c r="E169" s="16" t="s">
        <v>561</v>
      </c>
      <c r="F169" s="16" t="s">
        <v>275</v>
      </c>
      <c r="G169" s="16" t="s">
        <v>347</v>
      </c>
      <c r="H169" s="216">
        <f>ROUNDUP(((USD_per_GBP*('UK-R-Coffee Tables'!G151/(1+'Exchange rate'!UK_vat_rate)))+1)/10,0)*10</f>
        <v>6530</v>
      </c>
      <c r="I169" s="216">
        <f>ROUNDUP(((USD_per_GBP*('UK-R-Coffee Tables'!H151/(1+'Exchange rate'!UK_vat_rate)))+1)/10,0)*10</f>
        <v>9370</v>
      </c>
    </row>
    <row r="170" spans="1:9" s="320" customFormat="1" ht="29.1" customHeight="1">
      <c r="A170" s="290"/>
      <c r="B170" s="284"/>
      <c r="C170" s="284"/>
      <c r="D170" s="284"/>
      <c r="E170" s="16" t="s">
        <v>3</v>
      </c>
      <c r="F170" s="16" t="s">
        <v>342</v>
      </c>
      <c r="G170" s="16" t="s">
        <v>707</v>
      </c>
      <c r="H170" s="216">
        <f>ROUNDUP(((USD_per_GBP*('UK-R-Coffee Tables'!G152/(1+'Exchange rate'!UK_vat_rate)))+1)/10,0)*10</f>
        <v>6910</v>
      </c>
      <c r="I170" s="216">
        <f>ROUNDUP(((USD_per_GBP*('UK-R-Coffee Tables'!H152/(1+'Exchange rate'!UK_vat_rate)))+1)/10,0)*10</f>
        <v>10350</v>
      </c>
    </row>
    <row r="171" spans="1:9" ht="29.1" customHeight="1">
      <c r="A171" s="290"/>
      <c r="E171" s="16" t="s">
        <v>705</v>
      </c>
      <c r="F171" s="16" t="s">
        <v>706</v>
      </c>
      <c r="G171" s="16">
        <v>51</v>
      </c>
      <c r="H171" s="216">
        <f>ROUNDUP(((USD_per_GBP*('UK-R-Coffee Tables'!G153/(1+'Exchange rate'!UK_vat_rate)))+1)/10,0)*10</f>
        <v>7300</v>
      </c>
      <c r="I171" s="216">
        <f>ROUNDUP(((USD_per_GBP*('UK-R-Coffee Tables'!H153/(1+'Exchange rate'!UK_vat_rate)))+1)/10,0)*10</f>
        <v>11750</v>
      </c>
    </row>
    <row r="172" spans="1:9" ht="29.1" customHeight="1">
      <c r="E172" s="322"/>
      <c r="F172" s="276"/>
      <c r="G172" s="309"/>
      <c r="H172" s="275"/>
      <c r="I172" s="284"/>
    </row>
    <row r="173" spans="1:9" ht="29.1" customHeight="1">
      <c r="E173" s="328" t="s">
        <v>22</v>
      </c>
      <c r="F173" s="276"/>
      <c r="G173" s="309"/>
      <c r="H173" s="275"/>
      <c r="I173" s="284"/>
    </row>
    <row r="174" spans="1:9" ht="29.1" customHeight="1">
      <c r="D174" s="300"/>
      <c r="F174" s="276"/>
      <c r="G174" s="309"/>
      <c r="H174" s="275"/>
      <c r="I174" s="284"/>
    </row>
    <row r="175" spans="1:9" ht="29.1" customHeight="1">
      <c r="D175" s="300"/>
      <c r="F175" s="276"/>
      <c r="G175" s="309"/>
      <c r="H175" s="275"/>
      <c r="I175" s="284"/>
    </row>
    <row r="176" spans="1:9" ht="29.1" customHeight="1">
      <c r="D176" s="300"/>
      <c r="E176" s="82" t="s">
        <v>14</v>
      </c>
      <c r="F176" s="330"/>
      <c r="G176" s="331"/>
      <c r="H176" s="384"/>
      <c r="I176" s="259">
        <f>ROUNDUP(((USD_per_GBP*('UK-R-Coffee Tables'!H158/(1+'Exchange rate'!UK_vat_rate)))+1)/10,0)*10</f>
        <v>780</v>
      </c>
    </row>
    <row r="177" spans="1:9" ht="29.1" customHeight="1">
      <c r="D177" s="300"/>
      <c r="E177" s="23"/>
      <c r="F177" s="276"/>
      <c r="G177" s="309"/>
      <c r="H177" s="547"/>
      <c r="I177" s="216"/>
    </row>
    <row r="178" spans="1:9" ht="29.1" customHeight="1">
      <c r="D178" s="300"/>
      <c r="E178" s="23" t="s">
        <v>586</v>
      </c>
      <c r="F178" s="276"/>
      <c r="G178" s="309"/>
      <c r="H178" s="547"/>
      <c r="I178" s="216"/>
    </row>
    <row r="179" spans="1:9" ht="29.1" customHeight="1">
      <c r="D179" s="300"/>
      <c r="E179" s="23"/>
      <c r="F179" s="276"/>
      <c r="G179" s="309"/>
      <c r="H179" s="547"/>
      <c r="I179" s="216"/>
    </row>
    <row r="180" spans="1:9" ht="40.5" customHeight="1">
      <c r="D180" s="300"/>
      <c r="E180" s="23"/>
      <c r="F180" s="276"/>
      <c r="G180" s="309"/>
      <c r="H180" s="312"/>
      <c r="I180" s="284"/>
    </row>
    <row r="181" spans="1:9" ht="48.75">
      <c r="A181" s="278"/>
      <c r="B181" s="25" t="s">
        <v>235</v>
      </c>
      <c r="C181" s="280"/>
      <c r="D181" s="280"/>
      <c r="E181" s="281"/>
      <c r="F181" s="281"/>
      <c r="G181" s="282"/>
      <c r="H181" s="283"/>
      <c r="I181" s="281"/>
    </row>
    <row r="182" spans="1:9" s="289" customFormat="1">
      <c r="A182" s="285"/>
      <c r="B182" s="26" t="s">
        <v>15</v>
      </c>
      <c r="C182" s="285"/>
      <c r="D182" s="285"/>
      <c r="E182" s="286" t="s">
        <v>0</v>
      </c>
      <c r="F182" s="713" t="s">
        <v>79</v>
      </c>
      <c r="G182" s="714"/>
      <c r="H182" s="140" t="s">
        <v>439</v>
      </c>
      <c r="I182" s="313"/>
    </row>
    <row r="183" spans="1:9" ht="29.1" customHeight="1">
      <c r="A183" s="290"/>
      <c r="B183" s="290"/>
      <c r="D183" s="291"/>
      <c r="E183" s="322"/>
      <c r="F183" s="17" t="s">
        <v>343</v>
      </c>
      <c r="G183" s="191" t="s">
        <v>652</v>
      </c>
      <c r="H183" s="218" t="s">
        <v>702</v>
      </c>
      <c r="I183" s="335"/>
    </row>
    <row r="184" spans="1:9" s="320" customFormat="1" ht="29.1" customHeight="1">
      <c r="A184" s="290"/>
      <c r="B184" s="284"/>
      <c r="C184" s="284"/>
      <c r="D184" s="284"/>
      <c r="E184" s="16" t="s">
        <v>3</v>
      </c>
      <c r="F184" s="24" t="s">
        <v>275</v>
      </c>
      <c r="G184" s="24" t="s">
        <v>347</v>
      </c>
      <c r="H184" s="216">
        <f>ROUNDUP(((USD_per_GBP*('UK-R-Coffee Tables'!G165/(1+'Exchange rate'!UK_vat_rate)))+1)/10,0)*10</f>
        <v>9620</v>
      </c>
      <c r="I184" s="275"/>
    </row>
    <row r="185" spans="1:9" ht="29.1" customHeight="1">
      <c r="A185" s="290"/>
      <c r="E185" s="322"/>
      <c r="F185" s="322"/>
      <c r="G185" s="322"/>
      <c r="H185" s="325"/>
    </row>
    <row r="186" spans="1:9" ht="29.1" customHeight="1">
      <c r="E186" s="322"/>
      <c r="F186" s="322"/>
    </row>
    <row r="187" spans="1:9" ht="29.1" customHeight="1">
      <c r="E187" s="328" t="s">
        <v>22</v>
      </c>
      <c r="F187" s="328"/>
    </row>
    <row r="188" spans="1:9" ht="29.1" customHeight="1">
      <c r="D188" s="300"/>
      <c r="E188" s="301"/>
      <c r="F188" s="301"/>
    </row>
    <row r="189" spans="1:9" ht="29.1" customHeight="1">
      <c r="D189" s="300"/>
    </row>
    <row r="190" spans="1:9" ht="29.1" customHeight="1">
      <c r="D190" s="300"/>
      <c r="E190" s="82" t="s">
        <v>84</v>
      </c>
      <c r="F190" s="82"/>
      <c r="G190" s="330"/>
      <c r="H190" s="331"/>
      <c r="I190" s="259">
        <f>ROUNDUP(((USD_per_GBP*('UK-R-Coffee Tables'!H171/(1+'Exchange rate'!UK_vat_rate)))+1)/10,0)*10</f>
        <v>3870</v>
      </c>
    </row>
    <row r="191" spans="1:9" ht="29.1" customHeight="1">
      <c r="D191" s="300"/>
      <c r="E191" s="23"/>
      <c r="F191" s="23"/>
      <c r="I191" s="216"/>
    </row>
    <row r="192" spans="1:9" ht="29.1" customHeight="1">
      <c r="D192" s="300"/>
      <c r="E192" s="23"/>
      <c r="F192" s="23"/>
      <c r="I192" s="216"/>
    </row>
    <row r="193" spans="1:9" ht="29.1" customHeight="1">
      <c r="D193" s="300"/>
      <c r="E193" s="23"/>
      <c r="F193" s="23"/>
      <c r="I193" s="216"/>
    </row>
    <row r="194" spans="1:9" ht="29.1" customHeight="1">
      <c r="D194" s="300"/>
      <c r="E194" s="23"/>
      <c r="F194" s="23"/>
      <c r="I194" s="216"/>
    </row>
    <row r="195" spans="1:9" ht="29.1" customHeight="1">
      <c r="D195" s="300"/>
      <c r="E195" s="23"/>
      <c r="F195" s="23"/>
      <c r="I195" s="216"/>
    </row>
    <row r="196" spans="1:9" ht="29.1" customHeight="1">
      <c r="D196" s="300"/>
      <c r="E196" s="23"/>
      <c r="F196" s="23"/>
      <c r="I196" s="216"/>
    </row>
    <row r="197" spans="1:9" ht="29.1" customHeight="1">
      <c r="D197" s="300"/>
      <c r="E197" s="23"/>
      <c r="F197" s="23"/>
      <c r="I197" s="216"/>
    </row>
    <row r="198" spans="1:9" ht="29.1" customHeight="1">
      <c r="D198" s="300"/>
      <c r="E198" s="23"/>
      <c r="F198" s="23"/>
      <c r="I198" s="216"/>
    </row>
    <row r="199" spans="1:9" ht="29.1" customHeight="1">
      <c r="D199" s="300"/>
      <c r="E199" s="23"/>
      <c r="F199" s="23"/>
      <c r="I199" s="216"/>
    </row>
    <row r="200" spans="1:9" ht="34.5" customHeight="1">
      <c r="D200" s="300"/>
      <c r="E200" s="23"/>
      <c r="F200" s="23"/>
      <c r="I200" s="312"/>
    </row>
    <row r="201" spans="1:9" ht="48.75">
      <c r="A201" s="278"/>
      <c r="B201" s="354" t="s">
        <v>35</v>
      </c>
      <c r="C201" s="280"/>
      <c r="D201" s="280"/>
      <c r="E201" s="281"/>
      <c r="F201" s="281"/>
      <c r="G201" s="282"/>
      <c r="H201" s="283"/>
      <c r="I201" s="281"/>
    </row>
    <row r="202" spans="1:9" s="289" customFormat="1">
      <c r="A202" s="285"/>
      <c r="B202" s="285" t="s">
        <v>8</v>
      </c>
      <c r="C202" s="285"/>
      <c r="D202" s="285"/>
      <c r="E202" s="286" t="s">
        <v>0</v>
      </c>
      <c r="F202" s="713" t="s">
        <v>79</v>
      </c>
      <c r="G202" s="714"/>
      <c r="H202" s="140" t="s">
        <v>341</v>
      </c>
      <c r="I202" s="286" t="s">
        <v>82</v>
      </c>
    </row>
    <row r="203" spans="1:9" ht="29.1" customHeight="1">
      <c r="A203" s="290"/>
      <c r="B203" s="290"/>
      <c r="D203" s="291"/>
      <c r="E203" s="322"/>
      <c r="F203" s="191" t="s">
        <v>116</v>
      </c>
      <c r="G203" s="191" t="s">
        <v>149</v>
      </c>
      <c r="H203" s="324"/>
      <c r="I203" s="335"/>
    </row>
    <row r="204" spans="1:9" ht="29.1" customHeight="1">
      <c r="A204" s="290"/>
      <c r="E204" s="322" t="s">
        <v>2</v>
      </c>
      <c r="F204" s="64" t="s">
        <v>56</v>
      </c>
      <c r="G204" s="64" t="s">
        <v>150</v>
      </c>
      <c r="H204" s="216">
        <f>ROUNDUP(((USD_per_GBP*('UK-R-Coffee Tables'!G177/(1+'Exchange rate'!UK_vat_rate)))+1)/10,0)*10</f>
        <v>1850</v>
      </c>
      <c r="I204" s="216">
        <f>ROUNDUP(((USD_per_GBP*('UK-R-Coffee Tables'!H177/(1+'Exchange rate'!UK_vat_rate)))+1)/10,0)*10</f>
        <v>3070</v>
      </c>
    </row>
    <row r="205" spans="1:9" s="320" customFormat="1" ht="29.1" customHeight="1">
      <c r="A205" s="284"/>
      <c r="B205" s="284"/>
      <c r="C205" s="284"/>
      <c r="D205" s="284"/>
      <c r="E205" s="322" t="s">
        <v>3</v>
      </c>
      <c r="F205" s="64" t="s">
        <v>49</v>
      </c>
      <c r="G205" s="64" t="s">
        <v>151</v>
      </c>
      <c r="H205" s="216">
        <f>ROUNDUP(((USD_per_GBP*('UK-R-Coffee Tables'!G178/(1+'Exchange rate'!UK_vat_rate)))+1)/10,0)*10</f>
        <v>2350</v>
      </c>
      <c r="I205" s="216">
        <f>ROUNDUP(((USD_per_GBP*('UK-R-Coffee Tables'!H178/(1+'Exchange rate'!UK_vat_rate)))+1)/10,0)*10</f>
        <v>3900</v>
      </c>
    </row>
    <row r="206" spans="1:9" ht="29.1" customHeight="1">
      <c r="E206" s="322" t="s">
        <v>4</v>
      </c>
      <c r="F206" s="64" t="s">
        <v>50</v>
      </c>
      <c r="G206" s="64" t="s">
        <v>152</v>
      </c>
      <c r="H206" s="216">
        <f>ROUNDUP(((USD_per_GBP*('UK-R-Coffee Tables'!G179/(1+'Exchange rate'!UK_vat_rate)))+1)/10,0)*10</f>
        <v>3130</v>
      </c>
      <c r="I206" s="216">
        <f>ROUNDUP(((USD_per_GBP*('UK-R-Coffee Tables'!H179/(1+'Exchange rate'!UK_vat_rate)))+1)/10,0)*10</f>
        <v>5210</v>
      </c>
    </row>
    <row r="207" spans="1:9" ht="29.1" customHeight="1">
      <c r="G207" s="322"/>
      <c r="H207" s="326"/>
    </row>
    <row r="208" spans="1:9" ht="29.1" customHeight="1">
      <c r="E208" s="328" t="s">
        <v>22</v>
      </c>
      <c r="F208" s="328"/>
    </row>
    <row r="209" spans="1:9" ht="29.1" customHeight="1">
      <c r="D209" s="300"/>
      <c r="E209" s="301"/>
      <c r="F209" s="301"/>
    </row>
    <row r="210" spans="1:9" ht="29.1" customHeight="1">
      <c r="D210" s="300"/>
    </row>
    <row r="211" spans="1:9" ht="29.1" customHeight="1">
      <c r="D211" s="300"/>
      <c r="E211" s="329" t="s">
        <v>14</v>
      </c>
      <c r="F211" s="329"/>
      <c r="G211" s="330"/>
      <c r="H211" s="331"/>
      <c r="I211" s="259">
        <f>ROUNDUP(((USD_per_GBP*('UK-R-Coffee Tables'!H184/(1+'Exchange rate'!UK_vat_rate)))+1)/10,0)*10</f>
        <v>720</v>
      </c>
    </row>
    <row r="212" spans="1:9" ht="29.1" customHeight="1">
      <c r="D212" s="300"/>
      <c r="E212" s="301"/>
      <c r="F212" s="301"/>
    </row>
    <row r="213" spans="1:9" ht="29.1" customHeight="1">
      <c r="D213" s="300"/>
      <c r="E213" s="301"/>
      <c r="F213" s="301"/>
      <c r="I213" s="312"/>
    </row>
    <row r="214" spans="1:9" ht="83.25" customHeight="1">
      <c r="D214" s="300"/>
    </row>
    <row r="215" spans="1:9" ht="72" customHeight="1"/>
    <row r="216" spans="1:9" ht="48.75">
      <c r="A216" s="278"/>
      <c r="B216" s="354" t="s">
        <v>35</v>
      </c>
      <c r="C216" s="280"/>
      <c r="D216" s="280"/>
      <c r="E216" s="281"/>
      <c r="F216" s="281"/>
      <c r="G216" s="282"/>
      <c r="H216" s="283"/>
      <c r="I216" s="281"/>
    </row>
    <row r="217" spans="1:9" s="289" customFormat="1">
      <c r="A217" s="285"/>
      <c r="B217" s="285" t="s">
        <v>29</v>
      </c>
      <c r="C217" s="285"/>
      <c r="D217" s="285"/>
      <c r="E217" s="286" t="s">
        <v>0</v>
      </c>
      <c r="F217" s="713" t="s">
        <v>79</v>
      </c>
      <c r="G217" s="714"/>
      <c r="H217" s="140" t="s">
        <v>341</v>
      </c>
      <c r="I217" s="288" t="s">
        <v>82</v>
      </c>
    </row>
    <row r="218" spans="1:9" ht="29.1" customHeight="1">
      <c r="A218" s="290"/>
      <c r="B218" s="290"/>
      <c r="D218" s="291"/>
      <c r="E218" s="322"/>
      <c r="F218" s="323" t="s">
        <v>116</v>
      </c>
      <c r="G218" s="191" t="s">
        <v>149</v>
      </c>
      <c r="H218" s="324"/>
      <c r="I218" s="335"/>
    </row>
    <row r="219" spans="1:9" ht="29.1" customHeight="1">
      <c r="A219" s="290"/>
      <c r="E219" s="322" t="s">
        <v>2</v>
      </c>
      <c r="F219" s="24" t="s">
        <v>51</v>
      </c>
      <c r="G219" s="24" t="s">
        <v>143</v>
      </c>
      <c r="H219" s="216">
        <f>ROUNDUP(((USD_per_GBP*('UK-R-Coffee Tables'!G189/(1+'Exchange rate'!UK_vat_rate)))+1)/10,0)*10</f>
        <v>2790</v>
      </c>
      <c r="I219" s="216">
        <f>ROUNDUP(((USD_per_GBP*('UK-R-Coffee Tables'!H189/(1+'Exchange rate'!UK_vat_rate)))+1)/10,0)*10</f>
        <v>4650</v>
      </c>
    </row>
    <row r="220" spans="1:9" s="320" customFormat="1" ht="29.1" customHeight="1">
      <c r="A220" s="290"/>
      <c r="B220" s="284"/>
      <c r="C220" s="284"/>
      <c r="D220" s="284"/>
      <c r="E220" s="322" t="s">
        <v>3</v>
      </c>
      <c r="F220" s="24" t="s">
        <v>57</v>
      </c>
      <c r="G220" s="24" t="s">
        <v>159</v>
      </c>
      <c r="H220" s="216">
        <f>ROUNDUP(((USD_per_GBP*('UK-R-Coffee Tables'!G190/(1+'Exchange rate'!UK_vat_rate)))+1)/10,0)*10</f>
        <v>3380</v>
      </c>
      <c r="I220" s="216">
        <f>ROUNDUP(((USD_per_GBP*('UK-R-Coffee Tables'!H190/(1+'Exchange rate'!UK_vat_rate)))+1)/10,0)*10</f>
        <v>5630</v>
      </c>
    </row>
    <row r="221" spans="1:9" ht="29.1" customHeight="1">
      <c r="A221" s="290"/>
      <c r="E221" s="322" t="s">
        <v>4</v>
      </c>
      <c r="F221" s="24" t="s">
        <v>62</v>
      </c>
      <c r="G221" s="24" t="s">
        <v>160</v>
      </c>
      <c r="H221" s="216">
        <f>ROUNDUP(((USD_per_GBP*('UK-R-Coffee Tables'!G191/(1+'Exchange rate'!UK_vat_rate)))+1)/10,0)*10</f>
        <v>4020</v>
      </c>
      <c r="I221" s="216">
        <f>ROUNDUP(((USD_per_GBP*('UK-R-Coffee Tables'!H191/(1+'Exchange rate'!UK_vat_rate)))+1)/10,0)*10</f>
        <v>6690</v>
      </c>
    </row>
    <row r="222" spans="1:9" ht="29.1" customHeight="1">
      <c r="A222" s="290"/>
      <c r="E222" s="322" t="s">
        <v>5</v>
      </c>
      <c r="F222" s="24" t="s">
        <v>59</v>
      </c>
      <c r="G222" s="24" t="s">
        <v>146</v>
      </c>
      <c r="H222" s="216">
        <f>ROUNDUP(((USD_per_GBP*('UK-R-Coffee Tables'!G192/(1+'Exchange rate'!UK_vat_rate)))+1)/10,0)*10</f>
        <v>5470</v>
      </c>
      <c r="I222" s="216">
        <f>ROUNDUP(((USD_per_GBP*('UK-R-Coffee Tables'!H192/(1+'Exchange rate'!UK_vat_rate)))+1)/10,0)*10</f>
        <v>9110</v>
      </c>
    </row>
    <row r="223" spans="1:9" ht="29.1" customHeight="1">
      <c r="D223" s="300"/>
      <c r="E223" s="310"/>
      <c r="F223" s="310"/>
      <c r="I223" s="312"/>
    </row>
    <row r="224" spans="1:9" ht="29.1" customHeight="1">
      <c r="E224" s="328" t="s">
        <v>22</v>
      </c>
      <c r="F224" s="328"/>
    </row>
    <row r="225" spans="1:9" ht="29.1" customHeight="1">
      <c r="D225" s="300"/>
      <c r="E225" s="301"/>
      <c r="F225" s="301"/>
    </row>
    <row r="226" spans="1:9" ht="29.1" customHeight="1">
      <c r="D226" s="300"/>
    </row>
    <row r="227" spans="1:9" ht="29.1" customHeight="1">
      <c r="D227" s="300"/>
      <c r="E227" s="329" t="s">
        <v>14</v>
      </c>
      <c r="F227" s="329"/>
      <c r="G227" s="330"/>
      <c r="H227" s="331"/>
      <c r="I227" s="259">
        <f>ROUNDUP(((USD_per_GBP*('UK-R-Coffee Tables'!H197/(1+'Exchange rate'!UK_vat_rate)))+1)/10,0)*10</f>
        <v>720</v>
      </c>
    </row>
    <row r="228" spans="1:9" ht="124.5" customHeight="1">
      <c r="D228" s="300"/>
      <c r="E228" s="301"/>
      <c r="F228" s="301"/>
    </row>
    <row r="229" spans="1:9" s="289" customFormat="1">
      <c r="A229" s="285"/>
      <c r="B229" s="285" t="s">
        <v>15</v>
      </c>
      <c r="C229" s="285"/>
      <c r="D229" s="285"/>
      <c r="E229" s="286" t="s">
        <v>0</v>
      </c>
      <c r="F229" s="713" t="s">
        <v>79</v>
      </c>
      <c r="G229" s="714"/>
      <c r="H229" s="140" t="s">
        <v>341</v>
      </c>
      <c r="I229" s="288" t="s">
        <v>82</v>
      </c>
    </row>
    <row r="230" spans="1:9" ht="29.1" customHeight="1">
      <c r="A230" s="290"/>
      <c r="B230" s="290"/>
      <c r="D230" s="291"/>
      <c r="E230" s="322"/>
      <c r="F230" s="323" t="s">
        <v>116</v>
      </c>
      <c r="G230" s="191" t="s">
        <v>149</v>
      </c>
      <c r="H230" s="324"/>
      <c r="I230" s="335"/>
    </row>
    <row r="231" spans="1:9" s="320" customFormat="1" ht="29.1" customHeight="1">
      <c r="A231" s="290"/>
      <c r="B231" s="284"/>
      <c r="C231" s="284"/>
      <c r="D231" s="284"/>
      <c r="E231" s="322" t="s">
        <v>2</v>
      </c>
      <c r="F231" s="64" t="s">
        <v>16</v>
      </c>
      <c r="G231" s="24" t="s">
        <v>134</v>
      </c>
      <c r="H231" s="216">
        <f>ROUNDUP(((USD_per_GBP*('UK-R-Coffee Tables'!G201/(1+'Exchange rate'!UK_vat_rate)))+1)/10,0)*10</f>
        <v>3210</v>
      </c>
      <c r="I231" s="216">
        <f>ROUNDUP(((USD_per_GBP*('UK-R-Coffee Tables'!H201/(1+'Exchange rate'!UK_vat_rate)))+1)/10,0)*10</f>
        <v>5840</v>
      </c>
    </row>
    <row r="232" spans="1:9" ht="29.1" customHeight="1">
      <c r="A232" s="290"/>
      <c r="E232" s="322" t="s">
        <v>3</v>
      </c>
      <c r="F232" s="64" t="s">
        <v>17</v>
      </c>
      <c r="G232" s="24" t="s">
        <v>154</v>
      </c>
      <c r="H232" s="216">
        <f>ROUNDUP(((USD_per_GBP*('UK-R-Coffee Tables'!G202/(1+'Exchange rate'!UK_vat_rate)))+1)/10,0)*10</f>
        <v>4630</v>
      </c>
      <c r="I232" s="216">
        <f>ROUNDUP(((USD_per_GBP*('UK-R-Coffee Tables'!H202/(1+'Exchange rate'!UK_vat_rate)))+1)/10,0)*10</f>
        <v>8410</v>
      </c>
    </row>
    <row r="233" spans="1:9" ht="29.1" customHeight="1">
      <c r="A233" s="290"/>
      <c r="E233" s="322" t="s">
        <v>4</v>
      </c>
      <c r="F233" s="64" t="s">
        <v>55</v>
      </c>
      <c r="G233" s="24" t="s">
        <v>155</v>
      </c>
      <c r="H233" s="216">
        <f>ROUNDUP(((USD_per_GBP*('UK-R-Coffee Tables'!G203/(1+'Exchange rate'!UK_vat_rate)))+1)/10,0)*10</f>
        <v>6290</v>
      </c>
      <c r="I233" s="216">
        <f>ROUNDUP(((USD_per_GBP*('UK-R-Coffee Tables'!H203/(1+'Exchange rate'!UK_vat_rate)))+1)/10,0)*10</f>
        <v>11430</v>
      </c>
    </row>
    <row r="234" spans="1:9" ht="29.1" customHeight="1">
      <c r="E234" s="310"/>
      <c r="F234" s="310"/>
    </row>
    <row r="235" spans="1:9" ht="29.1" customHeight="1">
      <c r="E235" s="328" t="s">
        <v>22</v>
      </c>
      <c r="F235" s="328"/>
    </row>
    <row r="236" spans="1:9" ht="29.1" customHeight="1">
      <c r="E236" s="301"/>
      <c r="F236" s="301"/>
    </row>
    <row r="237" spans="1:9" ht="29.1" customHeight="1"/>
    <row r="238" spans="1:9" ht="29.1" customHeight="1">
      <c r="E238" s="329" t="s">
        <v>14</v>
      </c>
      <c r="F238" s="329"/>
      <c r="G238" s="330"/>
      <c r="H238" s="331"/>
      <c r="I238" s="259">
        <f>ROUNDUP(((USD_per_GBP*('UK-R-Coffee Tables'!H208/(1+'Exchange rate'!UK_vat_rate)))+1)/10,0)*10</f>
        <v>720</v>
      </c>
    </row>
    <row r="239" spans="1:9" ht="29.1" customHeight="1">
      <c r="E239" s="129"/>
      <c r="F239" s="129"/>
    </row>
    <row r="240" spans="1:9" ht="29.1" customHeight="1">
      <c r="E240" s="301"/>
      <c r="F240" s="301"/>
      <c r="I240" s="312"/>
    </row>
    <row r="241" spans="1:9" ht="29.1" customHeight="1"/>
    <row r="242" spans="1:9" ht="27" customHeight="1">
      <c r="B242" s="385"/>
      <c r="C242" s="386"/>
      <c r="D242" s="386"/>
      <c r="E242" s="319"/>
      <c r="F242" s="319"/>
      <c r="G242" s="322"/>
      <c r="H242" s="326"/>
      <c r="I242" s="319"/>
    </row>
    <row r="243" spans="1:9" s="289" customFormat="1">
      <c r="A243" s="285"/>
      <c r="B243" s="285" t="s">
        <v>20</v>
      </c>
      <c r="C243" s="285"/>
      <c r="D243" s="285"/>
      <c r="E243" s="286" t="s">
        <v>0</v>
      </c>
      <c r="F243" s="713" t="s">
        <v>79</v>
      </c>
      <c r="G243" s="714"/>
      <c r="H243" s="140" t="s">
        <v>341</v>
      </c>
      <c r="I243" s="288" t="s">
        <v>82</v>
      </c>
    </row>
    <row r="244" spans="1:9" ht="29.1" customHeight="1">
      <c r="A244" s="290"/>
      <c r="B244" s="290"/>
      <c r="D244" s="291"/>
      <c r="E244" s="322"/>
      <c r="F244" s="183" t="s">
        <v>116</v>
      </c>
      <c r="G244" s="183" t="s">
        <v>149</v>
      </c>
      <c r="H244" s="325"/>
      <c r="I244" s="335"/>
    </row>
    <row r="245" spans="1:9" ht="29.1" customHeight="1">
      <c r="A245" s="290"/>
      <c r="E245" s="322" t="s">
        <v>2</v>
      </c>
      <c r="F245" s="24" t="s">
        <v>60</v>
      </c>
      <c r="G245" s="24" t="s">
        <v>156</v>
      </c>
      <c r="H245" s="216">
        <f>ROUNDUP(((USD_per_GBP*('UK-R-Coffee Tables'!G217/(1+'Exchange rate'!UK_vat_rate)))+1)/10,0)*10</f>
        <v>3490</v>
      </c>
      <c r="I245" s="216">
        <f>ROUNDUP(((USD_per_GBP*('UK-R-Coffee Tables'!H217/(1+'Exchange rate'!UK_vat_rate)))+1)/10,0)*10</f>
        <v>6570</v>
      </c>
    </row>
    <row r="246" spans="1:9" ht="29.1" customHeight="1">
      <c r="A246" s="290"/>
      <c r="E246" s="322" t="s">
        <v>3</v>
      </c>
      <c r="F246" s="24" t="s">
        <v>49</v>
      </c>
      <c r="G246" s="24" t="s">
        <v>157</v>
      </c>
      <c r="H246" s="216">
        <f>ROUNDUP(((USD_per_GBP*('UK-R-Coffee Tables'!G218/(1+'Exchange rate'!UK_vat_rate)))+1)/10,0)*10</f>
        <v>4170</v>
      </c>
      <c r="I246" s="216">
        <f>ROUNDUP(((USD_per_GBP*('UK-R-Coffee Tables'!H218/(1+'Exchange rate'!UK_vat_rate)))+1)/10,0)*10</f>
        <v>7850</v>
      </c>
    </row>
    <row r="247" spans="1:9" s="320" customFormat="1" ht="29.1" customHeight="1">
      <c r="A247" s="290"/>
      <c r="B247" s="284"/>
      <c r="C247" s="284"/>
      <c r="D247" s="284"/>
      <c r="E247" s="322" t="s">
        <v>4</v>
      </c>
      <c r="F247" s="24" t="s">
        <v>61</v>
      </c>
      <c r="G247" s="24" t="s">
        <v>158</v>
      </c>
      <c r="H247" s="216">
        <f>ROUNDUP(((USD_per_GBP*('UK-R-Coffee Tables'!G219/(1+'Exchange rate'!UK_vat_rate)))+1)/10,0)*10</f>
        <v>5700</v>
      </c>
      <c r="I247" s="216">
        <f>ROUNDUP(((USD_per_GBP*('UK-R-Coffee Tables'!H219/(1+'Exchange rate'!UK_vat_rate)))+1)/10,0)*10</f>
        <v>10720</v>
      </c>
    </row>
    <row r="248" spans="1:9" ht="29.1" customHeight="1">
      <c r="E248" s="310"/>
      <c r="F248" s="310"/>
      <c r="G248" s="322"/>
      <c r="H248" s="216"/>
    </row>
    <row r="249" spans="1:9" ht="29.1" customHeight="1">
      <c r="E249" s="328" t="s">
        <v>22</v>
      </c>
      <c r="F249" s="328"/>
    </row>
    <row r="250" spans="1:9" ht="29.1" customHeight="1">
      <c r="E250" s="301"/>
      <c r="F250" s="301"/>
    </row>
    <row r="251" spans="1:9" ht="29.1" customHeight="1"/>
    <row r="252" spans="1:9" ht="29.1" customHeight="1">
      <c r="E252" s="329" t="s">
        <v>14</v>
      </c>
      <c r="F252" s="329"/>
      <c r="G252" s="330"/>
      <c r="H252" s="331"/>
      <c r="I252" s="259">
        <f>ROUNDUP(((USD_per_GBP*('UK-R-Coffee Tables'!H224/(1+'Exchange rate'!UK_vat_rate)))+1)/10,0)*10</f>
        <v>720</v>
      </c>
    </row>
    <row r="253" spans="1:9" ht="29.1" customHeight="1">
      <c r="E253" s="301"/>
      <c r="F253" s="301"/>
    </row>
    <row r="254" spans="1:9" ht="29.1" customHeight="1">
      <c r="E254" s="301"/>
      <c r="F254" s="301"/>
      <c r="I254" s="312"/>
    </row>
    <row r="255" spans="1:9" ht="29.1" customHeight="1"/>
    <row r="256" spans="1:9" ht="77.25" customHeight="1">
      <c r="E256" s="24"/>
      <c r="F256" s="24"/>
      <c r="I256" s="312"/>
    </row>
    <row r="257" spans="1:9" ht="48.75">
      <c r="A257" s="278"/>
      <c r="B257" s="279" t="s">
        <v>31</v>
      </c>
      <c r="C257" s="280"/>
      <c r="D257" s="280"/>
      <c r="E257" s="281"/>
      <c r="F257" s="281"/>
      <c r="G257" s="282"/>
      <c r="H257" s="283"/>
      <c r="I257" s="281"/>
    </row>
    <row r="258" spans="1:9" s="289" customFormat="1">
      <c r="A258" s="285"/>
      <c r="B258" s="285" t="s">
        <v>8</v>
      </c>
      <c r="C258" s="285"/>
      <c r="D258" s="285"/>
      <c r="E258" s="286" t="s">
        <v>0</v>
      </c>
      <c r="F258" s="713" t="s">
        <v>79</v>
      </c>
      <c r="G258" s="714"/>
      <c r="H258" s="140" t="s">
        <v>324</v>
      </c>
      <c r="I258" s="313"/>
    </row>
    <row r="259" spans="1:9" ht="29.1" customHeight="1">
      <c r="A259" s="290"/>
      <c r="B259" s="290"/>
      <c r="D259" s="291"/>
      <c r="E259" s="322"/>
      <c r="F259" s="387" t="s">
        <v>116</v>
      </c>
      <c r="G259" s="191" t="s">
        <v>149</v>
      </c>
      <c r="H259" s="324"/>
      <c r="I259" s="335"/>
    </row>
    <row r="260" spans="1:9" s="320" customFormat="1" ht="29.1" customHeight="1">
      <c r="A260" s="290"/>
      <c r="B260" s="284"/>
      <c r="C260" s="284"/>
      <c r="D260" s="284"/>
      <c r="E260" s="322" t="s">
        <v>2</v>
      </c>
      <c r="F260" s="64" t="s">
        <v>49</v>
      </c>
      <c r="G260" s="64" t="s">
        <v>151</v>
      </c>
      <c r="H260" s="216">
        <f>ROUNDUP(((USD_per_GBP*('UK-R-Coffee Tables'!G229/(1+'Exchange rate'!UK_vat_rate)))+1)/10,0)*10</f>
        <v>3890</v>
      </c>
      <c r="I260" s="275"/>
    </row>
    <row r="261" spans="1:9" ht="29.1" customHeight="1">
      <c r="A261" s="290"/>
      <c r="E261" s="322" t="s">
        <v>4</v>
      </c>
      <c r="F261" s="64" t="s">
        <v>50</v>
      </c>
      <c r="G261" s="64" t="s">
        <v>152</v>
      </c>
      <c r="H261" s="216">
        <f>ROUNDUP(((USD_per_GBP*('UK-R-Coffee Tables'!G230/(1+'Exchange rate'!UK_vat_rate)))+1)/10,0)*10</f>
        <v>4300</v>
      </c>
    </row>
    <row r="262" spans="1:9" ht="29.1" customHeight="1">
      <c r="E262" s="322"/>
      <c r="F262" s="322"/>
    </row>
    <row r="263" spans="1:9" ht="29.1" customHeight="1">
      <c r="E263" s="328" t="s">
        <v>22</v>
      </c>
      <c r="F263" s="328"/>
    </row>
    <row r="264" spans="1:9" ht="29.1" customHeight="1">
      <c r="D264" s="300"/>
      <c r="E264" s="301"/>
      <c r="F264" s="301"/>
    </row>
    <row r="265" spans="1:9" ht="29.1" customHeight="1">
      <c r="D265" s="300"/>
    </row>
    <row r="266" spans="1:9" ht="29.1" customHeight="1">
      <c r="D266" s="300"/>
      <c r="E266" s="82" t="s">
        <v>14</v>
      </c>
      <c r="F266" s="82"/>
      <c r="G266" s="330"/>
      <c r="H266" s="331"/>
      <c r="I266" s="259">
        <f>ROUNDUP(((USD_per_GBP*('UK-R-Coffee Tables'!H235/(1+'Exchange rate'!UK_vat_rate)))+1)/10,0)*10</f>
        <v>860</v>
      </c>
    </row>
    <row r="267" spans="1:9" ht="29.1" customHeight="1">
      <c r="D267" s="300"/>
      <c r="E267" s="319"/>
      <c r="F267" s="319"/>
      <c r="I267" s="312"/>
    </row>
    <row r="268" spans="1:9">
      <c r="D268" s="300"/>
      <c r="E268" s="319"/>
      <c r="F268" s="319"/>
      <c r="I268" s="312"/>
    </row>
    <row r="269" spans="1:9" ht="48.75">
      <c r="A269" s="278"/>
      <c r="B269" s="279" t="s">
        <v>31</v>
      </c>
      <c r="C269" s="280"/>
      <c r="D269" s="280"/>
      <c r="E269" s="281"/>
      <c r="F269" s="281"/>
      <c r="G269" s="282"/>
      <c r="H269" s="283"/>
      <c r="I269" s="281"/>
    </row>
    <row r="270" spans="1:9" s="289" customFormat="1">
      <c r="A270" s="285"/>
      <c r="B270" s="26" t="s">
        <v>15</v>
      </c>
      <c r="C270" s="285"/>
      <c r="D270" s="285"/>
      <c r="E270" s="286" t="s">
        <v>0</v>
      </c>
      <c r="F270" s="713" t="s">
        <v>79</v>
      </c>
      <c r="G270" s="714"/>
      <c r="H270" s="140" t="s">
        <v>324</v>
      </c>
      <c r="I270" s="313"/>
    </row>
    <row r="271" spans="1:9" ht="29.1" customHeight="1">
      <c r="A271" s="290"/>
      <c r="B271" s="290"/>
      <c r="D271" s="291"/>
      <c r="E271" s="322"/>
      <c r="F271" s="387" t="s">
        <v>116</v>
      </c>
      <c r="G271" s="191" t="s">
        <v>149</v>
      </c>
      <c r="H271" s="324"/>
      <c r="I271" s="335"/>
    </row>
    <row r="272" spans="1:9" s="320" customFormat="1" ht="29.1" customHeight="1">
      <c r="A272" s="290"/>
      <c r="B272" s="284"/>
      <c r="C272" s="284"/>
      <c r="D272" s="284"/>
      <c r="E272" s="48" t="s">
        <v>2</v>
      </c>
      <c r="F272" s="64" t="s">
        <v>16</v>
      </c>
      <c r="G272" s="23" t="s">
        <v>134</v>
      </c>
      <c r="H272" s="216">
        <f>ROUNDUP(((USD_per_GBP*('UK-R-Coffee Tables'!G241/(1+'Exchange rate'!UK_vat_rate)))+1)/10,0)*10</f>
        <v>4980</v>
      </c>
      <c r="I272" s="275"/>
    </row>
    <row r="273" spans="1:9" ht="29.1" customHeight="1">
      <c r="A273" s="290"/>
      <c r="E273" s="16" t="s">
        <v>4</v>
      </c>
      <c r="F273" s="24" t="s">
        <v>342</v>
      </c>
      <c r="G273" s="23" t="s">
        <v>154</v>
      </c>
      <c r="H273" s="216">
        <f>ROUNDUP(((USD_per_GBP*('UK-R-Coffee Tables'!G242/(1+'Exchange rate'!UK_vat_rate)))+1)/10,0)*10</f>
        <v>5220</v>
      </c>
    </row>
    <row r="274" spans="1:9" ht="29.1" customHeight="1">
      <c r="E274" s="16" t="s">
        <v>5</v>
      </c>
      <c r="F274" s="24" t="s">
        <v>744</v>
      </c>
      <c r="G274" s="14" t="s">
        <v>155</v>
      </c>
      <c r="H274" s="216">
        <f>ROUNDUP(((USD_per_GBP*('UK-R-Coffee Tables'!G243/(1+'Exchange rate'!UK_vat_rate)))+1)/10,0)*10</f>
        <v>6260</v>
      </c>
    </row>
    <row r="275" spans="1:9" ht="29.1" customHeight="1">
      <c r="E275" s="328" t="s">
        <v>22</v>
      </c>
      <c r="F275" s="328"/>
    </row>
    <row r="276" spans="1:9" ht="29.1" customHeight="1">
      <c r="D276" s="300"/>
      <c r="E276" s="301"/>
      <c r="F276" s="301"/>
    </row>
    <row r="277" spans="1:9" ht="29.1" customHeight="1">
      <c r="D277" s="300"/>
    </row>
    <row r="278" spans="1:9" ht="29.1" customHeight="1">
      <c r="D278" s="300"/>
      <c r="E278" s="82" t="s">
        <v>14</v>
      </c>
      <c r="F278" s="82"/>
      <c r="G278" s="330"/>
      <c r="H278" s="331"/>
      <c r="I278" s="259">
        <f>ROUNDUP(((USD_per_GBP*('UK-R-Coffee Tables'!H247/(1+'Exchange rate'!UK_vat_rate)))+1)/10,0)*10</f>
        <v>940</v>
      </c>
    </row>
    <row r="279" spans="1:9" ht="108.75" customHeight="1">
      <c r="D279" s="300"/>
      <c r="E279" s="23"/>
      <c r="F279" s="23"/>
      <c r="I279" s="312"/>
    </row>
    <row r="280" spans="1:9" ht="48.75">
      <c r="A280" s="278"/>
      <c r="B280" s="25" t="s">
        <v>516</v>
      </c>
      <c r="C280" s="280"/>
      <c r="D280" s="280"/>
      <c r="E280" s="281"/>
      <c r="F280" s="281"/>
      <c r="G280" s="282"/>
      <c r="H280" s="283"/>
      <c r="I280" s="281"/>
    </row>
    <row r="281" spans="1:9">
      <c r="A281" s="285"/>
      <c r="B281" s="285" t="s">
        <v>15</v>
      </c>
      <c r="C281" s="285"/>
      <c r="D281" s="285"/>
      <c r="E281" s="286" t="s">
        <v>0</v>
      </c>
      <c r="F281" s="713" t="s">
        <v>79</v>
      </c>
      <c r="G281" s="714"/>
      <c r="H281" s="140" t="s">
        <v>323</v>
      </c>
      <c r="I281" s="313"/>
    </row>
    <row r="282" spans="1:9">
      <c r="A282" s="290"/>
      <c r="B282" s="290"/>
      <c r="D282" s="291"/>
      <c r="E282" s="322"/>
      <c r="F282" s="387" t="s">
        <v>116</v>
      </c>
      <c r="G282" s="191" t="s">
        <v>149</v>
      </c>
      <c r="H282" s="324"/>
      <c r="I282" s="335"/>
    </row>
    <row r="283" spans="1:9">
      <c r="A283" s="290"/>
      <c r="E283" s="322" t="s">
        <v>2</v>
      </c>
      <c r="F283" s="64" t="s">
        <v>16</v>
      </c>
      <c r="G283" s="24" t="s">
        <v>134</v>
      </c>
      <c r="H283" s="216">
        <f>ROUNDUP(((USD_per_GBP*('UK-R-Coffee Tables'!G253/(1+'Exchange rate'!UK_vat_rate)))+1)/10,0)*10</f>
        <v>4320</v>
      </c>
    </row>
    <row r="284" spans="1:9">
      <c r="A284" s="290"/>
      <c r="E284" s="322" t="s">
        <v>4</v>
      </c>
      <c r="F284" s="24" t="s">
        <v>342</v>
      </c>
      <c r="G284" s="24" t="s">
        <v>154</v>
      </c>
      <c r="H284" s="216">
        <f>ROUNDUP(((USD_per_GBP*('UK-R-Coffee Tables'!G254/(1+'Exchange rate'!UK_vat_rate)))+1)/10,0)*10</f>
        <v>4730</v>
      </c>
    </row>
    <row r="285" spans="1:9">
      <c r="G285" s="322"/>
      <c r="H285" s="326"/>
    </row>
    <row r="286" spans="1:9">
      <c r="E286" s="176" t="s">
        <v>22</v>
      </c>
      <c r="F286" s="176"/>
      <c r="G286" s="67"/>
      <c r="H286" s="67"/>
      <c r="I286" s="9"/>
    </row>
    <row r="287" spans="1:9">
      <c r="E287" s="169"/>
      <c r="F287" s="169"/>
      <c r="G287" s="67"/>
      <c r="H287" s="67"/>
      <c r="I287" s="9"/>
    </row>
    <row r="288" spans="1:9">
      <c r="D288" s="300"/>
      <c r="E288" s="81" t="s">
        <v>14</v>
      </c>
      <c r="F288" s="81"/>
      <c r="G288" s="160"/>
      <c r="H288" s="160"/>
      <c r="I288" s="259">
        <f>ROUNDUP(((USD_per_GBP*('UK-R-Coffee Tables'!H258/(1+'Exchange rate'!UK_vat_rate)))+1)/10,0)*10</f>
        <v>940</v>
      </c>
    </row>
    <row r="289" spans="1:9">
      <c r="D289" s="300"/>
      <c r="E289" s="24"/>
      <c r="F289" s="24"/>
      <c r="G289" s="67"/>
      <c r="H289" s="67"/>
      <c r="I289" s="143"/>
    </row>
    <row r="290" spans="1:9">
      <c r="D290" s="300"/>
      <c r="E290" s="24" t="s">
        <v>544</v>
      </c>
      <c r="F290" s="24"/>
      <c r="G290" s="67"/>
      <c r="H290" s="67"/>
      <c r="I290" s="216"/>
    </row>
    <row r="291" spans="1:9">
      <c r="D291" s="300"/>
      <c r="E291" s="81" t="s">
        <v>545</v>
      </c>
      <c r="F291" s="329"/>
      <c r="G291" s="330"/>
      <c r="H291" s="331"/>
      <c r="I291" s="259">
        <f>ROUNDUP(((USD_per_GBP*('UK-R-Coffee Tables'!H261/(1+'Exchange rate'!UK_vat_rate)))+1)/10,0)*10</f>
        <v>1910</v>
      </c>
    </row>
    <row r="292" spans="1:9">
      <c r="D292" s="300"/>
      <c r="E292" s="319"/>
      <c r="F292" s="319"/>
      <c r="I292" s="312"/>
    </row>
    <row r="293" spans="1:9">
      <c r="D293" s="300"/>
      <c r="E293" s="23"/>
      <c r="F293" s="23"/>
      <c r="I293" s="312"/>
    </row>
    <row r="294" spans="1:9" ht="48.75">
      <c r="A294" s="278"/>
      <c r="B294" s="279" t="s">
        <v>32</v>
      </c>
      <c r="C294" s="280"/>
      <c r="D294" s="280"/>
      <c r="E294" s="281"/>
      <c r="F294" s="281"/>
      <c r="G294" s="282"/>
      <c r="H294" s="283"/>
      <c r="I294" s="281"/>
    </row>
    <row r="295" spans="1:9" s="289" customFormat="1">
      <c r="A295" s="285"/>
      <c r="B295" s="285" t="s">
        <v>15</v>
      </c>
      <c r="C295" s="285"/>
      <c r="D295" s="285"/>
      <c r="E295" s="286" t="s">
        <v>0</v>
      </c>
      <c r="F295" s="713" t="s">
        <v>79</v>
      </c>
      <c r="G295" s="714"/>
      <c r="H295" s="140" t="s">
        <v>323</v>
      </c>
      <c r="I295" s="313"/>
    </row>
    <row r="296" spans="1:9" ht="29.1" customHeight="1">
      <c r="A296" s="290"/>
      <c r="B296" s="290"/>
      <c r="D296" s="291"/>
      <c r="E296" s="322"/>
      <c r="F296" s="387" t="s">
        <v>116</v>
      </c>
      <c r="G296" s="191" t="s">
        <v>149</v>
      </c>
      <c r="H296" s="324"/>
      <c r="I296" s="335"/>
    </row>
    <row r="297" spans="1:9" ht="29.1" customHeight="1">
      <c r="A297" s="290"/>
      <c r="E297" s="322" t="s">
        <v>2</v>
      </c>
      <c r="F297" s="64" t="s">
        <v>16</v>
      </c>
      <c r="G297" s="24" t="s">
        <v>134</v>
      </c>
      <c r="H297" s="216">
        <f>ROUNDUP(((USD_per_GBP*('UK-R-Coffee Tables'!G267/(1+'Exchange rate'!UK_vat_rate)))+1)/10,0)*10</f>
        <v>4300</v>
      </c>
    </row>
    <row r="298" spans="1:9" s="320" customFormat="1" ht="29.1" customHeight="1">
      <c r="A298" s="290"/>
      <c r="B298" s="284"/>
      <c r="C298" s="284"/>
      <c r="D298" s="284"/>
      <c r="E298" s="322" t="s">
        <v>4</v>
      </c>
      <c r="F298" s="64" t="s">
        <v>17</v>
      </c>
      <c r="G298" s="24" t="s">
        <v>154</v>
      </c>
      <c r="H298" s="216">
        <f>ROUNDUP(((USD_per_GBP*('UK-R-Coffee Tables'!G268/(1+'Exchange rate'!UK_vat_rate)))+1)/10,0)*10</f>
        <v>5580</v>
      </c>
      <c r="I298" s="275"/>
    </row>
    <row r="299" spans="1:9" ht="29.1" customHeight="1">
      <c r="G299" s="322"/>
      <c r="H299" s="326"/>
    </row>
    <row r="300" spans="1:9" ht="29.1" customHeight="1">
      <c r="E300" s="328" t="s">
        <v>22</v>
      </c>
      <c r="F300" s="328"/>
    </row>
    <row r="301" spans="1:9" ht="29.1" customHeight="1">
      <c r="E301" s="301"/>
      <c r="F301" s="301"/>
      <c r="G301" s="322"/>
      <c r="H301" s="326"/>
    </row>
    <row r="302" spans="1:9" ht="29.1" customHeight="1">
      <c r="D302" s="300"/>
    </row>
    <row r="303" spans="1:9" ht="29.1" customHeight="1">
      <c r="D303" s="300"/>
      <c r="E303" s="82" t="s">
        <v>84</v>
      </c>
      <c r="F303" s="82"/>
      <c r="G303" s="330"/>
      <c r="H303" s="331"/>
      <c r="I303" s="259">
        <f>ROUNDUP(((USD_per_GBP*('UK-R-Coffee Tables'!H273/(1+'Exchange rate'!UK_vat_rate)))+1)/10,0)*10</f>
        <v>3340</v>
      </c>
    </row>
    <row r="304" spans="1:9" ht="29.1" customHeight="1">
      <c r="D304" s="300"/>
      <c r="E304" s="319"/>
      <c r="F304" s="319"/>
      <c r="I304" s="216"/>
    </row>
    <row r="305" spans="1:10" ht="29.1" customHeight="1">
      <c r="D305" s="300"/>
      <c r="E305" s="82" t="s">
        <v>14</v>
      </c>
      <c r="F305" s="329"/>
      <c r="G305" s="330"/>
      <c r="H305" s="331"/>
      <c r="I305" s="259">
        <f>ROUNDUP(((USD_per_GBP*('UK-R-Coffee Tables'!H275/(1+'Exchange rate'!UK_vat_rate)))+1)/10,0)*10</f>
        <v>720</v>
      </c>
    </row>
    <row r="306" spans="1:10" ht="29.1" customHeight="1">
      <c r="D306" s="300"/>
      <c r="E306" s="319"/>
      <c r="F306" s="319"/>
      <c r="I306" s="312"/>
    </row>
    <row r="307" spans="1:10" ht="29.1" customHeight="1">
      <c r="D307" s="300"/>
      <c r="E307" s="319"/>
      <c r="F307" s="319"/>
      <c r="I307" s="312"/>
    </row>
    <row r="308" spans="1:10" ht="29.1" customHeight="1">
      <c r="D308" s="300"/>
      <c r="E308" s="319"/>
      <c r="F308" s="319"/>
      <c r="I308" s="312"/>
    </row>
    <row r="309" spans="1:10" ht="29.1" customHeight="1">
      <c r="D309" s="300"/>
      <c r="E309" s="319"/>
      <c r="F309" s="319"/>
      <c r="I309" s="312"/>
    </row>
    <row r="310" spans="1:10" ht="29.1" customHeight="1">
      <c r="D310" s="300"/>
      <c r="E310" s="319"/>
      <c r="F310" s="319"/>
      <c r="I310" s="312"/>
    </row>
    <row r="311" spans="1:10" ht="29.1" customHeight="1">
      <c r="D311" s="300"/>
      <c r="E311" s="319"/>
      <c r="F311" s="319"/>
      <c r="I311" s="312"/>
    </row>
    <row r="312" spans="1:10" ht="29.1" customHeight="1">
      <c r="D312" s="300"/>
      <c r="E312" s="319"/>
      <c r="F312" s="319"/>
      <c r="I312" s="312"/>
    </row>
    <row r="313" spans="1:10" ht="29.1" customHeight="1">
      <c r="D313" s="300"/>
      <c r="E313" s="319"/>
      <c r="F313" s="319"/>
      <c r="I313" s="312"/>
    </row>
    <row r="314" spans="1:10" ht="29.1" customHeight="1">
      <c r="D314" s="300"/>
      <c r="E314" s="319"/>
      <c r="F314" s="319"/>
      <c r="I314" s="312"/>
    </row>
    <row r="315" spans="1:10" ht="29.1" customHeight="1">
      <c r="D315" s="300"/>
      <c r="E315" s="319"/>
      <c r="F315" s="319"/>
      <c r="I315" s="312"/>
    </row>
    <row r="316" spans="1:10" ht="54.75" customHeight="1">
      <c r="D316" s="300"/>
      <c r="E316" s="319"/>
      <c r="F316" s="319"/>
      <c r="I316" s="312"/>
    </row>
    <row r="317" spans="1:10" ht="29.1" customHeight="1">
      <c r="D317" s="300"/>
      <c r="E317" s="319"/>
      <c r="F317" s="319"/>
      <c r="I317" s="312"/>
    </row>
    <row r="318" spans="1:10" ht="48.75">
      <c r="A318" s="278"/>
      <c r="B318" s="279" t="s">
        <v>36</v>
      </c>
      <c r="C318" s="280"/>
      <c r="D318" s="280"/>
      <c r="E318" s="281"/>
      <c r="F318" s="281"/>
      <c r="G318" s="282"/>
      <c r="H318" s="283"/>
      <c r="I318" s="281"/>
    </row>
    <row r="319" spans="1:10" s="289" customFormat="1">
      <c r="A319" s="285"/>
      <c r="B319" s="285" t="s">
        <v>8</v>
      </c>
      <c r="C319" s="285"/>
      <c r="D319" s="285"/>
      <c r="E319" s="286" t="s">
        <v>0</v>
      </c>
      <c r="F319" s="713" t="s">
        <v>79</v>
      </c>
      <c r="G319" s="714"/>
      <c r="H319" s="140" t="s">
        <v>323</v>
      </c>
      <c r="I319" s="96" t="s">
        <v>732</v>
      </c>
      <c r="J319" s="96" t="s">
        <v>114</v>
      </c>
    </row>
    <row r="320" spans="1:10" ht="63">
      <c r="A320" s="290"/>
      <c r="B320" s="290"/>
      <c r="D320" s="291"/>
      <c r="E320" s="322"/>
      <c r="F320" s="191" t="s">
        <v>116</v>
      </c>
      <c r="G320" s="191" t="s">
        <v>149</v>
      </c>
      <c r="I320" s="295"/>
      <c r="J320" s="684" t="s">
        <v>219</v>
      </c>
    </row>
    <row r="321" spans="1:10" ht="29.1" customHeight="1">
      <c r="A321" s="290"/>
      <c r="E321" s="322" t="s">
        <v>2</v>
      </c>
      <c r="F321" s="64" t="s">
        <v>56</v>
      </c>
      <c r="G321" s="64" t="s">
        <v>150</v>
      </c>
      <c r="H321" s="216">
        <f>ROUNDUP(((USD_per_GBP*('UK-R-Coffee Tables'!G289/(1+'Exchange rate'!UK_vat_rate)))+1)/10,0)*10</f>
        <v>1850</v>
      </c>
      <c r="I321" s="216">
        <f>ROUNDUP(((USD_per_GBP*('UK-R-Coffee Tables'!H289/(1+'Exchange rate'!UK_vat_rate)))+1)/10,0)*10</f>
        <v>3070</v>
      </c>
      <c r="J321" s="216">
        <f>ROUNDUP(((USD_per_GBP*('UK-R-Coffee Tables'!I289/(1+'Exchange rate'!UK_vat_rate)))+1)/10,0)*10</f>
        <v>3320</v>
      </c>
    </row>
    <row r="322" spans="1:10" ht="29.1" customHeight="1">
      <c r="A322" s="290"/>
      <c r="E322" s="322" t="s">
        <v>3</v>
      </c>
      <c r="F322" s="64" t="s">
        <v>49</v>
      </c>
      <c r="G322" s="64" t="s">
        <v>151</v>
      </c>
      <c r="H322" s="216">
        <f>ROUNDUP(((USD_per_GBP*('UK-R-Coffee Tables'!G290/(1+'Exchange rate'!UK_vat_rate)))+1)/10,0)*10</f>
        <v>2350</v>
      </c>
      <c r="I322" s="216">
        <f>ROUNDUP(((USD_per_GBP*('UK-R-Coffee Tables'!H290/(1+'Exchange rate'!UK_vat_rate)))+1)/10,0)*10</f>
        <v>3900</v>
      </c>
      <c r="J322" s="216">
        <f>ROUNDUP(((USD_per_GBP*('UK-R-Coffee Tables'!I290/(1+'Exchange rate'!UK_vat_rate)))+1)/10,0)*10</f>
        <v>4220</v>
      </c>
    </row>
    <row r="323" spans="1:10" ht="29.1" customHeight="1">
      <c r="A323" s="290"/>
      <c r="E323" s="322" t="s">
        <v>4</v>
      </c>
      <c r="F323" s="64" t="s">
        <v>50</v>
      </c>
      <c r="G323" s="64" t="s">
        <v>152</v>
      </c>
      <c r="H323" s="216">
        <f>ROUNDUP(((USD_per_GBP*('UK-R-Coffee Tables'!G291/(1+'Exchange rate'!UK_vat_rate)))+1)/10,0)*10</f>
        <v>3130</v>
      </c>
      <c r="I323" s="216">
        <f>ROUNDUP(((USD_per_GBP*('UK-R-Coffee Tables'!H291/(1+'Exchange rate'!UK_vat_rate)))+1)/10,0)*10</f>
        <v>5210</v>
      </c>
      <c r="J323" s="216">
        <f>ROUNDUP(((USD_per_GBP*('UK-R-Coffee Tables'!I291/(1+'Exchange rate'!UK_vat_rate)))+1)/10,0)*10</f>
        <v>5620</v>
      </c>
    </row>
    <row r="324" spans="1:10" ht="29.1" customHeight="1">
      <c r="G324" s="322"/>
      <c r="H324" s="326"/>
    </row>
    <row r="325" spans="1:10" ht="29.1" customHeight="1">
      <c r="E325" s="328" t="s">
        <v>22</v>
      </c>
      <c r="F325" s="328"/>
    </row>
    <row r="326" spans="1:10" ht="29.1" customHeight="1">
      <c r="D326" s="300"/>
      <c r="E326" s="301"/>
      <c r="F326" s="301"/>
      <c r="G326" s="320"/>
      <c r="H326" s="342"/>
      <c r="I326" s="320"/>
    </row>
    <row r="327" spans="1:10" ht="29.1" customHeight="1"/>
    <row r="328" spans="1:10" ht="29.1" customHeight="1">
      <c r="E328" s="329" t="s">
        <v>14</v>
      </c>
      <c r="F328" s="329"/>
      <c r="G328" s="330"/>
      <c r="H328" s="331"/>
      <c r="I328" s="259">
        <f>ROUNDUP(((USD_per_GBP*('UK-R-Coffee Tables'!H296/(1+'Exchange rate'!UK_vat_rate)))+1)/10,0)*10</f>
        <v>720</v>
      </c>
    </row>
    <row r="329" spans="1:10" s="320" customFormat="1" ht="29.1" customHeight="1">
      <c r="A329" s="284"/>
      <c r="B329" s="284"/>
      <c r="C329" s="284"/>
      <c r="D329" s="284"/>
      <c r="E329" s="301"/>
      <c r="F329" s="301"/>
      <c r="H329" s="342"/>
      <c r="I329" s="284"/>
    </row>
    <row r="330" spans="1:10" s="320" customFormat="1" ht="29.1" customHeight="1">
      <c r="A330" s="284"/>
      <c r="B330" s="284"/>
      <c r="C330" s="284"/>
      <c r="D330" s="284"/>
      <c r="E330" s="301"/>
      <c r="F330" s="301"/>
      <c r="G330" s="276"/>
      <c r="H330" s="309"/>
      <c r="I330" s="312"/>
    </row>
    <row r="331" spans="1:10" s="320" customFormat="1" ht="29.1" customHeight="1">
      <c r="A331" s="284"/>
      <c r="B331" s="284"/>
      <c r="C331" s="284"/>
      <c r="D331" s="284"/>
    </row>
    <row r="332" spans="1:10" s="320" customFormat="1" ht="29.1" customHeight="1">
      <c r="A332" s="284"/>
      <c r="B332" s="284"/>
      <c r="C332" s="284"/>
      <c r="D332" s="284"/>
      <c r="E332" s="24"/>
      <c r="F332" s="24"/>
      <c r="G332" s="276"/>
      <c r="H332" s="309"/>
      <c r="I332" s="312"/>
    </row>
    <row r="333" spans="1:10" s="320" customFormat="1" ht="29.1" customHeight="1">
      <c r="A333" s="284"/>
      <c r="B333" s="284"/>
      <c r="C333" s="284"/>
      <c r="D333" s="284"/>
      <c r="E333" s="310"/>
      <c r="F333" s="310"/>
      <c r="G333" s="276"/>
      <c r="H333" s="309"/>
      <c r="I333" s="312"/>
    </row>
    <row r="334" spans="1:10" ht="48.75">
      <c r="A334" s="278"/>
      <c r="B334" s="279" t="s">
        <v>36</v>
      </c>
      <c r="C334" s="280"/>
      <c r="D334" s="280"/>
      <c r="E334" s="281"/>
      <c r="F334" s="281"/>
      <c r="G334" s="282"/>
      <c r="H334" s="283"/>
      <c r="I334" s="281"/>
    </row>
    <row r="335" spans="1:10" s="289" customFormat="1">
      <c r="A335" s="285"/>
      <c r="B335" s="285" t="s">
        <v>29</v>
      </c>
      <c r="C335" s="285"/>
      <c r="D335" s="285"/>
      <c r="E335" s="286" t="s">
        <v>0</v>
      </c>
      <c r="F335" s="713" t="s">
        <v>79</v>
      </c>
      <c r="G335" s="714"/>
      <c r="H335" s="140" t="s">
        <v>323</v>
      </c>
      <c r="I335" s="96" t="s">
        <v>114</v>
      </c>
    </row>
    <row r="336" spans="1:10" ht="29.1" customHeight="1">
      <c r="A336" s="290"/>
      <c r="B336" s="290"/>
      <c r="D336" s="291"/>
      <c r="E336" s="322"/>
      <c r="F336" s="388" t="s">
        <v>116</v>
      </c>
      <c r="G336" s="191" t="s">
        <v>149</v>
      </c>
      <c r="H336" s="324"/>
      <c r="I336" s="295" t="s">
        <v>219</v>
      </c>
    </row>
    <row r="337" spans="1:9" ht="29.1" customHeight="1">
      <c r="A337" s="290"/>
      <c r="E337" s="322" t="s">
        <v>2</v>
      </c>
      <c r="F337" s="24" t="s">
        <v>51</v>
      </c>
      <c r="G337" s="24" t="s">
        <v>143</v>
      </c>
      <c r="H337" s="216">
        <f>ROUNDUP(((USD_per_GBP*('UK-R-Coffee Tables'!G303/(1+'Exchange rate'!UK_vat_rate)))+1)/10,0)*10</f>
        <v>2790</v>
      </c>
      <c r="I337" s="216">
        <f>ROUNDUP(((USD_per_GBP*('UK-R-Coffee Tables'!H303/(1+'Exchange rate'!UK_vat_rate)))+1)/10,0)*10</f>
        <v>5020</v>
      </c>
    </row>
    <row r="338" spans="1:9" ht="29.1" customHeight="1">
      <c r="E338" s="322" t="s">
        <v>3</v>
      </c>
      <c r="F338" s="24" t="s">
        <v>57</v>
      </c>
      <c r="G338" s="24" t="s">
        <v>159</v>
      </c>
      <c r="H338" s="216">
        <f>ROUNDUP(((USD_per_GBP*('UK-R-Coffee Tables'!G304/(1+'Exchange rate'!UK_vat_rate)))+1)/10,0)*10</f>
        <v>3380</v>
      </c>
      <c r="I338" s="216">
        <f>ROUNDUP(((USD_per_GBP*('UK-R-Coffee Tables'!H304/(1+'Exchange rate'!UK_vat_rate)))+1)/10,0)*10</f>
        <v>6070</v>
      </c>
    </row>
    <row r="339" spans="1:9" ht="29.1" customHeight="1">
      <c r="A339" s="290"/>
      <c r="E339" s="322" t="s">
        <v>4</v>
      </c>
      <c r="F339" s="24" t="s">
        <v>62</v>
      </c>
      <c r="G339" s="24" t="s">
        <v>160</v>
      </c>
      <c r="H339" s="216">
        <f>ROUNDUP(((USD_per_GBP*('UK-R-Coffee Tables'!G305/(1+'Exchange rate'!UK_vat_rate)))+1)/10,0)*10</f>
        <v>4020</v>
      </c>
      <c r="I339" s="216">
        <f>ROUNDUP(((USD_per_GBP*('UK-R-Coffee Tables'!H305/(1+'Exchange rate'!UK_vat_rate)))+1)/10,0)*10</f>
        <v>7230</v>
      </c>
    </row>
    <row r="340" spans="1:9" ht="29.1" customHeight="1">
      <c r="A340" s="290"/>
      <c r="E340" s="322" t="s">
        <v>5</v>
      </c>
      <c r="F340" s="24" t="s">
        <v>59</v>
      </c>
      <c r="G340" s="24" t="s">
        <v>146</v>
      </c>
      <c r="H340" s="216">
        <f>ROUNDUP(((USD_per_GBP*('UK-R-Coffee Tables'!G306/(1+'Exchange rate'!UK_vat_rate)))+1)/10,0)*10</f>
        <v>5470</v>
      </c>
      <c r="I340" s="216">
        <f>ROUNDUP(((USD_per_GBP*('UK-R-Coffee Tables'!H306/(1+'Exchange rate'!UK_vat_rate)))+1)/10,0)*10</f>
        <v>9830</v>
      </c>
    </row>
    <row r="341" spans="1:9" ht="29.1" customHeight="1">
      <c r="G341" s="322"/>
      <c r="H341" s="326"/>
      <c r="I341" s="319"/>
    </row>
    <row r="342" spans="1:9" ht="29.1" customHeight="1">
      <c r="E342" s="328" t="s">
        <v>22</v>
      </c>
      <c r="F342" s="328"/>
      <c r="I342" s="319"/>
    </row>
    <row r="343" spans="1:9" ht="29.1" customHeight="1">
      <c r="D343" s="300"/>
      <c r="E343" s="301"/>
      <c r="F343" s="301"/>
      <c r="G343" s="320"/>
      <c r="H343" s="342"/>
      <c r="I343" s="320"/>
    </row>
    <row r="344" spans="1:9" s="320" customFormat="1" ht="29.1" customHeight="1">
      <c r="A344" s="284"/>
      <c r="B344" s="284"/>
      <c r="C344" s="284"/>
      <c r="D344" s="284"/>
    </row>
    <row r="345" spans="1:9" ht="29.1" customHeight="1">
      <c r="E345" s="329" t="s">
        <v>14</v>
      </c>
      <c r="F345" s="329"/>
      <c r="G345" s="330"/>
      <c r="H345" s="331"/>
      <c r="I345" s="259">
        <f>ROUNDUP(((USD_per_GBP*('UK-R-Coffee Tables'!H311/(1+'Exchange rate'!UK_vat_rate)))+1)/10,0)*10</f>
        <v>720</v>
      </c>
    </row>
    <row r="346" spans="1:9" ht="29.1" customHeight="1">
      <c r="E346" s="301"/>
      <c r="F346" s="301"/>
      <c r="G346" s="320"/>
      <c r="H346" s="342"/>
      <c r="I346" s="320"/>
    </row>
    <row r="347" spans="1:9" ht="29.1" customHeight="1">
      <c r="E347" s="301"/>
      <c r="F347" s="301"/>
      <c r="I347" s="312"/>
    </row>
    <row r="348" spans="1:9" ht="29.1" customHeight="1"/>
    <row r="349" spans="1:9" ht="45" customHeight="1">
      <c r="E349" s="24"/>
      <c r="F349" s="24"/>
      <c r="I349" s="312"/>
    </row>
    <row r="350" spans="1:9" s="289" customFormat="1">
      <c r="A350" s="285"/>
      <c r="B350" s="285" t="s">
        <v>15</v>
      </c>
      <c r="C350" s="285"/>
      <c r="D350" s="285"/>
      <c r="E350" s="286" t="s">
        <v>0</v>
      </c>
      <c r="F350" s="713" t="s">
        <v>79</v>
      </c>
      <c r="G350" s="714"/>
      <c r="H350" s="140" t="s">
        <v>323</v>
      </c>
      <c r="I350" s="96" t="s">
        <v>303</v>
      </c>
    </row>
    <row r="351" spans="1:9" ht="29.1" customHeight="1">
      <c r="A351" s="290"/>
      <c r="B351" s="290"/>
      <c r="D351" s="291"/>
      <c r="E351" s="322"/>
      <c r="F351" s="387" t="s">
        <v>116</v>
      </c>
      <c r="G351" s="191" t="s">
        <v>149</v>
      </c>
      <c r="H351" s="324"/>
      <c r="I351" s="295" t="s">
        <v>219</v>
      </c>
    </row>
    <row r="352" spans="1:9" ht="29.1" customHeight="1">
      <c r="A352" s="290"/>
      <c r="E352" s="322" t="s">
        <v>2</v>
      </c>
      <c r="F352" s="64" t="s">
        <v>16</v>
      </c>
      <c r="G352" s="24" t="s">
        <v>134</v>
      </c>
      <c r="H352" s="216">
        <f>ROUNDUP(((USD_per_GBP*('UK-R-Coffee Tables'!G317/(1+'Exchange rate'!UK_vat_rate)))+1)/10,0)*10</f>
        <v>3510</v>
      </c>
      <c r="I352" s="216">
        <f>ROUNDUP(((USD_per_GBP*('UK-R-Coffee Tables'!H317/(1+'Exchange rate'!UK_vat_rate)))+1)/10,0)*10</f>
        <v>5980</v>
      </c>
    </row>
    <row r="353" spans="1:9" ht="29.1" customHeight="1">
      <c r="A353" s="290"/>
      <c r="E353" s="322" t="s">
        <v>3</v>
      </c>
      <c r="F353" s="64" t="s">
        <v>17</v>
      </c>
      <c r="G353" s="24" t="s">
        <v>154</v>
      </c>
      <c r="H353" s="216">
        <f>ROUNDUP(((USD_per_GBP*('UK-R-Coffee Tables'!G318/(1+'Exchange rate'!UK_vat_rate)))+1)/10,0)*10</f>
        <v>5050</v>
      </c>
      <c r="I353" s="216">
        <f>ROUNDUP(((USD_per_GBP*('UK-R-Coffee Tables'!H318/(1+'Exchange rate'!UK_vat_rate)))+1)/10,0)*10</f>
        <v>8620</v>
      </c>
    </row>
    <row r="354" spans="1:9" ht="29.1" customHeight="1">
      <c r="A354" s="290"/>
      <c r="E354" s="322" t="s">
        <v>4</v>
      </c>
      <c r="F354" s="64" t="s">
        <v>55</v>
      </c>
      <c r="G354" s="24" t="s">
        <v>155</v>
      </c>
      <c r="H354" s="216">
        <f>ROUNDUP(((USD_per_GBP*('UK-R-Coffee Tables'!G319/(1+'Exchange rate'!UK_vat_rate)))+1)/10,0)*10</f>
        <v>6870</v>
      </c>
      <c r="I354" s="216">
        <f>ROUNDUP(((USD_per_GBP*('UK-R-Coffee Tables'!H319/(1+'Exchange rate'!UK_vat_rate)))+1)/10,0)*10</f>
        <v>11720</v>
      </c>
    </row>
    <row r="355" spans="1:9" ht="29.1" customHeight="1">
      <c r="G355" s="322"/>
      <c r="H355" s="326"/>
      <c r="I355" s="319"/>
    </row>
    <row r="356" spans="1:9" ht="29.1" customHeight="1">
      <c r="E356" s="328" t="s">
        <v>22</v>
      </c>
      <c r="F356" s="328"/>
      <c r="I356" s="319"/>
    </row>
    <row r="357" spans="1:9" ht="29.1" customHeight="1">
      <c r="D357" s="300"/>
      <c r="E357" s="301"/>
      <c r="F357" s="301"/>
      <c r="I357" s="320"/>
    </row>
    <row r="358" spans="1:9" ht="29.1" customHeight="1"/>
    <row r="359" spans="1:9" ht="29.1" customHeight="1">
      <c r="E359" s="329" t="s">
        <v>14</v>
      </c>
      <c r="F359" s="329"/>
      <c r="G359" s="330"/>
      <c r="H359" s="331"/>
      <c r="I359" s="259">
        <f>ROUNDUP(((USD_per_GBP*('UK-R-Coffee Tables'!H324/(1+'Exchange rate'!UK_vat_rate)))+1)/10,0)*10</f>
        <v>720</v>
      </c>
    </row>
    <row r="360" spans="1:9" ht="29.1" customHeight="1">
      <c r="E360" s="301"/>
      <c r="F360" s="301"/>
      <c r="I360" s="312"/>
    </row>
    <row r="361" spans="1:9" ht="29.1" customHeight="1">
      <c r="A361" s="285"/>
      <c r="B361" s="26" t="s">
        <v>91</v>
      </c>
      <c r="C361" s="285"/>
      <c r="D361" s="285"/>
      <c r="E361" s="286" t="s">
        <v>0</v>
      </c>
      <c r="F361" s="713" t="s">
        <v>79</v>
      </c>
      <c r="G361" s="715"/>
      <c r="H361" s="140" t="s">
        <v>323</v>
      </c>
      <c r="I361" s="96" t="s">
        <v>303</v>
      </c>
    </row>
    <row r="362" spans="1:9" ht="29.1" customHeight="1">
      <c r="A362" s="290"/>
      <c r="B362" s="290"/>
      <c r="D362" s="291"/>
      <c r="E362" s="322"/>
      <c r="F362" s="323" t="s">
        <v>116</v>
      </c>
      <c r="G362" s="284"/>
      <c r="H362" s="324"/>
      <c r="I362" s="220" t="s">
        <v>702</v>
      </c>
    </row>
    <row r="363" spans="1:9" ht="29.1" customHeight="1">
      <c r="A363" s="290"/>
      <c r="E363" s="322" t="s">
        <v>2</v>
      </c>
      <c r="F363" s="16" t="s">
        <v>60</v>
      </c>
      <c r="G363" s="16" t="s">
        <v>156</v>
      </c>
      <c r="H363" s="686">
        <f>ROUNDUP(((USD_per_GBP*('UK-R-Coffee Tables'!G328/(1+'Exchange rate'!UK_vat_rate)))+1)/10,0)*10</f>
        <v>4520</v>
      </c>
      <c r="I363" s="686">
        <f>ROUNDUP(((USD_per_GBP*('UK-R-Coffee Tables'!H328/(1+'Exchange rate'!UK_vat_rate)))+1)/10,0)*10</f>
        <v>7190</v>
      </c>
    </row>
    <row r="364" spans="1:9" ht="29.1" customHeight="1">
      <c r="A364" s="290"/>
      <c r="E364" s="322" t="s">
        <v>3</v>
      </c>
      <c r="F364" s="16" t="s">
        <v>49</v>
      </c>
      <c r="G364" s="16" t="s">
        <v>157</v>
      </c>
      <c r="H364" s="686">
        <f>ROUNDUP(((USD_per_GBP*('UK-R-Coffee Tables'!G329/(1+'Exchange rate'!UK_vat_rate)))+1)/10,0)*10</f>
        <v>5400</v>
      </c>
      <c r="I364" s="686">
        <f>ROUNDUP(((USD_per_GBP*('UK-R-Coffee Tables'!H329/(1+'Exchange rate'!UK_vat_rate)))+1)/10,0)*10</f>
        <v>8580</v>
      </c>
    </row>
    <row r="365" spans="1:9" ht="29.1" customHeight="1">
      <c r="A365" s="290"/>
      <c r="E365" s="322" t="s">
        <v>4</v>
      </c>
      <c r="F365" s="16" t="s">
        <v>61</v>
      </c>
      <c r="G365" s="16" t="s">
        <v>158</v>
      </c>
      <c r="H365" s="686">
        <f>ROUNDUP(((USD_per_GBP*('UK-R-Coffee Tables'!G330/(1+'Exchange rate'!UK_vat_rate)))+1)/10,0)*10</f>
        <v>7370</v>
      </c>
      <c r="I365" s="686">
        <f>ROUNDUP(((USD_per_GBP*('UK-R-Coffee Tables'!H330/(1+'Exchange rate'!UK_vat_rate)))+1)/10,0)*10</f>
        <v>11720</v>
      </c>
    </row>
    <row r="366" spans="1:9" ht="27" customHeight="1">
      <c r="F366" s="322"/>
      <c r="G366" s="326"/>
      <c r="H366" s="687"/>
      <c r="I366" s="686"/>
    </row>
    <row r="367" spans="1:9">
      <c r="E367" s="328" t="s">
        <v>22</v>
      </c>
      <c r="F367" s="276"/>
      <c r="G367" s="309"/>
      <c r="H367" s="687"/>
      <c r="I367" s="686"/>
    </row>
    <row r="368" spans="1:9">
      <c r="D368" s="300"/>
      <c r="E368" s="301"/>
      <c r="F368" s="276"/>
      <c r="G368" s="309"/>
      <c r="H368" s="688"/>
      <c r="I368" s="686"/>
    </row>
    <row r="369" spans="5:9">
      <c r="F369" s="276"/>
      <c r="G369" s="309"/>
      <c r="H369" s="689"/>
      <c r="I369" s="686"/>
    </row>
    <row r="370" spans="5:9">
      <c r="E370" s="329" t="s">
        <v>14</v>
      </c>
      <c r="F370" s="330"/>
      <c r="G370" s="331"/>
      <c r="H370" s="690"/>
      <c r="I370" s="691">
        <f>ROUNDUP(((USD_per_GBP*('UK-R-Coffee Tables'!H335/(1+'Exchange rate'!UK_vat_rate)))+1)/10,0)*10</f>
        <v>720</v>
      </c>
    </row>
    <row r="371" spans="5:9">
      <c r="E371" s="301"/>
      <c r="F371" s="276"/>
      <c r="G371" s="309"/>
      <c r="H371" s="312"/>
      <c r="I371" s="284"/>
    </row>
    <row r="372" spans="5:9">
      <c r="F372" s="276"/>
      <c r="G372" s="309"/>
      <c r="H372" s="275"/>
      <c r="I372" s="284"/>
    </row>
    <row r="373" spans="5:9">
      <c r="F373" s="276"/>
      <c r="G373" s="309"/>
      <c r="H373" s="275"/>
      <c r="I373" s="284"/>
    </row>
  </sheetData>
  <mergeCells count="27">
    <mergeCell ref="F361:G361"/>
    <mergeCell ref="F152:G152"/>
    <mergeCell ref="A1:I1"/>
    <mergeCell ref="F4:G4"/>
    <mergeCell ref="F19:G19"/>
    <mergeCell ref="F36:G36"/>
    <mergeCell ref="F72:G72"/>
    <mergeCell ref="F86:G86"/>
    <mergeCell ref="F100:G100"/>
    <mergeCell ref="F115:G115"/>
    <mergeCell ref="F128:G128"/>
    <mergeCell ref="F139:G139"/>
    <mergeCell ref="F49:G49"/>
    <mergeCell ref="H50:I50"/>
    <mergeCell ref="F167:G167"/>
    <mergeCell ref="F350:G350"/>
    <mergeCell ref="F182:G182"/>
    <mergeCell ref="F202:G202"/>
    <mergeCell ref="F217:G217"/>
    <mergeCell ref="F229:G229"/>
    <mergeCell ref="F243:G243"/>
    <mergeCell ref="F335:G335"/>
    <mergeCell ref="F258:G258"/>
    <mergeCell ref="F270:G270"/>
    <mergeCell ref="F281:G281"/>
    <mergeCell ref="F295:G295"/>
    <mergeCell ref="F319:G319"/>
  </mergeCells>
  <printOptions horizontalCentered="1"/>
  <pageMargins left="0.67" right="0.67" top="0.79166666666666663" bottom="0.79000000000000015" header="0.39000000000000007" footer="0.39000000000000007"/>
  <pageSetup paperSize="9" scale="38" fitToHeight="5" orientation="portrait" copies="4" r:id="rId1"/>
  <headerFooter>
    <oddHeader>&amp;L&amp;"Calibri (Body),Regular"&amp;16Tom Faulkner US Net Trade Price List - 2022
&amp;R&amp;"Calibri (Body),Regular"&amp;16Coffee Tables</oddHeader>
    <oddFooter>&amp;R&amp;"Calibri (Body),Regular"&amp;16&amp;P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B5C6A-C493-4C0D-A740-03555548130F}">
  <sheetPr codeName="Sheet19">
    <tabColor rgb="FFC00000"/>
  </sheetPr>
  <dimension ref="A1:I348"/>
  <sheetViews>
    <sheetView showGridLines="0" view="pageLayout" topLeftCell="A163" zoomScale="40" zoomScaleNormal="120" zoomScalePageLayoutView="40" workbookViewId="0">
      <selection activeCell="I186" sqref="I186"/>
    </sheetView>
  </sheetViews>
  <sheetFormatPr defaultColWidth="11" defaultRowHeight="26.25"/>
  <cols>
    <col min="1" max="1" width="4.625" style="284" customWidth="1"/>
    <col min="2" max="2" width="16" style="284" customWidth="1"/>
    <col min="3" max="3" width="25.125" style="284" customWidth="1"/>
    <col min="4" max="4" width="27" style="284" customWidth="1"/>
    <col min="5" max="5" width="9.125" style="14" customWidth="1"/>
    <col min="6" max="6" width="18.125" style="14" bestFit="1" customWidth="1"/>
    <col min="7" max="7" width="24.625" style="19" bestFit="1" customWidth="1"/>
    <col min="8" max="8" width="32.125" style="364" customWidth="1"/>
    <col min="9" max="9" width="50.125" style="14" customWidth="1"/>
    <col min="10" max="16384" width="11" style="284"/>
  </cols>
  <sheetData>
    <row r="1" spans="1:9" s="14" customFormat="1" ht="36">
      <c r="A1" s="696" t="s">
        <v>205</v>
      </c>
      <c r="B1" s="696"/>
      <c r="C1" s="696"/>
      <c r="D1" s="696"/>
      <c r="E1" s="696"/>
      <c r="F1" s="696"/>
      <c r="G1" s="696"/>
      <c r="H1" s="696"/>
      <c r="I1" s="696"/>
    </row>
    <row r="2" spans="1:9" s="14" customFormat="1">
      <c r="A2" s="19"/>
      <c r="B2" s="19"/>
      <c r="C2" s="19"/>
      <c r="D2" s="19"/>
      <c r="E2" s="19"/>
      <c r="F2" s="19"/>
      <c r="G2" s="19"/>
      <c r="H2" s="95"/>
      <c r="I2" s="19"/>
    </row>
    <row r="3" spans="1:9" ht="48.75">
      <c r="A3" s="278" t="s">
        <v>23</v>
      </c>
      <c r="B3" s="25" t="s">
        <v>28</v>
      </c>
      <c r="C3" s="3"/>
      <c r="D3" s="3"/>
      <c r="E3" s="41"/>
      <c r="F3" s="41"/>
      <c r="G3" s="42"/>
      <c r="H3" s="531"/>
      <c r="I3" s="41"/>
    </row>
    <row r="4" spans="1:9" s="69" customFormat="1" ht="25.5" customHeight="1">
      <c r="A4" s="26"/>
      <c r="B4" s="26" t="s">
        <v>8</v>
      </c>
      <c r="C4" s="26"/>
      <c r="D4" s="26"/>
      <c r="E4" s="28" t="s">
        <v>0</v>
      </c>
      <c r="F4" s="700" t="s">
        <v>94</v>
      </c>
      <c r="G4" s="707"/>
      <c r="H4" s="140" t="s">
        <v>341</v>
      </c>
      <c r="I4" s="266"/>
    </row>
    <row r="5" spans="1:9" ht="23.1" customHeight="1">
      <c r="A5" s="1"/>
      <c r="B5" s="1"/>
      <c r="D5" s="264"/>
      <c r="E5" s="48"/>
      <c r="F5" s="273" t="s">
        <v>116</v>
      </c>
      <c r="G5" s="426" t="s">
        <v>149</v>
      </c>
      <c r="H5" s="49"/>
      <c r="I5" s="220"/>
    </row>
    <row r="6" spans="1:9" ht="27" customHeight="1">
      <c r="A6" s="1"/>
      <c r="E6" s="48" t="s">
        <v>2</v>
      </c>
      <c r="F6" s="111" t="s">
        <v>56</v>
      </c>
      <c r="G6" s="150" t="s">
        <v>140</v>
      </c>
      <c r="H6" s="216">
        <v>2170</v>
      </c>
      <c r="I6" s="65"/>
    </row>
    <row r="7" spans="1:9">
      <c r="A7" s="1"/>
      <c r="E7" s="48" t="s">
        <v>3</v>
      </c>
      <c r="F7" s="111" t="s">
        <v>49</v>
      </c>
      <c r="G7" s="150" t="s">
        <v>141</v>
      </c>
      <c r="H7" s="216">
        <v>2420</v>
      </c>
      <c r="I7" s="65"/>
    </row>
    <row r="8" spans="1:9">
      <c r="A8" s="1"/>
      <c r="E8" s="48" t="s">
        <v>4</v>
      </c>
      <c r="F8" s="111" t="s">
        <v>50</v>
      </c>
      <c r="G8" s="150" t="s">
        <v>142</v>
      </c>
      <c r="H8" s="216">
        <v>2860</v>
      </c>
      <c r="I8" s="65"/>
    </row>
    <row r="9" spans="1:9">
      <c r="A9" s="1"/>
      <c r="E9" s="48"/>
      <c r="F9" s="48"/>
      <c r="G9" s="48"/>
      <c r="H9" s="65"/>
      <c r="I9" s="65"/>
    </row>
    <row r="10" spans="1:9">
      <c r="A10" s="1"/>
      <c r="E10" s="48"/>
      <c r="F10" s="48"/>
      <c r="G10" s="48"/>
      <c r="H10" s="65"/>
      <c r="I10" s="65"/>
    </row>
    <row r="11" spans="1:9">
      <c r="A11" s="1"/>
      <c r="E11" s="178" t="s">
        <v>22</v>
      </c>
      <c r="F11" s="178"/>
      <c r="G11" s="48"/>
      <c r="H11" s="61"/>
      <c r="I11" s="60"/>
    </row>
    <row r="12" spans="1:9">
      <c r="A12" s="1"/>
      <c r="D12" s="300"/>
      <c r="E12" s="129"/>
      <c r="F12" s="129"/>
      <c r="G12" s="48"/>
      <c r="H12" s="61"/>
      <c r="I12" s="60"/>
    </row>
    <row r="13" spans="1:9">
      <c r="A13" s="1"/>
      <c r="E13" s="60"/>
      <c r="F13" s="60"/>
      <c r="G13" s="48"/>
      <c r="H13" s="61"/>
      <c r="I13" s="60"/>
    </row>
    <row r="14" spans="1:9">
      <c r="A14" s="1"/>
      <c r="E14" s="179" t="s">
        <v>14</v>
      </c>
      <c r="F14" s="179"/>
      <c r="G14" s="180"/>
      <c r="H14" s="535"/>
      <c r="I14" s="259">
        <v>690</v>
      </c>
    </row>
    <row r="15" spans="1:9">
      <c r="A15" s="1"/>
      <c r="E15" s="129"/>
      <c r="F15" s="129"/>
      <c r="G15" s="48"/>
      <c r="H15" s="61"/>
      <c r="I15" s="60"/>
    </row>
    <row r="16" spans="1:9">
      <c r="A16" s="1"/>
      <c r="E16" s="60"/>
      <c r="F16" s="60"/>
      <c r="G16" s="48"/>
      <c r="H16" s="61"/>
      <c r="I16" s="60"/>
    </row>
    <row r="17" spans="1:9">
      <c r="A17" s="1"/>
      <c r="E17" s="171" t="s">
        <v>78</v>
      </c>
      <c r="F17" s="171"/>
      <c r="G17" s="180"/>
      <c r="H17" s="535"/>
      <c r="I17" s="259">
        <v>1990</v>
      </c>
    </row>
    <row r="18" spans="1:9">
      <c r="A18" s="1"/>
      <c r="E18" s="64"/>
      <c r="F18" s="64"/>
      <c r="G18" s="48"/>
      <c r="H18" s="61"/>
      <c r="I18" s="256"/>
    </row>
    <row r="19" spans="1:9">
      <c r="A19" s="1"/>
      <c r="E19" s="64"/>
      <c r="F19" s="64"/>
      <c r="G19" s="48"/>
      <c r="H19" s="61"/>
      <c r="I19" s="256"/>
    </row>
    <row r="20" spans="1:9">
      <c r="A20" s="1"/>
      <c r="E20" s="24"/>
      <c r="F20" s="24"/>
    </row>
    <row r="21" spans="1:9" s="69" customFormat="1" ht="30" customHeight="1">
      <c r="A21" s="26"/>
      <c r="B21" s="26" t="s">
        <v>29</v>
      </c>
      <c r="C21" s="26"/>
      <c r="D21" s="26"/>
      <c r="E21" s="28" t="s">
        <v>0</v>
      </c>
      <c r="F21" s="705" t="s">
        <v>94</v>
      </c>
      <c r="G21" s="706"/>
      <c r="H21" s="140" t="s">
        <v>341</v>
      </c>
      <c r="I21" s="266"/>
    </row>
    <row r="22" spans="1:9">
      <c r="A22" s="1"/>
      <c r="B22" s="1"/>
      <c r="D22" s="264"/>
      <c r="E22" s="48"/>
      <c r="F22" s="191" t="s">
        <v>116</v>
      </c>
      <c r="G22" s="191" t="s">
        <v>149</v>
      </c>
      <c r="H22" s="49"/>
      <c r="I22" s="220"/>
    </row>
    <row r="23" spans="1:9">
      <c r="A23" s="1"/>
      <c r="E23" s="48" t="s">
        <v>2</v>
      </c>
      <c r="F23" s="64" t="s">
        <v>51</v>
      </c>
      <c r="G23" s="64" t="s">
        <v>143</v>
      </c>
      <c r="H23" s="216">
        <v>2860</v>
      </c>
      <c r="I23" s="65"/>
    </row>
    <row r="24" spans="1:9">
      <c r="A24" s="1"/>
      <c r="E24" s="48" t="s">
        <v>69</v>
      </c>
      <c r="F24" s="64" t="s">
        <v>57</v>
      </c>
      <c r="G24" s="64" t="s">
        <v>144</v>
      </c>
      <c r="H24" s="216">
        <v>3010</v>
      </c>
      <c r="I24" s="65"/>
    </row>
    <row r="25" spans="1:9">
      <c r="A25" s="1"/>
      <c r="E25" s="48" t="s">
        <v>4</v>
      </c>
      <c r="F25" s="64" t="s">
        <v>52</v>
      </c>
      <c r="G25" s="64" t="s">
        <v>145</v>
      </c>
      <c r="H25" s="216">
        <v>3160</v>
      </c>
      <c r="I25" s="65"/>
    </row>
    <row r="26" spans="1:9">
      <c r="A26" s="1"/>
      <c r="E26" s="48" t="s">
        <v>53</v>
      </c>
      <c r="F26" s="64" t="s">
        <v>54</v>
      </c>
      <c r="G26" s="64" t="s">
        <v>146</v>
      </c>
      <c r="H26" s="216">
        <v>3430</v>
      </c>
      <c r="I26" s="65"/>
    </row>
    <row r="27" spans="1:9">
      <c r="A27" s="1"/>
      <c r="E27" s="48"/>
      <c r="F27" s="48"/>
      <c r="G27" s="48"/>
      <c r="H27" s="65"/>
      <c r="I27" s="65"/>
    </row>
    <row r="28" spans="1:9">
      <c r="A28" s="1"/>
      <c r="E28" s="48"/>
      <c r="F28" s="48"/>
      <c r="G28" s="48"/>
      <c r="H28" s="65"/>
      <c r="I28" s="65"/>
    </row>
    <row r="29" spans="1:9">
      <c r="E29" s="178" t="s">
        <v>22</v>
      </c>
      <c r="F29" s="178"/>
      <c r="G29" s="48"/>
      <c r="H29" s="61"/>
      <c r="I29" s="60"/>
    </row>
    <row r="30" spans="1:9">
      <c r="E30" s="129"/>
      <c r="F30" s="129"/>
      <c r="G30" s="48"/>
      <c r="H30" s="61"/>
      <c r="I30" s="256"/>
    </row>
    <row r="32" spans="1:9">
      <c r="E32" s="179" t="s">
        <v>14</v>
      </c>
      <c r="F32" s="179"/>
      <c r="G32" s="180"/>
      <c r="H32" s="535"/>
      <c r="I32" s="259">
        <v>690</v>
      </c>
    </row>
    <row r="33" spans="1:9">
      <c r="E33" s="129"/>
      <c r="F33" s="129"/>
      <c r="G33" s="48"/>
      <c r="H33" s="61"/>
      <c r="I33" s="60"/>
    </row>
    <row r="35" spans="1:9">
      <c r="E35" s="171" t="s">
        <v>78</v>
      </c>
      <c r="F35" s="171"/>
      <c r="G35" s="180"/>
      <c r="H35" s="535"/>
      <c r="I35" s="259">
        <v>1990</v>
      </c>
    </row>
    <row r="36" spans="1:9">
      <c r="E36" s="64"/>
      <c r="F36" s="64"/>
      <c r="G36" s="48"/>
      <c r="H36" s="61"/>
      <c r="I36" s="256"/>
    </row>
    <row r="37" spans="1:9">
      <c r="E37" s="64"/>
      <c r="F37" s="64"/>
      <c r="G37" s="48"/>
      <c r="H37" s="61"/>
      <c r="I37" s="256"/>
    </row>
    <row r="38" spans="1:9">
      <c r="E38" s="101"/>
      <c r="F38" s="101"/>
      <c r="I38" s="135"/>
    </row>
    <row r="39" spans="1:9">
      <c r="E39" s="24"/>
      <c r="F39" s="24"/>
    </row>
    <row r="40" spans="1:9" ht="48.75">
      <c r="A40" s="278" t="s">
        <v>23</v>
      </c>
      <c r="B40" s="25" t="s">
        <v>33</v>
      </c>
      <c r="C40" s="3"/>
      <c r="D40" s="3"/>
      <c r="E40" s="41"/>
      <c r="F40" s="41"/>
      <c r="G40" s="42"/>
      <c r="H40" s="531"/>
      <c r="I40" s="41"/>
    </row>
    <row r="41" spans="1:9" s="69" customFormat="1" ht="24" customHeight="1">
      <c r="A41" s="26"/>
      <c r="B41" s="26" t="s">
        <v>43</v>
      </c>
      <c r="C41" s="26"/>
      <c r="D41" s="26"/>
      <c r="E41" s="28" t="s">
        <v>0</v>
      </c>
      <c r="F41" s="705" t="s">
        <v>94</v>
      </c>
      <c r="G41" s="706"/>
      <c r="H41" s="140" t="s">
        <v>459</v>
      </c>
      <c r="I41" s="84"/>
    </row>
    <row r="42" spans="1:9" ht="24" customHeight="1">
      <c r="A42" s="1"/>
      <c r="B42" s="1"/>
      <c r="D42" s="264"/>
      <c r="E42" s="48"/>
      <c r="F42" s="191" t="s">
        <v>116</v>
      </c>
      <c r="G42" s="151" t="s">
        <v>149</v>
      </c>
      <c r="H42" s="539"/>
      <c r="I42" s="54"/>
    </row>
    <row r="43" spans="1:9" s="8" customFormat="1">
      <c r="A43" s="1"/>
      <c r="B43" s="284"/>
      <c r="C43" s="284"/>
      <c r="D43" s="284"/>
      <c r="E43" s="48" t="s">
        <v>2</v>
      </c>
      <c r="F43" s="64" t="s">
        <v>81</v>
      </c>
      <c r="G43" s="151" t="s">
        <v>147</v>
      </c>
      <c r="H43" s="216">
        <v>4440</v>
      </c>
      <c r="I43" s="65"/>
    </row>
    <row r="44" spans="1:9" s="8" customFormat="1">
      <c r="A44" s="1"/>
      <c r="B44" s="284"/>
      <c r="C44" s="284"/>
      <c r="D44" s="284"/>
      <c r="E44" s="48" t="s">
        <v>3</v>
      </c>
      <c r="F44" s="64" t="s">
        <v>51</v>
      </c>
      <c r="G44" s="151" t="s">
        <v>148</v>
      </c>
      <c r="H44" s="216">
        <v>7130</v>
      </c>
      <c r="I44" s="65"/>
    </row>
    <row r="45" spans="1:9" s="8" customFormat="1">
      <c r="A45" s="284"/>
      <c r="B45" s="284"/>
      <c r="C45" s="284"/>
      <c r="D45" s="284"/>
      <c r="E45" s="48"/>
      <c r="F45" s="48"/>
      <c r="G45" s="48"/>
      <c r="H45" s="65"/>
      <c r="I45" s="49"/>
    </row>
    <row r="46" spans="1:9" s="8" customFormat="1">
      <c r="A46" s="284"/>
      <c r="B46" s="284"/>
      <c r="C46" s="284"/>
      <c r="D46" s="284"/>
      <c r="E46" s="48"/>
      <c r="F46" s="48"/>
      <c r="G46" s="48"/>
      <c r="H46" s="49"/>
      <c r="I46" s="49"/>
    </row>
    <row r="47" spans="1:9" s="8" customFormat="1">
      <c r="E47" s="178" t="s">
        <v>22</v>
      </c>
      <c r="F47" s="178"/>
      <c r="G47" s="48"/>
      <c r="H47" s="61"/>
      <c r="I47" s="60"/>
    </row>
    <row r="48" spans="1:9" s="8" customFormat="1">
      <c r="D48" s="537"/>
      <c r="E48" s="129"/>
      <c r="F48" s="129"/>
      <c r="G48" s="60"/>
      <c r="H48" s="61"/>
      <c r="I48" s="60"/>
    </row>
    <row r="49" spans="1:9" s="8" customFormat="1" ht="23.25">
      <c r="D49" s="537"/>
      <c r="E49" s="538"/>
      <c r="F49" s="538"/>
    </row>
    <row r="50" spans="1:9" s="8" customFormat="1">
      <c r="D50" s="537"/>
      <c r="E50" s="60"/>
      <c r="F50" s="60"/>
      <c r="G50" s="48"/>
      <c r="H50" s="61"/>
      <c r="I50" s="256"/>
    </row>
    <row r="51" spans="1:9">
      <c r="A51" s="8"/>
      <c r="B51" s="8"/>
      <c r="C51" s="8"/>
      <c r="D51" s="537"/>
      <c r="E51" s="23"/>
      <c r="F51" s="23"/>
      <c r="G51" s="48"/>
      <c r="H51" s="61"/>
      <c r="I51" s="60"/>
    </row>
    <row r="52" spans="1:9">
      <c r="A52" s="8"/>
      <c r="B52" s="8"/>
      <c r="C52" s="8"/>
      <c r="D52" s="537"/>
      <c r="E52" s="23"/>
      <c r="F52" s="23"/>
      <c r="G52" s="48"/>
      <c r="H52" s="61"/>
      <c r="I52" s="60"/>
    </row>
    <row r="53" spans="1:9">
      <c r="A53" s="8"/>
      <c r="B53" s="8"/>
      <c r="C53" s="8"/>
      <c r="D53" s="537"/>
      <c r="E53" s="23"/>
      <c r="F53" s="23"/>
      <c r="G53" s="48"/>
      <c r="H53" s="61"/>
      <c r="I53" s="60"/>
    </row>
    <row r="54" spans="1:9">
      <c r="E54" s="101"/>
      <c r="F54" s="101"/>
      <c r="I54" s="135"/>
    </row>
    <row r="55" spans="1:9" ht="48.75">
      <c r="A55" s="278" t="s">
        <v>23</v>
      </c>
      <c r="B55" s="25" t="s">
        <v>553</v>
      </c>
      <c r="C55" s="3"/>
      <c r="D55" s="3"/>
      <c r="E55" s="41"/>
      <c r="F55" s="41"/>
      <c r="G55" s="42"/>
      <c r="H55" s="531"/>
      <c r="I55" s="41"/>
    </row>
    <row r="56" spans="1:9" s="69" customFormat="1" ht="24" customHeight="1">
      <c r="A56" s="26"/>
      <c r="B56" s="26"/>
      <c r="C56" s="26"/>
      <c r="D56" s="26"/>
      <c r="E56" s="28" t="s">
        <v>0</v>
      </c>
      <c r="F56" s="705" t="s">
        <v>94</v>
      </c>
      <c r="G56" s="706"/>
      <c r="H56" s="140" t="s">
        <v>320</v>
      </c>
      <c r="I56" s="84"/>
    </row>
    <row r="57" spans="1:9" ht="24" customHeight="1">
      <c r="A57" s="1"/>
      <c r="B57" s="1"/>
      <c r="D57" s="264"/>
      <c r="E57" s="48"/>
      <c r="F57" s="191" t="s">
        <v>116</v>
      </c>
      <c r="G57" s="151" t="s">
        <v>149</v>
      </c>
      <c r="H57" s="718" t="s">
        <v>600</v>
      </c>
      <c r="I57" s="719"/>
    </row>
    <row r="58" spans="1:9" s="8" customFormat="1">
      <c r="A58" s="1"/>
      <c r="B58" s="284"/>
      <c r="C58" s="284"/>
      <c r="D58" s="284"/>
      <c r="E58" s="48"/>
      <c r="F58" s="64" t="s">
        <v>602</v>
      </c>
      <c r="G58" s="151" t="s">
        <v>604</v>
      </c>
      <c r="H58" s="216">
        <v>7530</v>
      </c>
      <c r="I58" s="65"/>
    </row>
    <row r="59" spans="1:9" s="8" customFormat="1">
      <c r="A59" s="1"/>
      <c r="B59" s="284"/>
      <c r="C59" s="284"/>
      <c r="D59" s="284"/>
      <c r="E59" s="48"/>
      <c r="F59" s="64"/>
      <c r="G59" s="151"/>
      <c r="H59" s="216"/>
      <c r="I59" s="65"/>
    </row>
    <row r="60" spans="1:9" s="8" customFormat="1">
      <c r="A60" s="284"/>
      <c r="B60" s="284"/>
      <c r="C60" s="284"/>
      <c r="D60" s="284"/>
      <c r="E60" s="48"/>
      <c r="F60" s="48"/>
      <c r="G60" s="48"/>
      <c r="H60" s="65"/>
      <c r="I60" s="49"/>
    </row>
    <row r="61" spans="1:9" s="8" customFormat="1">
      <c r="A61" s="284"/>
      <c r="B61" s="284"/>
      <c r="C61" s="284"/>
      <c r="D61" s="284"/>
      <c r="E61" s="48"/>
      <c r="F61" s="48"/>
      <c r="G61" s="48"/>
      <c r="H61" s="49"/>
      <c r="I61" s="49"/>
    </row>
    <row r="62" spans="1:9" s="8" customFormat="1">
      <c r="E62" s="178"/>
      <c r="F62" s="178"/>
      <c r="G62" s="48"/>
      <c r="H62" s="61"/>
      <c r="I62" s="60"/>
    </row>
    <row r="63" spans="1:9" s="8" customFormat="1">
      <c r="D63" s="537"/>
      <c r="E63" s="129"/>
      <c r="F63" s="129"/>
      <c r="G63" s="60"/>
      <c r="H63" s="61"/>
      <c r="I63" s="60"/>
    </row>
    <row r="64" spans="1:9" s="8" customFormat="1">
      <c r="D64" s="537"/>
      <c r="E64" s="302" t="s">
        <v>14</v>
      </c>
      <c r="F64" s="302"/>
      <c r="G64" s="303"/>
      <c r="H64" s="304"/>
      <c r="I64" s="259">
        <v>830</v>
      </c>
    </row>
    <row r="65" spans="1:9" s="8" customFormat="1" ht="23.25">
      <c r="D65" s="537"/>
      <c r="E65" s="318"/>
      <c r="F65" s="318"/>
      <c r="G65" s="316"/>
      <c r="H65" s="316"/>
      <c r="I65" s="316"/>
    </row>
    <row r="66" spans="1:9">
      <c r="A66" s="8"/>
      <c r="B66" s="8"/>
      <c r="C66" s="8"/>
      <c r="D66" s="537"/>
      <c r="E66" s="179" t="s">
        <v>624</v>
      </c>
      <c r="F66" s="302"/>
      <c r="G66" s="303"/>
      <c r="H66" s="304"/>
      <c r="I66" s="569">
        <v>1690</v>
      </c>
    </row>
    <row r="67" spans="1:9">
      <c r="A67" s="8"/>
      <c r="B67" s="8"/>
      <c r="C67" s="8"/>
      <c r="D67" s="537"/>
      <c r="E67" s="23"/>
      <c r="F67" s="23"/>
      <c r="G67" s="48"/>
      <c r="H67" s="61"/>
      <c r="I67" s="60"/>
    </row>
    <row r="68" spans="1:9">
      <c r="A68" s="8"/>
      <c r="B68" s="8"/>
      <c r="C68" s="8"/>
      <c r="D68" s="537"/>
      <c r="E68" s="23"/>
      <c r="F68" s="23"/>
      <c r="G68" s="48"/>
      <c r="H68" s="61"/>
      <c r="I68" s="60"/>
    </row>
    <row r="69" spans="1:9">
      <c r="A69" s="8"/>
      <c r="B69" s="8"/>
      <c r="C69" s="8"/>
      <c r="D69" s="537"/>
      <c r="E69" s="23"/>
      <c r="F69" s="23"/>
      <c r="G69" s="48"/>
      <c r="H69" s="61"/>
      <c r="I69" s="60"/>
    </row>
    <row r="70" spans="1:9">
      <c r="E70" s="101"/>
      <c r="F70" s="101"/>
      <c r="I70" s="135"/>
    </row>
    <row r="71" spans="1:9" ht="48.75">
      <c r="A71" s="278"/>
      <c r="B71" s="354" t="s">
        <v>345</v>
      </c>
      <c r="C71" s="3"/>
      <c r="D71" s="3"/>
      <c r="E71" s="41"/>
      <c r="F71" s="41"/>
      <c r="G71" s="42"/>
      <c r="H71" s="531"/>
      <c r="I71" s="41"/>
    </row>
    <row r="72" spans="1:9" s="69" customFormat="1">
      <c r="A72" s="26"/>
      <c r="B72" s="26" t="s">
        <v>8</v>
      </c>
      <c r="C72" s="26"/>
      <c r="D72" s="26"/>
      <c r="E72" s="28" t="s">
        <v>0</v>
      </c>
      <c r="F72" s="705" t="s">
        <v>79</v>
      </c>
      <c r="G72" s="706"/>
      <c r="H72" s="140" t="s">
        <v>346</v>
      </c>
      <c r="I72" s="266" t="s">
        <v>115</v>
      </c>
    </row>
    <row r="73" spans="1:9" ht="29.1" customHeight="1">
      <c r="A73" s="1"/>
      <c r="B73" s="1"/>
      <c r="D73" s="264"/>
      <c r="E73" s="16"/>
      <c r="F73" s="191" t="s">
        <v>116</v>
      </c>
      <c r="G73" s="191" t="s">
        <v>149</v>
      </c>
      <c r="H73" s="18"/>
      <c r="I73" s="220" t="s">
        <v>219</v>
      </c>
    </row>
    <row r="74" spans="1:9" s="69" customFormat="1" ht="29.1" customHeight="1">
      <c r="A74" s="1"/>
      <c r="B74" s="284"/>
      <c r="C74" s="284"/>
      <c r="D74" s="284"/>
      <c r="E74" s="16" t="s">
        <v>2</v>
      </c>
      <c r="F74" s="64" t="s">
        <v>56</v>
      </c>
      <c r="G74" s="64" t="s">
        <v>150</v>
      </c>
      <c r="H74" s="216">
        <v>2470</v>
      </c>
      <c r="I74" s="216">
        <v>4240</v>
      </c>
    </row>
    <row r="75" spans="1:9" ht="29.1" customHeight="1">
      <c r="E75" s="16" t="s">
        <v>3</v>
      </c>
      <c r="F75" s="64" t="s">
        <v>49</v>
      </c>
      <c r="G75" s="64" t="s">
        <v>151</v>
      </c>
      <c r="H75" s="216">
        <v>2580</v>
      </c>
      <c r="I75" s="216">
        <v>4870</v>
      </c>
    </row>
    <row r="76" spans="1:9" ht="29.1" customHeight="1">
      <c r="E76" s="16" t="s">
        <v>4</v>
      </c>
      <c r="F76" s="64" t="s">
        <v>50</v>
      </c>
      <c r="G76" s="64" t="s">
        <v>152</v>
      </c>
      <c r="H76" s="216">
        <v>2740</v>
      </c>
      <c r="I76" s="216">
        <v>5840</v>
      </c>
    </row>
    <row r="77" spans="1:9" ht="29.1" customHeight="1">
      <c r="E77" s="16"/>
      <c r="F77" s="16"/>
      <c r="I77" s="23"/>
    </row>
    <row r="78" spans="1:9" ht="29.1" customHeight="1">
      <c r="E78" s="193" t="s">
        <v>22</v>
      </c>
      <c r="F78" s="193"/>
      <c r="I78" s="23"/>
    </row>
    <row r="79" spans="1:9" ht="29.1" customHeight="1">
      <c r="D79" s="300"/>
      <c r="E79" s="129"/>
      <c r="F79" s="129"/>
    </row>
    <row r="80" spans="1:9" ht="29.1" customHeight="1">
      <c r="D80" s="300"/>
    </row>
    <row r="81" spans="1:9" ht="29.1" customHeight="1">
      <c r="D81" s="300"/>
      <c r="E81" s="82" t="s">
        <v>129</v>
      </c>
      <c r="F81" s="82"/>
      <c r="G81" s="164"/>
      <c r="H81" s="529"/>
      <c r="I81" s="259">
        <v>620</v>
      </c>
    </row>
    <row r="82" spans="1:9" ht="29.1" customHeight="1">
      <c r="D82" s="300"/>
      <c r="E82" s="23"/>
      <c r="F82" s="23"/>
      <c r="I82" s="137"/>
    </row>
    <row r="83" spans="1:9" ht="29.1" customHeight="1">
      <c r="D83" s="300"/>
      <c r="E83" s="23"/>
      <c r="F83" s="23"/>
      <c r="I83" s="137"/>
    </row>
    <row r="84" spans="1:9" ht="29.1" customHeight="1">
      <c r="E84" s="129"/>
      <c r="F84" s="129"/>
      <c r="I84" s="137"/>
    </row>
    <row r="85" spans="1:9" ht="48.75">
      <c r="A85" s="278" t="s">
        <v>23</v>
      </c>
      <c r="B85" s="354" t="s">
        <v>30</v>
      </c>
      <c r="C85" s="350"/>
      <c r="D85" s="3"/>
      <c r="E85" s="41"/>
      <c r="F85" s="41"/>
      <c r="G85" s="42"/>
      <c r="H85" s="531"/>
      <c r="I85" s="41"/>
    </row>
    <row r="86" spans="1:9" s="69" customFormat="1" ht="24" customHeight="1">
      <c r="A86" s="26"/>
      <c r="B86" s="26" t="s">
        <v>8</v>
      </c>
      <c r="C86" s="26"/>
      <c r="D86" s="26"/>
      <c r="E86" s="28" t="s">
        <v>0</v>
      </c>
      <c r="F86" s="705" t="s">
        <v>79</v>
      </c>
      <c r="G86" s="706"/>
      <c r="H86" s="140" t="s">
        <v>323</v>
      </c>
      <c r="I86" s="266" t="s">
        <v>115</v>
      </c>
    </row>
    <row r="87" spans="1:9">
      <c r="A87" s="1"/>
      <c r="B87" s="1"/>
      <c r="D87" s="264"/>
      <c r="E87" s="48"/>
      <c r="F87" s="191" t="s">
        <v>116</v>
      </c>
      <c r="G87" s="191" t="s">
        <v>149</v>
      </c>
      <c r="H87" s="49"/>
      <c r="I87" s="220" t="s">
        <v>219</v>
      </c>
    </row>
    <row r="88" spans="1:9">
      <c r="A88" s="1"/>
      <c r="E88" s="48" t="s">
        <v>2</v>
      </c>
      <c r="F88" s="64" t="s">
        <v>56</v>
      </c>
      <c r="G88" s="64" t="s">
        <v>150</v>
      </c>
      <c r="H88" s="216">
        <v>3550</v>
      </c>
      <c r="I88" s="216">
        <v>5600</v>
      </c>
    </row>
    <row r="89" spans="1:9">
      <c r="E89" s="48" t="s">
        <v>3</v>
      </c>
      <c r="F89" s="64" t="s">
        <v>49</v>
      </c>
      <c r="G89" s="64" t="s">
        <v>151</v>
      </c>
      <c r="H89" s="216">
        <v>4040</v>
      </c>
      <c r="I89" s="216">
        <v>6360</v>
      </c>
    </row>
    <row r="90" spans="1:9">
      <c r="E90" s="48" t="s">
        <v>4</v>
      </c>
      <c r="F90" s="64" t="s">
        <v>50</v>
      </c>
      <c r="G90" s="64" t="s">
        <v>152</v>
      </c>
      <c r="H90" s="216">
        <v>4490</v>
      </c>
      <c r="I90" s="216">
        <v>7780</v>
      </c>
    </row>
    <row r="91" spans="1:9">
      <c r="E91" s="48"/>
      <c r="F91" s="48"/>
      <c r="G91" s="48"/>
      <c r="H91" s="65"/>
      <c r="I91" s="65"/>
    </row>
    <row r="92" spans="1:9">
      <c r="E92" s="48"/>
      <c r="F92" s="48"/>
      <c r="G92" s="48"/>
      <c r="H92" s="49"/>
      <c r="I92" s="49"/>
    </row>
    <row r="93" spans="1:9" s="8" customFormat="1">
      <c r="A93" s="284"/>
      <c r="B93" s="284"/>
      <c r="C93" s="284"/>
      <c r="D93" s="284"/>
      <c r="E93" s="178" t="s">
        <v>22</v>
      </c>
      <c r="F93" s="178"/>
      <c r="G93" s="48"/>
      <c r="H93" s="61"/>
      <c r="I93" s="60"/>
    </row>
    <row r="94" spans="1:9" s="530" customFormat="1" ht="29.1" customHeight="1">
      <c r="A94" s="284"/>
      <c r="B94" s="284"/>
      <c r="C94" s="284"/>
      <c r="D94" s="300"/>
      <c r="E94" s="129"/>
      <c r="F94" s="129"/>
      <c r="G94" s="48"/>
      <c r="H94" s="61"/>
      <c r="I94" s="60"/>
    </row>
    <row r="95" spans="1:9" ht="15.75">
      <c r="D95" s="300"/>
      <c r="E95" s="284"/>
      <c r="F95" s="284"/>
      <c r="G95" s="284"/>
      <c r="H95" s="284"/>
      <c r="I95" s="284"/>
    </row>
    <row r="96" spans="1:9">
      <c r="D96" s="300"/>
      <c r="E96" s="179" t="s">
        <v>14</v>
      </c>
      <c r="F96" s="179"/>
      <c r="G96" s="536"/>
      <c r="H96" s="535"/>
      <c r="I96" s="259">
        <v>830</v>
      </c>
    </row>
    <row r="97" spans="1:9">
      <c r="D97" s="300"/>
      <c r="E97" s="129"/>
      <c r="F97" s="129"/>
      <c r="G97" s="48"/>
      <c r="H97" s="61"/>
      <c r="I97" s="60"/>
    </row>
    <row r="98" spans="1:9">
      <c r="D98" s="300"/>
      <c r="E98" s="129"/>
      <c r="F98" s="129"/>
      <c r="G98" s="48"/>
      <c r="H98" s="61"/>
      <c r="I98" s="60"/>
    </row>
    <row r="99" spans="1:9" ht="18.75" customHeight="1">
      <c r="B99" s="385"/>
      <c r="C99" s="533"/>
      <c r="D99" s="533"/>
      <c r="E99" s="23"/>
      <c r="F99" s="23"/>
      <c r="G99" s="16"/>
      <c r="H99" s="20"/>
      <c r="I99" s="23"/>
    </row>
    <row r="100" spans="1:9" s="69" customFormat="1">
      <c r="A100" s="26"/>
      <c r="B100" s="26" t="s">
        <v>29</v>
      </c>
      <c r="C100" s="26"/>
      <c r="D100" s="26"/>
      <c r="E100" s="28" t="s">
        <v>0</v>
      </c>
      <c r="F100" s="705" t="s">
        <v>79</v>
      </c>
      <c r="G100" s="706"/>
      <c r="H100" s="140" t="s">
        <v>323</v>
      </c>
      <c r="I100" s="266" t="s">
        <v>115</v>
      </c>
    </row>
    <row r="101" spans="1:9">
      <c r="A101" s="1"/>
      <c r="B101" s="1"/>
      <c r="D101" s="264"/>
      <c r="E101" s="16"/>
      <c r="F101" s="183" t="s">
        <v>116</v>
      </c>
      <c r="G101" s="191" t="s">
        <v>149</v>
      </c>
      <c r="H101" s="18"/>
      <c r="I101" s="220" t="s">
        <v>219</v>
      </c>
    </row>
    <row r="102" spans="1:9">
      <c r="A102" s="1"/>
      <c r="E102" s="16" t="s">
        <v>2</v>
      </c>
      <c r="F102" s="24" t="s">
        <v>51</v>
      </c>
      <c r="G102" s="64" t="s">
        <v>153</v>
      </c>
      <c r="H102" s="216">
        <v>4350</v>
      </c>
      <c r="I102" s="216">
        <v>7140</v>
      </c>
    </row>
    <row r="103" spans="1:9" s="8" customFormat="1">
      <c r="A103" s="1"/>
      <c r="B103" s="284"/>
      <c r="C103" s="284"/>
      <c r="D103" s="284"/>
      <c r="E103" s="16" t="s">
        <v>3</v>
      </c>
      <c r="F103" s="24" t="s">
        <v>57</v>
      </c>
      <c r="G103" s="64" t="s">
        <v>144</v>
      </c>
      <c r="H103" s="216">
        <v>4870</v>
      </c>
      <c r="I103" s="216">
        <v>7990</v>
      </c>
    </row>
    <row r="104" spans="1:9" s="8" customFormat="1">
      <c r="A104" s="1"/>
      <c r="B104" s="284"/>
      <c r="C104" s="284"/>
      <c r="D104" s="284"/>
      <c r="E104" s="16" t="s">
        <v>4</v>
      </c>
      <c r="F104" s="24" t="s">
        <v>62</v>
      </c>
      <c r="G104" s="64" t="s">
        <v>145</v>
      </c>
      <c r="H104" s="216">
        <v>5090</v>
      </c>
      <c r="I104" s="216">
        <v>8870</v>
      </c>
    </row>
    <row r="105" spans="1:9" s="530" customFormat="1" ht="29.1" customHeight="1">
      <c r="A105" s="1"/>
      <c r="B105" s="284"/>
      <c r="C105" s="284"/>
      <c r="D105" s="284"/>
      <c r="E105" s="16" t="s">
        <v>5</v>
      </c>
      <c r="F105" s="24" t="s">
        <v>59</v>
      </c>
      <c r="G105" s="64" t="s">
        <v>146</v>
      </c>
      <c r="H105" s="216">
        <v>5390</v>
      </c>
      <c r="I105" s="216">
        <v>11820</v>
      </c>
    </row>
    <row r="106" spans="1:9">
      <c r="G106" s="16"/>
      <c r="H106" s="20"/>
      <c r="I106" s="44"/>
    </row>
    <row r="107" spans="1:9">
      <c r="E107" s="193" t="s">
        <v>22</v>
      </c>
      <c r="F107" s="193"/>
    </row>
    <row r="108" spans="1:9" ht="24" customHeight="1">
      <c r="D108" s="300"/>
      <c r="E108" s="129"/>
      <c r="F108" s="129"/>
    </row>
    <row r="109" spans="1:9" ht="24" customHeight="1">
      <c r="D109" s="300"/>
    </row>
    <row r="110" spans="1:9">
      <c r="D110" s="300"/>
      <c r="E110" s="82" t="s">
        <v>14</v>
      </c>
      <c r="F110" s="82"/>
      <c r="G110" s="164"/>
      <c r="H110" s="529"/>
      <c r="I110" s="259">
        <v>830</v>
      </c>
    </row>
    <row r="111" spans="1:9">
      <c r="D111" s="300"/>
      <c r="E111" s="129"/>
      <c r="F111" s="129"/>
    </row>
    <row r="112" spans="1:9">
      <c r="D112" s="300"/>
      <c r="E112" s="129"/>
      <c r="F112" s="129"/>
    </row>
    <row r="113" spans="1:9">
      <c r="D113" s="300"/>
      <c r="E113" s="131"/>
      <c r="F113" s="131"/>
    </row>
    <row r="114" spans="1:9">
      <c r="D114" s="300"/>
      <c r="E114" s="131"/>
      <c r="F114" s="131"/>
    </row>
    <row r="115" spans="1:9" s="69" customFormat="1">
      <c r="A115" s="26"/>
      <c r="B115" s="26" t="s">
        <v>15</v>
      </c>
      <c r="C115" s="26"/>
      <c r="D115" s="26"/>
      <c r="E115" s="28" t="s">
        <v>0</v>
      </c>
      <c r="F115" s="705" t="s">
        <v>79</v>
      </c>
      <c r="G115" s="706"/>
      <c r="H115" s="140" t="s">
        <v>323</v>
      </c>
      <c r="I115" s="266" t="s">
        <v>115</v>
      </c>
    </row>
    <row r="116" spans="1:9" ht="29.1" customHeight="1">
      <c r="A116" s="1"/>
      <c r="B116" s="334"/>
      <c r="D116" s="264"/>
      <c r="E116" s="16"/>
      <c r="F116" s="183" t="s">
        <v>116</v>
      </c>
      <c r="G116" s="183" t="s">
        <v>149</v>
      </c>
      <c r="H116" s="18"/>
      <c r="I116" s="220" t="s">
        <v>219</v>
      </c>
    </row>
    <row r="117" spans="1:9" s="69" customFormat="1" ht="29.1" customHeight="1">
      <c r="A117" s="1"/>
      <c r="B117" s="284"/>
      <c r="C117" s="284"/>
      <c r="D117" s="284"/>
      <c r="E117" s="48" t="s">
        <v>2</v>
      </c>
      <c r="F117" s="64" t="s">
        <v>16</v>
      </c>
      <c r="G117" s="24" t="s">
        <v>134</v>
      </c>
      <c r="H117" s="216">
        <v>4870</v>
      </c>
      <c r="I117" s="216">
        <v>9050</v>
      </c>
    </row>
    <row r="118" spans="1:9" ht="29.1" customHeight="1">
      <c r="E118" s="48" t="s">
        <v>3</v>
      </c>
      <c r="F118" s="64" t="s">
        <v>17</v>
      </c>
      <c r="G118" s="24" t="s">
        <v>154</v>
      </c>
      <c r="H118" s="216">
        <v>5290</v>
      </c>
      <c r="I118" s="216">
        <v>10760</v>
      </c>
    </row>
    <row r="119" spans="1:9" ht="29.1" customHeight="1">
      <c r="E119" s="48" t="s">
        <v>4</v>
      </c>
      <c r="F119" s="64" t="s">
        <v>55</v>
      </c>
      <c r="G119" s="24" t="s">
        <v>155</v>
      </c>
      <c r="H119" s="216">
        <v>6260</v>
      </c>
      <c r="I119" s="216">
        <v>13340</v>
      </c>
    </row>
    <row r="120" spans="1:9" ht="29.1" customHeight="1">
      <c r="E120" s="46"/>
      <c r="F120" s="46"/>
      <c r="G120" s="46"/>
      <c r="H120" s="56"/>
    </row>
    <row r="121" spans="1:9" ht="29.1" customHeight="1">
      <c r="E121" s="168" t="s">
        <v>22</v>
      </c>
      <c r="F121" s="168"/>
      <c r="G121" s="46"/>
      <c r="H121" s="56"/>
    </row>
    <row r="122" spans="1:9" ht="29.1" customHeight="1">
      <c r="E122" s="129"/>
      <c r="F122" s="129"/>
    </row>
    <row r="123" spans="1:9" ht="29.1" customHeight="1"/>
    <row r="124" spans="1:9" ht="29.1" customHeight="1">
      <c r="E124" s="82" t="s">
        <v>14</v>
      </c>
      <c r="F124" s="82"/>
      <c r="G124" s="185"/>
      <c r="H124" s="534"/>
      <c r="I124" s="259">
        <v>830</v>
      </c>
    </row>
    <row r="125" spans="1:9" ht="29.1" customHeight="1">
      <c r="E125" s="23"/>
      <c r="F125" s="23"/>
      <c r="G125" s="46"/>
      <c r="H125" s="56"/>
      <c r="I125" s="135"/>
    </row>
    <row r="126" spans="1:9" ht="29.1" customHeight="1">
      <c r="E126" s="129"/>
      <c r="F126" s="129"/>
      <c r="G126" s="46"/>
      <c r="H126" s="56"/>
      <c r="I126" s="135"/>
    </row>
    <row r="127" spans="1:9" ht="29.1" customHeight="1">
      <c r="E127" s="129"/>
      <c r="F127" s="129"/>
      <c r="G127" s="46"/>
      <c r="H127" s="56"/>
      <c r="I127" s="135"/>
    </row>
    <row r="128" spans="1:9" ht="48.75">
      <c r="A128" s="278"/>
      <c r="B128" s="354" t="s">
        <v>34</v>
      </c>
      <c r="C128" s="3"/>
      <c r="D128" s="3"/>
      <c r="E128" s="41"/>
      <c r="F128" s="41"/>
      <c r="G128" s="42"/>
      <c r="H128" s="531"/>
      <c r="I128" s="41"/>
    </row>
    <row r="129" spans="1:9" s="69" customFormat="1">
      <c r="A129" s="26"/>
      <c r="B129" s="26" t="s">
        <v>8</v>
      </c>
      <c r="C129" s="26"/>
      <c r="D129" s="26"/>
      <c r="E129" s="28" t="s">
        <v>0</v>
      </c>
      <c r="F129" s="705" t="s">
        <v>79</v>
      </c>
      <c r="G129" s="706"/>
      <c r="H129" s="140" t="s">
        <v>341</v>
      </c>
      <c r="I129" s="28" t="s">
        <v>82</v>
      </c>
    </row>
    <row r="130" spans="1:9" ht="29.1" customHeight="1">
      <c r="A130" s="1"/>
      <c r="B130" s="1"/>
      <c r="D130" s="264"/>
      <c r="E130" s="16"/>
      <c r="F130" s="191" t="s">
        <v>116</v>
      </c>
      <c r="G130" s="191" t="s">
        <v>149</v>
      </c>
      <c r="H130" s="18"/>
      <c r="I130" s="23"/>
    </row>
    <row r="131" spans="1:9" s="69" customFormat="1" ht="29.1" customHeight="1">
      <c r="A131" s="1"/>
      <c r="B131" s="284"/>
      <c r="C131" s="284"/>
      <c r="D131" s="284"/>
      <c r="E131" s="16" t="s">
        <v>2</v>
      </c>
      <c r="F131" s="64" t="s">
        <v>56</v>
      </c>
      <c r="G131" s="64" t="s">
        <v>150</v>
      </c>
      <c r="H131" s="216">
        <v>1520</v>
      </c>
      <c r="I131" s="216">
        <v>2680</v>
      </c>
    </row>
    <row r="132" spans="1:9" ht="29.1" customHeight="1">
      <c r="E132" s="16" t="s">
        <v>3</v>
      </c>
      <c r="F132" s="64" t="s">
        <v>49</v>
      </c>
      <c r="G132" s="64" t="s">
        <v>151</v>
      </c>
      <c r="H132" s="216">
        <v>1820</v>
      </c>
      <c r="I132" s="216">
        <v>3030</v>
      </c>
    </row>
    <row r="133" spans="1:9" ht="29.1" customHeight="1">
      <c r="E133" s="16" t="s">
        <v>4</v>
      </c>
      <c r="F133" s="64" t="s">
        <v>50</v>
      </c>
      <c r="G133" s="64" t="s">
        <v>152</v>
      </c>
      <c r="H133" s="216">
        <v>2130</v>
      </c>
      <c r="I133" s="216">
        <v>3210</v>
      </c>
    </row>
    <row r="134" spans="1:9" ht="29.1" customHeight="1">
      <c r="E134" s="16"/>
      <c r="F134" s="16"/>
      <c r="I134" s="23"/>
    </row>
    <row r="135" spans="1:9" ht="29.1" customHeight="1">
      <c r="E135" s="193" t="s">
        <v>22</v>
      </c>
      <c r="F135" s="193"/>
      <c r="I135" s="23"/>
    </row>
    <row r="136" spans="1:9" ht="29.1" customHeight="1">
      <c r="D136" s="300"/>
      <c r="E136" s="129"/>
      <c r="F136" s="129"/>
    </row>
    <row r="137" spans="1:9" ht="29.1" customHeight="1">
      <c r="D137" s="300"/>
    </row>
    <row r="138" spans="1:9" ht="29.1" customHeight="1">
      <c r="D138" s="300"/>
      <c r="E138" s="82" t="s">
        <v>129</v>
      </c>
      <c r="F138" s="82"/>
      <c r="G138" s="164"/>
      <c r="H138" s="529"/>
      <c r="I138" s="259">
        <v>570</v>
      </c>
    </row>
    <row r="139" spans="1:9" ht="29.1" customHeight="1">
      <c r="E139" s="129"/>
      <c r="F139" s="129"/>
      <c r="I139" s="137"/>
    </row>
    <row r="140" spans="1:9" s="69" customFormat="1">
      <c r="A140" s="26"/>
      <c r="B140" s="26" t="s">
        <v>29</v>
      </c>
      <c r="C140" s="26"/>
      <c r="D140" s="26"/>
      <c r="E140" s="28" t="s">
        <v>0</v>
      </c>
      <c r="F140" s="705" t="s">
        <v>79</v>
      </c>
      <c r="G140" s="706"/>
      <c r="H140" s="140" t="s">
        <v>341</v>
      </c>
      <c r="I140" s="28" t="s">
        <v>82</v>
      </c>
    </row>
    <row r="141" spans="1:9" ht="29.1" customHeight="1">
      <c r="A141" s="1"/>
      <c r="B141" s="1"/>
      <c r="D141" s="264"/>
      <c r="E141" s="16"/>
      <c r="F141" s="183" t="s">
        <v>116</v>
      </c>
      <c r="G141" s="183" t="s">
        <v>149</v>
      </c>
      <c r="H141" s="18"/>
      <c r="I141" s="23"/>
    </row>
    <row r="142" spans="1:9" ht="29.1" customHeight="1">
      <c r="A142" s="1"/>
      <c r="E142" s="16" t="s">
        <v>2</v>
      </c>
      <c r="F142" s="24" t="s">
        <v>51</v>
      </c>
      <c r="G142" s="24" t="s">
        <v>143</v>
      </c>
      <c r="H142" s="216">
        <v>2150</v>
      </c>
      <c r="I142" s="216">
        <v>3210</v>
      </c>
    </row>
    <row r="143" spans="1:9" s="69" customFormat="1" ht="29.1" customHeight="1">
      <c r="A143" s="284"/>
      <c r="B143" s="284"/>
      <c r="C143" s="284"/>
      <c r="D143" s="284"/>
      <c r="E143" s="16" t="s">
        <v>3</v>
      </c>
      <c r="F143" s="24" t="s">
        <v>57</v>
      </c>
      <c r="G143" s="24" t="s">
        <v>159</v>
      </c>
      <c r="H143" s="216">
        <v>2320</v>
      </c>
      <c r="I143" s="216">
        <v>3490</v>
      </c>
    </row>
    <row r="144" spans="1:9" ht="29.1" customHeight="1">
      <c r="E144" s="16" t="s">
        <v>4</v>
      </c>
      <c r="F144" s="24" t="s">
        <v>62</v>
      </c>
      <c r="G144" s="24" t="s">
        <v>160</v>
      </c>
      <c r="H144" s="216">
        <v>2480</v>
      </c>
      <c r="I144" s="216">
        <v>3910</v>
      </c>
    </row>
    <row r="145" spans="1:9" ht="29.1" customHeight="1">
      <c r="E145" s="16" t="s">
        <v>5</v>
      </c>
      <c r="F145" s="24" t="s">
        <v>59</v>
      </c>
      <c r="G145" s="24" t="s">
        <v>146</v>
      </c>
      <c r="H145" s="216">
        <v>3020</v>
      </c>
      <c r="I145" s="216">
        <v>5160</v>
      </c>
    </row>
    <row r="146" spans="1:9" ht="29.1" customHeight="1">
      <c r="G146" s="16"/>
      <c r="H146" s="20"/>
      <c r="I146" s="65"/>
    </row>
    <row r="147" spans="1:9" ht="29.1" customHeight="1">
      <c r="E147" s="193" t="s">
        <v>22</v>
      </c>
      <c r="F147" s="193"/>
      <c r="I147" s="65"/>
    </row>
    <row r="148" spans="1:9" ht="29.1" customHeight="1">
      <c r="D148" s="300"/>
      <c r="E148" s="129"/>
      <c r="F148" s="129"/>
      <c r="I148" s="65"/>
    </row>
    <row r="149" spans="1:9" ht="29.1" customHeight="1">
      <c r="D149" s="300"/>
      <c r="I149" s="65"/>
    </row>
    <row r="150" spans="1:9" ht="29.1" customHeight="1">
      <c r="D150" s="300"/>
      <c r="E150" s="82" t="s">
        <v>129</v>
      </c>
      <c r="F150" s="82"/>
      <c r="G150" s="164"/>
      <c r="H150" s="529"/>
      <c r="I150" s="259">
        <v>570</v>
      </c>
    </row>
    <row r="151" spans="1:9" ht="29.1" customHeight="1">
      <c r="D151" s="300"/>
      <c r="E151" s="129"/>
      <c r="F151" s="129"/>
      <c r="I151" s="137"/>
    </row>
    <row r="152" spans="1:9" ht="48.75">
      <c r="A152" s="278"/>
      <c r="B152" s="354" t="s">
        <v>34</v>
      </c>
      <c r="C152" s="3"/>
      <c r="D152" s="3"/>
      <c r="E152" s="41"/>
      <c r="F152" s="41"/>
      <c r="G152" s="42"/>
      <c r="H152" s="531"/>
      <c r="I152" s="41"/>
    </row>
    <row r="153" spans="1:9" s="69" customFormat="1">
      <c r="A153" s="26"/>
      <c r="B153" s="26" t="s">
        <v>15</v>
      </c>
      <c r="C153" s="26"/>
      <c r="D153" s="26"/>
      <c r="E153" s="28" t="s">
        <v>0</v>
      </c>
      <c r="F153" s="705" t="s">
        <v>79</v>
      </c>
      <c r="G153" s="706"/>
      <c r="H153" s="140" t="s">
        <v>341</v>
      </c>
      <c r="I153" s="28" t="s">
        <v>82</v>
      </c>
    </row>
    <row r="154" spans="1:9" ht="29.1" customHeight="1">
      <c r="A154" s="1"/>
      <c r="B154" s="1"/>
      <c r="D154" s="264"/>
      <c r="E154" s="16"/>
      <c r="F154" s="17" t="s">
        <v>116</v>
      </c>
      <c r="G154" s="183" t="s">
        <v>149</v>
      </c>
      <c r="H154" s="18"/>
      <c r="I154" s="23"/>
    </row>
    <row r="155" spans="1:9" ht="29.1" customHeight="1">
      <c r="A155" s="1"/>
      <c r="E155" s="16" t="s">
        <v>2</v>
      </c>
      <c r="F155" s="64" t="s">
        <v>16</v>
      </c>
      <c r="G155" s="24" t="s">
        <v>134</v>
      </c>
      <c r="H155" s="216">
        <v>1950</v>
      </c>
      <c r="I155" s="216">
        <v>3930</v>
      </c>
    </row>
    <row r="156" spans="1:9" ht="29.1" customHeight="1">
      <c r="E156" s="16" t="s">
        <v>3</v>
      </c>
      <c r="F156" s="64" t="s">
        <v>17</v>
      </c>
      <c r="G156" s="24" t="s">
        <v>154</v>
      </c>
      <c r="H156" s="216">
        <v>2370</v>
      </c>
      <c r="I156" s="216">
        <v>5190</v>
      </c>
    </row>
    <row r="157" spans="1:9" ht="29.1" customHeight="1">
      <c r="E157" s="16" t="s">
        <v>4</v>
      </c>
      <c r="F157" s="64" t="s">
        <v>55</v>
      </c>
      <c r="G157" s="24" t="s">
        <v>155</v>
      </c>
      <c r="H157" s="216">
        <v>3020</v>
      </c>
      <c r="I157" s="216">
        <v>6590</v>
      </c>
    </row>
    <row r="158" spans="1:9" s="69" customFormat="1" ht="29.1" customHeight="1">
      <c r="A158" s="284"/>
      <c r="B158" s="284"/>
      <c r="C158" s="284"/>
      <c r="D158" s="284"/>
      <c r="E158" s="14"/>
      <c r="F158" s="14"/>
      <c r="G158" s="16"/>
      <c r="H158" s="20"/>
      <c r="I158" s="23"/>
    </row>
    <row r="159" spans="1:9" ht="29.1" customHeight="1">
      <c r="E159" s="193" t="s">
        <v>22</v>
      </c>
      <c r="F159" s="193"/>
      <c r="I159" s="23"/>
    </row>
    <row r="160" spans="1:9" ht="29.1" customHeight="1">
      <c r="D160" s="300"/>
      <c r="E160" s="129"/>
      <c r="F160" s="129"/>
    </row>
    <row r="161" spans="1:9" ht="29.1" customHeight="1">
      <c r="D161" s="300"/>
    </row>
    <row r="162" spans="1:9" ht="29.1" customHeight="1">
      <c r="D162" s="300"/>
      <c r="E162" s="82" t="s">
        <v>129</v>
      </c>
      <c r="F162" s="82"/>
      <c r="G162" s="164"/>
      <c r="H162" s="529"/>
      <c r="I162" s="259">
        <v>570</v>
      </c>
    </row>
    <row r="163" spans="1:9" ht="29.1" customHeight="1">
      <c r="D163" s="300"/>
      <c r="E163" s="129"/>
      <c r="F163" s="129"/>
      <c r="I163" s="137"/>
    </row>
    <row r="164" spans="1:9" ht="29.1" customHeight="1">
      <c r="D164" s="300"/>
      <c r="E164" s="129"/>
      <c r="F164" s="129"/>
      <c r="I164" s="137"/>
    </row>
    <row r="165" spans="1:9" ht="47.25" customHeight="1">
      <c r="D165" s="300"/>
      <c r="E165" s="23"/>
      <c r="F165" s="23"/>
      <c r="I165" s="137"/>
    </row>
    <row r="166" spans="1:9" ht="30.75" customHeight="1">
      <c r="D166" s="300"/>
      <c r="E166" s="23"/>
      <c r="F166" s="23"/>
      <c r="I166" s="137"/>
    </row>
    <row r="167" spans="1:9" ht="48.75">
      <c r="A167" s="278"/>
      <c r="B167" s="25" t="s">
        <v>235</v>
      </c>
      <c r="C167" s="3"/>
      <c r="D167" s="3"/>
      <c r="E167" s="41"/>
      <c r="F167" s="41"/>
      <c r="G167" s="42"/>
      <c r="H167" s="531"/>
      <c r="I167" s="41"/>
    </row>
    <row r="168" spans="1:9" s="69" customFormat="1">
      <c r="A168" s="26"/>
      <c r="B168" s="26" t="s">
        <v>551</v>
      </c>
      <c r="C168" s="26"/>
      <c r="D168" s="26"/>
      <c r="E168" s="28" t="s">
        <v>0</v>
      </c>
      <c r="F168" s="705" t="s">
        <v>79</v>
      </c>
      <c r="G168" s="706"/>
      <c r="H168" s="140" t="s">
        <v>552</v>
      </c>
      <c r="I168" s="84"/>
    </row>
    <row r="169" spans="1:9" ht="29.1" customHeight="1">
      <c r="A169" s="1"/>
      <c r="B169" s="1"/>
      <c r="D169" s="264"/>
      <c r="E169" s="16"/>
      <c r="F169" s="17" t="s">
        <v>645</v>
      </c>
      <c r="G169" s="191" t="s">
        <v>646</v>
      </c>
      <c r="H169" s="18"/>
      <c r="I169" s="46"/>
    </row>
    <row r="170" spans="1:9" s="530" customFormat="1" ht="29.1" customHeight="1">
      <c r="A170" s="1"/>
      <c r="B170" s="284"/>
      <c r="C170" s="284"/>
      <c r="D170" s="284"/>
      <c r="E170" s="16" t="s">
        <v>3</v>
      </c>
      <c r="F170" s="24" t="s">
        <v>275</v>
      </c>
      <c r="G170" s="24" t="s">
        <v>347</v>
      </c>
      <c r="H170" s="216">
        <v>5360</v>
      </c>
      <c r="I170" s="14"/>
    </row>
    <row r="171" spans="1:9" ht="29.1" customHeight="1">
      <c r="A171" s="1"/>
      <c r="E171" s="16"/>
      <c r="F171" s="16"/>
      <c r="G171" s="16"/>
      <c r="H171" s="45"/>
    </row>
    <row r="172" spans="1:9" ht="29.1" customHeight="1">
      <c r="E172" s="16"/>
      <c r="F172" s="16"/>
    </row>
    <row r="173" spans="1:9" ht="29.1" customHeight="1">
      <c r="E173" s="193" t="s">
        <v>22</v>
      </c>
      <c r="F173" s="193"/>
    </row>
    <row r="174" spans="1:9" ht="29.1" customHeight="1">
      <c r="D174" s="300"/>
      <c r="E174" s="129"/>
      <c r="F174" s="129"/>
    </row>
    <row r="175" spans="1:9" ht="29.1" customHeight="1">
      <c r="D175" s="300"/>
    </row>
    <row r="176" spans="1:9" ht="29.1" customHeight="1">
      <c r="D176" s="300"/>
      <c r="E176" s="82" t="s">
        <v>14</v>
      </c>
      <c r="F176" s="82"/>
      <c r="G176" s="164"/>
      <c r="H176" s="529"/>
      <c r="I176" s="259">
        <v>680</v>
      </c>
    </row>
    <row r="177" spans="1:9" ht="29.1" customHeight="1">
      <c r="D177" s="300"/>
      <c r="E177" s="23"/>
      <c r="F177" s="23"/>
      <c r="I177" s="216"/>
    </row>
    <row r="178" spans="1:9" ht="29.1" customHeight="1">
      <c r="D178" s="300"/>
      <c r="E178" s="23" t="s">
        <v>586</v>
      </c>
      <c r="F178" s="23"/>
      <c r="I178" s="216"/>
    </row>
    <row r="179" spans="1:9" ht="40.5" customHeight="1">
      <c r="D179" s="300"/>
      <c r="E179" s="23"/>
      <c r="F179" s="23"/>
      <c r="I179" s="135"/>
    </row>
    <row r="180" spans="1:9" ht="33" customHeight="1">
      <c r="D180" s="300"/>
      <c r="E180" s="23"/>
      <c r="F180" s="23"/>
      <c r="I180" s="135"/>
    </row>
    <row r="181" spans="1:9" ht="48.75">
      <c r="A181" s="278"/>
      <c r="B181" s="25" t="s">
        <v>235</v>
      </c>
      <c r="C181" s="3"/>
      <c r="D181" s="3"/>
      <c r="E181" s="41"/>
      <c r="F181" s="41"/>
      <c r="G181" s="42"/>
      <c r="H181" s="531"/>
      <c r="I181" s="41"/>
    </row>
    <row r="182" spans="1:9" s="69" customFormat="1">
      <c r="A182" s="26"/>
      <c r="B182" s="26" t="s">
        <v>15</v>
      </c>
      <c r="C182" s="26"/>
      <c r="D182" s="26"/>
      <c r="E182" s="28" t="s">
        <v>0</v>
      </c>
      <c r="F182" s="705" t="s">
        <v>79</v>
      </c>
      <c r="G182" s="706"/>
      <c r="H182" s="140" t="s">
        <v>344</v>
      </c>
      <c r="I182" s="84"/>
    </row>
    <row r="183" spans="1:9" ht="29.1" customHeight="1">
      <c r="A183" s="1"/>
      <c r="B183" s="1"/>
      <c r="D183" s="264"/>
      <c r="E183" s="16"/>
      <c r="F183" s="17" t="s">
        <v>343</v>
      </c>
      <c r="G183" s="191" t="s">
        <v>652</v>
      </c>
      <c r="H183" s="18"/>
      <c r="I183" s="46"/>
    </row>
    <row r="184" spans="1:9" s="530" customFormat="1" ht="29.1" customHeight="1">
      <c r="A184" s="1"/>
      <c r="B184" s="284"/>
      <c r="C184" s="284"/>
      <c r="D184" s="284"/>
      <c r="E184" s="16" t="s">
        <v>3</v>
      </c>
      <c r="F184" s="24" t="s">
        <v>275</v>
      </c>
      <c r="G184" s="24" t="s">
        <v>347</v>
      </c>
      <c r="H184" s="216">
        <v>10390</v>
      </c>
      <c r="I184" s="14"/>
    </row>
    <row r="185" spans="1:9" ht="29.1" customHeight="1">
      <c r="A185" s="1"/>
      <c r="E185" s="16"/>
      <c r="F185" s="16"/>
      <c r="G185" s="16"/>
      <c r="H185" s="45"/>
    </row>
    <row r="186" spans="1:9" ht="29.1" customHeight="1">
      <c r="E186" s="16"/>
      <c r="F186" s="16"/>
    </row>
    <row r="187" spans="1:9" ht="29.1" customHeight="1">
      <c r="E187" s="193" t="s">
        <v>22</v>
      </c>
      <c r="F187" s="193"/>
    </row>
    <row r="188" spans="1:9" ht="29.1" customHeight="1">
      <c r="D188" s="300"/>
      <c r="E188" s="129"/>
      <c r="F188" s="129"/>
    </row>
    <row r="189" spans="1:9" ht="29.1" customHeight="1">
      <c r="D189" s="300"/>
    </row>
    <row r="190" spans="1:9" ht="29.1" customHeight="1">
      <c r="D190" s="300"/>
      <c r="E190" s="82" t="s">
        <v>84</v>
      </c>
      <c r="F190" s="82"/>
      <c r="G190" s="164"/>
      <c r="H190" s="529"/>
      <c r="I190" s="259">
        <v>3380</v>
      </c>
    </row>
    <row r="191" spans="1:9" ht="130.5" customHeight="1">
      <c r="D191" s="300"/>
      <c r="E191" s="23"/>
      <c r="F191" s="23"/>
      <c r="I191" s="135"/>
    </row>
    <row r="192" spans="1:9" ht="130.5" customHeight="1">
      <c r="D192" s="300"/>
      <c r="E192" s="23"/>
      <c r="F192" s="23"/>
      <c r="I192" s="135"/>
    </row>
    <row r="193" spans="1:9" ht="33" customHeight="1">
      <c r="D193" s="300"/>
      <c r="E193" s="23"/>
      <c r="F193" s="23"/>
      <c r="I193" s="135"/>
    </row>
    <row r="194" spans="1:9" ht="48.75">
      <c r="A194" s="278"/>
      <c r="B194" s="354" t="s">
        <v>35</v>
      </c>
      <c r="C194" s="3"/>
      <c r="D194" s="3"/>
      <c r="E194" s="41"/>
      <c r="F194" s="41"/>
      <c r="G194" s="42"/>
      <c r="H194" s="531"/>
      <c r="I194" s="41"/>
    </row>
    <row r="195" spans="1:9" s="69" customFormat="1">
      <c r="A195" s="26"/>
      <c r="B195" s="26" t="s">
        <v>8</v>
      </c>
      <c r="C195" s="26"/>
      <c r="D195" s="26"/>
      <c r="E195" s="28" t="s">
        <v>0</v>
      </c>
      <c r="F195" s="705" t="s">
        <v>79</v>
      </c>
      <c r="G195" s="706"/>
      <c r="H195" s="140" t="s">
        <v>341</v>
      </c>
      <c r="I195" s="28" t="s">
        <v>82</v>
      </c>
    </row>
    <row r="196" spans="1:9" ht="29.1" customHeight="1">
      <c r="A196" s="1"/>
      <c r="B196" s="1"/>
      <c r="D196" s="264"/>
      <c r="E196" s="16"/>
      <c r="F196" s="191" t="s">
        <v>116</v>
      </c>
      <c r="G196" s="191" t="s">
        <v>149</v>
      </c>
      <c r="H196" s="18"/>
      <c r="I196" s="46"/>
    </row>
    <row r="197" spans="1:9" ht="29.1" customHeight="1">
      <c r="A197" s="1"/>
      <c r="E197" s="16" t="s">
        <v>2</v>
      </c>
      <c r="F197" s="64" t="s">
        <v>56</v>
      </c>
      <c r="G197" s="64" t="s">
        <v>150</v>
      </c>
      <c r="H197" s="216">
        <v>1520</v>
      </c>
      <c r="I197" s="216">
        <v>2680</v>
      </c>
    </row>
    <row r="198" spans="1:9" s="530" customFormat="1" ht="29.1" customHeight="1">
      <c r="A198" s="284"/>
      <c r="B198" s="284"/>
      <c r="C198" s="284"/>
      <c r="D198" s="284"/>
      <c r="E198" s="16" t="s">
        <v>3</v>
      </c>
      <c r="F198" s="64" t="s">
        <v>49</v>
      </c>
      <c r="G198" s="64" t="s">
        <v>151</v>
      </c>
      <c r="H198" s="216">
        <v>1820</v>
      </c>
      <c r="I198" s="216">
        <v>3030</v>
      </c>
    </row>
    <row r="199" spans="1:9" ht="29.1" customHeight="1">
      <c r="E199" s="16" t="s">
        <v>4</v>
      </c>
      <c r="F199" s="64" t="s">
        <v>50</v>
      </c>
      <c r="G199" s="64" t="s">
        <v>152</v>
      </c>
      <c r="H199" s="216">
        <v>2130</v>
      </c>
      <c r="I199" s="216">
        <v>3270</v>
      </c>
    </row>
    <row r="200" spans="1:9" ht="29.1" customHeight="1">
      <c r="G200" s="16"/>
      <c r="H200" s="20"/>
    </row>
    <row r="201" spans="1:9" ht="29.1" customHeight="1">
      <c r="E201" s="193" t="s">
        <v>22</v>
      </c>
      <c r="F201" s="193"/>
    </row>
    <row r="202" spans="1:9" ht="29.1" customHeight="1">
      <c r="D202" s="300"/>
      <c r="E202" s="129"/>
      <c r="F202" s="129"/>
    </row>
    <row r="203" spans="1:9" ht="29.1" customHeight="1">
      <c r="D203" s="300"/>
    </row>
    <row r="204" spans="1:9" ht="29.1" customHeight="1">
      <c r="D204" s="300"/>
      <c r="E204" s="82" t="s">
        <v>14</v>
      </c>
      <c r="F204" s="82"/>
      <c r="G204" s="164"/>
      <c r="H204" s="529"/>
      <c r="I204" s="259">
        <v>570</v>
      </c>
    </row>
    <row r="205" spans="1:9" ht="29.1" customHeight="1">
      <c r="D205" s="300"/>
      <c r="E205" s="129"/>
      <c r="F205" s="129"/>
    </row>
    <row r="206" spans="1:9" ht="29.1" customHeight="1">
      <c r="D206" s="300"/>
      <c r="E206" s="129"/>
      <c r="F206" s="129"/>
      <c r="I206" s="135"/>
    </row>
    <row r="207" spans="1:9" ht="68.25" customHeight="1">
      <c r="D207" s="300"/>
    </row>
    <row r="209" spans="1:9" ht="48.75">
      <c r="A209" s="278"/>
      <c r="B209" s="354" t="s">
        <v>35</v>
      </c>
      <c r="C209" s="3"/>
      <c r="D209" s="3"/>
      <c r="E209" s="41"/>
      <c r="F209" s="41"/>
      <c r="G209" s="42"/>
      <c r="H209" s="531"/>
      <c r="I209" s="41"/>
    </row>
    <row r="210" spans="1:9" s="69" customFormat="1">
      <c r="A210" s="26"/>
      <c r="B210" s="26" t="s">
        <v>29</v>
      </c>
      <c r="C210" s="26"/>
      <c r="D210" s="26"/>
      <c r="E210" s="28" t="s">
        <v>0</v>
      </c>
      <c r="F210" s="705" t="s">
        <v>79</v>
      </c>
      <c r="G210" s="706"/>
      <c r="H210" s="140" t="s">
        <v>341</v>
      </c>
      <c r="I210" s="266" t="s">
        <v>82</v>
      </c>
    </row>
    <row r="211" spans="1:9" ht="29.1" customHeight="1">
      <c r="A211" s="1"/>
      <c r="B211" s="1"/>
      <c r="D211" s="264"/>
      <c r="E211" s="16"/>
      <c r="F211" s="17" t="s">
        <v>116</v>
      </c>
      <c r="G211" s="191" t="s">
        <v>149</v>
      </c>
      <c r="H211" s="18"/>
      <c r="I211" s="46"/>
    </row>
    <row r="212" spans="1:9" ht="29.1" customHeight="1">
      <c r="A212" s="1"/>
      <c r="E212" s="16" t="s">
        <v>2</v>
      </c>
      <c r="F212" s="24" t="s">
        <v>51</v>
      </c>
      <c r="G212" s="24" t="s">
        <v>143</v>
      </c>
      <c r="H212" s="216">
        <v>2150</v>
      </c>
      <c r="I212" s="216">
        <v>3210</v>
      </c>
    </row>
    <row r="213" spans="1:9" s="530" customFormat="1" ht="29.1" customHeight="1">
      <c r="A213" s="1"/>
      <c r="B213" s="284"/>
      <c r="C213" s="284"/>
      <c r="D213" s="284"/>
      <c r="E213" s="16" t="s">
        <v>3</v>
      </c>
      <c r="F213" s="24" t="s">
        <v>57</v>
      </c>
      <c r="G213" s="24" t="s">
        <v>159</v>
      </c>
      <c r="H213" s="216">
        <v>2320</v>
      </c>
      <c r="I213" s="216">
        <v>3490</v>
      </c>
    </row>
    <row r="214" spans="1:9" ht="29.1" customHeight="1">
      <c r="A214" s="1"/>
      <c r="E214" s="16" t="s">
        <v>4</v>
      </c>
      <c r="F214" s="24" t="s">
        <v>62</v>
      </c>
      <c r="G214" s="24" t="s">
        <v>160</v>
      </c>
      <c r="H214" s="216">
        <v>2480</v>
      </c>
      <c r="I214" s="216">
        <v>3910</v>
      </c>
    </row>
    <row r="215" spans="1:9" ht="29.1" customHeight="1">
      <c r="A215" s="1"/>
      <c r="E215" s="16" t="s">
        <v>5</v>
      </c>
      <c r="F215" s="24" t="s">
        <v>59</v>
      </c>
      <c r="G215" s="24" t="s">
        <v>146</v>
      </c>
      <c r="H215" s="216">
        <v>3020</v>
      </c>
      <c r="I215" s="216">
        <v>5160</v>
      </c>
    </row>
    <row r="216" spans="1:9" ht="29.1" customHeight="1">
      <c r="D216" s="300"/>
      <c r="E216" s="24"/>
      <c r="F216" s="24"/>
      <c r="I216" s="135"/>
    </row>
    <row r="217" spans="1:9" ht="29.1" customHeight="1">
      <c r="E217" s="193" t="s">
        <v>22</v>
      </c>
      <c r="F217" s="193"/>
    </row>
    <row r="218" spans="1:9" ht="29.1" customHeight="1">
      <c r="D218" s="300"/>
      <c r="E218" s="129"/>
      <c r="F218" s="129"/>
    </row>
    <row r="219" spans="1:9" ht="29.1" customHeight="1">
      <c r="D219" s="300"/>
    </row>
    <row r="220" spans="1:9" ht="29.1" customHeight="1">
      <c r="D220" s="300"/>
      <c r="E220" s="82" t="s">
        <v>14</v>
      </c>
      <c r="F220" s="82"/>
      <c r="G220" s="164"/>
      <c r="H220" s="529"/>
      <c r="I220" s="259">
        <v>570</v>
      </c>
    </row>
    <row r="221" spans="1:9" ht="156.75" customHeight="1">
      <c r="D221" s="300"/>
      <c r="E221" s="129"/>
      <c r="F221" s="129"/>
    </row>
    <row r="222" spans="1:9" s="69" customFormat="1">
      <c r="A222" s="26"/>
      <c r="B222" s="26" t="s">
        <v>15</v>
      </c>
      <c r="C222" s="26"/>
      <c r="D222" s="26"/>
      <c r="E222" s="28" t="s">
        <v>0</v>
      </c>
      <c r="F222" s="705" t="s">
        <v>79</v>
      </c>
      <c r="G222" s="706"/>
      <c r="H222" s="140" t="s">
        <v>341</v>
      </c>
      <c r="I222" s="266" t="s">
        <v>82</v>
      </c>
    </row>
    <row r="223" spans="1:9" ht="29.1" customHeight="1">
      <c r="A223" s="1"/>
      <c r="B223" s="1"/>
      <c r="D223" s="264"/>
      <c r="E223" s="16"/>
      <c r="F223" s="17" t="s">
        <v>116</v>
      </c>
      <c r="G223" s="191" t="s">
        <v>149</v>
      </c>
      <c r="H223" s="18"/>
      <c r="I223" s="46"/>
    </row>
    <row r="224" spans="1:9" s="530" customFormat="1" ht="29.1" customHeight="1">
      <c r="A224" s="1"/>
      <c r="B224" s="284"/>
      <c r="C224" s="284"/>
      <c r="D224" s="284"/>
      <c r="E224" s="16" t="s">
        <v>2</v>
      </c>
      <c r="F224" s="64" t="s">
        <v>16</v>
      </c>
      <c r="G224" s="24" t="s">
        <v>134</v>
      </c>
      <c r="H224" s="216">
        <v>1950</v>
      </c>
      <c r="I224" s="216">
        <v>3930</v>
      </c>
    </row>
    <row r="225" spans="1:9" ht="29.1" customHeight="1">
      <c r="A225" s="1"/>
      <c r="E225" s="16" t="s">
        <v>3</v>
      </c>
      <c r="F225" s="64" t="s">
        <v>17</v>
      </c>
      <c r="G225" s="24" t="s">
        <v>154</v>
      </c>
      <c r="H225" s="216">
        <v>2370</v>
      </c>
      <c r="I225" s="216">
        <v>5190</v>
      </c>
    </row>
    <row r="226" spans="1:9" ht="29.1" customHeight="1">
      <c r="A226" s="1"/>
      <c r="E226" s="16" t="s">
        <v>4</v>
      </c>
      <c r="F226" s="64" t="s">
        <v>55</v>
      </c>
      <c r="G226" s="24" t="s">
        <v>155</v>
      </c>
      <c r="H226" s="216">
        <v>3020</v>
      </c>
      <c r="I226" s="216">
        <v>6590</v>
      </c>
    </row>
    <row r="227" spans="1:9" ht="29.1" customHeight="1">
      <c r="E227" s="24"/>
      <c r="F227" s="24"/>
    </row>
    <row r="228" spans="1:9" ht="29.1" customHeight="1">
      <c r="E228" s="193" t="s">
        <v>22</v>
      </c>
      <c r="F228" s="193"/>
    </row>
    <row r="229" spans="1:9" ht="29.1" customHeight="1">
      <c r="E229" s="129"/>
      <c r="F229" s="129"/>
    </row>
    <row r="230" spans="1:9" ht="29.1" customHeight="1"/>
    <row r="231" spans="1:9" ht="29.1" customHeight="1">
      <c r="E231" s="82" t="s">
        <v>14</v>
      </c>
      <c r="F231" s="82"/>
      <c r="G231" s="164"/>
      <c r="H231" s="529"/>
      <c r="I231" s="259">
        <v>570</v>
      </c>
    </row>
    <row r="232" spans="1:9" ht="29.1" customHeight="1">
      <c r="E232" s="129"/>
      <c r="F232" s="129"/>
    </row>
    <row r="233" spans="1:9" ht="29.1" customHeight="1">
      <c r="E233" s="129"/>
      <c r="F233" s="129"/>
      <c r="I233" s="135"/>
    </row>
    <row r="234" spans="1:9" ht="84.75" customHeight="1"/>
    <row r="235" spans="1:9" ht="27" customHeight="1">
      <c r="B235" s="385"/>
      <c r="C235" s="533"/>
      <c r="D235" s="533"/>
      <c r="E235" s="23"/>
      <c r="F235" s="23"/>
      <c r="G235" s="16"/>
      <c r="H235" s="20"/>
      <c r="I235" s="23"/>
    </row>
    <row r="236" spans="1:9" s="69" customFormat="1">
      <c r="A236" s="26"/>
      <c r="B236" s="26" t="s">
        <v>20</v>
      </c>
      <c r="C236" s="26"/>
      <c r="D236" s="26"/>
      <c r="E236" s="28" t="s">
        <v>0</v>
      </c>
      <c r="F236" s="705" t="s">
        <v>79</v>
      </c>
      <c r="G236" s="706"/>
      <c r="H236" s="140" t="s">
        <v>341</v>
      </c>
      <c r="I236" s="266" t="s">
        <v>82</v>
      </c>
    </row>
    <row r="237" spans="1:9" ht="29.1" customHeight="1">
      <c r="A237" s="1"/>
      <c r="B237" s="1"/>
      <c r="D237" s="264"/>
      <c r="E237" s="16"/>
      <c r="F237" s="183" t="s">
        <v>116</v>
      </c>
      <c r="G237" s="183" t="s">
        <v>149</v>
      </c>
      <c r="H237" s="45"/>
      <c r="I237" s="46"/>
    </row>
    <row r="238" spans="1:9" ht="29.1" customHeight="1">
      <c r="A238" s="1"/>
      <c r="E238" s="16" t="s">
        <v>2</v>
      </c>
      <c r="F238" s="24" t="s">
        <v>60</v>
      </c>
      <c r="G238" s="24" t="s">
        <v>156</v>
      </c>
      <c r="H238" s="216">
        <v>3040</v>
      </c>
      <c r="I238" s="216">
        <v>6020</v>
      </c>
    </row>
    <row r="239" spans="1:9" ht="29.1" customHeight="1">
      <c r="A239" s="1"/>
      <c r="E239" s="16" t="s">
        <v>3</v>
      </c>
      <c r="F239" s="24" t="s">
        <v>49</v>
      </c>
      <c r="G239" s="24" t="s">
        <v>157</v>
      </c>
      <c r="H239" s="216">
        <v>3340</v>
      </c>
      <c r="I239" s="216">
        <v>6580</v>
      </c>
    </row>
    <row r="240" spans="1:9" s="530" customFormat="1" ht="29.1" customHeight="1">
      <c r="A240" s="1"/>
      <c r="B240" s="284"/>
      <c r="C240" s="284"/>
      <c r="D240" s="284"/>
      <c r="E240" s="16" t="s">
        <v>4</v>
      </c>
      <c r="F240" s="24" t="s">
        <v>61</v>
      </c>
      <c r="G240" s="24" t="s">
        <v>158</v>
      </c>
      <c r="H240" s="216">
        <v>3610</v>
      </c>
      <c r="I240" s="216">
        <v>7100</v>
      </c>
    </row>
    <row r="241" spans="1:9" ht="29.1" customHeight="1">
      <c r="E241" s="24"/>
      <c r="F241" s="24"/>
      <c r="G241" s="16"/>
      <c r="H241" s="216"/>
    </row>
    <row r="242" spans="1:9" ht="29.1" customHeight="1">
      <c r="E242" s="193" t="s">
        <v>22</v>
      </c>
      <c r="F242" s="193"/>
    </row>
    <row r="243" spans="1:9" ht="29.1" customHeight="1">
      <c r="E243" s="129"/>
      <c r="F243" s="129"/>
    </row>
    <row r="244" spans="1:9" ht="29.1" customHeight="1"/>
    <row r="245" spans="1:9" ht="29.1" customHeight="1">
      <c r="E245" s="82" t="s">
        <v>14</v>
      </c>
      <c r="F245" s="82"/>
      <c r="G245" s="164"/>
      <c r="H245" s="529"/>
      <c r="I245" s="259">
        <v>570</v>
      </c>
    </row>
    <row r="246" spans="1:9" ht="29.1" customHeight="1">
      <c r="E246" s="129"/>
      <c r="F246" s="129"/>
    </row>
    <row r="247" spans="1:9" ht="29.1" customHeight="1">
      <c r="E247" s="129"/>
      <c r="F247" s="129"/>
      <c r="I247" s="135"/>
    </row>
    <row r="248" spans="1:9" ht="29.1" customHeight="1"/>
    <row r="249" spans="1:9" ht="66" customHeight="1">
      <c r="E249" s="24"/>
      <c r="F249" s="24"/>
      <c r="I249" s="135"/>
    </row>
    <row r="250" spans="1:9" ht="48.75">
      <c r="A250" s="278"/>
      <c r="B250" s="25" t="s">
        <v>31</v>
      </c>
      <c r="C250" s="3"/>
      <c r="D250" s="3"/>
      <c r="E250" s="41"/>
      <c r="F250" s="41"/>
      <c r="G250" s="42"/>
      <c r="H250" s="531"/>
      <c r="I250" s="41"/>
    </row>
    <row r="251" spans="1:9" s="69" customFormat="1">
      <c r="A251" s="26"/>
      <c r="B251" s="26" t="s">
        <v>8</v>
      </c>
      <c r="C251" s="26"/>
      <c r="D251" s="26"/>
      <c r="E251" s="28" t="s">
        <v>0</v>
      </c>
      <c r="F251" s="705" t="s">
        <v>79</v>
      </c>
      <c r="G251" s="706"/>
      <c r="H251" s="140" t="s">
        <v>324</v>
      </c>
      <c r="I251" s="84"/>
    </row>
    <row r="252" spans="1:9" ht="29.1" customHeight="1">
      <c r="A252" s="1"/>
      <c r="B252" s="1"/>
      <c r="D252" s="264"/>
      <c r="E252" s="16"/>
      <c r="F252" s="183" t="s">
        <v>116</v>
      </c>
      <c r="G252" s="191" t="s">
        <v>149</v>
      </c>
      <c r="H252" s="18"/>
      <c r="I252" s="46"/>
    </row>
    <row r="253" spans="1:9" s="530" customFormat="1" ht="29.1" customHeight="1">
      <c r="A253" s="1"/>
      <c r="B253" s="284"/>
      <c r="C253" s="284"/>
      <c r="D253" s="284"/>
      <c r="E253" s="16" t="s">
        <v>2</v>
      </c>
      <c r="F253" s="64" t="s">
        <v>49</v>
      </c>
      <c r="G253" s="64" t="s">
        <v>151</v>
      </c>
      <c r="H253" s="216">
        <v>3080</v>
      </c>
      <c r="I253" s="14"/>
    </row>
    <row r="254" spans="1:9" ht="29.1" customHeight="1">
      <c r="A254" s="1"/>
      <c r="E254" s="16" t="s">
        <v>4</v>
      </c>
      <c r="F254" s="64" t="s">
        <v>50</v>
      </c>
      <c r="G254" s="64" t="s">
        <v>152</v>
      </c>
      <c r="H254" s="216">
        <v>3390</v>
      </c>
    </row>
    <row r="255" spans="1:9" ht="29.1" customHeight="1">
      <c r="E255" s="16"/>
      <c r="F255" s="16"/>
    </row>
    <row r="256" spans="1:9" ht="29.1" customHeight="1">
      <c r="E256" s="193" t="s">
        <v>22</v>
      </c>
      <c r="F256" s="193"/>
    </row>
    <row r="257" spans="1:9" ht="29.1" customHeight="1">
      <c r="D257" s="300"/>
      <c r="E257" s="129"/>
      <c r="F257" s="129"/>
    </row>
    <row r="258" spans="1:9" ht="29.1" customHeight="1">
      <c r="D258" s="300"/>
    </row>
    <row r="259" spans="1:9" ht="29.1" customHeight="1">
      <c r="D259" s="300"/>
      <c r="E259" s="82" t="s">
        <v>14</v>
      </c>
      <c r="F259" s="82"/>
      <c r="G259" s="164"/>
      <c r="H259" s="529"/>
      <c r="I259" s="259">
        <v>750</v>
      </c>
    </row>
    <row r="260" spans="1:9" ht="29.1" customHeight="1">
      <c r="D260" s="300"/>
      <c r="E260" s="23"/>
      <c r="F260" s="23"/>
      <c r="I260" s="135"/>
    </row>
    <row r="261" spans="1:9" ht="135" customHeight="1">
      <c r="D261" s="300"/>
      <c r="E261" s="23"/>
      <c r="F261" s="23"/>
      <c r="I261" s="135"/>
    </row>
    <row r="262" spans="1:9" ht="48.75">
      <c r="A262" s="278"/>
      <c r="B262" s="25" t="s">
        <v>31</v>
      </c>
      <c r="C262" s="3"/>
      <c r="D262" s="3"/>
      <c r="E262" s="41"/>
      <c r="F262" s="41"/>
      <c r="G262" s="42"/>
      <c r="H262" s="531"/>
      <c r="I262" s="41"/>
    </row>
    <row r="263" spans="1:9" s="69" customFormat="1">
      <c r="A263" s="26"/>
      <c r="B263" s="26" t="s">
        <v>15</v>
      </c>
      <c r="C263" s="26"/>
      <c r="D263" s="26"/>
      <c r="E263" s="28" t="s">
        <v>0</v>
      </c>
      <c r="F263" s="705" t="s">
        <v>79</v>
      </c>
      <c r="G263" s="706"/>
      <c r="H263" s="140" t="s">
        <v>324</v>
      </c>
      <c r="I263" s="84"/>
    </row>
    <row r="264" spans="1:9" ht="29.1" customHeight="1">
      <c r="A264" s="1"/>
      <c r="B264" s="1"/>
      <c r="D264" s="264"/>
      <c r="E264" s="16"/>
      <c r="F264" s="183" t="s">
        <v>116</v>
      </c>
      <c r="G264" s="191" t="s">
        <v>149</v>
      </c>
      <c r="H264" s="18"/>
      <c r="I264" s="46"/>
    </row>
    <row r="265" spans="1:9" s="530" customFormat="1" ht="29.1" customHeight="1">
      <c r="A265" s="1"/>
      <c r="B265" s="284"/>
      <c r="C265" s="284"/>
      <c r="D265" s="284"/>
      <c r="E265" s="48" t="s">
        <v>2</v>
      </c>
      <c r="F265" s="64" t="s">
        <v>16</v>
      </c>
      <c r="G265" s="24" t="s">
        <v>134</v>
      </c>
      <c r="H265" s="216">
        <v>3980</v>
      </c>
      <c r="I265" s="14"/>
    </row>
    <row r="266" spans="1:9" ht="29.1" customHeight="1">
      <c r="A266" s="1"/>
      <c r="E266" s="16" t="s">
        <v>4</v>
      </c>
      <c r="F266" s="24" t="s">
        <v>342</v>
      </c>
      <c r="G266" s="24" t="s">
        <v>154</v>
      </c>
      <c r="H266" s="216">
        <v>4340</v>
      </c>
    </row>
    <row r="267" spans="1:9" ht="29.1" customHeight="1">
      <c r="E267" s="16"/>
      <c r="F267" s="16"/>
    </row>
    <row r="268" spans="1:9" ht="29.1" customHeight="1">
      <c r="E268" s="193" t="s">
        <v>22</v>
      </c>
      <c r="F268" s="193"/>
    </row>
    <row r="269" spans="1:9" ht="29.1" customHeight="1">
      <c r="D269" s="300"/>
      <c r="E269" s="129"/>
      <c r="F269" s="129"/>
    </row>
    <row r="270" spans="1:9" ht="29.1" customHeight="1">
      <c r="D270" s="300"/>
    </row>
    <row r="271" spans="1:9" ht="29.1" customHeight="1">
      <c r="D271" s="300"/>
      <c r="E271" s="82" t="s">
        <v>14</v>
      </c>
      <c r="F271" s="82"/>
      <c r="G271" s="164"/>
      <c r="H271" s="529"/>
      <c r="I271" s="259">
        <v>830</v>
      </c>
    </row>
    <row r="272" spans="1:9" ht="159.75" customHeight="1">
      <c r="D272" s="300"/>
      <c r="E272" s="23"/>
      <c r="F272" s="23"/>
      <c r="I272" s="135"/>
    </row>
    <row r="273" spans="1:9" ht="48.75">
      <c r="A273" s="278"/>
      <c r="B273" s="25" t="s">
        <v>516</v>
      </c>
      <c r="C273" s="3"/>
      <c r="D273" s="3"/>
      <c r="E273" s="41"/>
      <c r="F273" s="41"/>
      <c r="G273" s="42"/>
      <c r="H273" s="531"/>
      <c r="I273" s="41"/>
    </row>
    <row r="274" spans="1:9">
      <c r="A274" s="26"/>
      <c r="B274" s="26" t="s">
        <v>15</v>
      </c>
      <c r="C274" s="26"/>
      <c r="D274" s="26"/>
      <c r="E274" s="28" t="s">
        <v>0</v>
      </c>
      <c r="F274" s="705" t="s">
        <v>79</v>
      </c>
      <c r="G274" s="706"/>
      <c r="H274" s="140" t="s">
        <v>323</v>
      </c>
      <c r="I274" s="84"/>
    </row>
    <row r="275" spans="1:9">
      <c r="A275" s="1"/>
      <c r="B275" s="1"/>
      <c r="D275" s="264"/>
      <c r="E275" s="16"/>
      <c r="F275" s="183" t="s">
        <v>116</v>
      </c>
      <c r="G275" s="191" t="s">
        <v>149</v>
      </c>
      <c r="H275" s="18"/>
      <c r="I275" s="46"/>
    </row>
    <row r="276" spans="1:9">
      <c r="A276" s="1"/>
      <c r="E276" s="16" t="s">
        <v>2</v>
      </c>
      <c r="F276" s="64" t="s">
        <v>16</v>
      </c>
      <c r="G276" s="24" t="s">
        <v>134</v>
      </c>
      <c r="H276" s="216">
        <v>3760</v>
      </c>
    </row>
    <row r="277" spans="1:9">
      <c r="A277" s="1"/>
      <c r="E277" s="16" t="s">
        <v>4</v>
      </c>
      <c r="F277" s="24" t="s">
        <v>342</v>
      </c>
      <c r="G277" s="24" t="s">
        <v>154</v>
      </c>
      <c r="H277" s="216">
        <v>4120</v>
      </c>
    </row>
    <row r="278" spans="1:9">
      <c r="G278" s="16"/>
      <c r="H278" s="20"/>
    </row>
    <row r="279" spans="1:9">
      <c r="E279" s="193" t="s">
        <v>22</v>
      </c>
      <c r="F279" s="193"/>
      <c r="G279" s="67"/>
      <c r="H279" s="67"/>
      <c r="I279" s="9"/>
    </row>
    <row r="280" spans="1:9">
      <c r="E280" s="169"/>
      <c r="F280" s="169"/>
      <c r="G280" s="67"/>
      <c r="H280" s="67"/>
      <c r="I280" s="9"/>
    </row>
    <row r="281" spans="1:9">
      <c r="D281" s="300"/>
      <c r="E281" s="81" t="s">
        <v>14</v>
      </c>
      <c r="F281" s="81"/>
      <c r="G281" s="160"/>
      <c r="H281" s="160"/>
      <c r="I281" s="259">
        <v>830</v>
      </c>
    </row>
    <row r="282" spans="1:9">
      <c r="D282" s="300"/>
      <c r="E282" s="24"/>
      <c r="F282" s="24"/>
      <c r="G282" s="67"/>
      <c r="H282" s="67"/>
      <c r="I282" s="143"/>
    </row>
    <row r="283" spans="1:9">
      <c r="D283" s="300"/>
      <c r="E283" s="24" t="s">
        <v>544</v>
      </c>
      <c r="F283" s="24"/>
      <c r="G283" s="67"/>
      <c r="H283" s="67"/>
      <c r="I283" s="216"/>
    </row>
    <row r="284" spans="1:9">
      <c r="D284" s="300"/>
      <c r="E284" s="81" t="s">
        <v>545</v>
      </c>
      <c r="F284" s="82"/>
      <c r="G284" s="164"/>
      <c r="H284" s="529"/>
      <c r="I284" s="259">
        <v>1670</v>
      </c>
    </row>
    <row r="285" spans="1:9">
      <c r="D285" s="300"/>
      <c r="E285" s="23"/>
      <c r="F285" s="23"/>
      <c r="I285" s="135"/>
    </row>
    <row r="286" spans="1:9" ht="90" customHeight="1">
      <c r="D286" s="300"/>
      <c r="E286" s="23"/>
      <c r="F286" s="23"/>
      <c r="I286" s="135"/>
    </row>
    <row r="287" spans="1:9">
      <c r="D287" s="300"/>
      <c r="E287" s="23"/>
      <c r="F287" s="23"/>
      <c r="I287" s="135"/>
    </row>
    <row r="288" spans="1:9" ht="48.75">
      <c r="A288" s="278"/>
      <c r="B288" s="25" t="s">
        <v>32</v>
      </c>
      <c r="C288" s="3"/>
      <c r="D288" s="3"/>
      <c r="E288" s="41"/>
      <c r="F288" s="41"/>
      <c r="G288" s="42"/>
      <c r="H288" s="531"/>
      <c r="I288" s="41"/>
    </row>
    <row r="289" spans="1:9" s="69" customFormat="1">
      <c r="A289" s="26"/>
      <c r="B289" s="26" t="s">
        <v>15</v>
      </c>
      <c r="C289" s="26"/>
      <c r="D289" s="26"/>
      <c r="E289" s="28" t="s">
        <v>0</v>
      </c>
      <c r="F289" s="705" t="s">
        <v>79</v>
      </c>
      <c r="G289" s="706"/>
      <c r="H289" s="140" t="s">
        <v>323</v>
      </c>
      <c r="I289" s="84"/>
    </row>
    <row r="290" spans="1:9" ht="29.1" customHeight="1">
      <c r="A290" s="1"/>
      <c r="B290" s="1"/>
      <c r="D290" s="264"/>
      <c r="E290" s="16"/>
      <c r="F290" s="183" t="s">
        <v>116</v>
      </c>
      <c r="G290" s="191" t="s">
        <v>149</v>
      </c>
      <c r="H290" s="18"/>
      <c r="I290" s="46"/>
    </row>
    <row r="291" spans="1:9" ht="29.1" customHeight="1">
      <c r="A291" s="1"/>
      <c r="E291" s="16" t="s">
        <v>2</v>
      </c>
      <c r="F291" s="64" t="s">
        <v>16</v>
      </c>
      <c r="G291" s="24" t="s">
        <v>134</v>
      </c>
      <c r="H291" s="216">
        <v>4340</v>
      </c>
    </row>
    <row r="292" spans="1:9" s="530" customFormat="1" ht="29.1" customHeight="1">
      <c r="A292" s="1"/>
      <c r="B292" s="284"/>
      <c r="C292" s="284"/>
      <c r="D292" s="284"/>
      <c r="E292" s="16" t="s">
        <v>4</v>
      </c>
      <c r="F292" s="64" t="s">
        <v>17</v>
      </c>
      <c r="G292" s="24" t="s">
        <v>154</v>
      </c>
      <c r="H292" s="216">
        <v>4880</v>
      </c>
      <c r="I292" s="14"/>
    </row>
    <row r="293" spans="1:9" ht="29.1" customHeight="1">
      <c r="G293" s="16"/>
      <c r="H293" s="20"/>
    </row>
    <row r="294" spans="1:9" ht="29.1" customHeight="1">
      <c r="E294" s="193" t="s">
        <v>22</v>
      </c>
      <c r="F294" s="193"/>
    </row>
    <row r="295" spans="1:9" ht="29.1" customHeight="1">
      <c r="E295" s="129"/>
      <c r="F295" s="129"/>
      <c r="G295" s="16"/>
      <c r="H295" s="20"/>
    </row>
    <row r="296" spans="1:9" ht="29.1" customHeight="1">
      <c r="D296" s="300"/>
    </row>
    <row r="297" spans="1:9" ht="29.1" customHeight="1">
      <c r="D297" s="300"/>
      <c r="E297" s="82" t="s">
        <v>84</v>
      </c>
      <c r="F297" s="82"/>
      <c r="G297" s="164"/>
      <c r="H297" s="529"/>
      <c r="I297" s="259">
        <v>2480</v>
      </c>
    </row>
    <row r="298" spans="1:9" ht="29.1" customHeight="1">
      <c r="D298" s="300"/>
      <c r="E298" s="23"/>
      <c r="F298" s="23"/>
      <c r="I298" s="216"/>
    </row>
    <row r="299" spans="1:9" ht="29.1" customHeight="1">
      <c r="D299" s="300"/>
      <c r="E299" s="82" t="s">
        <v>14</v>
      </c>
      <c r="F299" s="82"/>
      <c r="G299" s="164"/>
      <c r="H299" s="529"/>
      <c r="I299" s="259">
        <v>620</v>
      </c>
    </row>
    <row r="300" spans="1:9" ht="62.25" customHeight="1">
      <c r="D300" s="300"/>
      <c r="E300" s="23"/>
      <c r="F300" s="23"/>
      <c r="I300" s="135"/>
    </row>
    <row r="301" spans="1:9" ht="88.5" customHeight="1">
      <c r="D301" s="300"/>
      <c r="E301" s="23"/>
      <c r="F301" s="23"/>
      <c r="I301" s="135"/>
    </row>
    <row r="302" spans="1:9" ht="48.75">
      <c r="A302" s="278"/>
      <c r="B302" s="25" t="s">
        <v>36</v>
      </c>
      <c r="C302" s="3"/>
      <c r="D302" s="3"/>
      <c r="E302" s="41"/>
      <c r="F302" s="41"/>
      <c r="G302" s="42"/>
      <c r="H302" s="531"/>
      <c r="I302" s="41"/>
    </row>
    <row r="303" spans="1:9" s="69" customFormat="1">
      <c r="A303" s="26"/>
      <c r="B303" s="26" t="s">
        <v>8</v>
      </c>
      <c r="C303" s="26"/>
      <c r="D303" s="26"/>
      <c r="E303" s="28" t="s">
        <v>0</v>
      </c>
      <c r="F303" s="705" t="s">
        <v>79</v>
      </c>
      <c r="G303" s="706"/>
      <c r="H303" s="140" t="s">
        <v>323</v>
      </c>
      <c r="I303" s="96" t="s">
        <v>114</v>
      </c>
    </row>
    <row r="304" spans="1:9" ht="29.1" customHeight="1">
      <c r="A304" s="1"/>
      <c r="B304" s="1"/>
      <c r="D304" s="264"/>
      <c r="E304" s="16"/>
      <c r="F304" s="191" t="s">
        <v>116</v>
      </c>
      <c r="G304" s="191" t="s">
        <v>149</v>
      </c>
      <c r="I304" s="220" t="s">
        <v>219</v>
      </c>
    </row>
    <row r="305" spans="1:9" ht="29.1" customHeight="1">
      <c r="A305" s="1"/>
      <c r="E305" s="16" t="s">
        <v>2</v>
      </c>
      <c r="F305" s="64" t="s">
        <v>56</v>
      </c>
      <c r="G305" s="64" t="s">
        <v>150</v>
      </c>
      <c r="H305" s="216">
        <v>1520</v>
      </c>
      <c r="I305" s="216">
        <v>2950</v>
      </c>
    </row>
    <row r="306" spans="1:9" ht="29.1" customHeight="1">
      <c r="A306" s="1"/>
      <c r="E306" s="16" t="s">
        <v>3</v>
      </c>
      <c r="F306" s="64" t="s">
        <v>49</v>
      </c>
      <c r="G306" s="64" t="s">
        <v>151</v>
      </c>
      <c r="H306" s="216">
        <v>1820</v>
      </c>
      <c r="I306" s="216">
        <v>3580</v>
      </c>
    </row>
    <row r="307" spans="1:9" ht="29.1" customHeight="1">
      <c r="A307" s="1"/>
      <c r="E307" s="16" t="s">
        <v>4</v>
      </c>
      <c r="F307" s="64" t="s">
        <v>50</v>
      </c>
      <c r="G307" s="64" t="s">
        <v>152</v>
      </c>
      <c r="H307" s="216">
        <v>2130</v>
      </c>
      <c r="I307" s="216">
        <v>4300</v>
      </c>
    </row>
    <row r="308" spans="1:9" ht="29.1" customHeight="1">
      <c r="G308" s="16"/>
      <c r="H308" s="20"/>
    </row>
    <row r="309" spans="1:9" ht="29.1" customHeight="1">
      <c r="E309" s="193" t="s">
        <v>22</v>
      </c>
      <c r="F309" s="193"/>
    </row>
    <row r="310" spans="1:9" ht="29.1" customHeight="1">
      <c r="D310" s="300"/>
      <c r="E310" s="129"/>
      <c r="F310" s="129"/>
      <c r="G310" s="530"/>
      <c r="H310" s="532"/>
      <c r="I310" s="530"/>
    </row>
    <row r="311" spans="1:9" ht="29.1" customHeight="1"/>
    <row r="312" spans="1:9" ht="29.1" customHeight="1">
      <c r="E312" s="82" t="s">
        <v>14</v>
      </c>
      <c r="F312" s="82"/>
      <c r="G312" s="164"/>
      <c r="H312" s="529"/>
      <c r="I312" s="259">
        <v>570</v>
      </c>
    </row>
    <row r="313" spans="1:9" s="530" customFormat="1" ht="29.1" customHeight="1">
      <c r="A313" s="284"/>
      <c r="B313" s="284"/>
      <c r="C313" s="284"/>
      <c r="D313" s="284"/>
      <c r="E313" s="129"/>
      <c r="F313" s="129"/>
      <c r="H313" s="532"/>
    </row>
    <row r="314" spans="1:9" s="530" customFormat="1" ht="29.1" customHeight="1">
      <c r="A314" s="284"/>
      <c r="B314" s="284"/>
      <c r="C314" s="284"/>
      <c r="D314" s="284"/>
      <c r="E314" s="129"/>
      <c r="F314" s="129"/>
      <c r="G314" s="19"/>
      <c r="H314" s="364"/>
      <c r="I314" s="135"/>
    </row>
    <row r="315" spans="1:9" s="530" customFormat="1" ht="29.1" customHeight="1">
      <c r="A315" s="284"/>
      <c r="B315" s="284"/>
      <c r="C315" s="284"/>
      <c r="D315" s="284"/>
    </row>
    <row r="316" spans="1:9" ht="48.75">
      <c r="A316" s="278"/>
      <c r="B316" s="25" t="s">
        <v>36</v>
      </c>
      <c r="C316" s="3"/>
      <c r="D316" s="3"/>
      <c r="E316" s="41"/>
      <c r="F316" s="41"/>
      <c r="G316" s="42"/>
      <c r="H316" s="531"/>
      <c r="I316" s="41"/>
    </row>
    <row r="317" spans="1:9" s="69" customFormat="1">
      <c r="A317" s="26"/>
      <c r="B317" s="26" t="s">
        <v>29</v>
      </c>
      <c r="C317" s="26"/>
      <c r="D317" s="26"/>
      <c r="E317" s="28" t="s">
        <v>0</v>
      </c>
      <c r="F317" s="705" t="s">
        <v>79</v>
      </c>
      <c r="G317" s="706"/>
      <c r="H317" s="140" t="s">
        <v>323</v>
      </c>
      <c r="I317" s="96" t="s">
        <v>114</v>
      </c>
    </row>
    <row r="318" spans="1:9" ht="29.1" customHeight="1">
      <c r="A318" s="1"/>
      <c r="B318" s="1"/>
      <c r="D318" s="264"/>
      <c r="E318" s="16"/>
      <c r="F318" s="395" t="s">
        <v>116</v>
      </c>
      <c r="G318" s="191" t="s">
        <v>149</v>
      </c>
      <c r="H318" s="18"/>
      <c r="I318" s="220" t="s">
        <v>219</v>
      </c>
    </row>
    <row r="319" spans="1:9" ht="29.1" customHeight="1">
      <c r="A319" s="1"/>
      <c r="E319" s="16" t="s">
        <v>2</v>
      </c>
      <c r="F319" s="24" t="s">
        <v>51</v>
      </c>
      <c r="G319" s="24" t="s">
        <v>143</v>
      </c>
      <c r="H319" s="216">
        <v>2150</v>
      </c>
      <c r="I319" s="216">
        <v>3940</v>
      </c>
    </row>
    <row r="320" spans="1:9" ht="29.1" customHeight="1">
      <c r="E320" s="16" t="s">
        <v>3</v>
      </c>
      <c r="F320" s="24" t="s">
        <v>57</v>
      </c>
      <c r="G320" s="24" t="s">
        <v>159</v>
      </c>
      <c r="H320" s="216">
        <v>2320</v>
      </c>
      <c r="I320" s="216">
        <v>4570</v>
      </c>
    </row>
    <row r="321" spans="1:9" ht="29.1" customHeight="1">
      <c r="A321" s="1"/>
      <c r="E321" s="16" t="s">
        <v>4</v>
      </c>
      <c r="F321" s="24" t="s">
        <v>62</v>
      </c>
      <c r="G321" s="24" t="s">
        <v>160</v>
      </c>
      <c r="H321" s="216">
        <v>2480</v>
      </c>
      <c r="I321" s="216">
        <v>5190</v>
      </c>
    </row>
    <row r="322" spans="1:9" ht="29.1" customHeight="1">
      <c r="A322" s="1"/>
      <c r="E322" s="16" t="s">
        <v>5</v>
      </c>
      <c r="F322" s="24" t="s">
        <v>59</v>
      </c>
      <c r="G322" s="24" t="s">
        <v>146</v>
      </c>
      <c r="H322" s="216">
        <v>3020</v>
      </c>
      <c r="I322" s="216">
        <v>6800</v>
      </c>
    </row>
    <row r="323" spans="1:9" ht="29.1" customHeight="1">
      <c r="G323" s="16"/>
      <c r="H323" s="20"/>
      <c r="I323" s="23"/>
    </row>
    <row r="324" spans="1:9" ht="29.1" customHeight="1">
      <c r="E324" s="193" t="s">
        <v>22</v>
      </c>
      <c r="F324" s="193"/>
      <c r="I324" s="23"/>
    </row>
    <row r="325" spans="1:9" ht="29.1" customHeight="1">
      <c r="D325" s="300"/>
      <c r="E325" s="129"/>
      <c r="F325" s="129"/>
      <c r="G325" s="530"/>
      <c r="H325" s="532"/>
      <c r="I325" s="530"/>
    </row>
    <row r="326" spans="1:9" s="530" customFormat="1" ht="29.1" customHeight="1">
      <c r="A326" s="284"/>
      <c r="B326" s="284"/>
      <c r="C326" s="284"/>
      <c r="D326" s="284"/>
    </row>
    <row r="327" spans="1:9" ht="29.1" customHeight="1">
      <c r="E327" s="82" t="s">
        <v>14</v>
      </c>
      <c r="F327" s="82"/>
      <c r="G327" s="164"/>
      <c r="H327" s="529"/>
      <c r="I327" s="259">
        <v>570</v>
      </c>
    </row>
    <row r="328" spans="1:9" ht="29.1" customHeight="1">
      <c r="E328" s="129"/>
      <c r="F328" s="129"/>
      <c r="G328" s="530"/>
      <c r="H328" s="532"/>
      <c r="I328" s="530"/>
    </row>
    <row r="329" spans="1:9" ht="29.1" customHeight="1">
      <c r="E329" s="129"/>
      <c r="F329" s="129"/>
      <c r="I329" s="135"/>
    </row>
    <row r="330" spans="1:9" ht="29.1" customHeight="1"/>
    <row r="331" spans="1:9" ht="86.25" customHeight="1">
      <c r="E331" s="24"/>
      <c r="F331" s="24"/>
      <c r="I331" s="135"/>
    </row>
    <row r="332" spans="1:9" s="69" customFormat="1">
      <c r="A332" s="26"/>
      <c r="B332" s="26" t="s">
        <v>15</v>
      </c>
      <c r="C332" s="26"/>
      <c r="D332" s="26"/>
      <c r="E332" s="28" t="s">
        <v>0</v>
      </c>
      <c r="F332" s="705" t="s">
        <v>79</v>
      </c>
      <c r="G332" s="706"/>
      <c r="H332" s="140" t="s">
        <v>323</v>
      </c>
      <c r="I332" s="96" t="s">
        <v>303</v>
      </c>
    </row>
    <row r="333" spans="1:9" ht="29.1" customHeight="1">
      <c r="A333" s="1"/>
      <c r="B333" s="1"/>
      <c r="D333" s="264"/>
      <c r="E333" s="16"/>
      <c r="F333" s="183" t="s">
        <v>116</v>
      </c>
      <c r="G333" s="191" t="s">
        <v>149</v>
      </c>
      <c r="H333" s="18"/>
      <c r="I333" s="220" t="s">
        <v>219</v>
      </c>
    </row>
    <row r="334" spans="1:9" ht="29.1" customHeight="1">
      <c r="A334" s="1"/>
      <c r="E334" s="16" t="s">
        <v>2</v>
      </c>
      <c r="F334" s="64" t="s">
        <v>16</v>
      </c>
      <c r="G334" s="24" t="s">
        <v>134</v>
      </c>
      <c r="H334" s="216">
        <v>1950</v>
      </c>
      <c r="I334" s="216">
        <v>4570</v>
      </c>
    </row>
    <row r="335" spans="1:9" ht="29.1" customHeight="1">
      <c r="A335" s="1"/>
      <c r="E335" s="16" t="s">
        <v>3</v>
      </c>
      <c r="F335" s="64" t="s">
        <v>17</v>
      </c>
      <c r="G335" s="24" t="s">
        <v>154</v>
      </c>
      <c r="H335" s="216">
        <v>2370</v>
      </c>
      <c r="I335" s="216">
        <v>5910</v>
      </c>
    </row>
    <row r="336" spans="1:9" ht="29.1" customHeight="1">
      <c r="A336" s="1"/>
      <c r="E336" s="16" t="s">
        <v>4</v>
      </c>
      <c r="F336" s="64" t="s">
        <v>55</v>
      </c>
      <c r="G336" s="24" t="s">
        <v>155</v>
      </c>
      <c r="H336" s="216">
        <v>3020</v>
      </c>
      <c r="I336" s="216">
        <v>7160</v>
      </c>
    </row>
    <row r="337" spans="1:9" ht="29.1" customHeight="1">
      <c r="G337" s="16"/>
      <c r="H337" s="20"/>
      <c r="I337" s="23"/>
    </row>
    <row r="338" spans="1:9" ht="29.1" customHeight="1">
      <c r="E338" s="193" t="s">
        <v>22</v>
      </c>
      <c r="F338" s="193"/>
      <c r="I338" s="23"/>
    </row>
    <row r="339" spans="1:9" ht="29.1" customHeight="1">
      <c r="D339" s="300"/>
      <c r="E339" s="129"/>
      <c r="F339" s="129"/>
      <c r="I339" s="530"/>
    </row>
    <row r="340" spans="1:9" ht="29.1" customHeight="1"/>
    <row r="341" spans="1:9" ht="29.1" customHeight="1">
      <c r="E341" s="82" t="s">
        <v>14</v>
      </c>
      <c r="F341" s="82"/>
      <c r="G341" s="164"/>
      <c r="H341" s="529"/>
      <c r="I341" s="259">
        <v>570</v>
      </c>
    </row>
    <row r="342" spans="1:9" ht="29.1" customHeight="1">
      <c r="E342" s="129"/>
      <c r="F342" s="129"/>
      <c r="I342" s="135"/>
    </row>
    <row r="343" spans="1:9" ht="29.1" customHeight="1">
      <c r="E343" s="129"/>
      <c r="F343" s="129"/>
      <c r="I343" s="135"/>
    </row>
    <row r="344" spans="1:9" ht="29.1" customHeight="1"/>
    <row r="345" spans="1:9" ht="29.1" customHeight="1">
      <c r="E345" s="24"/>
      <c r="F345" s="24"/>
      <c r="I345" s="135"/>
    </row>
    <row r="346" spans="1:9" ht="29.1" customHeight="1">
      <c r="E346" s="24"/>
      <c r="F346" s="24"/>
      <c r="I346" s="135"/>
    </row>
    <row r="347" spans="1:9" ht="29.1" customHeight="1">
      <c r="A347" s="243"/>
      <c r="B347" s="243"/>
      <c r="C347" s="243"/>
      <c r="D347" s="528"/>
      <c r="E347" s="229"/>
      <c r="F347" s="229"/>
      <c r="G347" s="228"/>
      <c r="H347" s="527"/>
      <c r="I347" s="230"/>
    </row>
    <row r="348" spans="1:9" ht="27" customHeight="1">
      <c r="E348" s="24"/>
      <c r="F348" s="24"/>
      <c r="I348" s="135"/>
    </row>
  </sheetData>
  <mergeCells count="26">
    <mergeCell ref="F168:G168"/>
    <mergeCell ref="F153:G153"/>
    <mergeCell ref="A1:I1"/>
    <mergeCell ref="F4:G4"/>
    <mergeCell ref="F21:G21"/>
    <mergeCell ref="F41:G41"/>
    <mergeCell ref="F72:G72"/>
    <mergeCell ref="F86:G86"/>
    <mergeCell ref="F100:G100"/>
    <mergeCell ref="F115:G115"/>
    <mergeCell ref="F129:G129"/>
    <mergeCell ref="F140:G140"/>
    <mergeCell ref="F56:G56"/>
    <mergeCell ref="H57:I57"/>
    <mergeCell ref="F332:G332"/>
    <mergeCell ref="F182:G182"/>
    <mergeCell ref="F195:G195"/>
    <mergeCell ref="F210:G210"/>
    <mergeCell ref="F222:G222"/>
    <mergeCell ref="F236:G236"/>
    <mergeCell ref="F251:G251"/>
    <mergeCell ref="F263:G263"/>
    <mergeCell ref="F274:G274"/>
    <mergeCell ref="F289:G289"/>
    <mergeCell ref="F303:G303"/>
    <mergeCell ref="F317:G317"/>
  </mergeCells>
  <printOptions horizontalCentered="1"/>
  <pageMargins left="0.67" right="0.67" top="0.79166666666666663" bottom="0.79000000000000015" header="0.39000000000000007" footer="0.39000000000000007"/>
  <pageSetup paperSize="9" scale="38" fitToHeight="5" orientation="portrait" copies="4" r:id="rId1"/>
  <headerFooter>
    <oddHeader>&amp;L&amp;"Calibri (Body),Regular"&amp;16Tom Faulkner Canada  Net Trade Price List - 2021&amp;R&amp;"Calibri (Body),Regular"&amp;16Coffee Tables</oddHeader>
    <oddFooter>&amp;R&amp;"Calibri (Body),Regular"&amp;16&amp;P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D5268-5235-4FE0-A7BC-7FD831E5F481}">
  <sheetPr codeName="Sheet20">
    <tabColor theme="0" tint="-0.499984740745262"/>
  </sheetPr>
  <dimension ref="A1:J368"/>
  <sheetViews>
    <sheetView showGridLines="0" view="pageLayout" topLeftCell="A334" zoomScale="40" zoomScaleNormal="120" zoomScalePageLayoutView="40" workbookViewId="0">
      <selection activeCell="H269" sqref="H269:H270"/>
    </sheetView>
  </sheetViews>
  <sheetFormatPr defaultColWidth="11" defaultRowHeight="26.25"/>
  <cols>
    <col min="1" max="1" width="4.625" style="284" customWidth="1"/>
    <col min="2" max="2" width="16" style="284" customWidth="1"/>
    <col min="3" max="3" width="25.125" style="284" customWidth="1"/>
    <col min="4" max="4" width="27" style="284" customWidth="1"/>
    <col min="5" max="5" width="9.125" style="14" customWidth="1"/>
    <col min="6" max="6" width="18.125" style="14" bestFit="1" customWidth="1"/>
    <col min="7" max="7" width="24.625" style="19" bestFit="1" customWidth="1"/>
    <col min="8" max="8" width="32.125" style="364" customWidth="1"/>
    <col min="9" max="9" width="31.625" style="14" customWidth="1"/>
    <col min="10" max="10" width="21.625" style="284" customWidth="1"/>
    <col min="11" max="16384" width="11" style="284"/>
  </cols>
  <sheetData>
    <row r="1" spans="1:9" s="14" customFormat="1" ht="36">
      <c r="A1" s="696" t="s">
        <v>205</v>
      </c>
      <c r="B1" s="696"/>
      <c r="C1" s="696"/>
      <c r="D1" s="696"/>
      <c r="E1" s="696"/>
      <c r="F1" s="696"/>
      <c r="G1" s="696"/>
      <c r="H1" s="696"/>
      <c r="I1" s="696"/>
    </row>
    <row r="2" spans="1:9" s="14" customFormat="1">
      <c r="A2" s="19"/>
      <c r="B2" s="19"/>
      <c r="C2" s="19"/>
      <c r="D2" s="19"/>
      <c r="E2" s="19"/>
      <c r="F2" s="19"/>
      <c r="G2" s="19"/>
      <c r="H2" s="95"/>
      <c r="I2" s="19"/>
    </row>
    <row r="3" spans="1:9" ht="48.75">
      <c r="A3" s="278" t="s">
        <v>23</v>
      </c>
      <c r="B3" s="25" t="s">
        <v>28</v>
      </c>
      <c r="C3" s="3"/>
      <c r="D3" s="3"/>
      <c r="E3" s="41"/>
      <c r="F3" s="41"/>
      <c r="G3" s="42"/>
      <c r="H3" s="531"/>
      <c r="I3" s="41"/>
    </row>
    <row r="4" spans="1:9" s="69" customFormat="1" ht="25.5" customHeight="1">
      <c r="A4" s="26"/>
      <c r="B4" s="26" t="s">
        <v>8</v>
      </c>
      <c r="C4" s="26"/>
      <c r="D4" s="26"/>
      <c r="E4" s="28" t="s">
        <v>0</v>
      </c>
      <c r="F4" s="700" t="s">
        <v>94</v>
      </c>
      <c r="G4" s="707"/>
      <c r="H4" s="140" t="s">
        <v>341</v>
      </c>
      <c r="I4" s="266"/>
    </row>
    <row r="5" spans="1:9" ht="23.1" customHeight="1">
      <c r="A5" s="1"/>
      <c r="B5" s="1"/>
      <c r="D5" s="264"/>
      <c r="E5" s="48"/>
      <c r="F5" s="273" t="s">
        <v>116</v>
      </c>
      <c r="G5" s="426" t="s">
        <v>149</v>
      </c>
      <c r="H5" s="49"/>
      <c r="I5" s="220"/>
    </row>
    <row r="6" spans="1:9" ht="27" customHeight="1">
      <c r="A6" s="1"/>
      <c r="E6" s="48" t="s">
        <v>2</v>
      </c>
      <c r="F6" s="111" t="s">
        <v>56</v>
      </c>
      <c r="G6" s="150" t="s">
        <v>140</v>
      </c>
      <c r="H6" s="216">
        <f>ROUNDUP((('UK-R-Coffee Tables'!G6)*USD_per_GBP)*(1-UK_VAT),-1)</f>
        <v>2120</v>
      </c>
      <c r="I6" s="65"/>
    </row>
    <row r="7" spans="1:9">
      <c r="A7" s="1"/>
      <c r="E7" s="48" t="s">
        <v>3</v>
      </c>
      <c r="F7" s="111" t="s">
        <v>49</v>
      </c>
      <c r="G7" s="150" t="s">
        <v>141</v>
      </c>
      <c r="H7" s="216">
        <f>ROUNDUP((('UK-R-Coffee Tables'!G7)*USD_per_GBP)*(1-UK_VAT),-1)</f>
        <v>2700</v>
      </c>
      <c r="I7" s="65"/>
    </row>
    <row r="8" spans="1:9">
      <c r="A8" s="1"/>
      <c r="E8" s="48" t="s">
        <v>4</v>
      </c>
      <c r="F8" s="111" t="s">
        <v>50</v>
      </c>
      <c r="G8" s="150" t="s">
        <v>142</v>
      </c>
      <c r="H8" s="216">
        <f>ROUNDUP((('UK-R-Coffee Tables'!G8)*USD_per_GBP)*(1-UK_VAT),-1)</f>
        <v>3600</v>
      </c>
      <c r="I8" s="65"/>
    </row>
    <row r="9" spans="1:9">
      <c r="A9" s="1"/>
      <c r="E9" s="48"/>
      <c r="F9" s="48"/>
      <c r="G9" s="48"/>
      <c r="H9" s="65"/>
      <c r="I9" s="65"/>
    </row>
    <row r="10" spans="1:9">
      <c r="A10" s="1"/>
      <c r="E10" s="48"/>
      <c r="F10" s="48"/>
      <c r="G10" s="48"/>
      <c r="H10" s="65"/>
      <c r="I10" s="65"/>
    </row>
    <row r="11" spans="1:9">
      <c r="A11" s="1"/>
      <c r="E11" s="178" t="s">
        <v>22</v>
      </c>
      <c r="F11" s="178"/>
      <c r="G11" s="48"/>
      <c r="H11" s="61"/>
      <c r="I11" s="60"/>
    </row>
    <row r="12" spans="1:9">
      <c r="A12" s="1"/>
      <c r="D12" s="300"/>
      <c r="E12" s="129"/>
      <c r="F12" s="129"/>
      <c r="G12" s="48"/>
      <c r="H12" s="61"/>
      <c r="I12" s="60"/>
    </row>
    <row r="13" spans="1:9">
      <c r="A13" s="1"/>
      <c r="E13" s="60"/>
      <c r="F13" s="60"/>
      <c r="G13" s="48"/>
      <c r="H13" s="61"/>
      <c r="I13" s="60"/>
    </row>
    <row r="14" spans="1:9">
      <c r="A14" s="1"/>
      <c r="E14" s="179" t="s">
        <v>14</v>
      </c>
      <c r="F14" s="179"/>
      <c r="G14" s="180"/>
      <c r="H14" s="535"/>
      <c r="I14" s="259">
        <f>ROUNDUP((('UK-R-Coffee Tables'!H14)*USD_per_GBP)*(1-UK_VAT),-1)</f>
        <v>830</v>
      </c>
    </row>
    <row r="15" spans="1:9">
      <c r="A15" s="1"/>
      <c r="E15" s="129"/>
      <c r="F15" s="129"/>
      <c r="G15" s="48"/>
      <c r="H15" s="61"/>
      <c r="I15" s="60"/>
    </row>
    <row r="16" spans="1:9">
      <c r="A16" s="1"/>
      <c r="E16" s="60"/>
      <c r="F16" s="60"/>
      <c r="G16" s="48"/>
      <c r="H16" s="61"/>
      <c r="I16" s="60"/>
    </row>
    <row r="17" spans="1:9">
      <c r="A17" s="1"/>
      <c r="E17" s="171" t="s">
        <v>78</v>
      </c>
      <c r="F17" s="171"/>
      <c r="G17" s="180"/>
      <c r="H17" s="535"/>
      <c r="I17" s="259">
        <f>ROUNDUP((('UK-R-Coffee Tables'!H17)*USD_per_GBP)*(1-UK_VAT),-1)</f>
        <v>2390</v>
      </c>
    </row>
    <row r="18" spans="1:9">
      <c r="A18" s="1"/>
      <c r="E18" s="64"/>
      <c r="F18" s="64"/>
      <c r="G18" s="48"/>
      <c r="H18" s="61"/>
      <c r="I18" s="256"/>
    </row>
    <row r="19" spans="1:9">
      <c r="A19" s="1"/>
      <c r="E19" s="24"/>
      <c r="F19" s="24"/>
    </row>
    <row r="20" spans="1:9" s="69" customFormat="1" ht="30" customHeight="1">
      <c r="A20" s="26"/>
      <c r="B20" s="26" t="s">
        <v>29</v>
      </c>
      <c r="C20" s="26"/>
      <c r="D20" s="26"/>
      <c r="E20" s="28" t="s">
        <v>0</v>
      </c>
      <c r="F20" s="705" t="s">
        <v>94</v>
      </c>
      <c r="G20" s="706"/>
      <c r="H20" s="140" t="s">
        <v>341</v>
      </c>
      <c r="I20" s="266"/>
    </row>
    <row r="21" spans="1:9">
      <c r="A21" s="1"/>
      <c r="B21" s="1"/>
      <c r="D21" s="264"/>
      <c r="E21" s="48"/>
      <c r="F21" s="191" t="s">
        <v>116</v>
      </c>
      <c r="G21" s="191" t="s">
        <v>149</v>
      </c>
      <c r="H21" s="49"/>
      <c r="I21" s="220"/>
    </row>
    <row r="22" spans="1:9">
      <c r="A22" s="1"/>
      <c r="E22" s="48" t="s">
        <v>2</v>
      </c>
      <c r="F22" s="64" t="s">
        <v>51</v>
      </c>
      <c r="G22" s="64" t="s">
        <v>143</v>
      </c>
      <c r="H22" s="216">
        <f>ROUNDUP((('UK-R-Coffee Tables'!G21)*USD_per_GBP)*(1-UK_VAT),-1)</f>
        <v>3220</v>
      </c>
      <c r="I22" s="65"/>
    </row>
    <row r="23" spans="1:9">
      <c r="A23" s="1"/>
      <c r="E23" s="48" t="s">
        <v>69</v>
      </c>
      <c r="F23" s="64" t="s">
        <v>57</v>
      </c>
      <c r="G23" s="64" t="s">
        <v>144</v>
      </c>
      <c r="H23" s="216">
        <f>ROUNDUP((('UK-R-Coffee Tables'!G22)*USD_per_GBP)*(1-UK_VAT),-1)</f>
        <v>3890</v>
      </c>
      <c r="I23" s="65"/>
    </row>
    <row r="24" spans="1:9">
      <c r="A24" s="1"/>
      <c r="E24" s="48" t="s">
        <v>4</v>
      </c>
      <c r="F24" s="64" t="s">
        <v>52</v>
      </c>
      <c r="G24" s="64" t="s">
        <v>145</v>
      </c>
      <c r="H24" s="216">
        <f>ROUNDUP((('UK-R-Coffee Tables'!G23)*USD_per_GBP)*(1-UK_VAT),-1)</f>
        <v>4630</v>
      </c>
      <c r="I24" s="65"/>
    </row>
    <row r="25" spans="1:9">
      <c r="A25" s="1"/>
      <c r="E25" s="48" t="s">
        <v>53</v>
      </c>
      <c r="F25" s="64" t="s">
        <v>54</v>
      </c>
      <c r="G25" s="64" t="s">
        <v>146</v>
      </c>
      <c r="H25" s="216">
        <f>ROUNDUP((('UK-R-Coffee Tables'!G24)*USD_per_GBP)*(1-UK_VAT),-1)</f>
        <v>6300</v>
      </c>
      <c r="I25" s="65"/>
    </row>
    <row r="26" spans="1:9">
      <c r="A26" s="1"/>
      <c r="E26" s="48"/>
      <c r="F26" s="48"/>
      <c r="G26" s="48"/>
      <c r="H26" s="65"/>
      <c r="I26" s="65"/>
    </row>
    <row r="27" spans="1:9">
      <c r="A27" s="1"/>
      <c r="E27" s="48"/>
      <c r="F27" s="48"/>
      <c r="G27" s="48"/>
      <c r="H27" s="65"/>
      <c r="I27" s="65"/>
    </row>
    <row r="28" spans="1:9">
      <c r="E28" s="178" t="s">
        <v>22</v>
      </c>
      <c r="F28" s="178"/>
      <c r="G28" s="48"/>
      <c r="H28" s="61"/>
      <c r="I28" s="60"/>
    </row>
    <row r="29" spans="1:9">
      <c r="E29" s="129"/>
      <c r="F29" s="129"/>
      <c r="G29" s="48"/>
      <c r="H29" s="61"/>
      <c r="I29" s="256"/>
    </row>
    <row r="31" spans="1:9">
      <c r="E31" s="179" t="s">
        <v>14</v>
      </c>
      <c r="F31" s="179"/>
      <c r="G31" s="180"/>
      <c r="H31" s="535"/>
      <c r="I31" s="259">
        <f>ROUNDUP((('UK-R-Coffee Tables'!H30)*USD_per_GBP)*(1-UK_VAT),-1)</f>
        <v>830</v>
      </c>
    </row>
    <row r="32" spans="1:9">
      <c r="E32" s="129"/>
      <c r="F32" s="129"/>
      <c r="G32" s="48"/>
      <c r="H32" s="61"/>
      <c r="I32" s="60"/>
    </row>
    <row r="34" spans="1:9">
      <c r="E34" s="171" t="s">
        <v>78</v>
      </c>
      <c r="F34" s="171"/>
      <c r="G34" s="180"/>
      <c r="H34" s="535"/>
      <c r="I34" s="259">
        <f>ROUNDUP((('UK-R-Coffee Tables'!H33)*USD_per_GBP)*(1-UK_VAT),-1)</f>
        <v>2390</v>
      </c>
    </row>
    <row r="35" spans="1:9">
      <c r="E35" s="64"/>
      <c r="F35" s="64"/>
      <c r="G35" s="48"/>
      <c r="H35" s="61"/>
      <c r="I35" s="256"/>
    </row>
    <row r="36" spans="1:9">
      <c r="E36" s="24"/>
      <c r="F36" s="24"/>
    </row>
    <row r="37" spans="1:9" ht="48.75">
      <c r="A37" s="278" t="s">
        <v>23</v>
      </c>
      <c r="B37" s="25" t="s">
        <v>33</v>
      </c>
      <c r="C37" s="3"/>
      <c r="D37" s="3"/>
      <c r="E37" s="41"/>
      <c r="F37" s="41"/>
      <c r="G37" s="42"/>
      <c r="H37" s="531"/>
      <c r="I37" s="41"/>
    </row>
    <row r="38" spans="1:9" s="69" customFormat="1" ht="24" customHeight="1">
      <c r="A38" s="26"/>
      <c r="B38" s="26" t="s">
        <v>43</v>
      </c>
      <c r="C38" s="26"/>
      <c r="D38" s="26"/>
      <c r="E38" s="28" t="s">
        <v>0</v>
      </c>
      <c r="F38" s="705" t="s">
        <v>94</v>
      </c>
      <c r="G38" s="706"/>
      <c r="H38" s="140" t="s">
        <v>459</v>
      </c>
      <c r="I38" s="84"/>
    </row>
    <row r="39" spans="1:9" ht="24" customHeight="1">
      <c r="A39" s="1"/>
      <c r="B39" s="1"/>
      <c r="D39" s="264"/>
      <c r="E39" s="48"/>
      <c r="F39" s="191" t="s">
        <v>116</v>
      </c>
      <c r="G39" s="151" t="s">
        <v>149</v>
      </c>
      <c r="H39" s="539"/>
      <c r="I39" s="54"/>
    </row>
    <row r="40" spans="1:9" s="8" customFormat="1">
      <c r="A40" s="1"/>
      <c r="B40" s="284"/>
      <c r="C40" s="284"/>
      <c r="D40" s="284"/>
      <c r="E40" s="48" t="s">
        <v>2</v>
      </c>
      <c r="F40" s="64" t="s">
        <v>81</v>
      </c>
      <c r="G40" s="151" t="s">
        <v>147</v>
      </c>
      <c r="H40" s="216">
        <f>ROUNDUP((('UK-R-Coffee Tables'!G38)*USD_per_GBP)*(1-UK_VAT),-1)</f>
        <v>4870</v>
      </c>
      <c r="I40" s="65"/>
    </row>
    <row r="41" spans="1:9" s="8" customFormat="1">
      <c r="A41" s="1"/>
      <c r="B41" s="284"/>
      <c r="C41" s="284"/>
      <c r="D41" s="284"/>
      <c r="E41" s="48" t="s">
        <v>3</v>
      </c>
      <c r="F41" s="64" t="s">
        <v>51</v>
      </c>
      <c r="G41" s="151" t="s">
        <v>148</v>
      </c>
      <c r="H41" s="216">
        <f>ROUNDUP((('UK-R-Coffee Tables'!G39)*USD_per_GBP)*(1-UK_VAT),-1)</f>
        <v>7810</v>
      </c>
      <c r="I41" s="65"/>
    </row>
    <row r="42" spans="1:9" s="8" customFormat="1">
      <c r="A42" s="284"/>
      <c r="B42" s="284"/>
      <c r="C42" s="284"/>
      <c r="D42" s="284"/>
      <c r="E42" s="48"/>
      <c r="F42" s="48"/>
      <c r="G42" s="48"/>
      <c r="H42" s="65"/>
      <c r="I42" s="49"/>
    </row>
    <row r="43" spans="1:9" s="8" customFormat="1">
      <c r="A43" s="284"/>
      <c r="B43" s="284"/>
      <c r="C43" s="284"/>
      <c r="D43" s="284"/>
      <c r="E43" s="48"/>
      <c r="F43" s="48"/>
      <c r="G43" s="48"/>
      <c r="H43" s="49"/>
      <c r="I43" s="49"/>
    </row>
    <row r="44" spans="1:9" s="8" customFormat="1">
      <c r="E44" s="178" t="s">
        <v>22</v>
      </c>
      <c r="F44" s="178"/>
      <c r="G44" s="48"/>
      <c r="H44" s="61"/>
      <c r="I44" s="60"/>
    </row>
    <row r="45" spans="1:9" s="8" customFormat="1">
      <c r="D45" s="537"/>
      <c r="E45" s="129"/>
      <c r="F45" s="129"/>
      <c r="G45" s="60"/>
      <c r="H45" s="61"/>
      <c r="I45" s="60"/>
    </row>
    <row r="46" spans="1:9" s="8" customFormat="1" ht="23.25">
      <c r="D46" s="537"/>
      <c r="E46" s="538"/>
      <c r="F46" s="538"/>
    </row>
    <row r="47" spans="1:9" s="8" customFormat="1">
      <c r="D47" s="537"/>
      <c r="E47" s="60"/>
      <c r="F47" s="60"/>
      <c r="G47" s="48"/>
      <c r="H47" s="61"/>
      <c r="I47" s="256"/>
    </row>
    <row r="48" spans="1:9">
      <c r="A48" s="8"/>
      <c r="B48" s="8"/>
      <c r="C48" s="8"/>
      <c r="D48" s="537"/>
      <c r="E48" s="23"/>
      <c r="F48" s="23"/>
      <c r="G48" s="48"/>
      <c r="H48" s="61"/>
      <c r="I48" s="60"/>
    </row>
    <row r="49" spans="1:9">
      <c r="A49" s="8"/>
      <c r="B49" s="8"/>
      <c r="C49" s="8"/>
      <c r="D49" s="537"/>
      <c r="E49" s="23"/>
      <c r="F49" s="23"/>
      <c r="G49" s="48"/>
      <c r="H49" s="61"/>
      <c r="I49" s="60"/>
    </row>
    <row r="50" spans="1:9">
      <c r="A50" s="8"/>
      <c r="B50" s="8"/>
      <c r="C50" s="8"/>
      <c r="D50" s="537"/>
      <c r="E50" s="23"/>
      <c r="F50" s="23"/>
      <c r="G50" s="48"/>
      <c r="H50" s="61"/>
      <c r="I50" s="60"/>
    </row>
    <row r="51" spans="1:9">
      <c r="E51" s="101"/>
      <c r="F51" s="101"/>
      <c r="I51" s="135"/>
    </row>
    <row r="52" spans="1:9" ht="48.75">
      <c r="A52" s="278" t="s">
        <v>23</v>
      </c>
      <c r="B52" s="25" t="s">
        <v>553</v>
      </c>
      <c r="C52" s="3"/>
      <c r="D52" s="3"/>
      <c r="E52" s="41"/>
      <c r="F52" s="41"/>
      <c r="G52" s="42"/>
      <c r="H52" s="531"/>
      <c r="I52" s="41"/>
    </row>
    <row r="53" spans="1:9" s="69" customFormat="1" ht="24" customHeight="1">
      <c r="A53" s="26"/>
      <c r="B53" s="26"/>
      <c r="C53" s="26"/>
      <c r="D53" s="26"/>
      <c r="E53" s="28" t="s">
        <v>0</v>
      </c>
      <c r="F53" s="705" t="s">
        <v>94</v>
      </c>
      <c r="G53" s="706"/>
      <c r="H53" s="140" t="s">
        <v>598</v>
      </c>
      <c r="I53" s="84"/>
    </row>
    <row r="54" spans="1:9" ht="24" customHeight="1">
      <c r="A54" s="1"/>
      <c r="B54" s="1"/>
      <c r="D54" s="264"/>
      <c r="E54" s="48"/>
      <c r="F54" s="191" t="s">
        <v>116</v>
      </c>
      <c r="G54" s="151" t="s">
        <v>149</v>
      </c>
      <c r="H54" s="716" t="s">
        <v>600</v>
      </c>
      <c r="I54" s="717"/>
    </row>
    <row r="55" spans="1:9" s="8" customFormat="1">
      <c r="A55" s="1"/>
      <c r="B55" s="284"/>
      <c r="C55" s="284"/>
      <c r="D55" s="284"/>
      <c r="E55" s="48"/>
      <c r="F55" s="64" t="s">
        <v>602</v>
      </c>
      <c r="G55" s="151" t="s">
        <v>604</v>
      </c>
      <c r="H55" s="216">
        <f>ROUNDUP((('UK-R-Coffee Tables'!G51)*USD_per_GBP)*(1-UK_VAT),-1)</f>
        <v>7650</v>
      </c>
      <c r="I55" s="65"/>
    </row>
    <row r="56" spans="1:9" s="8" customFormat="1">
      <c r="A56" s="1"/>
      <c r="B56" s="284"/>
      <c r="C56" s="284"/>
      <c r="D56" s="284"/>
      <c r="E56" s="48"/>
      <c r="F56" s="64"/>
      <c r="G56" s="151"/>
      <c r="H56" s="216"/>
      <c r="I56" s="65"/>
    </row>
    <row r="57" spans="1:9" s="8" customFormat="1">
      <c r="A57" s="284"/>
      <c r="B57" s="284"/>
      <c r="C57" s="284"/>
      <c r="D57" s="284"/>
      <c r="E57" s="48"/>
      <c r="F57" s="48"/>
      <c r="G57" s="48"/>
      <c r="H57" s="65"/>
      <c r="I57" s="49"/>
    </row>
    <row r="58" spans="1:9" s="8" customFormat="1">
      <c r="A58" s="284"/>
      <c r="B58" s="284"/>
      <c r="C58" s="284"/>
      <c r="D58" s="284"/>
      <c r="E58" s="48"/>
      <c r="F58" s="48"/>
      <c r="G58" s="48"/>
      <c r="H58" s="49"/>
      <c r="I58" s="49"/>
    </row>
    <row r="59" spans="1:9" s="8" customFormat="1">
      <c r="E59" s="178"/>
      <c r="F59" s="178"/>
      <c r="G59" s="48"/>
      <c r="H59" s="61"/>
      <c r="I59" s="60"/>
    </row>
    <row r="60" spans="1:9" s="8" customFormat="1">
      <c r="D60" s="537"/>
      <c r="E60" s="129"/>
      <c r="F60" s="129"/>
      <c r="G60" s="60"/>
      <c r="H60" s="61"/>
      <c r="I60" s="60"/>
    </row>
    <row r="61" spans="1:9" s="8" customFormat="1" ht="23.25">
      <c r="D61" s="537"/>
      <c r="E61" s="538"/>
      <c r="F61" s="538"/>
    </row>
    <row r="62" spans="1:9" s="8" customFormat="1">
      <c r="D62" s="537"/>
      <c r="E62" s="179" t="s">
        <v>14</v>
      </c>
      <c r="F62" s="179"/>
      <c r="G62" s="180"/>
      <c r="H62" s="535"/>
      <c r="I62" s="259">
        <f>ROUNDUP((('UK-R-Coffee Tables'!H58)*USD_per_GBP)*(1-UK_VAT),-1)</f>
        <v>990</v>
      </c>
    </row>
    <row r="63" spans="1:9">
      <c r="A63" s="8"/>
      <c r="B63" s="8"/>
      <c r="C63" s="8"/>
      <c r="D63" s="537"/>
      <c r="E63" s="23"/>
      <c r="F63" s="23"/>
      <c r="G63" s="48"/>
      <c r="H63" s="61"/>
      <c r="I63" s="60"/>
    </row>
    <row r="64" spans="1:9">
      <c r="A64" s="8"/>
      <c r="B64" s="8"/>
      <c r="C64" s="8"/>
      <c r="D64" s="537"/>
      <c r="E64" s="82" t="s">
        <v>623</v>
      </c>
      <c r="F64" s="82"/>
      <c r="G64" s="180"/>
      <c r="H64" s="535"/>
      <c r="I64" s="259">
        <f>ROUNDUP((('UK-R-Coffee Tables'!H61)*USD_per_GBP)*(1-UK_VAT),-1)</f>
        <v>1700</v>
      </c>
    </row>
    <row r="65" spans="1:9">
      <c r="A65" s="8"/>
      <c r="B65" s="8"/>
      <c r="C65" s="8"/>
      <c r="D65" s="537"/>
      <c r="E65" s="23"/>
      <c r="F65" s="23"/>
      <c r="G65" s="48"/>
      <c r="H65" s="61"/>
      <c r="I65" s="216"/>
    </row>
    <row r="66" spans="1:9">
      <c r="A66" s="8"/>
      <c r="B66" s="8"/>
      <c r="C66" s="8"/>
      <c r="D66" s="537"/>
      <c r="E66" s="23"/>
      <c r="F66" s="23"/>
      <c r="G66" s="48"/>
      <c r="H66" s="61"/>
      <c r="I66" s="216"/>
    </row>
    <row r="67" spans="1:9">
      <c r="A67" s="8"/>
      <c r="B67" s="8"/>
      <c r="C67" s="8"/>
      <c r="D67" s="537"/>
      <c r="E67" s="23"/>
      <c r="F67" s="23"/>
      <c r="G67" s="48"/>
      <c r="H67" s="61"/>
      <c r="I67" s="216"/>
    </row>
    <row r="68" spans="1:9">
      <c r="A68" s="8"/>
      <c r="B68" s="8"/>
      <c r="C68" s="8"/>
      <c r="D68" s="537"/>
      <c r="E68" s="23"/>
      <c r="F68" s="23"/>
      <c r="G68" s="48"/>
      <c r="H68" s="61"/>
      <c r="I68" s="216"/>
    </row>
    <row r="69" spans="1:9">
      <c r="A69" s="8"/>
      <c r="B69" s="8"/>
      <c r="C69" s="8"/>
      <c r="D69" s="537"/>
      <c r="E69" s="23"/>
      <c r="F69" s="23"/>
      <c r="G69" s="48"/>
      <c r="H69" s="61"/>
      <c r="I69" s="60"/>
    </row>
    <row r="70" spans="1:9">
      <c r="A70" s="8"/>
      <c r="B70" s="8"/>
      <c r="C70" s="8"/>
      <c r="D70" s="537"/>
      <c r="E70" s="23"/>
      <c r="F70" s="23"/>
      <c r="G70" s="48"/>
      <c r="H70" s="61"/>
      <c r="I70" s="60"/>
    </row>
    <row r="71" spans="1:9">
      <c r="E71" s="101"/>
      <c r="F71" s="101"/>
      <c r="I71" s="135"/>
    </row>
    <row r="72" spans="1:9" ht="48.75">
      <c r="A72" s="278"/>
      <c r="B72" s="354" t="s">
        <v>345</v>
      </c>
      <c r="C72" s="3"/>
      <c r="D72" s="3"/>
      <c r="E72" s="41"/>
      <c r="F72" s="41"/>
      <c r="G72" s="42"/>
      <c r="H72" s="531"/>
      <c r="I72" s="41"/>
    </row>
    <row r="73" spans="1:9" s="69" customFormat="1">
      <c r="A73" s="26"/>
      <c r="B73" s="26" t="s">
        <v>8</v>
      </c>
      <c r="C73" s="26"/>
      <c r="D73" s="26"/>
      <c r="E73" s="28" t="s">
        <v>0</v>
      </c>
      <c r="F73" s="705" t="s">
        <v>79</v>
      </c>
      <c r="G73" s="706"/>
      <c r="H73" s="140" t="s">
        <v>346</v>
      </c>
      <c r="I73" s="266" t="s">
        <v>115</v>
      </c>
    </row>
    <row r="74" spans="1:9" ht="29.1" customHeight="1">
      <c r="A74" s="1"/>
      <c r="B74" s="1"/>
      <c r="D74" s="264"/>
      <c r="E74" s="16"/>
      <c r="F74" s="191" t="s">
        <v>116</v>
      </c>
      <c r="G74" s="191" t="s">
        <v>149</v>
      </c>
      <c r="H74" s="18"/>
      <c r="I74" s="220" t="s">
        <v>219</v>
      </c>
    </row>
    <row r="75" spans="1:9" s="69" customFormat="1" ht="29.1" customHeight="1">
      <c r="A75" s="1"/>
      <c r="B75" s="284"/>
      <c r="C75" s="284"/>
      <c r="D75" s="284"/>
      <c r="E75" s="16" t="s">
        <v>2</v>
      </c>
      <c r="F75" s="64" t="s">
        <v>56</v>
      </c>
      <c r="G75" s="64" t="s">
        <v>150</v>
      </c>
      <c r="H75" s="216">
        <f>ROUNDUP((('UK-R-Coffee Tables'!G66)*USD_per_GBP)*(1-UK_VAT),-1)</f>
        <v>3210</v>
      </c>
      <c r="I75" s="216">
        <f>ROUNDUP((('UK-R-Coffee Tables'!H66)*USD_per_GBP)*(1-UK_VAT),-1)</f>
        <v>5120</v>
      </c>
    </row>
    <row r="76" spans="1:9" ht="29.1" customHeight="1">
      <c r="E76" s="16" t="s">
        <v>3</v>
      </c>
      <c r="F76" s="64" t="s">
        <v>49</v>
      </c>
      <c r="G76" s="64" t="s">
        <v>151</v>
      </c>
      <c r="H76" s="216">
        <f>ROUNDUP((('UK-R-Coffee Tables'!G67)*USD_per_GBP)*(1-UK_VAT),-1)</f>
        <v>3020</v>
      </c>
      <c r="I76" s="216">
        <f>ROUNDUP((('UK-R-Coffee Tables'!H67)*USD_per_GBP)*(1-UK_VAT),-1)</f>
        <v>5810</v>
      </c>
    </row>
    <row r="77" spans="1:9" ht="29.1" customHeight="1">
      <c r="E77" s="16" t="s">
        <v>4</v>
      </c>
      <c r="F77" s="64" t="s">
        <v>50</v>
      </c>
      <c r="G77" s="64" t="s">
        <v>152</v>
      </c>
      <c r="H77" s="216">
        <f>ROUNDUP((('UK-R-Coffee Tables'!G68)*USD_per_GBP)*(1-UK_VAT),-1)</f>
        <v>3240</v>
      </c>
      <c r="I77" s="216">
        <f>ROUNDUP((('UK-R-Coffee Tables'!H68)*USD_per_GBP)*(1-UK_VAT),-1)</f>
        <v>6880</v>
      </c>
    </row>
    <row r="78" spans="1:9" ht="29.1" customHeight="1">
      <c r="E78" s="16"/>
      <c r="F78" s="16"/>
      <c r="I78" s="23"/>
    </row>
    <row r="79" spans="1:9" ht="29.1" customHeight="1">
      <c r="E79" s="193" t="s">
        <v>22</v>
      </c>
      <c r="F79" s="193"/>
      <c r="I79" s="23"/>
    </row>
    <row r="80" spans="1:9" ht="29.1" customHeight="1">
      <c r="D80" s="300"/>
      <c r="E80" s="129"/>
      <c r="F80" s="129"/>
    </row>
    <row r="81" spans="1:9" ht="29.1" customHeight="1">
      <c r="D81" s="300"/>
    </row>
    <row r="82" spans="1:9" ht="29.1" customHeight="1">
      <c r="D82" s="300"/>
      <c r="E82" s="82" t="s">
        <v>129</v>
      </c>
      <c r="F82" s="82"/>
      <c r="G82" s="164"/>
      <c r="H82" s="529"/>
      <c r="I82" s="259">
        <f>ROUNDUP((('UK-R-Coffee Tables'!H73)*USD_per_GBP)*(1-UK_VAT),-1)</f>
        <v>690</v>
      </c>
    </row>
    <row r="83" spans="1:9" ht="29.1" customHeight="1">
      <c r="D83" s="300"/>
      <c r="E83" s="23"/>
      <c r="F83" s="23"/>
      <c r="I83" s="137"/>
    </row>
    <row r="84" spans="1:9" ht="29.1" customHeight="1">
      <c r="D84" s="300"/>
      <c r="E84" s="23"/>
      <c r="F84" s="23"/>
      <c r="I84" s="137"/>
    </row>
    <row r="85" spans="1:9" ht="29.1" customHeight="1">
      <c r="E85" s="129"/>
      <c r="F85" s="129"/>
      <c r="I85" s="137"/>
    </row>
    <row r="86" spans="1:9" ht="48.75">
      <c r="A86" s="278" t="s">
        <v>23</v>
      </c>
      <c r="B86" s="354" t="s">
        <v>30</v>
      </c>
      <c r="C86" s="350"/>
      <c r="D86" s="3"/>
      <c r="E86" s="41"/>
      <c r="F86" s="41"/>
      <c r="G86" s="42"/>
      <c r="H86" s="531"/>
      <c r="I86" s="41"/>
    </row>
    <row r="87" spans="1:9" s="69" customFormat="1" ht="24" customHeight="1">
      <c r="A87" s="26"/>
      <c r="B87" s="26" t="s">
        <v>8</v>
      </c>
      <c r="C87" s="26"/>
      <c r="D87" s="26"/>
      <c r="E87" s="28" t="s">
        <v>0</v>
      </c>
      <c r="F87" s="705" t="s">
        <v>79</v>
      </c>
      <c r="G87" s="706"/>
      <c r="H87" s="140" t="s">
        <v>323</v>
      </c>
      <c r="I87" s="266" t="s">
        <v>115</v>
      </c>
    </row>
    <row r="88" spans="1:9">
      <c r="A88" s="1"/>
      <c r="B88" s="1"/>
      <c r="D88" s="264"/>
      <c r="E88" s="48"/>
      <c r="F88" s="191" t="s">
        <v>116</v>
      </c>
      <c r="G88" s="191" t="s">
        <v>149</v>
      </c>
      <c r="H88" s="49"/>
      <c r="I88" s="220" t="s">
        <v>219</v>
      </c>
    </row>
    <row r="89" spans="1:9">
      <c r="A89" s="1"/>
      <c r="E89" s="48" t="s">
        <v>2</v>
      </c>
      <c r="F89" s="64" t="s">
        <v>56</v>
      </c>
      <c r="G89" s="64" t="s">
        <v>150</v>
      </c>
      <c r="H89" s="216">
        <f>ROUNDUP((('UK-R-Coffee Tables'!G78)*USD_per_GBP)*(1-UK_VAT),-1)</f>
        <v>3530</v>
      </c>
      <c r="I89" s="216">
        <f>ROUNDUP((('UK-R-Coffee Tables'!H78)*USD_per_GBP)*(1-UK_VAT),-1)</f>
        <v>5570</v>
      </c>
    </row>
    <row r="90" spans="1:9">
      <c r="E90" s="48" t="s">
        <v>3</v>
      </c>
      <c r="F90" s="64" t="s">
        <v>49</v>
      </c>
      <c r="G90" s="64" t="s">
        <v>151</v>
      </c>
      <c r="H90" s="216">
        <f>ROUNDUP((('UK-R-Coffee Tables'!G79)*USD_per_GBP)*(1-UK_VAT),-1)</f>
        <v>4030</v>
      </c>
      <c r="I90" s="216">
        <f>ROUNDUP((('UK-R-Coffee Tables'!H79)*USD_per_GBP)*(1-UK_VAT),-1)</f>
        <v>6330</v>
      </c>
    </row>
    <row r="91" spans="1:9">
      <c r="E91" s="48" t="s">
        <v>4</v>
      </c>
      <c r="F91" s="64" t="s">
        <v>50</v>
      </c>
      <c r="G91" s="64" t="s">
        <v>152</v>
      </c>
      <c r="H91" s="216">
        <f>ROUNDUP((('UK-R-Coffee Tables'!G80)*USD_per_GBP)*(1-UK_VAT),-1)</f>
        <v>4470</v>
      </c>
      <c r="I91" s="216">
        <f>ROUNDUP((('UK-R-Coffee Tables'!H80)*USD_per_GBP)*(1-UK_VAT),-1)</f>
        <v>7740</v>
      </c>
    </row>
    <row r="92" spans="1:9">
      <c r="E92" s="48"/>
      <c r="F92" s="48"/>
      <c r="G92" s="48"/>
      <c r="H92" s="65"/>
      <c r="I92" s="65"/>
    </row>
    <row r="93" spans="1:9">
      <c r="E93" s="48"/>
      <c r="F93" s="48"/>
      <c r="G93" s="48"/>
      <c r="H93" s="49"/>
      <c r="I93" s="49"/>
    </row>
    <row r="94" spans="1:9" s="8" customFormat="1">
      <c r="A94" s="284"/>
      <c r="B94" s="284"/>
      <c r="C94" s="284"/>
      <c r="D94" s="284"/>
      <c r="E94" s="178" t="s">
        <v>22</v>
      </c>
      <c r="F94" s="178"/>
      <c r="G94" s="48"/>
      <c r="H94" s="61"/>
      <c r="I94" s="60"/>
    </row>
    <row r="95" spans="1:9" s="530" customFormat="1" ht="29.1" customHeight="1">
      <c r="A95" s="284"/>
      <c r="B95" s="284"/>
      <c r="C95" s="284"/>
      <c r="D95" s="300"/>
      <c r="E95" s="129"/>
      <c r="F95" s="129"/>
      <c r="G95" s="48"/>
      <c r="H95" s="61"/>
      <c r="I95" s="60"/>
    </row>
    <row r="96" spans="1:9" ht="15.75">
      <c r="D96" s="300"/>
      <c r="E96" s="284"/>
      <c r="F96" s="284"/>
      <c r="G96" s="284"/>
      <c r="H96" s="284"/>
      <c r="I96" s="284"/>
    </row>
    <row r="97" spans="1:9">
      <c r="D97" s="300"/>
      <c r="E97" s="179" t="s">
        <v>14</v>
      </c>
      <c r="F97" s="179"/>
      <c r="G97" s="536"/>
      <c r="H97" s="535"/>
      <c r="I97" s="259">
        <f>ROUNDUP((('UK-R-Coffee Tables'!H86)*USD_per_GBP)*(1-UK_VAT),-1)</f>
        <v>900</v>
      </c>
    </row>
    <row r="98" spans="1:9">
      <c r="D98" s="300"/>
      <c r="E98" s="129"/>
      <c r="F98" s="129"/>
      <c r="G98" s="48"/>
      <c r="H98" s="61"/>
      <c r="I98" s="60"/>
    </row>
    <row r="99" spans="1:9">
      <c r="D99" s="300"/>
      <c r="E99" s="129"/>
      <c r="F99" s="129"/>
      <c r="G99" s="48"/>
      <c r="H99" s="61"/>
      <c r="I99" s="60"/>
    </row>
    <row r="100" spans="1:9" ht="18.75" customHeight="1">
      <c r="B100" s="385"/>
      <c r="C100" s="533"/>
      <c r="D100" s="533"/>
      <c r="E100" s="23"/>
      <c r="F100" s="23"/>
      <c r="G100" s="16"/>
      <c r="H100" s="20"/>
      <c r="I100" s="23"/>
    </row>
    <row r="101" spans="1:9" s="69" customFormat="1">
      <c r="A101" s="26"/>
      <c r="B101" s="26" t="s">
        <v>29</v>
      </c>
      <c r="C101" s="26"/>
      <c r="D101" s="26"/>
      <c r="E101" s="28" t="s">
        <v>0</v>
      </c>
      <c r="F101" s="705" t="s">
        <v>79</v>
      </c>
      <c r="G101" s="706"/>
      <c r="H101" s="140" t="s">
        <v>323</v>
      </c>
      <c r="I101" s="266" t="s">
        <v>115</v>
      </c>
    </row>
    <row r="102" spans="1:9">
      <c r="A102" s="1"/>
      <c r="B102" s="1"/>
      <c r="D102" s="264"/>
      <c r="E102" s="16"/>
      <c r="F102" s="183" t="s">
        <v>116</v>
      </c>
      <c r="G102" s="191" t="s">
        <v>149</v>
      </c>
      <c r="H102" s="18"/>
      <c r="I102" s="220" t="s">
        <v>219</v>
      </c>
    </row>
    <row r="103" spans="1:9">
      <c r="A103" s="1"/>
      <c r="E103" s="16" t="s">
        <v>2</v>
      </c>
      <c r="F103" s="24" t="s">
        <v>51</v>
      </c>
      <c r="G103" s="64" t="s">
        <v>153</v>
      </c>
      <c r="H103" s="216">
        <f>ROUNDUP((('UK-R-Coffee Tables'!G90)*USD_per_GBP)*(1-UK_VAT),-1)</f>
        <v>4330</v>
      </c>
      <c r="I103" s="216">
        <f>ROUNDUP((('UK-R-Coffee Tables'!H90)*USD_per_GBP)*(1-UK_VAT),-1)</f>
        <v>7110</v>
      </c>
    </row>
    <row r="104" spans="1:9" s="8" customFormat="1">
      <c r="A104" s="1"/>
      <c r="B104" s="284"/>
      <c r="C104" s="284"/>
      <c r="D104" s="284"/>
      <c r="E104" s="16" t="s">
        <v>3</v>
      </c>
      <c r="F104" s="24" t="s">
        <v>57</v>
      </c>
      <c r="G104" s="64" t="s">
        <v>144</v>
      </c>
      <c r="H104" s="216">
        <f>ROUNDUP((('UK-R-Coffee Tables'!G91)*USD_per_GBP)*(1-UK_VAT),-1)</f>
        <v>4840</v>
      </c>
      <c r="I104" s="216">
        <f>ROUNDUP((('UK-R-Coffee Tables'!H91)*USD_per_GBP)*(1-UK_VAT),-1)</f>
        <v>7960</v>
      </c>
    </row>
    <row r="105" spans="1:9" s="8" customFormat="1">
      <c r="A105" s="1"/>
      <c r="B105" s="284"/>
      <c r="C105" s="284"/>
      <c r="D105" s="284"/>
      <c r="E105" s="16" t="s">
        <v>4</v>
      </c>
      <c r="F105" s="24" t="s">
        <v>62</v>
      </c>
      <c r="G105" s="64" t="s">
        <v>145</v>
      </c>
      <c r="H105" s="216">
        <f>ROUNDUP((('UK-R-Coffee Tables'!G92)*USD_per_GBP)*(1-UK_VAT),-1)</f>
        <v>5070</v>
      </c>
      <c r="I105" s="216">
        <f>ROUNDUP((('UK-R-Coffee Tables'!H92)*USD_per_GBP)*(1-UK_VAT),-1)</f>
        <v>8830</v>
      </c>
    </row>
    <row r="106" spans="1:9" s="530" customFormat="1" ht="29.1" customHeight="1">
      <c r="A106" s="1"/>
      <c r="B106" s="284"/>
      <c r="C106" s="284"/>
      <c r="D106" s="284"/>
      <c r="E106" s="16" t="s">
        <v>5</v>
      </c>
      <c r="F106" s="24" t="s">
        <v>59</v>
      </c>
      <c r="G106" s="64" t="s">
        <v>146</v>
      </c>
      <c r="H106" s="216">
        <f>ROUNDUP((('UK-R-Coffee Tables'!G93)*USD_per_GBP)*(1-UK_VAT),-1)</f>
        <v>5370</v>
      </c>
      <c r="I106" s="216">
        <f>ROUNDUP((('UK-R-Coffee Tables'!H93)*USD_per_GBP)*(1-UK_VAT),-1)</f>
        <v>11760</v>
      </c>
    </row>
    <row r="107" spans="1:9">
      <c r="G107" s="16"/>
      <c r="H107" s="20"/>
      <c r="I107" s="44"/>
    </row>
    <row r="108" spans="1:9">
      <c r="E108" s="193" t="s">
        <v>22</v>
      </c>
      <c r="F108" s="193"/>
    </row>
    <row r="109" spans="1:9" ht="24" customHeight="1">
      <c r="D109" s="300"/>
      <c r="E109" s="129"/>
      <c r="F109" s="129"/>
    </row>
    <row r="110" spans="1:9" ht="24" customHeight="1">
      <c r="D110" s="300"/>
    </row>
    <row r="111" spans="1:9">
      <c r="D111" s="300"/>
      <c r="E111" s="82" t="s">
        <v>14</v>
      </c>
      <c r="F111" s="82"/>
      <c r="G111" s="164"/>
      <c r="H111" s="529"/>
      <c r="I111" s="259">
        <f>ROUNDUP((('UK-R-Coffee Tables'!H98)*USD_per_GBP)*(1-UK_VAT),-1)</f>
        <v>900</v>
      </c>
    </row>
    <row r="112" spans="1:9">
      <c r="D112" s="300"/>
      <c r="E112" s="129"/>
      <c r="F112" s="129"/>
    </row>
    <row r="113" spans="1:9">
      <c r="D113" s="300"/>
      <c r="E113" s="129"/>
      <c r="F113" s="129"/>
    </row>
    <row r="114" spans="1:9">
      <c r="D114" s="300"/>
      <c r="E114" s="131"/>
      <c r="F114" s="131"/>
    </row>
    <row r="115" spans="1:9">
      <c r="D115" s="300"/>
      <c r="E115" s="131"/>
      <c r="F115" s="131"/>
    </row>
    <row r="116" spans="1:9" s="69" customFormat="1">
      <c r="A116" s="26"/>
      <c r="B116" s="26" t="s">
        <v>15</v>
      </c>
      <c r="C116" s="26"/>
      <c r="D116" s="26"/>
      <c r="E116" s="28" t="s">
        <v>0</v>
      </c>
      <c r="F116" s="705" t="s">
        <v>79</v>
      </c>
      <c r="G116" s="706"/>
      <c r="H116" s="140" t="s">
        <v>323</v>
      </c>
      <c r="I116" s="266" t="s">
        <v>115</v>
      </c>
    </row>
    <row r="117" spans="1:9" ht="29.1" customHeight="1">
      <c r="A117" s="1"/>
      <c r="B117" s="334"/>
      <c r="D117" s="264"/>
      <c r="E117" s="16"/>
      <c r="F117" s="183" t="s">
        <v>116</v>
      </c>
      <c r="G117" s="183" t="s">
        <v>149</v>
      </c>
      <c r="H117" s="18"/>
      <c r="I117" s="220" t="s">
        <v>219</v>
      </c>
    </row>
    <row r="118" spans="1:9" s="69" customFormat="1" ht="29.1" customHeight="1">
      <c r="A118" s="1"/>
      <c r="B118" s="284"/>
      <c r="C118" s="284"/>
      <c r="D118" s="284"/>
      <c r="E118" s="48" t="s">
        <v>2</v>
      </c>
      <c r="F118" s="64" t="s">
        <v>16</v>
      </c>
      <c r="G118" s="24" t="s">
        <v>134</v>
      </c>
      <c r="H118" s="216">
        <f>ROUNDUP((('UK-R-Coffee Tables'!G103)*USD_per_GBP)*(1-UK_VAT),-1)</f>
        <v>4840</v>
      </c>
      <c r="I118" s="216">
        <f>ROUNDUP((('UK-R-Coffee Tables'!H103)*USD_per_GBP)*(1-UK_VAT),-1)</f>
        <v>9010</v>
      </c>
    </row>
    <row r="119" spans="1:9" ht="29.1" customHeight="1">
      <c r="E119" s="48" t="s">
        <v>3</v>
      </c>
      <c r="F119" s="64" t="s">
        <v>17</v>
      </c>
      <c r="G119" s="24" t="s">
        <v>154</v>
      </c>
      <c r="H119" s="216">
        <f>ROUNDUP((('UK-R-Coffee Tables'!G104)*USD_per_GBP)*(1-UK_VAT),-1)</f>
        <v>5270</v>
      </c>
      <c r="I119" s="216">
        <f>ROUNDUP((('UK-R-Coffee Tables'!H104)*USD_per_GBP)*(1-UK_VAT),-1)</f>
        <v>10710</v>
      </c>
    </row>
    <row r="120" spans="1:9" ht="29.1" customHeight="1">
      <c r="E120" s="48" t="s">
        <v>4</v>
      </c>
      <c r="F120" s="64" t="s">
        <v>55</v>
      </c>
      <c r="G120" s="24" t="s">
        <v>155</v>
      </c>
      <c r="H120" s="216">
        <f>ROUNDUP((('UK-R-Coffee Tables'!G105)*USD_per_GBP)*(1-UK_VAT),-1)</f>
        <v>6230</v>
      </c>
      <c r="I120" s="216">
        <f>ROUNDUP((('UK-R-Coffee Tables'!H105)*USD_per_GBP)*(1-UK_VAT),-1)</f>
        <v>13280</v>
      </c>
    </row>
    <row r="121" spans="1:9" ht="29.1" customHeight="1">
      <c r="E121" s="46"/>
      <c r="F121" s="46"/>
      <c r="G121" s="46"/>
      <c r="H121" s="56"/>
    </row>
    <row r="122" spans="1:9" ht="29.1" customHeight="1">
      <c r="E122" s="168" t="s">
        <v>22</v>
      </c>
      <c r="F122" s="168"/>
      <c r="G122" s="46"/>
      <c r="H122" s="56"/>
    </row>
    <row r="123" spans="1:9" ht="29.1" customHeight="1">
      <c r="E123" s="129"/>
      <c r="F123" s="129"/>
    </row>
    <row r="124" spans="1:9" ht="29.1" customHeight="1"/>
    <row r="125" spans="1:9" ht="29.1" customHeight="1">
      <c r="E125" s="82" t="s">
        <v>14</v>
      </c>
      <c r="F125" s="82"/>
      <c r="G125" s="185"/>
      <c r="H125" s="534"/>
      <c r="I125" s="259">
        <f>ROUNDUP((('UK-R-Coffee Tables'!H110)*USD_per_GBP)*(1-UK_VAT),-1)</f>
        <v>900</v>
      </c>
    </row>
    <row r="126" spans="1:9" ht="29.1" customHeight="1">
      <c r="E126" s="23"/>
      <c r="F126" s="23"/>
      <c r="G126" s="46"/>
      <c r="H126" s="56"/>
      <c r="I126" s="135"/>
    </row>
    <row r="127" spans="1:9" ht="29.1" customHeight="1">
      <c r="E127" s="129"/>
      <c r="F127" s="129"/>
      <c r="G127" s="46"/>
      <c r="H127" s="56"/>
      <c r="I127" s="135"/>
    </row>
    <row r="128" spans="1:9" ht="48.75">
      <c r="A128" s="278"/>
      <c r="B128" s="354" t="s">
        <v>34</v>
      </c>
      <c r="C128" s="3"/>
      <c r="D128" s="3"/>
      <c r="E128" s="41"/>
      <c r="F128" s="41"/>
      <c r="G128" s="42"/>
      <c r="H128" s="531"/>
      <c r="I128" s="41"/>
    </row>
    <row r="129" spans="1:9" s="69" customFormat="1">
      <c r="A129" s="26"/>
      <c r="B129" s="26" t="s">
        <v>8</v>
      </c>
      <c r="C129" s="26"/>
      <c r="D129" s="26"/>
      <c r="E129" s="28" t="s">
        <v>0</v>
      </c>
      <c r="F129" s="705" t="s">
        <v>79</v>
      </c>
      <c r="G129" s="706"/>
      <c r="H129" s="140" t="s">
        <v>341</v>
      </c>
      <c r="I129" s="28" t="s">
        <v>82</v>
      </c>
    </row>
    <row r="130" spans="1:9" ht="29.1" customHeight="1">
      <c r="A130" s="1"/>
      <c r="B130" s="1"/>
      <c r="D130" s="264"/>
      <c r="E130" s="16"/>
      <c r="F130" s="191" t="s">
        <v>116</v>
      </c>
      <c r="G130" s="191" t="s">
        <v>149</v>
      </c>
      <c r="H130" s="18"/>
      <c r="I130" s="23"/>
    </row>
    <row r="131" spans="1:9" s="69" customFormat="1" ht="29.1" customHeight="1">
      <c r="A131" s="1"/>
      <c r="B131" s="284"/>
      <c r="C131" s="284"/>
      <c r="D131" s="284"/>
      <c r="E131" s="16" t="s">
        <v>2</v>
      </c>
      <c r="F131" s="64" t="s">
        <v>56</v>
      </c>
      <c r="G131" s="64" t="s">
        <v>150</v>
      </c>
      <c r="H131" s="216">
        <f>ROUNDUP((('UK-R-Coffee Tables'!G115)*USD_per_GBP)*(1-UK_VAT),-1)</f>
        <v>1770</v>
      </c>
      <c r="I131" s="216">
        <f>ROUNDUP((('UK-R-Coffee Tables'!H115)*USD_per_GBP)*(1-UK_VAT),-1)</f>
        <v>2950</v>
      </c>
    </row>
    <row r="132" spans="1:9" ht="29.1" customHeight="1">
      <c r="E132" s="16" t="s">
        <v>3</v>
      </c>
      <c r="F132" s="64" t="s">
        <v>49</v>
      </c>
      <c r="G132" s="64" t="s">
        <v>151</v>
      </c>
      <c r="H132" s="216">
        <f>ROUNDUP((('UK-R-Coffee Tables'!G116)*USD_per_GBP)*(1-UK_VAT),-1)</f>
        <v>2260</v>
      </c>
      <c r="I132" s="216">
        <f>ROUNDUP((('UK-R-Coffee Tables'!H116)*USD_per_GBP)*(1-UK_VAT),-1)</f>
        <v>3750</v>
      </c>
    </row>
    <row r="133" spans="1:9" ht="29.1" customHeight="1">
      <c r="E133" s="16" t="s">
        <v>4</v>
      </c>
      <c r="F133" s="64" t="s">
        <v>50</v>
      </c>
      <c r="G133" s="64" t="s">
        <v>152</v>
      </c>
      <c r="H133" s="216">
        <f>ROUNDUP((('UK-R-Coffee Tables'!G117)*USD_per_GBP)*(1-UK_VAT),-1)</f>
        <v>3600</v>
      </c>
      <c r="I133" s="216">
        <f>ROUNDUP((('UK-R-Coffee Tables'!H117)*USD_per_GBP)*(1-UK_VAT),-1)</f>
        <v>5000</v>
      </c>
    </row>
    <row r="134" spans="1:9" ht="29.1" customHeight="1">
      <c r="E134" s="16"/>
      <c r="F134" s="16"/>
      <c r="I134" s="23"/>
    </row>
    <row r="135" spans="1:9" ht="29.1" customHeight="1">
      <c r="E135" s="193" t="s">
        <v>22</v>
      </c>
      <c r="F135" s="193"/>
      <c r="I135" s="23"/>
    </row>
    <row r="136" spans="1:9" ht="29.1" customHeight="1">
      <c r="D136" s="300"/>
      <c r="E136" s="129"/>
      <c r="F136" s="129"/>
    </row>
    <row r="137" spans="1:9" ht="29.1" customHeight="1">
      <c r="D137" s="300"/>
    </row>
    <row r="138" spans="1:9" ht="29.1" customHeight="1">
      <c r="D138" s="300"/>
      <c r="E138" s="82" t="s">
        <v>129</v>
      </c>
      <c r="F138" s="82"/>
      <c r="G138" s="164"/>
      <c r="H138" s="529"/>
      <c r="I138" s="259">
        <f>ROUNDUP((('UK-R-Coffee Tables'!H122)*USD_per_GBP)*(1-UK_VAT),-1)</f>
        <v>690</v>
      </c>
    </row>
    <row r="139" spans="1:9" ht="29.1" customHeight="1">
      <c r="D139" s="300"/>
      <c r="E139" s="23"/>
      <c r="F139" s="23"/>
      <c r="I139" s="216"/>
    </row>
    <row r="140" spans="1:9" s="69" customFormat="1">
      <c r="A140" s="26"/>
      <c r="B140" s="26" t="s">
        <v>29</v>
      </c>
      <c r="C140" s="26"/>
      <c r="D140" s="26"/>
      <c r="E140" s="28" t="s">
        <v>0</v>
      </c>
      <c r="F140" s="705" t="s">
        <v>79</v>
      </c>
      <c r="G140" s="706"/>
      <c r="H140" s="140" t="s">
        <v>341</v>
      </c>
      <c r="I140" s="28" t="s">
        <v>82</v>
      </c>
    </row>
    <row r="141" spans="1:9" ht="29.1" customHeight="1">
      <c r="A141" s="1"/>
      <c r="B141" s="1"/>
      <c r="D141" s="264"/>
      <c r="E141" s="16"/>
      <c r="F141" s="183" t="s">
        <v>116</v>
      </c>
      <c r="G141" s="183" t="s">
        <v>149</v>
      </c>
      <c r="H141" s="18"/>
      <c r="I141" s="23"/>
    </row>
    <row r="142" spans="1:9" ht="29.1" customHeight="1">
      <c r="A142" s="1"/>
      <c r="E142" s="16" t="s">
        <v>2</v>
      </c>
      <c r="F142" s="24" t="s">
        <v>51</v>
      </c>
      <c r="G142" s="24" t="s">
        <v>143</v>
      </c>
      <c r="H142" s="216">
        <f>ROUNDUP((('UK-R-Coffee Tables'!G126)*USD_per_GBP)*(1-UK_VAT),-1)</f>
        <v>2680</v>
      </c>
      <c r="I142" s="216">
        <f>ROUNDUP((('UK-R-Coffee Tables'!H126)*USD_per_GBP)*(1-UK_VAT),-1)</f>
        <v>4460</v>
      </c>
    </row>
    <row r="143" spans="1:9" s="69" customFormat="1" ht="29.1" customHeight="1">
      <c r="A143" s="284"/>
      <c r="B143" s="284"/>
      <c r="C143" s="284"/>
      <c r="D143" s="284"/>
      <c r="E143" s="16" t="s">
        <v>3</v>
      </c>
      <c r="F143" s="24" t="s">
        <v>57</v>
      </c>
      <c r="G143" s="24" t="s">
        <v>159</v>
      </c>
      <c r="H143" s="216">
        <f>ROUNDUP((('UK-R-Coffee Tables'!G127)*USD_per_GBP)*(1-UK_VAT),-1)</f>
        <v>3240</v>
      </c>
      <c r="I143" s="216">
        <f>ROUNDUP((('UK-R-Coffee Tables'!H127)*USD_per_GBP)*(1-UK_VAT),-1)</f>
        <v>5400</v>
      </c>
    </row>
    <row r="144" spans="1:9" ht="29.1" customHeight="1">
      <c r="E144" s="16" t="s">
        <v>4</v>
      </c>
      <c r="F144" s="24" t="s">
        <v>62</v>
      </c>
      <c r="G144" s="24" t="s">
        <v>160</v>
      </c>
      <c r="H144" s="216">
        <f>ROUNDUP((('UK-R-Coffee Tables'!G128)*USD_per_GBP)*(1-UK_VAT),-1)</f>
        <v>3860</v>
      </c>
      <c r="I144" s="216">
        <f>ROUNDUP((('UK-R-Coffee Tables'!H128)*USD_per_GBP)*(1-UK_VAT),-1)</f>
        <v>6420</v>
      </c>
    </row>
    <row r="145" spans="1:9" ht="29.1" customHeight="1">
      <c r="E145" s="16" t="s">
        <v>5</v>
      </c>
      <c r="F145" s="24" t="s">
        <v>59</v>
      </c>
      <c r="G145" s="24" t="s">
        <v>146</v>
      </c>
      <c r="H145" s="216">
        <f>ROUNDUP((('UK-R-Coffee Tables'!G129)*USD_per_GBP)*(1-UK_VAT),-1)</f>
        <v>5250</v>
      </c>
      <c r="I145" s="216">
        <f>ROUNDUP((('UK-R-Coffee Tables'!H129)*USD_per_GBP)*(1-UK_VAT),-1)</f>
        <v>8740</v>
      </c>
    </row>
    <row r="146" spans="1:9" ht="29.1" customHeight="1">
      <c r="G146" s="16"/>
      <c r="H146" s="20"/>
      <c r="I146" s="65"/>
    </row>
    <row r="147" spans="1:9" ht="29.1" customHeight="1">
      <c r="E147" s="193" t="s">
        <v>22</v>
      </c>
      <c r="F147" s="193"/>
      <c r="I147" s="65"/>
    </row>
    <row r="148" spans="1:9" ht="29.1" customHeight="1">
      <c r="D148" s="300"/>
      <c r="E148" s="129"/>
      <c r="F148" s="129"/>
      <c r="I148" s="65"/>
    </row>
    <row r="149" spans="1:9" ht="29.1" customHeight="1">
      <c r="D149" s="300"/>
      <c r="I149" s="65"/>
    </row>
    <row r="150" spans="1:9" ht="29.1" customHeight="1">
      <c r="D150" s="300"/>
      <c r="E150" s="82" t="s">
        <v>129</v>
      </c>
      <c r="F150" s="82"/>
      <c r="G150" s="164"/>
      <c r="H150" s="529"/>
      <c r="I150" s="259">
        <f>ROUNDUP((('UK-R-Coffee Tables'!H134)*USD_per_GBP)*(1-UK_VAT),-1)</f>
        <v>690</v>
      </c>
    </row>
    <row r="151" spans="1:9" ht="29.1" customHeight="1">
      <c r="D151" s="300"/>
      <c r="E151" s="129"/>
      <c r="F151" s="129"/>
      <c r="I151" s="137"/>
    </row>
    <row r="152" spans="1:9" ht="48.75">
      <c r="A152" s="278"/>
      <c r="B152" s="354" t="s">
        <v>34</v>
      </c>
      <c r="C152" s="3"/>
      <c r="D152" s="3"/>
      <c r="E152" s="41"/>
      <c r="F152" s="41"/>
      <c r="G152" s="42"/>
      <c r="H152" s="531"/>
      <c r="I152" s="41"/>
    </row>
    <row r="153" spans="1:9" s="69" customFormat="1">
      <c r="A153" s="26"/>
      <c r="B153" s="26" t="s">
        <v>15</v>
      </c>
      <c r="C153" s="26"/>
      <c r="D153" s="26"/>
      <c r="E153" s="28" t="s">
        <v>0</v>
      </c>
      <c r="F153" s="705" t="s">
        <v>79</v>
      </c>
      <c r="G153" s="706"/>
      <c r="H153" s="140" t="s">
        <v>341</v>
      </c>
      <c r="I153" s="28" t="s">
        <v>82</v>
      </c>
    </row>
    <row r="154" spans="1:9" ht="29.1" customHeight="1">
      <c r="A154" s="1"/>
      <c r="B154" s="1"/>
      <c r="D154" s="264"/>
      <c r="E154" s="16"/>
      <c r="F154" s="17" t="s">
        <v>116</v>
      </c>
      <c r="G154" s="183" t="s">
        <v>149</v>
      </c>
      <c r="H154" s="18"/>
      <c r="I154" s="23"/>
    </row>
    <row r="155" spans="1:9" ht="29.1" customHeight="1">
      <c r="A155" s="1"/>
      <c r="E155" s="16" t="s">
        <v>2</v>
      </c>
      <c r="F155" s="64" t="s">
        <v>16</v>
      </c>
      <c r="G155" s="24" t="s">
        <v>134</v>
      </c>
      <c r="H155" s="216">
        <f>ROUNDUP((('UK-R-Coffee Tables'!G139)*USD_per_GBP)*(1-UK_VAT),-1)</f>
        <v>3080</v>
      </c>
      <c r="I155" s="216">
        <f>ROUNDUP((('UK-R-Coffee Tables'!H139)*USD_per_GBP)*(1-UK_VAT),-1)</f>
        <v>5600</v>
      </c>
    </row>
    <row r="156" spans="1:9" ht="29.1" customHeight="1">
      <c r="E156" s="16" t="s">
        <v>3</v>
      </c>
      <c r="F156" s="64" t="s">
        <v>17</v>
      </c>
      <c r="G156" s="24" t="s">
        <v>154</v>
      </c>
      <c r="H156" s="216">
        <f>ROUNDUP((('UK-R-Coffee Tables'!G140)*USD_per_GBP)*(1-UK_VAT),-1)</f>
        <v>4440</v>
      </c>
      <c r="I156" s="216">
        <f>ROUNDUP((('UK-R-Coffee Tables'!H140)*USD_per_GBP)*(1-UK_VAT),-1)</f>
        <v>8070</v>
      </c>
    </row>
    <row r="157" spans="1:9" ht="29.1" customHeight="1">
      <c r="E157" s="16" t="s">
        <v>4</v>
      </c>
      <c r="F157" s="64" t="s">
        <v>55</v>
      </c>
      <c r="G157" s="24" t="s">
        <v>155</v>
      </c>
      <c r="H157" s="216">
        <f>ROUNDUP((('UK-R-Coffee Tables'!G141)*USD_per_GBP)*(1-UK_VAT),-1)</f>
        <v>6040</v>
      </c>
      <c r="I157" s="216">
        <f>ROUNDUP((('UK-R-Coffee Tables'!H141)*USD_per_GBP)*(1-UK_VAT),-1)</f>
        <v>10970</v>
      </c>
    </row>
    <row r="158" spans="1:9" s="69" customFormat="1" ht="29.1" customHeight="1">
      <c r="A158" s="284"/>
      <c r="B158" s="284"/>
      <c r="C158" s="284"/>
      <c r="D158" s="284"/>
      <c r="E158" s="14"/>
      <c r="F158" s="14"/>
      <c r="G158" s="16"/>
      <c r="H158" s="20"/>
      <c r="I158" s="23"/>
    </row>
    <row r="159" spans="1:9" ht="29.1" customHeight="1">
      <c r="E159" s="193" t="s">
        <v>22</v>
      </c>
      <c r="F159" s="193"/>
      <c r="I159" s="23"/>
    </row>
    <row r="160" spans="1:9" ht="29.1" customHeight="1">
      <c r="D160" s="300"/>
      <c r="E160" s="129"/>
      <c r="F160" s="129"/>
    </row>
    <row r="161" spans="1:9" ht="29.1" customHeight="1">
      <c r="D161" s="300"/>
    </row>
    <row r="162" spans="1:9" ht="29.1" customHeight="1">
      <c r="D162" s="300"/>
      <c r="E162" s="82" t="s">
        <v>129</v>
      </c>
      <c r="F162" s="82"/>
      <c r="G162" s="164"/>
      <c r="H162" s="529"/>
      <c r="I162" s="259">
        <f>ROUNDUP((('UK-R-Coffee Tables'!H146)*USD_per_GBP)*(1-UK_VAT),-1)</f>
        <v>690</v>
      </c>
    </row>
    <row r="163" spans="1:9" ht="29.1" customHeight="1">
      <c r="D163" s="300"/>
      <c r="E163" s="129"/>
      <c r="F163" s="129"/>
      <c r="I163" s="137"/>
    </row>
    <row r="164" spans="1:9" ht="29.1" customHeight="1">
      <c r="D164" s="300"/>
      <c r="E164" s="129"/>
      <c r="F164" s="129"/>
      <c r="I164" s="137"/>
    </row>
    <row r="165" spans="1:9" ht="47.25" customHeight="1">
      <c r="D165" s="300"/>
      <c r="E165" s="23"/>
      <c r="F165" s="23"/>
      <c r="I165" s="137"/>
    </row>
    <row r="166" spans="1:9" ht="30.75" customHeight="1">
      <c r="D166" s="300"/>
      <c r="E166" s="23"/>
      <c r="F166" s="23"/>
      <c r="I166" s="137"/>
    </row>
    <row r="167" spans="1:9" ht="48.75">
      <c r="A167" s="278"/>
      <c r="B167" s="25" t="s">
        <v>235</v>
      </c>
      <c r="C167" s="3"/>
      <c r="D167" s="3"/>
      <c r="E167" s="41"/>
      <c r="F167" s="41"/>
      <c r="G167" s="42"/>
      <c r="H167" s="531"/>
      <c r="I167" s="41"/>
    </row>
    <row r="168" spans="1:9" s="69" customFormat="1">
      <c r="A168" s="26"/>
      <c r="B168" s="26" t="s">
        <v>551</v>
      </c>
      <c r="C168" s="26"/>
      <c r="D168" s="26"/>
      <c r="E168" s="28" t="s">
        <v>0</v>
      </c>
      <c r="F168" s="705" t="s">
        <v>79</v>
      </c>
      <c r="G168" s="706"/>
      <c r="H168" s="140" t="s">
        <v>552</v>
      </c>
      <c r="I168" s="266" t="s">
        <v>439</v>
      </c>
    </row>
    <row r="169" spans="1:9" ht="52.5">
      <c r="A169" s="1"/>
      <c r="B169" s="1"/>
      <c r="D169" s="264"/>
      <c r="E169" s="16"/>
      <c r="F169" s="17" t="s">
        <v>645</v>
      </c>
      <c r="G169" s="191" t="s">
        <v>646</v>
      </c>
      <c r="H169" s="18"/>
      <c r="I169" s="652" t="s">
        <v>702</v>
      </c>
    </row>
    <row r="170" spans="1:9" s="530" customFormat="1" ht="29.1" customHeight="1">
      <c r="A170" s="1"/>
      <c r="B170" s="284"/>
      <c r="C170" s="284"/>
      <c r="D170" s="284"/>
      <c r="E170" s="16" t="s">
        <v>561</v>
      </c>
      <c r="F170" s="16" t="s">
        <v>275</v>
      </c>
      <c r="G170" s="16" t="s">
        <v>347</v>
      </c>
      <c r="H170" s="216">
        <f>ROUNDUP((('UK-R-Coffee Tables'!G151)*USD_per_GBP)*(1-UK_VAT),-1)</f>
        <v>6270</v>
      </c>
      <c r="I170" s="216">
        <f>ROUNDUP((('UK-R-Coffee Tables'!H151)*USD_per_GBP)*(1-UK_VAT),-1)</f>
        <v>9000</v>
      </c>
    </row>
    <row r="171" spans="1:9" s="530" customFormat="1" ht="29.1" customHeight="1">
      <c r="A171" s="1"/>
      <c r="B171" s="284"/>
      <c r="C171" s="284"/>
      <c r="D171" s="284"/>
      <c r="E171" s="16" t="s">
        <v>3</v>
      </c>
      <c r="F171" s="16" t="s">
        <v>342</v>
      </c>
      <c r="G171" s="16" t="s">
        <v>707</v>
      </c>
      <c r="H171" s="216">
        <f>ROUNDUP((('UK-R-Coffee Tables'!G152)*USD_per_GBP)*(1-UK_VAT),-1)</f>
        <v>6640</v>
      </c>
      <c r="I171" s="216">
        <f>ROUNDUP((('UK-R-Coffee Tables'!H152)*USD_per_GBP)*(1-UK_VAT),-1)</f>
        <v>9940</v>
      </c>
    </row>
    <row r="172" spans="1:9" ht="29.1" customHeight="1">
      <c r="A172" s="1"/>
      <c r="E172" s="16" t="s">
        <v>705</v>
      </c>
      <c r="F172" s="16" t="s">
        <v>706</v>
      </c>
      <c r="G172" s="16">
        <v>51</v>
      </c>
      <c r="H172" s="216">
        <f>ROUNDUP((('UK-R-Coffee Tables'!G153)*USD_per_GBP)*(1-UK_VAT),-1)</f>
        <v>7000</v>
      </c>
      <c r="I172" s="216">
        <f>ROUNDUP((('UK-R-Coffee Tables'!H153)*USD_per_GBP)*(1-UK_VAT),-1)</f>
        <v>11280</v>
      </c>
    </row>
    <row r="173" spans="1:9" ht="29.1" customHeight="1">
      <c r="E173" s="16"/>
      <c r="F173" s="16"/>
    </row>
    <row r="174" spans="1:9" ht="29.1" customHeight="1">
      <c r="E174" s="193" t="s">
        <v>22</v>
      </c>
      <c r="F174" s="193"/>
    </row>
    <row r="175" spans="1:9" ht="29.1" customHeight="1">
      <c r="D175" s="300"/>
      <c r="E175" s="129"/>
      <c r="F175" s="129"/>
    </row>
    <row r="176" spans="1:9" ht="29.1" customHeight="1">
      <c r="D176" s="300"/>
    </row>
    <row r="177" spans="1:9" ht="29.1" customHeight="1">
      <c r="D177" s="300"/>
      <c r="E177" s="82" t="s">
        <v>14</v>
      </c>
      <c r="F177" s="82"/>
      <c r="G177" s="164"/>
      <c r="H177" s="529"/>
      <c r="I177" s="259">
        <f>ROUNDUP((('UK-R-Coffee Tables'!H158)*USD_per_GBP)*(1-UK_VAT),-1)</f>
        <v>740</v>
      </c>
    </row>
    <row r="178" spans="1:9" ht="29.1" customHeight="1">
      <c r="D178" s="300"/>
      <c r="E178" s="23"/>
      <c r="F178" s="23"/>
      <c r="I178" s="216"/>
    </row>
    <row r="179" spans="1:9" ht="34.5" customHeight="1">
      <c r="D179" s="300"/>
      <c r="E179" s="23" t="s">
        <v>586</v>
      </c>
      <c r="F179" s="23"/>
      <c r="I179" s="135"/>
    </row>
    <row r="180" spans="1:9" ht="34.5" customHeight="1">
      <c r="D180" s="300"/>
      <c r="E180" s="23"/>
      <c r="F180" s="23"/>
      <c r="I180" s="135"/>
    </row>
    <row r="181" spans="1:9" ht="33" customHeight="1">
      <c r="D181" s="300"/>
      <c r="E181" s="284"/>
      <c r="F181" s="23"/>
      <c r="I181" s="135"/>
    </row>
    <row r="182" spans="1:9" ht="48.75">
      <c r="A182" s="278"/>
      <c r="B182" s="25" t="s">
        <v>235</v>
      </c>
      <c r="C182" s="3"/>
      <c r="D182" s="3"/>
      <c r="E182" s="41"/>
      <c r="F182" s="41"/>
      <c r="G182" s="42"/>
      <c r="H182" s="531"/>
      <c r="I182" s="41"/>
    </row>
    <row r="183" spans="1:9" s="69" customFormat="1">
      <c r="A183" s="26"/>
      <c r="B183" s="26" t="s">
        <v>15</v>
      </c>
      <c r="C183" s="26"/>
      <c r="D183" s="26"/>
      <c r="E183" s="28" t="s">
        <v>0</v>
      </c>
      <c r="F183" s="705" t="s">
        <v>79</v>
      </c>
      <c r="G183" s="706"/>
      <c r="H183" s="140" t="s">
        <v>439</v>
      </c>
      <c r="I183" s="84"/>
    </row>
    <row r="184" spans="1:9" ht="29.1" customHeight="1">
      <c r="A184" s="1"/>
      <c r="B184" s="1"/>
      <c r="D184" s="264"/>
      <c r="E184" s="16"/>
      <c r="F184" s="17" t="s">
        <v>343</v>
      </c>
      <c r="G184" s="191" t="s">
        <v>652</v>
      </c>
      <c r="H184" s="218" t="s">
        <v>702</v>
      </c>
      <c r="I184" s="46"/>
    </row>
    <row r="185" spans="1:9" s="530" customFormat="1" ht="29.1" customHeight="1">
      <c r="A185" s="1"/>
      <c r="B185" s="284"/>
      <c r="C185" s="284"/>
      <c r="D185" s="284"/>
      <c r="E185" s="16" t="s">
        <v>3</v>
      </c>
      <c r="F185" s="24" t="s">
        <v>275</v>
      </c>
      <c r="G185" s="24" t="s">
        <v>347</v>
      </c>
      <c r="H185" s="216">
        <f>ROUNDUP((('UK-R-Coffee Tables'!G165)*USD_per_GBP)*(1-UK_VAT),-1)</f>
        <v>9230</v>
      </c>
      <c r="I185" s="14"/>
    </row>
    <row r="186" spans="1:9" ht="29.1" customHeight="1">
      <c r="A186" s="1"/>
      <c r="E186" s="16"/>
      <c r="F186" s="16"/>
      <c r="G186" s="16"/>
      <c r="H186" s="45"/>
    </row>
    <row r="187" spans="1:9" ht="29.1" customHeight="1">
      <c r="E187" s="16"/>
      <c r="F187" s="16"/>
    </row>
    <row r="188" spans="1:9" ht="29.1" customHeight="1">
      <c r="E188" s="193" t="s">
        <v>22</v>
      </c>
      <c r="F188" s="193"/>
    </row>
    <row r="189" spans="1:9" ht="29.1" customHeight="1">
      <c r="D189" s="300"/>
      <c r="E189" s="129"/>
      <c r="F189" s="129"/>
    </row>
    <row r="190" spans="1:9" ht="29.1" customHeight="1">
      <c r="D190" s="300"/>
    </row>
    <row r="191" spans="1:9" ht="29.1" customHeight="1">
      <c r="D191" s="300"/>
      <c r="E191" s="82" t="s">
        <v>84</v>
      </c>
      <c r="F191" s="82"/>
      <c r="G191" s="164"/>
      <c r="H191" s="529"/>
      <c r="I191" s="259">
        <f>ROUNDUP((('UK-R-Coffee Tables'!H171)*USD_per_GBP)*(1-UK_VAT),-1)</f>
        <v>3710</v>
      </c>
    </row>
    <row r="192" spans="1:9" ht="130.5" customHeight="1">
      <c r="D192" s="300"/>
      <c r="E192" s="23"/>
      <c r="F192" s="23"/>
      <c r="I192" s="135"/>
    </row>
    <row r="193" spans="1:9" ht="51.75" customHeight="1">
      <c r="D193" s="300"/>
      <c r="E193" s="23"/>
      <c r="F193" s="23"/>
      <c r="I193" s="135"/>
    </row>
    <row r="194" spans="1:9" ht="130.5" customHeight="1">
      <c r="D194" s="300"/>
      <c r="E194" s="23"/>
      <c r="F194" s="23"/>
      <c r="I194" s="135"/>
    </row>
    <row r="195" spans="1:9" ht="48.75">
      <c r="A195" s="278"/>
      <c r="B195" s="354" t="s">
        <v>35</v>
      </c>
      <c r="C195" s="3"/>
      <c r="D195" s="3"/>
      <c r="E195" s="41"/>
      <c r="F195" s="41"/>
      <c r="G195" s="42"/>
      <c r="H195" s="531"/>
      <c r="I195" s="41"/>
    </row>
    <row r="196" spans="1:9" s="69" customFormat="1">
      <c r="A196" s="26"/>
      <c r="B196" s="26" t="s">
        <v>8</v>
      </c>
      <c r="C196" s="26"/>
      <c r="D196" s="26"/>
      <c r="E196" s="28" t="s">
        <v>0</v>
      </c>
      <c r="F196" s="705" t="s">
        <v>79</v>
      </c>
      <c r="G196" s="706"/>
      <c r="H196" s="140" t="s">
        <v>341</v>
      </c>
      <c r="I196" s="28" t="s">
        <v>82</v>
      </c>
    </row>
    <row r="197" spans="1:9" ht="29.1" customHeight="1">
      <c r="A197" s="1"/>
      <c r="B197" s="1"/>
      <c r="D197" s="264"/>
      <c r="E197" s="16"/>
      <c r="F197" s="191" t="s">
        <v>116</v>
      </c>
      <c r="G197" s="191" t="s">
        <v>149</v>
      </c>
      <c r="H197" s="18"/>
      <c r="I197" s="46"/>
    </row>
    <row r="198" spans="1:9" ht="29.1" customHeight="1">
      <c r="A198" s="1"/>
      <c r="E198" s="16" t="s">
        <v>2</v>
      </c>
      <c r="F198" s="64" t="s">
        <v>56</v>
      </c>
      <c r="G198" s="64" t="s">
        <v>150</v>
      </c>
      <c r="H198" s="216">
        <f>ROUNDUP((('UK-R-Coffee Tables'!G177)*USD_per_GBP)*(1-UK_VAT),-1)</f>
        <v>1770</v>
      </c>
      <c r="I198" s="216">
        <f>ROUNDUP((('UK-R-Coffee Tables'!H177)*USD_per_GBP)*(1-UK_VAT),-1)</f>
        <v>2950</v>
      </c>
    </row>
    <row r="199" spans="1:9" s="530" customFormat="1" ht="29.1" customHeight="1">
      <c r="A199" s="284"/>
      <c r="B199" s="284"/>
      <c r="C199" s="284"/>
      <c r="D199" s="284"/>
      <c r="E199" s="16" t="s">
        <v>3</v>
      </c>
      <c r="F199" s="64" t="s">
        <v>49</v>
      </c>
      <c r="G199" s="64" t="s">
        <v>151</v>
      </c>
      <c r="H199" s="216">
        <f>ROUNDUP((('UK-R-Coffee Tables'!G178)*USD_per_GBP)*(1-UK_VAT),-1)</f>
        <v>2260</v>
      </c>
      <c r="I199" s="216">
        <f>ROUNDUP((('UK-R-Coffee Tables'!H178)*USD_per_GBP)*(1-UK_VAT),-1)</f>
        <v>3750</v>
      </c>
    </row>
    <row r="200" spans="1:9" ht="29.1" customHeight="1">
      <c r="E200" s="16" t="s">
        <v>4</v>
      </c>
      <c r="F200" s="64" t="s">
        <v>50</v>
      </c>
      <c r="G200" s="64" t="s">
        <v>152</v>
      </c>
      <c r="H200" s="216">
        <f>ROUNDUP((('UK-R-Coffee Tables'!G179)*USD_per_GBP)*(1-UK_VAT),-1)</f>
        <v>3010</v>
      </c>
      <c r="I200" s="216">
        <f>ROUNDUP((('UK-R-Coffee Tables'!H179)*USD_per_GBP)*(1-UK_VAT),-1)</f>
        <v>5000</v>
      </c>
    </row>
    <row r="201" spans="1:9" ht="29.1" customHeight="1">
      <c r="G201" s="16"/>
      <c r="H201" s="20"/>
    </row>
    <row r="202" spans="1:9" ht="29.1" customHeight="1">
      <c r="E202" s="193" t="s">
        <v>22</v>
      </c>
      <c r="F202" s="193"/>
    </row>
    <row r="203" spans="1:9" ht="29.1" customHeight="1">
      <c r="D203" s="300"/>
      <c r="E203" s="129"/>
      <c r="F203" s="129"/>
    </row>
    <row r="204" spans="1:9" ht="29.1" customHeight="1">
      <c r="D204" s="300"/>
    </row>
    <row r="205" spans="1:9" ht="29.1" customHeight="1">
      <c r="D205" s="300"/>
      <c r="E205" s="82" t="s">
        <v>14</v>
      </c>
      <c r="F205" s="82"/>
      <c r="G205" s="164"/>
      <c r="H205" s="529"/>
      <c r="I205" s="259">
        <f>ROUNDUP((('UK-R-Coffee Tables'!H184)*USD_per_GBP)*(1-UK_VAT),-1)</f>
        <v>690</v>
      </c>
    </row>
    <row r="206" spans="1:9" ht="29.1" customHeight="1">
      <c r="D206" s="300"/>
      <c r="E206" s="129"/>
      <c r="F206" s="129"/>
    </row>
    <row r="207" spans="1:9" ht="29.1" customHeight="1">
      <c r="D207" s="300"/>
      <c r="E207" s="129"/>
      <c r="F207" s="129"/>
      <c r="I207" s="135"/>
    </row>
    <row r="208" spans="1:9" ht="68.25" customHeight="1">
      <c r="D208" s="300"/>
    </row>
    <row r="210" spans="1:9" ht="48.75">
      <c r="A210" s="278"/>
      <c r="B210" s="354" t="s">
        <v>35</v>
      </c>
      <c r="C210" s="3"/>
      <c r="D210" s="3"/>
      <c r="E210" s="41"/>
      <c r="F210" s="41"/>
      <c r="G210" s="42"/>
      <c r="H210" s="531"/>
      <c r="I210" s="41"/>
    </row>
    <row r="211" spans="1:9" s="69" customFormat="1">
      <c r="A211" s="26"/>
      <c r="B211" s="26" t="s">
        <v>29</v>
      </c>
      <c r="C211" s="26"/>
      <c r="D211" s="26"/>
      <c r="E211" s="28" t="s">
        <v>0</v>
      </c>
      <c r="F211" s="705" t="s">
        <v>79</v>
      </c>
      <c r="G211" s="706"/>
      <c r="H211" s="140" t="s">
        <v>341</v>
      </c>
      <c r="I211" s="266" t="s">
        <v>82</v>
      </c>
    </row>
    <row r="212" spans="1:9" ht="29.1" customHeight="1">
      <c r="A212" s="1"/>
      <c r="B212" s="1"/>
      <c r="D212" s="264"/>
      <c r="E212" s="16"/>
      <c r="F212" s="17" t="s">
        <v>116</v>
      </c>
      <c r="G212" s="191" t="s">
        <v>149</v>
      </c>
      <c r="H212" s="18"/>
      <c r="I212" s="46"/>
    </row>
    <row r="213" spans="1:9" ht="29.1" customHeight="1">
      <c r="A213" s="1"/>
      <c r="E213" s="16" t="s">
        <v>2</v>
      </c>
      <c r="F213" s="24" t="s">
        <v>51</v>
      </c>
      <c r="G213" s="24" t="s">
        <v>143</v>
      </c>
      <c r="H213" s="216">
        <f>ROUNDUP((('UK-R-Coffee Tables'!G189)*USD_per_GBP)*(1-UK_VAT),-1)</f>
        <v>2680</v>
      </c>
      <c r="I213" s="216">
        <f>ROUNDUP((('UK-R-Coffee Tables'!H189)*USD_per_GBP)*(1-UK_VAT),-1)</f>
        <v>4460</v>
      </c>
    </row>
    <row r="214" spans="1:9" s="530" customFormat="1" ht="29.1" customHeight="1">
      <c r="A214" s="1"/>
      <c r="B214" s="284"/>
      <c r="C214" s="284"/>
      <c r="D214" s="284"/>
      <c r="E214" s="16" t="s">
        <v>3</v>
      </c>
      <c r="F214" s="24" t="s">
        <v>57</v>
      </c>
      <c r="G214" s="24" t="s">
        <v>159</v>
      </c>
      <c r="H214" s="216">
        <f>ROUNDUP((('UK-R-Coffee Tables'!G190)*USD_per_GBP)*(1-UK_VAT),-1)</f>
        <v>3240</v>
      </c>
      <c r="I214" s="216">
        <f>ROUNDUP((('UK-R-Coffee Tables'!H190)*USD_per_GBP)*(1-UK_VAT),-1)</f>
        <v>5400</v>
      </c>
    </row>
    <row r="215" spans="1:9" ht="29.1" customHeight="1">
      <c r="A215" s="1"/>
      <c r="E215" s="16" t="s">
        <v>4</v>
      </c>
      <c r="F215" s="24" t="s">
        <v>62</v>
      </c>
      <c r="G215" s="24" t="s">
        <v>160</v>
      </c>
      <c r="H215" s="216">
        <f>ROUNDUP((('UK-R-Coffee Tables'!G191)*USD_per_GBP)*(1-UK_VAT),-1)</f>
        <v>3860</v>
      </c>
      <c r="I215" s="216">
        <f>ROUNDUP((('UK-R-Coffee Tables'!H191)*USD_per_GBP)*(1-UK_VAT),-1)</f>
        <v>6420</v>
      </c>
    </row>
    <row r="216" spans="1:9" ht="29.1" customHeight="1">
      <c r="A216" s="1"/>
      <c r="E216" s="16" t="s">
        <v>5</v>
      </c>
      <c r="F216" s="24" t="s">
        <v>59</v>
      </c>
      <c r="G216" s="24" t="s">
        <v>146</v>
      </c>
      <c r="H216" s="216">
        <f>ROUNDUP((('UK-R-Coffee Tables'!G192)*USD_per_GBP)*(1-UK_VAT),-1)</f>
        <v>5250</v>
      </c>
      <c r="I216" s="216">
        <f>ROUNDUP((('UK-R-Coffee Tables'!H192)*USD_per_GBP)*(1-UK_VAT),-1)</f>
        <v>8740</v>
      </c>
    </row>
    <row r="217" spans="1:9" ht="29.1" customHeight="1">
      <c r="D217" s="300"/>
      <c r="E217" s="24"/>
      <c r="F217" s="24"/>
      <c r="I217" s="135"/>
    </row>
    <row r="218" spans="1:9" ht="29.1" customHeight="1">
      <c r="E218" s="193" t="s">
        <v>22</v>
      </c>
      <c r="F218" s="193"/>
    </row>
    <row r="219" spans="1:9" ht="29.1" customHeight="1">
      <c r="D219" s="300"/>
      <c r="E219" s="129"/>
      <c r="F219" s="129"/>
    </row>
    <row r="220" spans="1:9" ht="29.1" customHeight="1">
      <c r="D220" s="300"/>
    </row>
    <row r="221" spans="1:9" ht="29.1" customHeight="1">
      <c r="D221" s="300"/>
      <c r="E221" s="82" t="s">
        <v>14</v>
      </c>
      <c r="F221" s="82"/>
      <c r="G221" s="164"/>
      <c r="H221" s="529"/>
      <c r="I221" s="259">
        <f>ROUNDUP((('UK-R-Coffee Tables'!H197)*USD_per_GBP)*(1-UK_VAT),-1)</f>
        <v>690</v>
      </c>
    </row>
    <row r="222" spans="1:9" ht="147" customHeight="1">
      <c r="D222" s="300"/>
      <c r="E222" s="129"/>
      <c r="F222" s="129"/>
    </row>
    <row r="223" spans="1:9" s="69" customFormat="1">
      <c r="A223" s="26"/>
      <c r="B223" s="26" t="s">
        <v>15</v>
      </c>
      <c r="C223" s="26"/>
      <c r="D223" s="26"/>
      <c r="E223" s="28" t="s">
        <v>0</v>
      </c>
      <c r="F223" s="705" t="s">
        <v>79</v>
      </c>
      <c r="G223" s="706"/>
      <c r="H223" s="140" t="s">
        <v>341</v>
      </c>
      <c r="I223" s="266" t="s">
        <v>82</v>
      </c>
    </row>
    <row r="224" spans="1:9" ht="29.1" customHeight="1">
      <c r="A224" s="1"/>
      <c r="B224" s="1"/>
      <c r="D224" s="264"/>
      <c r="E224" s="16"/>
      <c r="F224" s="17" t="s">
        <v>116</v>
      </c>
      <c r="G224" s="191" t="s">
        <v>149</v>
      </c>
      <c r="H224" s="18"/>
      <c r="I224" s="46"/>
    </row>
    <row r="225" spans="1:9" s="530" customFormat="1" ht="29.1" customHeight="1">
      <c r="A225" s="1"/>
      <c r="B225" s="284"/>
      <c r="C225" s="284"/>
      <c r="D225" s="284"/>
      <c r="E225" s="16" t="s">
        <v>2</v>
      </c>
      <c r="F225" s="64" t="s">
        <v>16</v>
      </c>
      <c r="G225" s="24" t="s">
        <v>134</v>
      </c>
      <c r="H225" s="216">
        <f>ROUNDUP((('UK-R-Coffee Tables'!G201)*USD_per_GBP)*(1-UK_VAT),-1)</f>
        <v>3080</v>
      </c>
      <c r="I225" s="216">
        <f>ROUNDUP((('UK-R-Coffee Tables'!H201)*USD_per_GBP)*(1-UK_VAT),-1)</f>
        <v>5600</v>
      </c>
    </row>
    <row r="226" spans="1:9" ht="29.1" customHeight="1">
      <c r="A226" s="1"/>
      <c r="E226" s="16" t="s">
        <v>3</v>
      </c>
      <c r="F226" s="64" t="s">
        <v>17</v>
      </c>
      <c r="G226" s="24" t="s">
        <v>154</v>
      </c>
      <c r="H226" s="216">
        <f>ROUNDUP((('UK-R-Coffee Tables'!G202)*USD_per_GBP)*(1-UK_VAT),-1)</f>
        <v>4440</v>
      </c>
      <c r="I226" s="216">
        <f>ROUNDUP((('UK-R-Coffee Tables'!H202)*USD_per_GBP)*(1-UK_VAT),-1)</f>
        <v>8070</v>
      </c>
    </row>
    <row r="227" spans="1:9" ht="29.1" customHeight="1">
      <c r="A227" s="1"/>
      <c r="E227" s="16" t="s">
        <v>4</v>
      </c>
      <c r="F227" s="64" t="s">
        <v>55</v>
      </c>
      <c r="G227" s="24" t="s">
        <v>155</v>
      </c>
      <c r="H227" s="216">
        <f>ROUNDUP((('UK-R-Coffee Tables'!G203)*USD_per_GBP)*(1-UK_VAT),-1)</f>
        <v>6040</v>
      </c>
      <c r="I227" s="216">
        <f>ROUNDUP((('UK-R-Coffee Tables'!H203)*USD_per_GBP)*(1-UK_VAT),-1)</f>
        <v>10970</v>
      </c>
    </row>
    <row r="228" spans="1:9" ht="29.1" customHeight="1">
      <c r="E228" s="24"/>
      <c r="F228" s="24"/>
    </row>
    <row r="229" spans="1:9" ht="29.1" customHeight="1">
      <c r="E229" s="193" t="s">
        <v>22</v>
      </c>
      <c r="F229" s="193"/>
    </row>
    <row r="230" spans="1:9" ht="29.1" customHeight="1">
      <c r="E230" s="129"/>
      <c r="F230" s="129"/>
    </row>
    <row r="231" spans="1:9" ht="29.1" customHeight="1"/>
    <row r="232" spans="1:9" ht="29.1" customHeight="1">
      <c r="E232" s="82" t="s">
        <v>14</v>
      </c>
      <c r="F232" s="82"/>
      <c r="G232" s="164"/>
      <c r="H232" s="529"/>
      <c r="I232" s="259">
        <f>ROUNDUP((('UK-R-Coffee Tables'!H208)*USD_per_GBP)*(1-UK_VAT),-1)</f>
        <v>690</v>
      </c>
    </row>
    <row r="233" spans="1:9" ht="29.1" customHeight="1">
      <c r="E233" s="129"/>
      <c r="F233" s="129"/>
    </row>
    <row r="234" spans="1:9" ht="29.1" customHeight="1">
      <c r="E234" s="129"/>
      <c r="F234" s="129"/>
      <c r="I234" s="135"/>
    </row>
    <row r="235" spans="1:9" ht="62.25" customHeight="1"/>
    <row r="236" spans="1:9" ht="27" customHeight="1">
      <c r="B236" s="385"/>
      <c r="C236" s="533"/>
      <c r="D236" s="533"/>
      <c r="E236" s="23"/>
      <c r="F236" s="23"/>
      <c r="G236" s="16"/>
      <c r="H236" s="20"/>
      <c r="I236" s="23"/>
    </row>
    <row r="237" spans="1:9" s="69" customFormat="1">
      <c r="A237" s="26"/>
      <c r="B237" s="26" t="s">
        <v>20</v>
      </c>
      <c r="C237" s="26"/>
      <c r="D237" s="26"/>
      <c r="E237" s="28" t="s">
        <v>0</v>
      </c>
      <c r="F237" s="705" t="s">
        <v>79</v>
      </c>
      <c r="G237" s="706"/>
      <c r="H237" s="140" t="s">
        <v>341</v>
      </c>
      <c r="I237" s="266" t="s">
        <v>82</v>
      </c>
    </row>
    <row r="238" spans="1:9" ht="29.1" customHeight="1">
      <c r="A238" s="1"/>
      <c r="B238" s="1"/>
      <c r="D238" s="264"/>
      <c r="E238" s="16"/>
      <c r="F238" s="183" t="s">
        <v>116</v>
      </c>
      <c r="G238" s="183" t="s">
        <v>149</v>
      </c>
      <c r="H238" s="45"/>
      <c r="I238" s="46"/>
    </row>
    <row r="239" spans="1:9" ht="29.1" customHeight="1">
      <c r="A239" s="1"/>
      <c r="E239" s="16" t="s">
        <v>2</v>
      </c>
      <c r="F239" s="24" t="s">
        <v>60</v>
      </c>
      <c r="G239" s="24" t="s">
        <v>156</v>
      </c>
      <c r="H239" s="216">
        <f>ROUNDUP((('UK-R-Coffee Tables'!G217)*USD_per_GBP)*(1-UK_VAT),-1)</f>
        <v>3350</v>
      </c>
      <c r="I239" s="216">
        <f>ROUNDUP((('UK-R-Coffee Tables'!H217)*USD_per_GBP)*(1-UK_VAT),-1)</f>
        <v>6310</v>
      </c>
    </row>
    <row r="240" spans="1:9" ht="29.1" customHeight="1">
      <c r="A240" s="1"/>
      <c r="E240" s="16" t="s">
        <v>3</v>
      </c>
      <c r="F240" s="24" t="s">
        <v>49</v>
      </c>
      <c r="G240" s="24" t="s">
        <v>157</v>
      </c>
      <c r="H240" s="216">
        <f>ROUNDUP((('UK-R-Coffee Tables'!G218)*USD_per_GBP)*(1-UK_VAT),-1)</f>
        <v>4000</v>
      </c>
      <c r="I240" s="216">
        <f>ROUNDUP((('UK-R-Coffee Tables'!H218)*USD_per_GBP)*(1-UK_VAT),-1)</f>
        <v>7530</v>
      </c>
    </row>
    <row r="241" spans="1:9" s="530" customFormat="1" ht="29.1" customHeight="1">
      <c r="A241" s="1"/>
      <c r="B241" s="284"/>
      <c r="C241" s="284"/>
      <c r="D241" s="284"/>
      <c r="E241" s="16" t="s">
        <v>4</v>
      </c>
      <c r="F241" s="24" t="s">
        <v>61</v>
      </c>
      <c r="G241" s="24" t="s">
        <v>158</v>
      </c>
      <c r="H241" s="216">
        <f>ROUNDUP((('UK-R-Coffee Tables'!G219)*USD_per_GBP)*(1-UK_VAT),-1)</f>
        <v>5470</v>
      </c>
      <c r="I241" s="216">
        <f>ROUNDUP((('UK-R-Coffee Tables'!H219)*USD_per_GBP)*(1-UK_VAT),-1)</f>
        <v>10290</v>
      </c>
    </row>
    <row r="242" spans="1:9" ht="29.1" customHeight="1">
      <c r="E242" s="24"/>
      <c r="F242" s="24"/>
      <c r="G242" s="16"/>
      <c r="H242" s="216"/>
    </row>
    <row r="243" spans="1:9" ht="29.1" customHeight="1">
      <c r="E243" s="193" t="s">
        <v>22</v>
      </c>
      <c r="F243" s="193"/>
    </row>
    <row r="244" spans="1:9" ht="29.1" customHeight="1">
      <c r="E244" s="129"/>
      <c r="F244" s="129"/>
    </row>
    <row r="245" spans="1:9" ht="29.1" customHeight="1"/>
    <row r="246" spans="1:9" ht="29.1" customHeight="1">
      <c r="E246" s="82" t="s">
        <v>14</v>
      </c>
      <c r="F246" s="82"/>
      <c r="G246" s="164"/>
      <c r="H246" s="529"/>
      <c r="I246" s="259">
        <f>ROUNDUP((('UK-R-Coffee Tables'!H224)*USD_per_GBP)*(1-UK_VAT),-1)</f>
        <v>690</v>
      </c>
    </row>
    <row r="247" spans="1:9" ht="29.1" customHeight="1">
      <c r="E247" s="129"/>
      <c r="F247" s="129"/>
    </row>
    <row r="248" spans="1:9" ht="29.1" customHeight="1">
      <c r="E248" s="129"/>
      <c r="F248" s="129"/>
    </row>
    <row r="249" spans="1:9" ht="29.1" customHeight="1">
      <c r="E249" s="129"/>
      <c r="F249" s="129"/>
    </row>
    <row r="250" spans="1:9" ht="29.1" customHeight="1">
      <c r="E250" s="129"/>
      <c r="F250" s="129"/>
    </row>
    <row r="251" spans="1:9" ht="29.1" customHeight="1">
      <c r="E251" s="129"/>
      <c r="F251" s="129"/>
    </row>
    <row r="252" spans="1:9" ht="29.1" customHeight="1">
      <c r="E252" s="129"/>
      <c r="F252" s="129"/>
      <c r="I252" s="135"/>
    </row>
    <row r="253" spans="1:9" ht="48.75">
      <c r="A253" s="278"/>
      <c r="B253" s="25" t="s">
        <v>31</v>
      </c>
      <c r="C253" s="3"/>
      <c r="D253" s="3"/>
      <c r="E253" s="41"/>
      <c r="F253" s="41"/>
      <c r="G253" s="42"/>
      <c r="H253" s="531"/>
      <c r="I253" s="41"/>
    </row>
    <row r="254" spans="1:9" s="69" customFormat="1">
      <c r="A254" s="26"/>
      <c r="B254" s="26" t="s">
        <v>8</v>
      </c>
      <c r="C254" s="26"/>
      <c r="D254" s="26"/>
      <c r="E254" s="28" t="s">
        <v>0</v>
      </c>
      <c r="F254" s="705" t="s">
        <v>79</v>
      </c>
      <c r="G254" s="706"/>
      <c r="H254" s="140" t="s">
        <v>324</v>
      </c>
      <c r="I254" s="84"/>
    </row>
    <row r="255" spans="1:9" ht="29.1" customHeight="1">
      <c r="A255" s="1"/>
      <c r="B255" s="1"/>
      <c r="D255" s="264"/>
      <c r="E255" s="16"/>
      <c r="F255" s="183" t="s">
        <v>116</v>
      </c>
      <c r="G255" s="191" t="s">
        <v>149</v>
      </c>
      <c r="H255" s="18"/>
      <c r="I255" s="46"/>
    </row>
    <row r="256" spans="1:9" s="530" customFormat="1" ht="29.1" customHeight="1">
      <c r="A256" s="1"/>
      <c r="B256" s="284"/>
      <c r="C256" s="284"/>
      <c r="D256" s="284"/>
      <c r="E256" s="16" t="s">
        <v>2</v>
      </c>
      <c r="F256" s="64" t="s">
        <v>49</v>
      </c>
      <c r="G256" s="64" t="s">
        <v>151</v>
      </c>
      <c r="H256" s="216">
        <f>ROUNDUP((('UK-R-Coffee Tables'!G229)*USD_per_GBP)*(1-UK_VAT),-1)</f>
        <v>3730</v>
      </c>
      <c r="I256" s="14"/>
    </row>
    <row r="257" spans="1:9" ht="29.1" customHeight="1">
      <c r="A257" s="1"/>
      <c r="E257" s="16" t="s">
        <v>4</v>
      </c>
      <c r="F257" s="64" t="s">
        <v>50</v>
      </c>
      <c r="G257" s="64" t="s">
        <v>152</v>
      </c>
      <c r="H257" s="216">
        <f>ROUNDUP((('UK-R-Coffee Tables'!G230)*USD_per_GBP)*(1-UK_VAT),-1)</f>
        <v>4130</v>
      </c>
    </row>
    <row r="258" spans="1:9" ht="29.1" customHeight="1">
      <c r="E258" s="16"/>
      <c r="F258" s="16"/>
    </row>
    <row r="259" spans="1:9" ht="29.1" customHeight="1">
      <c r="E259" s="193" t="s">
        <v>22</v>
      </c>
      <c r="F259" s="193"/>
    </row>
    <row r="260" spans="1:9" ht="29.1" customHeight="1">
      <c r="D260" s="300"/>
      <c r="E260" s="129"/>
      <c r="F260" s="129"/>
    </row>
    <row r="261" spans="1:9" ht="29.1" customHeight="1">
      <c r="D261" s="300"/>
    </row>
    <row r="262" spans="1:9" ht="29.1" customHeight="1">
      <c r="D262" s="300"/>
      <c r="E262" s="82" t="s">
        <v>14</v>
      </c>
      <c r="F262" s="82"/>
      <c r="G262" s="164"/>
      <c r="H262" s="529"/>
      <c r="I262" s="259">
        <f>ROUNDUP((('UK-R-Coffee Tables'!H235)*USD_per_GBP)*(1-UK_VAT),-1)</f>
        <v>820</v>
      </c>
    </row>
    <row r="263" spans="1:9" ht="29.1" customHeight="1">
      <c r="D263" s="300"/>
      <c r="E263" s="23"/>
      <c r="F263" s="23"/>
      <c r="I263" s="135"/>
    </row>
    <row r="264" spans="1:9" ht="136.5" customHeight="1">
      <c r="D264" s="300"/>
      <c r="E264" s="23"/>
      <c r="F264" s="23"/>
      <c r="I264" s="135"/>
    </row>
    <row r="265" spans="1:9" ht="48.75">
      <c r="A265" s="278"/>
      <c r="B265" s="25" t="s">
        <v>31</v>
      </c>
      <c r="C265" s="3"/>
      <c r="D265" s="3"/>
      <c r="E265" s="41"/>
      <c r="F265" s="41"/>
      <c r="G265" s="42"/>
      <c r="H265" s="531"/>
      <c r="I265" s="41"/>
    </row>
    <row r="266" spans="1:9" s="69" customFormat="1">
      <c r="A266" s="26"/>
      <c r="B266" s="26" t="s">
        <v>15</v>
      </c>
      <c r="C266" s="26"/>
      <c r="D266" s="26"/>
      <c r="E266" s="28" t="s">
        <v>0</v>
      </c>
      <c r="F266" s="705" t="s">
        <v>79</v>
      </c>
      <c r="G266" s="706"/>
      <c r="H266" s="140" t="s">
        <v>324</v>
      </c>
      <c r="I266" s="84"/>
    </row>
    <row r="267" spans="1:9" ht="29.1" customHeight="1">
      <c r="A267" s="1"/>
      <c r="B267" s="1"/>
      <c r="D267" s="264"/>
      <c r="E267" s="16"/>
      <c r="F267" s="183" t="s">
        <v>116</v>
      </c>
      <c r="G267" s="191" t="s">
        <v>149</v>
      </c>
      <c r="H267" s="18"/>
      <c r="I267" s="46"/>
    </row>
    <row r="268" spans="1:9" s="530" customFormat="1" ht="29.1" customHeight="1">
      <c r="A268" s="1"/>
      <c r="B268" s="284"/>
      <c r="C268" s="284"/>
      <c r="D268" s="284"/>
      <c r="E268" s="48" t="s">
        <v>2</v>
      </c>
      <c r="F268" s="64" t="s">
        <v>16</v>
      </c>
      <c r="G268" s="24" t="s">
        <v>134</v>
      </c>
      <c r="H268" s="216">
        <f>ROUNDUP((('UK-R-Coffee Tables'!G241)*USD_per_GBP)*(1-UK_VAT),-1)</f>
        <v>4780</v>
      </c>
      <c r="I268" s="14"/>
    </row>
    <row r="269" spans="1:9" ht="29.1" customHeight="1">
      <c r="A269" s="1"/>
      <c r="E269" s="16" t="s">
        <v>4</v>
      </c>
      <c r="F269" s="24" t="s">
        <v>342</v>
      </c>
      <c r="G269" s="24" t="s">
        <v>154</v>
      </c>
      <c r="H269" s="216">
        <f>ROUNDUP((('UK-R-Coffee Tables'!G242)*USD_per_GBP)*(1-UK_VAT),-1)</f>
        <v>5010</v>
      </c>
    </row>
    <row r="270" spans="1:9" ht="29.1" customHeight="1">
      <c r="E270" s="16" t="s">
        <v>5</v>
      </c>
      <c r="F270" s="24" t="s">
        <v>744</v>
      </c>
      <c r="G270" s="22" t="s">
        <v>155</v>
      </c>
      <c r="H270" s="216">
        <f>ROUNDUP((('UK-R-Coffee Tables'!G243)*USD_per_GBP)*(1-UK_VAT),-1)</f>
        <v>6010</v>
      </c>
    </row>
    <row r="271" spans="1:9" ht="29.1" customHeight="1">
      <c r="E271" s="193" t="s">
        <v>22</v>
      </c>
      <c r="F271" s="193"/>
    </row>
    <row r="272" spans="1:9" ht="29.1" customHeight="1">
      <c r="D272" s="300"/>
      <c r="E272" s="129"/>
      <c r="F272" s="129"/>
    </row>
    <row r="273" spans="1:9" ht="29.1" customHeight="1">
      <c r="D273" s="300"/>
    </row>
    <row r="274" spans="1:9" ht="29.1" customHeight="1">
      <c r="D274" s="300"/>
      <c r="E274" s="82" t="s">
        <v>14</v>
      </c>
      <c r="F274" s="82"/>
      <c r="G274" s="164"/>
      <c r="H274" s="529"/>
      <c r="I274" s="259">
        <f>ROUNDUP((('UK-R-Coffee Tables'!H247)*USD_per_GBP)*(1-UK_VAT),-1)</f>
        <v>900</v>
      </c>
    </row>
    <row r="275" spans="1:9" ht="145.5" customHeight="1">
      <c r="D275" s="300"/>
      <c r="E275" s="23"/>
      <c r="F275" s="23"/>
      <c r="I275" s="135"/>
    </row>
    <row r="276" spans="1:9" ht="48.75">
      <c r="A276" s="278"/>
      <c r="B276" s="25" t="s">
        <v>516</v>
      </c>
      <c r="C276" s="3"/>
      <c r="D276" s="3"/>
      <c r="E276" s="41"/>
      <c r="F276" s="41"/>
      <c r="G276" s="42"/>
      <c r="H276" s="531"/>
      <c r="I276" s="41"/>
    </row>
    <row r="277" spans="1:9">
      <c r="A277" s="26"/>
      <c r="B277" s="26" t="s">
        <v>15</v>
      </c>
      <c r="C277" s="26"/>
      <c r="D277" s="26"/>
      <c r="E277" s="28" t="s">
        <v>0</v>
      </c>
      <c r="F277" s="705" t="s">
        <v>79</v>
      </c>
      <c r="G277" s="706"/>
      <c r="H277" s="140" t="s">
        <v>323</v>
      </c>
      <c r="I277" s="84"/>
    </row>
    <row r="278" spans="1:9">
      <c r="A278" s="1"/>
      <c r="B278" s="1"/>
      <c r="D278" s="264"/>
      <c r="E278" s="16"/>
      <c r="F278" s="183" t="s">
        <v>116</v>
      </c>
      <c r="G278" s="191" t="s">
        <v>149</v>
      </c>
      <c r="H278" s="18"/>
      <c r="I278" s="46"/>
    </row>
    <row r="279" spans="1:9">
      <c r="A279" s="1"/>
      <c r="E279" s="16" t="s">
        <v>2</v>
      </c>
      <c r="F279" s="64" t="s">
        <v>16</v>
      </c>
      <c r="G279" s="24" t="s">
        <v>134</v>
      </c>
      <c r="H279" s="216">
        <f>ROUNDUP((('UK-R-Coffee Tables'!G253)*USD_per_GBP)*(1-UK_VAT),-1)</f>
        <v>4150</v>
      </c>
    </row>
    <row r="280" spans="1:9">
      <c r="A280" s="1"/>
      <c r="E280" s="16" t="s">
        <v>4</v>
      </c>
      <c r="F280" s="24" t="s">
        <v>342</v>
      </c>
      <c r="G280" s="24" t="s">
        <v>154</v>
      </c>
      <c r="H280" s="216">
        <f>ROUNDUP((('UK-R-Coffee Tables'!G254)*USD_per_GBP)*(1-UK_VAT),-1)</f>
        <v>4540</v>
      </c>
    </row>
    <row r="281" spans="1:9">
      <c r="G281" s="16"/>
      <c r="H281" s="20"/>
    </row>
    <row r="282" spans="1:9">
      <c r="E282" s="193" t="s">
        <v>22</v>
      </c>
      <c r="F282" s="193"/>
      <c r="G282" s="67"/>
      <c r="H282" s="67"/>
      <c r="I282" s="9"/>
    </row>
    <row r="283" spans="1:9">
      <c r="E283" s="169"/>
      <c r="F283" s="169"/>
      <c r="G283" s="67"/>
      <c r="H283" s="67"/>
      <c r="I283" s="9"/>
    </row>
    <row r="284" spans="1:9">
      <c r="D284" s="300"/>
      <c r="E284" s="81" t="s">
        <v>14</v>
      </c>
      <c r="F284" s="81"/>
      <c r="G284" s="160"/>
      <c r="H284" s="160"/>
      <c r="I284" s="259">
        <f>ROUNDUP((('UK-R-Coffee Tables'!H258)*USD_per_GBP)*(1-UK_VAT),-1)</f>
        <v>900</v>
      </c>
    </row>
    <row r="285" spans="1:9">
      <c r="D285" s="300"/>
      <c r="E285" s="24"/>
      <c r="F285" s="24"/>
      <c r="G285" s="67"/>
      <c r="H285" s="67"/>
      <c r="I285" s="143"/>
    </row>
    <row r="286" spans="1:9">
      <c r="D286" s="300"/>
      <c r="E286" s="24" t="s">
        <v>544</v>
      </c>
      <c r="F286" s="24"/>
      <c r="G286" s="67"/>
      <c r="H286" s="67"/>
      <c r="I286" s="216"/>
    </row>
    <row r="287" spans="1:9">
      <c r="D287" s="300"/>
      <c r="E287" s="81" t="s">
        <v>545</v>
      </c>
      <c r="F287" s="82"/>
      <c r="G287" s="164"/>
      <c r="H287" s="529"/>
      <c r="I287" s="259">
        <f>ROUNDUP((('UK-R-Coffee Tables'!H261)*USD_per_GBP)*(1-UK_VAT),-1)</f>
        <v>1830</v>
      </c>
    </row>
    <row r="288" spans="1:9" ht="81" customHeight="1">
      <c r="D288" s="300"/>
      <c r="E288" s="23"/>
      <c r="F288" s="23"/>
      <c r="I288" s="135"/>
    </row>
    <row r="289" spans="1:9">
      <c r="D289" s="300"/>
      <c r="E289" s="23"/>
      <c r="F289" s="23"/>
      <c r="I289" s="135"/>
    </row>
    <row r="290" spans="1:9">
      <c r="D290" s="300"/>
      <c r="E290" s="23"/>
      <c r="F290" s="23"/>
      <c r="I290" s="135"/>
    </row>
    <row r="291" spans="1:9" ht="48.75">
      <c r="A291" s="278"/>
      <c r="B291" s="25" t="s">
        <v>32</v>
      </c>
      <c r="C291" s="3"/>
      <c r="D291" s="3"/>
      <c r="E291" s="41"/>
      <c r="F291" s="41"/>
      <c r="G291" s="42"/>
      <c r="H291" s="531"/>
      <c r="I291" s="41"/>
    </row>
    <row r="292" spans="1:9" s="69" customFormat="1">
      <c r="A292" s="26"/>
      <c r="B292" s="26" t="s">
        <v>15</v>
      </c>
      <c r="C292" s="26"/>
      <c r="D292" s="26"/>
      <c r="E292" s="28" t="s">
        <v>0</v>
      </c>
      <c r="F292" s="705" t="s">
        <v>79</v>
      </c>
      <c r="G292" s="706"/>
      <c r="H292" s="140" t="s">
        <v>323</v>
      </c>
      <c r="I292" s="84"/>
    </row>
    <row r="293" spans="1:9" ht="29.1" customHeight="1">
      <c r="A293" s="1"/>
      <c r="B293" s="1"/>
      <c r="D293" s="264"/>
      <c r="E293" s="16"/>
      <c r="F293" s="183" t="s">
        <v>116</v>
      </c>
      <c r="G293" s="191" t="s">
        <v>149</v>
      </c>
      <c r="H293" s="18"/>
      <c r="I293" s="46"/>
    </row>
    <row r="294" spans="1:9" ht="29.1" customHeight="1">
      <c r="A294" s="1"/>
      <c r="E294" s="16" t="s">
        <v>2</v>
      </c>
      <c r="F294" s="64" t="s">
        <v>16</v>
      </c>
      <c r="G294" s="24" t="s">
        <v>134</v>
      </c>
      <c r="H294" s="216">
        <f>ROUNDUP((('UK-R-Coffee Tables'!G267)*USD_per_GBP)*(1-UK_VAT),-1)</f>
        <v>4130</v>
      </c>
    </row>
    <row r="295" spans="1:9" s="530" customFormat="1" ht="29.1" customHeight="1">
      <c r="A295" s="1"/>
      <c r="B295" s="284"/>
      <c r="C295" s="284"/>
      <c r="D295" s="284"/>
      <c r="E295" s="16" t="s">
        <v>4</v>
      </c>
      <c r="F295" s="64" t="s">
        <v>17</v>
      </c>
      <c r="G295" s="24" t="s">
        <v>154</v>
      </c>
      <c r="H295" s="216">
        <f>ROUNDUP((('UK-R-Coffee Tables'!G268)*USD_per_GBP)*(1-UK_VAT),-1)</f>
        <v>5360</v>
      </c>
      <c r="I295" s="14"/>
    </row>
    <row r="296" spans="1:9" ht="29.1" customHeight="1">
      <c r="G296" s="16"/>
      <c r="H296" s="20"/>
    </row>
    <row r="297" spans="1:9" ht="29.1" customHeight="1">
      <c r="E297" s="193" t="s">
        <v>22</v>
      </c>
      <c r="F297" s="193"/>
    </row>
    <row r="298" spans="1:9" ht="29.1" customHeight="1">
      <c r="E298" s="129"/>
      <c r="F298" s="129"/>
      <c r="G298" s="16"/>
      <c r="H298" s="20"/>
    </row>
    <row r="299" spans="1:9" ht="29.1" customHeight="1">
      <c r="D299" s="300"/>
    </row>
    <row r="300" spans="1:9" ht="29.1" customHeight="1">
      <c r="D300" s="300"/>
      <c r="E300" s="82" t="s">
        <v>84</v>
      </c>
      <c r="F300" s="82"/>
      <c r="G300" s="164"/>
      <c r="H300" s="529"/>
      <c r="I300" s="259">
        <f>ROUNDUP((('UK-R-Coffee Tables'!H273)*USD_per_GBP)*(1-UK_VAT),-1)</f>
        <v>3210</v>
      </c>
    </row>
    <row r="301" spans="1:9" ht="29.1" customHeight="1">
      <c r="D301" s="300"/>
      <c r="E301" s="23"/>
      <c r="F301" s="23"/>
      <c r="I301" s="216"/>
    </row>
    <row r="302" spans="1:9" ht="29.1" customHeight="1">
      <c r="D302" s="300"/>
      <c r="E302" s="82" t="s">
        <v>14</v>
      </c>
      <c r="F302" s="82"/>
      <c r="G302" s="164"/>
      <c r="H302" s="529"/>
      <c r="I302" s="259">
        <f>ROUNDUP((('UK-R-Coffee Tables'!H275)*USD_per_GBP)*(1-UK_VAT),-1)</f>
        <v>690</v>
      </c>
    </row>
    <row r="303" spans="1:9" ht="29.1" customHeight="1">
      <c r="D303" s="300"/>
      <c r="E303" s="23"/>
      <c r="F303" s="23"/>
      <c r="I303" s="135"/>
    </row>
    <row r="304" spans="1:9" ht="57" customHeight="1">
      <c r="D304" s="300"/>
      <c r="E304" s="23"/>
      <c r="F304" s="23"/>
      <c r="I304" s="135"/>
    </row>
    <row r="305" spans="1:10" ht="57" customHeight="1">
      <c r="D305" s="300"/>
      <c r="E305" s="23"/>
      <c r="F305" s="23"/>
      <c r="I305" s="135"/>
    </row>
    <row r="306" spans="1:10" ht="48.75">
      <c r="A306" s="278"/>
      <c r="B306" s="25" t="s">
        <v>36</v>
      </c>
      <c r="C306" s="3"/>
      <c r="D306" s="3"/>
      <c r="E306" s="41"/>
      <c r="F306" s="41"/>
      <c r="G306" s="42"/>
      <c r="H306" s="531"/>
      <c r="I306" s="41"/>
    </row>
    <row r="307" spans="1:10" s="69" customFormat="1">
      <c r="A307" s="26"/>
      <c r="B307" s="26" t="s">
        <v>8</v>
      </c>
      <c r="C307" s="26"/>
      <c r="D307" s="26"/>
      <c r="E307" s="28" t="s">
        <v>0</v>
      </c>
      <c r="F307" s="705" t="s">
        <v>79</v>
      </c>
      <c r="G307" s="706"/>
      <c r="H307" s="140" t="s">
        <v>323</v>
      </c>
      <c r="I307" s="96" t="s">
        <v>733</v>
      </c>
      <c r="J307" s="96" t="s">
        <v>114</v>
      </c>
    </row>
    <row r="308" spans="1:10" ht="76.5" customHeight="1">
      <c r="A308" s="1"/>
      <c r="B308" s="1"/>
      <c r="D308" s="264"/>
      <c r="E308" s="16"/>
      <c r="F308" s="191" t="s">
        <v>116</v>
      </c>
      <c r="G308" s="191" t="s">
        <v>149</v>
      </c>
      <c r="I308" s="220"/>
      <c r="J308" s="616" t="s">
        <v>734</v>
      </c>
    </row>
    <row r="309" spans="1:10" ht="29.1" customHeight="1">
      <c r="A309" s="1"/>
      <c r="E309" s="16" t="s">
        <v>2</v>
      </c>
      <c r="F309" s="64" t="s">
        <v>56</v>
      </c>
      <c r="G309" s="64" t="s">
        <v>150</v>
      </c>
      <c r="H309" s="216">
        <f>ROUNDUP((('UK-R-Coffee Tables'!G289)*USD_per_GBP)*(1-UK_VAT),-1)</f>
        <v>1770</v>
      </c>
      <c r="I309" s="216">
        <f>ROUNDUP((('UK-R-Coffee Tables'!H289)*USD_per_GBP)*(1-UK_VAT),-1)</f>
        <v>2950</v>
      </c>
      <c r="J309" s="216">
        <f>ROUNDUP((('UK-R-Coffee Tables'!I289)*USD_per_GBP)*(1-UK_VAT),-1)</f>
        <v>3190</v>
      </c>
    </row>
    <row r="310" spans="1:10" ht="29.1" customHeight="1">
      <c r="A310" s="1"/>
      <c r="E310" s="16" t="s">
        <v>3</v>
      </c>
      <c r="F310" s="64" t="s">
        <v>49</v>
      </c>
      <c r="G310" s="64" t="s">
        <v>151</v>
      </c>
      <c r="H310" s="216">
        <f>ROUNDUP((('UK-R-Coffee Tables'!G290)*USD_per_GBP)*(1-UK_VAT),-1)</f>
        <v>2260</v>
      </c>
      <c r="I310" s="216">
        <f>ROUNDUP((('UK-R-Coffee Tables'!H290)*USD_per_GBP)*(1-UK_VAT),-1)</f>
        <v>3750</v>
      </c>
      <c r="J310" s="216">
        <f>ROUNDUP((('UK-R-Coffee Tables'!I290)*USD_per_GBP)*(1-UK_VAT),-1)</f>
        <v>4050</v>
      </c>
    </row>
    <row r="311" spans="1:10" ht="29.1" customHeight="1">
      <c r="A311" s="1"/>
      <c r="E311" s="16" t="s">
        <v>4</v>
      </c>
      <c r="F311" s="64" t="s">
        <v>50</v>
      </c>
      <c r="G311" s="64" t="s">
        <v>152</v>
      </c>
      <c r="H311" s="216">
        <f>ROUNDUP((('UK-R-Coffee Tables'!G291)*USD_per_GBP)*(1-UK_VAT),-1)</f>
        <v>3010</v>
      </c>
      <c r="I311" s="216">
        <f>ROUNDUP((('UK-R-Coffee Tables'!H291)*USD_per_GBP)*(1-UK_VAT),-1)</f>
        <v>5000</v>
      </c>
      <c r="J311" s="216">
        <f>ROUNDUP((('UK-R-Coffee Tables'!I291)*USD_per_GBP)*(1-UK_VAT),-1)</f>
        <v>5390</v>
      </c>
    </row>
    <row r="312" spans="1:10" ht="29.1" customHeight="1">
      <c r="G312" s="16"/>
      <c r="H312" s="20"/>
    </row>
    <row r="313" spans="1:10" ht="29.1" customHeight="1">
      <c r="E313" s="193" t="s">
        <v>22</v>
      </c>
      <c r="F313" s="193"/>
    </row>
    <row r="314" spans="1:10" ht="29.1" customHeight="1">
      <c r="D314" s="300"/>
      <c r="E314" s="129"/>
      <c r="F314" s="129"/>
      <c r="G314" s="530"/>
      <c r="H314" s="532"/>
      <c r="I314" s="530"/>
    </row>
    <row r="315" spans="1:10" ht="29.1" customHeight="1"/>
    <row r="316" spans="1:10" ht="29.1" customHeight="1">
      <c r="E316" s="82" t="s">
        <v>14</v>
      </c>
      <c r="F316" s="82"/>
      <c r="G316" s="164"/>
      <c r="H316" s="529"/>
      <c r="I316" s="259">
        <f>ROUNDUP((('UK-R-Coffee Tables'!H296)*USD_per_GBP)*(1-UK_VAT),-1)</f>
        <v>690</v>
      </c>
    </row>
    <row r="317" spans="1:10" s="530" customFormat="1" ht="29.1" customHeight="1">
      <c r="A317" s="284"/>
      <c r="B317" s="284"/>
      <c r="C317" s="284"/>
      <c r="D317" s="284"/>
      <c r="E317" s="129"/>
      <c r="F317" s="129"/>
      <c r="H317" s="532"/>
    </row>
    <row r="318" spans="1:10" s="530" customFormat="1" ht="29.1" customHeight="1">
      <c r="A318" s="284"/>
      <c r="B318" s="284"/>
      <c r="C318" s="284"/>
      <c r="D318" s="284"/>
      <c r="E318" s="129"/>
      <c r="F318" s="129"/>
      <c r="G318" s="19"/>
      <c r="H318" s="364"/>
      <c r="I318" s="135"/>
    </row>
    <row r="319" spans="1:10" s="530" customFormat="1" ht="29.1" customHeight="1">
      <c r="A319" s="284"/>
      <c r="B319" s="284"/>
      <c r="C319" s="284"/>
      <c r="D319" s="284"/>
    </row>
    <row r="320" spans="1:10" s="530" customFormat="1" ht="29.1" customHeight="1">
      <c r="A320" s="284"/>
      <c r="B320" s="284"/>
      <c r="C320" s="284"/>
      <c r="D320" s="284"/>
      <c r="E320" s="24"/>
      <c r="F320" s="24"/>
      <c r="G320" s="19"/>
      <c r="H320" s="364"/>
      <c r="I320" s="135"/>
    </row>
    <row r="321" spans="1:9" s="530" customFormat="1" ht="29.1" customHeight="1">
      <c r="A321" s="284"/>
      <c r="B321" s="284"/>
      <c r="C321" s="284"/>
      <c r="D321" s="284"/>
      <c r="E321" s="24"/>
      <c r="F321" s="24"/>
      <c r="G321" s="19"/>
      <c r="H321" s="364"/>
      <c r="I321" s="135"/>
    </row>
    <row r="322" spans="1:9" s="530" customFormat="1" ht="29.1" customHeight="1">
      <c r="A322" s="284"/>
      <c r="B322" s="284"/>
      <c r="C322" s="284"/>
      <c r="D322" s="284"/>
      <c r="E322" s="24"/>
      <c r="F322" s="24"/>
      <c r="G322" s="19"/>
      <c r="H322" s="364"/>
      <c r="I322" s="135"/>
    </row>
    <row r="323" spans="1:9" ht="48.75">
      <c r="A323" s="278"/>
      <c r="B323" s="25" t="s">
        <v>36</v>
      </c>
      <c r="C323" s="3"/>
      <c r="D323" s="3"/>
      <c r="E323" s="41"/>
      <c r="F323" s="41"/>
      <c r="G323" s="42"/>
      <c r="H323" s="531"/>
      <c r="I323" s="41"/>
    </row>
    <row r="324" spans="1:9" s="69" customFormat="1">
      <c r="A324" s="26"/>
      <c r="B324" s="26" t="s">
        <v>29</v>
      </c>
      <c r="C324" s="26"/>
      <c r="D324" s="26"/>
      <c r="E324" s="28" t="s">
        <v>0</v>
      </c>
      <c r="F324" s="705" t="s">
        <v>79</v>
      </c>
      <c r="G324" s="706"/>
      <c r="H324" s="140" t="s">
        <v>323</v>
      </c>
      <c r="I324" s="96" t="s">
        <v>114</v>
      </c>
    </row>
    <row r="325" spans="1:9" ht="29.1" customHeight="1">
      <c r="A325" s="1"/>
      <c r="B325" s="1"/>
      <c r="D325" s="264"/>
      <c r="E325" s="16"/>
      <c r="F325" s="395" t="s">
        <v>116</v>
      </c>
      <c r="G325" s="191" t="s">
        <v>149</v>
      </c>
      <c r="H325" s="18"/>
      <c r="I325" s="220" t="s">
        <v>219</v>
      </c>
    </row>
    <row r="326" spans="1:9" ht="29.1" customHeight="1">
      <c r="A326" s="1"/>
      <c r="E326" s="16" t="s">
        <v>2</v>
      </c>
      <c r="F326" s="24" t="s">
        <v>51</v>
      </c>
      <c r="G326" s="24" t="s">
        <v>143</v>
      </c>
      <c r="H326" s="216">
        <f>ROUNDUP((('UK-R-Coffee Tables'!G303)*USD_per_GBP)*(1-UK_VAT),-1)</f>
        <v>2680</v>
      </c>
      <c r="I326" s="216">
        <f>ROUNDUP((('UK-R-Coffee Tables'!H303)*USD_per_GBP)*(1-UK_VAT),-1)</f>
        <v>4820</v>
      </c>
    </row>
    <row r="327" spans="1:9" ht="29.1" customHeight="1">
      <c r="E327" s="16" t="s">
        <v>3</v>
      </c>
      <c r="F327" s="24" t="s">
        <v>57</v>
      </c>
      <c r="G327" s="24" t="s">
        <v>159</v>
      </c>
      <c r="H327" s="216">
        <f>ROUNDUP((('UK-R-Coffee Tables'!G304)*USD_per_GBP)*(1-UK_VAT),-1)</f>
        <v>3240</v>
      </c>
      <c r="I327" s="216">
        <f>ROUNDUP((('UK-R-Coffee Tables'!H304)*USD_per_GBP)*(1-UK_VAT),-1)</f>
        <v>5830</v>
      </c>
    </row>
    <row r="328" spans="1:9" ht="29.1" customHeight="1">
      <c r="A328" s="1"/>
      <c r="E328" s="16" t="s">
        <v>4</v>
      </c>
      <c r="F328" s="24" t="s">
        <v>62</v>
      </c>
      <c r="G328" s="24" t="s">
        <v>160</v>
      </c>
      <c r="H328" s="216">
        <f>ROUNDUP((('UK-R-Coffee Tables'!G305)*USD_per_GBP)*(1-UK_VAT),-1)</f>
        <v>3860</v>
      </c>
      <c r="I328" s="216">
        <f>ROUNDUP((('UK-R-Coffee Tables'!H305)*USD_per_GBP)*(1-UK_VAT),-1)</f>
        <v>6940</v>
      </c>
    </row>
    <row r="329" spans="1:9" ht="29.1" customHeight="1">
      <c r="A329" s="1"/>
      <c r="E329" s="16" t="s">
        <v>5</v>
      </c>
      <c r="F329" s="24" t="s">
        <v>59</v>
      </c>
      <c r="G329" s="24" t="s">
        <v>146</v>
      </c>
      <c r="H329" s="216">
        <f>ROUNDUP((('UK-R-Coffee Tables'!G306)*USD_per_GBP)*(1-UK_VAT),-1)</f>
        <v>5250</v>
      </c>
      <c r="I329" s="216">
        <f>ROUNDUP((('UK-R-Coffee Tables'!H306)*USD_per_GBP)*(1-UK_VAT),-1)</f>
        <v>9440</v>
      </c>
    </row>
    <row r="330" spans="1:9" ht="29.1" customHeight="1">
      <c r="G330" s="16"/>
      <c r="H330" s="20"/>
      <c r="I330" s="23"/>
    </row>
    <row r="331" spans="1:9" ht="29.1" customHeight="1">
      <c r="E331" s="193" t="s">
        <v>22</v>
      </c>
      <c r="F331" s="193"/>
      <c r="I331" s="23"/>
    </row>
    <row r="332" spans="1:9" ht="29.1" customHeight="1">
      <c r="D332" s="300"/>
      <c r="E332" s="129"/>
      <c r="F332" s="129"/>
      <c r="G332" s="530"/>
      <c r="H332" s="532"/>
      <c r="I332" s="530"/>
    </row>
    <row r="333" spans="1:9" s="530" customFormat="1" ht="29.1" customHeight="1">
      <c r="A333" s="284"/>
      <c r="B333" s="284"/>
      <c r="C333" s="284"/>
      <c r="D333" s="284"/>
    </row>
    <row r="334" spans="1:9" ht="29.1" customHeight="1">
      <c r="E334" s="82" t="s">
        <v>14</v>
      </c>
      <c r="F334" s="82"/>
      <c r="G334" s="164"/>
      <c r="H334" s="529"/>
      <c r="I334" s="259">
        <f>ROUNDUP((('UK-R-Coffee Tables'!H311)*USD_per_GBP)*(1-UK_VAT),-1)</f>
        <v>690</v>
      </c>
    </row>
    <row r="335" spans="1:9" ht="29.1" customHeight="1">
      <c r="E335" s="129"/>
      <c r="F335" s="129"/>
      <c r="G335" s="530"/>
      <c r="H335" s="532"/>
      <c r="I335" s="530"/>
    </row>
    <row r="336" spans="1:9" ht="29.1" customHeight="1">
      <c r="E336" s="129"/>
      <c r="F336" s="129"/>
      <c r="I336" s="135"/>
    </row>
    <row r="337" spans="1:9" ht="29.1" customHeight="1"/>
    <row r="338" spans="1:9" ht="66" customHeight="1">
      <c r="E338" s="24"/>
      <c r="F338" s="24"/>
      <c r="I338" s="135"/>
    </row>
    <row r="339" spans="1:9" s="69" customFormat="1">
      <c r="A339" s="26"/>
      <c r="B339" s="26" t="s">
        <v>15</v>
      </c>
      <c r="C339" s="26"/>
      <c r="D339" s="26"/>
      <c r="E339" s="28" t="s">
        <v>0</v>
      </c>
      <c r="F339" s="705" t="s">
        <v>79</v>
      </c>
      <c r="G339" s="706"/>
      <c r="H339" s="140" t="s">
        <v>323</v>
      </c>
      <c r="I339" s="96" t="s">
        <v>303</v>
      </c>
    </row>
    <row r="340" spans="1:9" ht="29.1" customHeight="1">
      <c r="A340" s="1"/>
      <c r="B340" s="1"/>
      <c r="D340" s="264"/>
      <c r="E340" s="16"/>
      <c r="F340" s="183" t="s">
        <v>116</v>
      </c>
      <c r="G340" s="191" t="s">
        <v>149</v>
      </c>
      <c r="H340" s="18"/>
      <c r="I340" s="220" t="s">
        <v>219</v>
      </c>
    </row>
    <row r="341" spans="1:9" ht="29.1" customHeight="1">
      <c r="A341" s="1"/>
      <c r="E341" s="16" t="s">
        <v>2</v>
      </c>
      <c r="F341" s="64" t="s">
        <v>16</v>
      </c>
      <c r="G341" s="24" t="s">
        <v>134</v>
      </c>
      <c r="H341" s="216">
        <f>ROUNDUP((('UK-R-Coffee Tables'!G317)*USD_per_GBP)*(1-UK_VAT),-1)</f>
        <v>3360</v>
      </c>
      <c r="I341" s="216">
        <f>ROUNDUP((('UK-R-Coffee Tables'!H317)*USD_per_GBP)*(1-UK_VAT),-1)</f>
        <v>5740</v>
      </c>
    </row>
    <row r="342" spans="1:9" ht="29.1" customHeight="1">
      <c r="A342" s="1"/>
      <c r="E342" s="16" t="s">
        <v>3</v>
      </c>
      <c r="F342" s="64" t="s">
        <v>17</v>
      </c>
      <c r="G342" s="24" t="s">
        <v>154</v>
      </c>
      <c r="H342" s="216">
        <f>ROUNDUP((('UK-R-Coffee Tables'!G318)*USD_per_GBP)*(1-UK_VAT),-1)</f>
        <v>4840</v>
      </c>
      <c r="I342" s="216">
        <f>ROUNDUP((('UK-R-Coffee Tables'!H318)*USD_per_GBP)*(1-UK_VAT),-1)</f>
        <v>8270</v>
      </c>
    </row>
    <row r="343" spans="1:9" ht="29.1" customHeight="1">
      <c r="A343" s="1"/>
      <c r="E343" s="16" t="s">
        <v>4</v>
      </c>
      <c r="F343" s="64" t="s">
        <v>55</v>
      </c>
      <c r="G343" s="24" t="s">
        <v>155</v>
      </c>
      <c r="H343" s="216">
        <f>ROUNDUP((('UK-R-Coffee Tables'!G319)*USD_per_GBP)*(1-UK_VAT),-1)</f>
        <v>6590</v>
      </c>
      <c r="I343" s="216">
        <f>ROUNDUP((('UK-R-Coffee Tables'!H319)*USD_per_GBP)*(1-UK_VAT),-1)</f>
        <v>11250</v>
      </c>
    </row>
    <row r="344" spans="1:9" ht="29.1" customHeight="1">
      <c r="G344" s="16"/>
      <c r="H344" s="20"/>
      <c r="I344" s="23"/>
    </row>
    <row r="345" spans="1:9" ht="29.1" customHeight="1">
      <c r="E345" s="193" t="s">
        <v>22</v>
      </c>
      <c r="F345" s="193"/>
      <c r="I345" s="23"/>
    </row>
    <row r="346" spans="1:9" ht="29.1" customHeight="1">
      <c r="D346" s="300"/>
      <c r="E346" s="129"/>
      <c r="F346" s="129"/>
      <c r="I346" s="530"/>
    </row>
    <row r="347" spans="1:9" ht="29.1" customHeight="1"/>
    <row r="348" spans="1:9" ht="29.1" customHeight="1">
      <c r="E348" s="82" t="s">
        <v>14</v>
      </c>
      <c r="F348" s="82"/>
      <c r="G348" s="164"/>
      <c r="H348" s="529"/>
      <c r="I348" s="259">
        <f>ROUNDUP((('UK-R-Coffee Tables'!H324)*USD_per_GBP)*(1-UK_VAT),-1)</f>
        <v>690</v>
      </c>
    </row>
    <row r="349" spans="1:9" ht="29.1" customHeight="1">
      <c r="E349" s="129"/>
      <c r="F349" s="129"/>
      <c r="I349" s="135"/>
    </row>
    <row r="350" spans="1:9" ht="29.1" customHeight="1">
      <c r="A350" s="285"/>
      <c r="B350" s="26" t="s">
        <v>91</v>
      </c>
      <c r="C350" s="285"/>
      <c r="D350" s="285"/>
      <c r="E350" s="286" t="s">
        <v>0</v>
      </c>
      <c r="F350" s="713" t="s">
        <v>79</v>
      </c>
      <c r="G350" s="715"/>
      <c r="H350" s="140" t="s">
        <v>323</v>
      </c>
      <c r="I350" s="96" t="s">
        <v>303</v>
      </c>
    </row>
    <row r="351" spans="1:9" ht="29.1" customHeight="1">
      <c r="A351" s="290"/>
      <c r="B351" s="290"/>
      <c r="D351" s="291"/>
      <c r="E351" s="322"/>
      <c r="F351" s="323" t="s">
        <v>116</v>
      </c>
      <c r="G351" s="284"/>
      <c r="H351" s="324"/>
      <c r="I351" s="220" t="s">
        <v>702</v>
      </c>
    </row>
    <row r="352" spans="1:9" ht="29.1" customHeight="1">
      <c r="A352" s="290"/>
      <c r="E352" s="322" t="s">
        <v>2</v>
      </c>
      <c r="F352" s="16" t="s">
        <v>60</v>
      </c>
      <c r="G352" s="16" t="s">
        <v>156</v>
      </c>
      <c r="H352" s="216">
        <f>ROUNDUP((('UK-R-Coffee Tables'!G328)*USD_per_GBP)*(1-UK_VAT),-1)</f>
        <v>4340</v>
      </c>
      <c r="I352" s="216">
        <f>ROUNDUP((('UK-R-Coffee Tables'!H328)*USD_per_GBP)*(1-UK_VAT),-1)</f>
        <v>6900</v>
      </c>
    </row>
    <row r="353" spans="1:9" ht="29.1" customHeight="1">
      <c r="A353" s="290"/>
      <c r="E353" s="322" t="s">
        <v>3</v>
      </c>
      <c r="F353" s="16" t="s">
        <v>49</v>
      </c>
      <c r="G353" s="16" t="s">
        <v>157</v>
      </c>
      <c r="H353" s="216">
        <f>ROUNDUP((('UK-R-Coffee Tables'!G329)*USD_per_GBP)*(1-UK_VAT),-1)</f>
        <v>5180</v>
      </c>
      <c r="I353" s="216">
        <f>ROUNDUP((('UK-R-Coffee Tables'!H329)*USD_per_GBP)*(1-UK_VAT),-1)</f>
        <v>8240</v>
      </c>
    </row>
    <row r="354" spans="1:9" ht="29.1" customHeight="1">
      <c r="A354" s="290"/>
      <c r="E354" s="322" t="s">
        <v>4</v>
      </c>
      <c r="F354" s="16" t="s">
        <v>61</v>
      </c>
      <c r="G354" s="16" t="s">
        <v>158</v>
      </c>
      <c r="H354" s="216">
        <f>ROUNDUP((('UK-R-Coffee Tables'!G330)*USD_per_GBP)*(1-UK_VAT),-1)</f>
        <v>7070</v>
      </c>
      <c r="I354" s="216">
        <f>ROUNDUP((('UK-R-Coffee Tables'!H330)*USD_per_GBP)*(1-UK_VAT),-1)</f>
        <v>11250</v>
      </c>
    </row>
    <row r="355" spans="1:9" ht="27" customHeight="1">
      <c r="E355" s="275"/>
      <c r="F355" s="322"/>
      <c r="G355" s="326"/>
      <c r="H355" s="319"/>
      <c r="I355" s="216"/>
    </row>
    <row r="356" spans="1:9">
      <c r="E356" s="328" t="s">
        <v>22</v>
      </c>
      <c r="F356" s="276"/>
      <c r="G356" s="309"/>
      <c r="H356" s="319"/>
      <c r="I356" s="216"/>
    </row>
    <row r="357" spans="1:9">
      <c r="D357" s="300"/>
      <c r="E357" s="301"/>
      <c r="F357" s="276"/>
      <c r="G357" s="309"/>
      <c r="H357" s="320"/>
      <c r="I357" s="216"/>
    </row>
    <row r="358" spans="1:9">
      <c r="E358" s="275"/>
      <c r="F358" s="276"/>
      <c r="G358" s="309"/>
      <c r="H358" s="275"/>
      <c r="I358" s="216"/>
    </row>
    <row r="359" spans="1:9">
      <c r="E359" s="329" t="s">
        <v>14</v>
      </c>
      <c r="F359" s="330"/>
      <c r="G359" s="331"/>
      <c r="H359" s="332"/>
      <c r="I359" s="259">
        <f>ROUNDUP((('UK-R-Coffee Tables'!H335)*USD_per_GBP)*(1-UK_VAT),-1)</f>
        <v>690</v>
      </c>
    </row>
    <row r="360" spans="1:9">
      <c r="E360" s="301"/>
      <c r="F360" s="276"/>
      <c r="G360" s="309"/>
      <c r="H360" s="312"/>
      <c r="I360" s="284"/>
    </row>
    <row r="361" spans="1:9">
      <c r="E361" s="275"/>
      <c r="F361" s="276"/>
      <c r="G361" s="309"/>
      <c r="H361" s="275"/>
      <c r="I361" s="284"/>
    </row>
    <row r="362" spans="1:9">
      <c r="E362" s="275"/>
      <c r="F362" s="276"/>
      <c r="G362" s="309"/>
      <c r="H362" s="275"/>
      <c r="I362" s="284"/>
    </row>
    <row r="363" spans="1:9" ht="29.1" customHeight="1">
      <c r="E363" s="129"/>
      <c r="F363" s="129"/>
      <c r="I363" s="135"/>
    </row>
    <row r="364" spans="1:9" ht="29.1" customHeight="1"/>
    <row r="365" spans="1:9" ht="29.1" customHeight="1">
      <c r="E365" s="24"/>
      <c r="F365" s="24"/>
      <c r="I365" s="135"/>
    </row>
    <row r="366" spans="1:9" ht="29.1" customHeight="1">
      <c r="E366" s="24"/>
      <c r="F366" s="24"/>
      <c r="I366" s="135"/>
    </row>
    <row r="367" spans="1:9" ht="29.1" customHeight="1">
      <c r="A367" s="243"/>
      <c r="B367" s="243"/>
      <c r="C367" s="243"/>
      <c r="D367" s="528"/>
      <c r="E367" s="229"/>
      <c r="F367" s="229"/>
      <c r="G367" s="228"/>
      <c r="H367" s="527"/>
      <c r="I367" s="230"/>
    </row>
    <row r="368" spans="1:9" ht="27" customHeight="1">
      <c r="E368" s="24"/>
      <c r="F368" s="24"/>
      <c r="I368" s="135"/>
    </row>
  </sheetData>
  <mergeCells count="27">
    <mergeCell ref="F350:G350"/>
    <mergeCell ref="F168:G168"/>
    <mergeCell ref="F153:G153"/>
    <mergeCell ref="A1:I1"/>
    <mergeCell ref="F4:G4"/>
    <mergeCell ref="F20:G20"/>
    <mergeCell ref="F38:G38"/>
    <mergeCell ref="F73:G73"/>
    <mergeCell ref="F87:G87"/>
    <mergeCell ref="F101:G101"/>
    <mergeCell ref="F116:G116"/>
    <mergeCell ref="F129:G129"/>
    <mergeCell ref="F140:G140"/>
    <mergeCell ref="F53:G53"/>
    <mergeCell ref="H54:I54"/>
    <mergeCell ref="F339:G339"/>
    <mergeCell ref="F183:G183"/>
    <mergeCell ref="F196:G196"/>
    <mergeCell ref="F211:G211"/>
    <mergeCell ref="F223:G223"/>
    <mergeCell ref="F237:G237"/>
    <mergeCell ref="F324:G324"/>
    <mergeCell ref="F254:G254"/>
    <mergeCell ref="F266:G266"/>
    <mergeCell ref="F277:G277"/>
    <mergeCell ref="F292:G292"/>
    <mergeCell ref="F307:G307"/>
  </mergeCells>
  <printOptions horizontalCentered="1"/>
  <pageMargins left="0.67" right="0.67" top="0.79166666666666663" bottom="0.79000000000000015" header="0.39000000000000007" footer="0.39000000000000007"/>
  <pageSetup paperSize="9" scale="38" fitToHeight="5" orientation="portrait" copies="4" r:id="rId1"/>
  <headerFooter>
    <oddHeader>&amp;L&amp;"Calibri (Body),Regular"&amp;16Tom Faulkner UAE Retail Price List - 2022
&amp;R&amp;"Calibri (Body),Regular"&amp;16Coffee Tables</oddHeader>
    <oddFooter>&amp;L&amp;"Calibri (Body),Regular"&amp;16Prices do not include delivery, installation and local taxes. &amp;R&amp;"Calibri (Body),Regular"&amp;16&amp;P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09205-94DA-49EF-9B22-EB426C6AD3A3}">
  <sheetPr codeName="Sheet21">
    <tabColor theme="1"/>
  </sheetPr>
  <dimension ref="A1:J358"/>
  <sheetViews>
    <sheetView showGridLines="0" view="pageLayout" topLeftCell="A340" zoomScale="40" zoomScaleNormal="120" zoomScalePageLayoutView="40" workbookViewId="0">
      <selection activeCell="I262" sqref="I262"/>
    </sheetView>
  </sheetViews>
  <sheetFormatPr defaultColWidth="11" defaultRowHeight="26.25"/>
  <cols>
    <col min="1" max="1" width="4.625" style="284" customWidth="1"/>
    <col min="2" max="2" width="16" style="284" customWidth="1"/>
    <col min="3" max="3" width="25.125" style="284" customWidth="1"/>
    <col min="4" max="4" width="27" style="284" customWidth="1"/>
    <col min="5" max="5" width="9.125" style="14" customWidth="1"/>
    <col min="6" max="6" width="18.125" style="14" bestFit="1" customWidth="1"/>
    <col min="7" max="7" width="24.625" style="19" bestFit="1" customWidth="1"/>
    <col min="8" max="8" width="32.125" style="364" customWidth="1"/>
    <col min="9" max="9" width="33.875" style="14" customWidth="1"/>
    <col min="10" max="10" width="19" style="284" customWidth="1"/>
    <col min="11" max="16384" width="11" style="284"/>
  </cols>
  <sheetData>
    <row r="1" spans="1:9" s="14" customFormat="1" ht="36">
      <c r="A1" s="696" t="s">
        <v>205</v>
      </c>
      <c r="B1" s="696"/>
      <c r="C1" s="696"/>
      <c r="D1" s="696"/>
      <c r="E1" s="696"/>
      <c r="F1" s="696"/>
      <c r="G1" s="696"/>
      <c r="H1" s="696"/>
      <c r="I1" s="696"/>
    </row>
    <row r="2" spans="1:9" s="14" customFormat="1">
      <c r="A2" s="19"/>
      <c r="B2" s="19"/>
      <c r="C2" s="19"/>
      <c r="D2" s="19"/>
      <c r="E2" s="19"/>
      <c r="F2" s="19"/>
      <c r="G2" s="19"/>
      <c r="H2" s="95"/>
      <c r="I2" s="19"/>
    </row>
    <row r="3" spans="1:9" ht="48.75">
      <c r="A3" s="278" t="s">
        <v>23</v>
      </c>
      <c r="B3" s="25" t="s">
        <v>28</v>
      </c>
      <c r="C3" s="3"/>
      <c r="D3" s="3"/>
      <c r="E3" s="41"/>
      <c r="F3" s="41"/>
      <c r="G3" s="42"/>
      <c r="H3" s="531"/>
      <c r="I3" s="41"/>
    </row>
    <row r="4" spans="1:9" s="69" customFormat="1" ht="25.5" customHeight="1">
      <c r="A4" s="26"/>
      <c r="B4" s="26" t="s">
        <v>8</v>
      </c>
      <c r="C4" s="26"/>
      <c r="D4" s="26"/>
      <c r="E4" s="28" t="s">
        <v>0</v>
      </c>
      <c r="F4" s="700" t="s">
        <v>94</v>
      </c>
      <c r="G4" s="707"/>
      <c r="H4" s="140" t="s">
        <v>341</v>
      </c>
      <c r="I4" s="266"/>
    </row>
    <row r="5" spans="1:9" ht="23.1" customHeight="1">
      <c r="A5" s="1"/>
      <c r="B5" s="1"/>
      <c r="D5" s="264"/>
      <c r="E5" s="48"/>
      <c r="F5" s="273" t="s">
        <v>116</v>
      </c>
      <c r="G5" s="426" t="s">
        <v>149</v>
      </c>
      <c r="H5" s="49"/>
      <c r="I5" s="220"/>
    </row>
    <row r="6" spans="1:9" ht="27" customHeight="1">
      <c r="A6" s="1"/>
      <c r="E6" s="48" t="s">
        <v>2</v>
      </c>
      <c r="F6" s="111" t="s">
        <v>56</v>
      </c>
      <c r="G6" s="150" t="s">
        <v>140</v>
      </c>
      <c r="H6" s="216">
        <f>ROUNDUP((('UK-T-Coffee Tables'!G6)*USD_per_GBP),-1)</f>
        <v>1670</v>
      </c>
      <c r="I6" s="65"/>
    </row>
    <row r="7" spans="1:9">
      <c r="A7" s="1"/>
      <c r="E7" s="48" t="s">
        <v>3</v>
      </c>
      <c r="F7" s="111" t="s">
        <v>49</v>
      </c>
      <c r="G7" s="150" t="s">
        <v>141</v>
      </c>
      <c r="H7" s="216">
        <f>ROUNDUP((('UK-T-Coffee Tables'!G7)*USD_per_GBP),-1)</f>
        <v>2130</v>
      </c>
      <c r="I7" s="65"/>
    </row>
    <row r="8" spans="1:9">
      <c r="A8" s="1"/>
      <c r="E8" s="48" t="s">
        <v>4</v>
      </c>
      <c r="F8" s="111" t="s">
        <v>50</v>
      </c>
      <c r="G8" s="150" t="s">
        <v>142</v>
      </c>
      <c r="H8" s="216">
        <f>ROUNDUP((('UK-T-Coffee Tables'!G8)*USD_per_GBP),-1)</f>
        <v>2830</v>
      </c>
      <c r="I8" s="65"/>
    </row>
    <row r="9" spans="1:9">
      <c r="A9" s="1"/>
      <c r="E9" s="48"/>
      <c r="F9" s="48"/>
      <c r="G9" s="48"/>
      <c r="H9" s="65"/>
      <c r="I9" s="65"/>
    </row>
    <row r="10" spans="1:9">
      <c r="A10" s="1"/>
      <c r="E10" s="48"/>
      <c r="F10" s="48"/>
      <c r="G10" s="48"/>
      <c r="H10" s="65"/>
      <c r="I10" s="65"/>
    </row>
    <row r="11" spans="1:9">
      <c r="A11" s="1"/>
      <c r="E11" s="178" t="s">
        <v>22</v>
      </c>
      <c r="F11" s="178"/>
      <c r="G11" s="48"/>
      <c r="H11" s="61"/>
      <c r="I11" s="60"/>
    </row>
    <row r="12" spans="1:9">
      <c r="A12" s="1"/>
      <c r="D12" s="300"/>
      <c r="E12" s="129"/>
      <c r="F12" s="129"/>
      <c r="G12" s="48"/>
      <c r="H12" s="61"/>
      <c r="I12" s="60"/>
    </row>
    <row r="13" spans="1:9">
      <c r="A13" s="1"/>
      <c r="E13" s="60"/>
      <c r="F13" s="60"/>
      <c r="G13" s="48"/>
      <c r="H13" s="61"/>
      <c r="I13" s="60"/>
    </row>
    <row r="14" spans="1:9">
      <c r="A14" s="1"/>
      <c r="E14" s="179" t="s">
        <v>14</v>
      </c>
      <c r="F14" s="179"/>
      <c r="G14" s="180"/>
      <c r="H14" s="535"/>
      <c r="I14" s="259">
        <f>ROUNDUP((('UK-T-Coffee Tables'!H14)*USD_per_GBP),-1)</f>
        <v>660</v>
      </c>
    </row>
    <row r="15" spans="1:9">
      <c r="A15" s="1"/>
      <c r="E15" s="129"/>
      <c r="F15" s="129"/>
      <c r="G15" s="48"/>
      <c r="H15" s="61"/>
      <c r="I15" s="60"/>
    </row>
    <row r="16" spans="1:9">
      <c r="A16" s="1"/>
      <c r="E16" s="60"/>
      <c r="F16" s="60"/>
      <c r="G16" s="48"/>
      <c r="H16" s="61"/>
      <c r="I16" s="60"/>
    </row>
    <row r="17" spans="1:9">
      <c r="A17" s="1"/>
      <c r="E17" s="171" t="s">
        <v>78</v>
      </c>
      <c r="F17" s="171"/>
      <c r="G17" s="180"/>
      <c r="H17" s="535"/>
      <c r="I17" s="259">
        <f>ROUNDUP((('UK-T-Coffee Tables'!H17)*USD_per_GBP),-1)</f>
        <v>1880</v>
      </c>
    </row>
    <row r="18" spans="1:9">
      <c r="A18" s="1"/>
      <c r="E18" s="64"/>
      <c r="F18" s="64"/>
      <c r="G18" s="48"/>
      <c r="H18" s="61"/>
      <c r="I18" s="256"/>
    </row>
    <row r="19" spans="1:9">
      <c r="A19" s="1"/>
      <c r="E19" s="64"/>
      <c r="F19" s="64"/>
      <c r="G19" s="48"/>
      <c r="H19" s="61"/>
      <c r="I19" s="256"/>
    </row>
    <row r="20" spans="1:9">
      <c r="A20" s="1"/>
      <c r="E20" s="24"/>
      <c r="F20" s="24"/>
    </row>
    <row r="21" spans="1:9" s="69" customFormat="1" ht="30" customHeight="1">
      <c r="A21" s="26"/>
      <c r="B21" s="26" t="s">
        <v>29</v>
      </c>
      <c r="C21" s="26"/>
      <c r="D21" s="26"/>
      <c r="E21" s="28" t="s">
        <v>0</v>
      </c>
      <c r="F21" s="705" t="s">
        <v>94</v>
      </c>
      <c r="G21" s="706"/>
      <c r="H21" s="140" t="s">
        <v>341</v>
      </c>
      <c r="I21" s="266"/>
    </row>
    <row r="22" spans="1:9">
      <c r="A22" s="1"/>
      <c r="B22" s="1"/>
      <c r="D22" s="264"/>
      <c r="E22" s="48"/>
      <c r="F22" s="191" t="s">
        <v>116</v>
      </c>
      <c r="G22" s="191" t="s">
        <v>149</v>
      </c>
      <c r="H22" s="49"/>
      <c r="I22" s="220"/>
    </row>
    <row r="23" spans="1:9">
      <c r="A23" s="1"/>
      <c r="E23" s="48" t="s">
        <v>2</v>
      </c>
      <c r="F23" s="64" t="s">
        <v>51</v>
      </c>
      <c r="G23" s="64" t="s">
        <v>143</v>
      </c>
      <c r="H23" s="216">
        <f>ROUNDUP((('UK-T-Coffee Tables'!G21)*USD_per_GBP),-1)</f>
        <v>2540</v>
      </c>
      <c r="I23" s="65"/>
    </row>
    <row r="24" spans="1:9">
      <c r="A24" s="1"/>
      <c r="E24" s="48" t="s">
        <v>69</v>
      </c>
      <c r="F24" s="64" t="s">
        <v>57</v>
      </c>
      <c r="G24" s="64" t="s">
        <v>144</v>
      </c>
      <c r="H24" s="216">
        <f>ROUNDUP((('UK-T-Coffee Tables'!G22)*USD_per_GBP),-1)</f>
        <v>3070</v>
      </c>
      <c r="I24" s="65"/>
    </row>
    <row r="25" spans="1:9">
      <c r="A25" s="1"/>
      <c r="E25" s="48" t="s">
        <v>4</v>
      </c>
      <c r="F25" s="64" t="s">
        <v>52</v>
      </c>
      <c r="G25" s="64" t="s">
        <v>145</v>
      </c>
      <c r="H25" s="216">
        <f>ROUNDUP((('UK-T-Coffee Tables'!G23)*USD_per_GBP),-1)</f>
        <v>3640</v>
      </c>
      <c r="I25" s="65"/>
    </row>
    <row r="26" spans="1:9">
      <c r="A26" s="1"/>
      <c r="E26" s="48" t="s">
        <v>53</v>
      </c>
      <c r="F26" s="64" t="s">
        <v>54</v>
      </c>
      <c r="G26" s="64" t="s">
        <v>146</v>
      </c>
      <c r="H26" s="216">
        <f>ROUNDUP((('UK-T-Coffee Tables'!G24)*USD_per_GBP),-1)</f>
        <v>4960</v>
      </c>
      <c r="I26" s="65"/>
    </row>
    <row r="27" spans="1:9">
      <c r="A27" s="1"/>
      <c r="E27" s="48"/>
      <c r="F27" s="48"/>
      <c r="G27" s="48"/>
      <c r="H27" s="65"/>
      <c r="I27" s="65"/>
    </row>
    <row r="28" spans="1:9">
      <c r="A28" s="1"/>
      <c r="E28" s="48"/>
      <c r="F28" s="48"/>
      <c r="G28" s="48"/>
      <c r="H28" s="65"/>
      <c r="I28" s="65"/>
    </row>
    <row r="29" spans="1:9">
      <c r="E29" s="178" t="s">
        <v>22</v>
      </c>
      <c r="F29" s="178"/>
      <c r="G29" s="48"/>
      <c r="H29" s="61"/>
      <c r="I29" s="60"/>
    </row>
    <row r="30" spans="1:9">
      <c r="E30" s="129"/>
      <c r="F30" s="129"/>
      <c r="G30" s="48"/>
      <c r="H30" s="61"/>
      <c r="I30" s="256"/>
    </row>
    <row r="32" spans="1:9">
      <c r="E32" s="179" t="s">
        <v>14</v>
      </c>
      <c r="F32" s="179"/>
      <c r="G32" s="180"/>
      <c r="H32" s="535"/>
      <c r="I32" s="259">
        <f>ROUNDUP((('UK-T-Coffee Tables'!H30)*USD_per_GBP),-1)</f>
        <v>660</v>
      </c>
    </row>
    <row r="33" spans="1:9">
      <c r="E33" s="129"/>
      <c r="F33" s="129"/>
      <c r="G33" s="48"/>
      <c r="H33" s="61"/>
      <c r="I33" s="60"/>
    </row>
    <row r="35" spans="1:9">
      <c r="E35" s="171" t="s">
        <v>78</v>
      </c>
      <c r="F35" s="171"/>
      <c r="G35" s="180"/>
      <c r="H35" s="535"/>
      <c r="I35" s="259">
        <f>ROUNDUP((('UK-T-Coffee Tables'!H33)*USD_per_GBP),-1)</f>
        <v>1880</v>
      </c>
    </row>
    <row r="36" spans="1:9">
      <c r="E36" s="64"/>
      <c r="F36" s="64"/>
      <c r="G36" s="48"/>
      <c r="H36" s="61"/>
      <c r="I36" s="256"/>
    </row>
    <row r="37" spans="1:9">
      <c r="E37" s="64"/>
      <c r="F37" s="64"/>
      <c r="G37" s="48"/>
      <c r="H37" s="61"/>
      <c r="I37" s="256"/>
    </row>
    <row r="38" spans="1:9">
      <c r="E38" s="101"/>
      <c r="F38" s="101"/>
      <c r="I38" s="135"/>
    </row>
    <row r="39" spans="1:9">
      <c r="E39" s="24"/>
      <c r="F39" s="24"/>
    </row>
    <row r="40" spans="1:9" ht="48.75">
      <c r="A40" s="278" t="s">
        <v>23</v>
      </c>
      <c r="B40" s="25" t="s">
        <v>33</v>
      </c>
      <c r="C40" s="3"/>
      <c r="D40" s="3"/>
      <c r="E40" s="41"/>
      <c r="F40" s="41"/>
      <c r="G40" s="42"/>
      <c r="H40" s="531"/>
      <c r="I40" s="41"/>
    </row>
    <row r="41" spans="1:9" s="69" customFormat="1" ht="24" customHeight="1">
      <c r="A41" s="26"/>
      <c r="B41" s="26" t="s">
        <v>43</v>
      </c>
      <c r="C41" s="26"/>
      <c r="D41" s="26"/>
      <c r="E41" s="28" t="s">
        <v>0</v>
      </c>
      <c r="F41" s="705" t="s">
        <v>94</v>
      </c>
      <c r="G41" s="706"/>
      <c r="H41" s="140" t="s">
        <v>459</v>
      </c>
      <c r="I41" s="84"/>
    </row>
    <row r="42" spans="1:9" ht="24" customHeight="1">
      <c r="A42" s="1"/>
      <c r="B42" s="1"/>
      <c r="D42" s="264"/>
      <c r="E42" s="48"/>
      <c r="F42" s="191" t="s">
        <v>116</v>
      </c>
      <c r="G42" s="151" t="s">
        <v>149</v>
      </c>
      <c r="H42" s="539"/>
      <c r="I42" s="54"/>
    </row>
    <row r="43" spans="1:9" s="8" customFormat="1">
      <c r="A43" s="1"/>
      <c r="B43" s="284"/>
      <c r="C43" s="284"/>
      <c r="D43" s="284"/>
      <c r="E43" s="48" t="s">
        <v>2</v>
      </c>
      <c r="F43" s="64" t="s">
        <v>81</v>
      </c>
      <c r="G43" s="151" t="s">
        <v>147</v>
      </c>
      <c r="H43" s="216">
        <f>ROUNDUP((('UK-T-Coffee Tables'!G39)*USD_per_GBP),-1)</f>
        <v>3830</v>
      </c>
      <c r="I43" s="65"/>
    </row>
    <row r="44" spans="1:9" s="8" customFormat="1">
      <c r="A44" s="1"/>
      <c r="B44" s="284"/>
      <c r="C44" s="284"/>
      <c r="D44" s="284"/>
      <c r="E44" s="48" t="s">
        <v>3</v>
      </c>
      <c r="F44" s="64" t="s">
        <v>51</v>
      </c>
      <c r="G44" s="151" t="s">
        <v>148</v>
      </c>
      <c r="H44" s="216">
        <f>ROUNDUP((('UK-T-Coffee Tables'!G40)*USD_per_GBP),-1)</f>
        <v>6150</v>
      </c>
      <c r="I44" s="65"/>
    </row>
    <row r="45" spans="1:9" s="8" customFormat="1">
      <c r="A45" s="284"/>
      <c r="B45" s="284"/>
      <c r="C45" s="284"/>
      <c r="D45" s="284"/>
      <c r="E45" s="48"/>
      <c r="F45" s="48"/>
      <c r="G45" s="48"/>
      <c r="H45" s="65"/>
      <c r="I45" s="49"/>
    </row>
    <row r="46" spans="1:9" s="8" customFormat="1">
      <c r="A46" s="284"/>
      <c r="B46" s="284"/>
      <c r="C46" s="284"/>
      <c r="D46" s="284"/>
      <c r="E46" s="48"/>
      <c r="F46" s="48"/>
      <c r="G46" s="48"/>
      <c r="H46" s="49"/>
      <c r="I46" s="49"/>
    </row>
    <row r="47" spans="1:9" s="8" customFormat="1">
      <c r="E47" s="178" t="s">
        <v>22</v>
      </c>
      <c r="F47" s="178"/>
      <c r="G47" s="48"/>
      <c r="H47" s="61"/>
      <c r="I47" s="60"/>
    </row>
    <row r="48" spans="1:9" s="8" customFormat="1">
      <c r="D48" s="537"/>
      <c r="E48" s="129"/>
      <c r="F48" s="129"/>
      <c r="G48" s="60"/>
      <c r="H48" s="61"/>
      <c r="I48" s="60"/>
    </row>
    <row r="49" spans="1:9" s="8" customFormat="1" ht="23.25">
      <c r="D49" s="537"/>
      <c r="E49" s="538"/>
      <c r="F49" s="538"/>
    </row>
    <row r="50" spans="1:9" s="8" customFormat="1">
      <c r="D50" s="537"/>
      <c r="E50" s="60"/>
      <c r="F50" s="60"/>
      <c r="G50" s="48"/>
      <c r="H50" s="61"/>
      <c r="I50" s="256"/>
    </row>
    <row r="51" spans="1:9">
      <c r="A51" s="8"/>
      <c r="B51" s="8"/>
      <c r="C51" s="8"/>
      <c r="D51" s="537"/>
      <c r="E51" s="23"/>
      <c r="F51" s="23"/>
      <c r="G51" s="48"/>
      <c r="H51" s="61"/>
      <c r="I51" s="60"/>
    </row>
    <row r="52" spans="1:9">
      <c r="A52" s="8"/>
      <c r="B52" s="8"/>
      <c r="C52" s="8"/>
      <c r="D52" s="537"/>
      <c r="E52" s="23"/>
      <c r="F52" s="23"/>
      <c r="G52" s="48"/>
      <c r="H52" s="61"/>
      <c r="I52" s="60"/>
    </row>
    <row r="53" spans="1:9">
      <c r="A53" s="8"/>
      <c r="B53" s="8"/>
      <c r="C53" s="8"/>
      <c r="D53" s="537"/>
      <c r="E53" s="23"/>
      <c r="F53" s="23"/>
      <c r="G53" s="48"/>
      <c r="H53" s="61"/>
      <c r="I53" s="60"/>
    </row>
    <row r="54" spans="1:9">
      <c r="E54" s="101"/>
      <c r="F54" s="101"/>
      <c r="I54" s="135"/>
    </row>
    <row r="55" spans="1:9" ht="48.75">
      <c r="A55" s="278" t="s">
        <v>23</v>
      </c>
      <c r="B55" s="25" t="s">
        <v>553</v>
      </c>
      <c r="C55" s="3"/>
      <c r="D55" s="3"/>
      <c r="E55" s="41"/>
      <c r="F55" s="41"/>
      <c r="G55" s="42"/>
      <c r="H55" s="531"/>
      <c r="I55" s="41"/>
    </row>
    <row r="56" spans="1:9" s="69" customFormat="1" ht="24" customHeight="1">
      <c r="A56" s="26"/>
      <c r="B56" s="26"/>
      <c r="C56" s="26"/>
      <c r="D56" s="26"/>
      <c r="E56" s="28" t="s">
        <v>0</v>
      </c>
      <c r="F56" s="705" t="s">
        <v>94</v>
      </c>
      <c r="G56" s="706"/>
      <c r="H56" s="140" t="s">
        <v>598</v>
      </c>
      <c r="I56" s="84"/>
    </row>
    <row r="57" spans="1:9" ht="24" customHeight="1">
      <c r="A57" s="1"/>
      <c r="B57" s="1"/>
      <c r="D57" s="264"/>
      <c r="E57" s="48"/>
      <c r="F57" s="191" t="s">
        <v>116</v>
      </c>
      <c r="G57" s="151" t="s">
        <v>149</v>
      </c>
      <c r="H57" s="718" t="s">
        <v>599</v>
      </c>
      <c r="I57" s="719"/>
    </row>
    <row r="58" spans="1:9" s="8" customFormat="1">
      <c r="A58" s="1"/>
      <c r="B58" s="284"/>
      <c r="C58" s="284"/>
      <c r="D58" s="284"/>
      <c r="E58" s="48" t="s">
        <v>2</v>
      </c>
      <c r="F58" s="64" t="s">
        <v>81</v>
      </c>
      <c r="G58" s="151" t="s">
        <v>147</v>
      </c>
      <c r="H58" s="216">
        <f>ROUNDUP((('UK-T-Coffee Tables'!G52)*USD_per_GBP),-1)</f>
        <v>6020</v>
      </c>
      <c r="I58" s="65"/>
    </row>
    <row r="59" spans="1:9" s="8" customFormat="1">
      <c r="A59" s="1"/>
      <c r="B59" s="284"/>
      <c r="C59" s="284"/>
      <c r="D59" s="284"/>
      <c r="E59" s="48"/>
      <c r="F59" s="64"/>
      <c r="G59" s="151"/>
      <c r="H59" s="216"/>
      <c r="I59" s="65"/>
    </row>
    <row r="60" spans="1:9" s="8" customFormat="1">
      <c r="A60" s="284"/>
      <c r="B60" s="284"/>
      <c r="C60" s="284"/>
      <c r="D60" s="284"/>
      <c r="E60" s="48"/>
      <c r="F60" s="48"/>
      <c r="G60" s="48"/>
      <c r="H60" s="65"/>
      <c r="I60" s="49"/>
    </row>
    <row r="61" spans="1:9" s="8" customFormat="1">
      <c r="A61" s="284"/>
      <c r="B61" s="284"/>
      <c r="C61" s="284"/>
      <c r="D61" s="284"/>
      <c r="E61" s="48"/>
      <c r="F61" s="48"/>
      <c r="G61" s="48"/>
      <c r="H61" s="49"/>
      <c r="I61" s="49"/>
    </row>
    <row r="62" spans="1:9" s="8" customFormat="1">
      <c r="E62" s="178"/>
      <c r="F62" s="178"/>
      <c r="G62" s="48"/>
      <c r="H62" s="61"/>
      <c r="I62" s="60"/>
    </row>
    <row r="63" spans="1:9" s="8" customFormat="1">
      <c r="D63" s="537"/>
      <c r="E63" s="129"/>
      <c r="F63" s="129"/>
      <c r="G63" s="60"/>
      <c r="H63" s="61"/>
      <c r="I63" s="60"/>
    </row>
    <row r="64" spans="1:9" s="8" customFormat="1" ht="23.25">
      <c r="D64" s="537"/>
      <c r="E64" s="538"/>
      <c r="F64" s="538"/>
    </row>
    <row r="65" spans="1:9" s="8" customFormat="1">
      <c r="D65" s="537"/>
      <c r="E65" s="179" t="s">
        <v>194</v>
      </c>
      <c r="F65" s="179"/>
      <c r="G65" s="180"/>
      <c r="H65" s="535"/>
      <c r="I65" s="259">
        <f>ROUNDUP((('UK-T-Coffee Tables'!H59)*USD_per_GBP),-1)</f>
        <v>790</v>
      </c>
    </row>
    <row r="66" spans="1:9">
      <c r="A66" s="8"/>
      <c r="B66" s="8"/>
      <c r="C66" s="8"/>
      <c r="D66" s="537"/>
      <c r="E66" s="23"/>
      <c r="F66" s="23"/>
      <c r="G66" s="48"/>
      <c r="H66" s="61"/>
      <c r="I66" s="60"/>
    </row>
    <row r="67" spans="1:9">
      <c r="A67" s="8"/>
      <c r="B67" s="8"/>
      <c r="C67" s="8"/>
      <c r="D67" s="537"/>
      <c r="E67" s="23"/>
      <c r="F67" s="23"/>
      <c r="G67" s="48"/>
      <c r="H67" s="61"/>
      <c r="I67" s="60"/>
    </row>
    <row r="68" spans="1:9">
      <c r="A68" s="8"/>
      <c r="B68" s="8"/>
      <c r="C68" s="8"/>
      <c r="D68" s="537"/>
      <c r="E68" s="23"/>
      <c r="F68" s="23"/>
      <c r="G68" s="48"/>
      <c r="H68" s="61"/>
      <c r="I68" s="60"/>
    </row>
    <row r="69" spans="1:9">
      <c r="A69" s="8"/>
      <c r="B69" s="8"/>
      <c r="C69" s="8"/>
      <c r="D69" s="537"/>
      <c r="E69" s="23"/>
      <c r="F69" s="23"/>
      <c r="G69" s="48"/>
      <c r="H69" s="61"/>
      <c r="I69" s="60"/>
    </row>
    <row r="70" spans="1:9">
      <c r="E70" s="101"/>
      <c r="F70" s="101"/>
      <c r="I70" s="135"/>
    </row>
    <row r="71" spans="1:9" ht="48.75">
      <c r="A71" s="278"/>
      <c r="B71" s="354" t="s">
        <v>345</v>
      </c>
      <c r="C71" s="3"/>
      <c r="D71" s="3"/>
      <c r="E71" s="41"/>
      <c r="F71" s="41"/>
      <c r="G71" s="42"/>
      <c r="H71" s="531"/>
      <c r="I71" s="41"/>
    </row>
    <row r="72" spans="1:9" s="69" customFormat="1">
      <c r="A72" s="26"/>
      <c r="B72" s="26" t="s">
        <v>8</v>
      </c>
      <c r="C72" s="26"/>
      <c r="D72" s="26"/>
      <c r="E72" s="28" t="s">
        <v>0</v>
      </c>
      <c r="F72" s="705" t="s">
        <v>79</v>
      </c>
      <c r="G72" s="706"/>
      <c r="H72" s="140" t="s">
        <v>346</v>
      </c>
      <c r="I72" s="266" t="s">
        <v>115</v>
      </c>
    </row>
    <row r="73" spans="1:9" ht="29.1" customHeight="1">
      <c r="A73" s="1"/>
      <c r="B73" s="1"/>
      <c r="D73" s="264"/>
      <c r="E73" s="16"/>
      <c r="F73" s="191" t="s">
        <v>116</v>
      </c>
      <c r="G73" s="191" t="s">
        <v>149</v>
      </c>
      <c r="H73" s="18"/>
      <c r="I73" s="220" t="s">
        <v>219</v>
      </c>
    </row>
    <row r="74" spans="1:9" s="69" customFormat="1" ht="29.1" customHeight="1">
      <c r="A74" s="1"/>
      <c r="B74" s="284"/>
      <c r="C74" s="284"/>
      <c r="D74" s="284"/>
      <c r="E74" s="16" t="s">
        <v>2</v>
      </c>
      <c r="F74" s="64" t="s">
        <v>56</v>
      </c>
      <c r="G74" s="64" t="s">
        <v>150</v>
      </c>
      <c r="H74" s="216">
        <f>ROUNDUP((('UK-T-Coffee Tables'!G75)*USD_per_GBP),-1)</f>
        <v>2520</v>
      </c>
      <c r="I74" s="216">
        <f>ROUNDUP((('UK-T-Coffee Tables'!H75)*USD_per_GBP),-1)</f>
        <v>4040</v>
      </c>
    </row>
    <row r="75" spans="1:9" ht="29.1" customHeight="1">
      <c r="E75" s="16" t="s">
        <v>3</v>
      </c>
      <c r="F75" s="64" t="s">
        <v>49</v>
      </c>
      <c r="G75" s="64" t="s">
        <v>151</v>
      </c>
      <c r="H75" s="216">
        <f>ROUNDUP((('UK-T-Coffee Tables'!G76)*USD_per_GBP),-1)</f>
        <v>2380</v>
      </c>
      <c r="I75" s="216">
        <f>ROUNDUP((('UK-T-Coffee Tables'!H76)*USD_per_GBP),-1)</f>
        <v>4570</v>
      </c>
    </row>
    <row r="76" spans="1:9" ht="29.1" customHeight="1">
      <c r="E76" s="16" t="s">
        <v>4</v>
      </c>
      <c r="F76" s="64" t="s">
        <v>50</v>
      </c>
      <c r="G76" s="64" t="s">
        <v>152</v>
      </c>
      <c r="H76" s="216">
        <f>ROUNDUP((('UK-T-Coffee Tables'!G77)*USD_per_GBP),-1)</f>
        <v>2550</v>
      </c>
      <c r="I76" s="216">
        <f>ROUNDUP((('UK-T-Coffee Tables'!H77)*USD_per_GBP),-1)</f>
        <v>5420</v>
      </c>
    </row>
    <row r="77" spans="1:9" ht="29.1" customHeight="1">
      <c r="E77" s="16"/>
      <c r="F77" s="16"/>
      <c r="I77" s="23"/>
    </row>
    <row r="78" spans="1:9" ht="29.1" customHeight="1">
      <c r="E78" s="193" t="s">
        <v>22</v>
      </c>
      <c r="F78" s="193"/>
      <c r="I78" s="23"/>
    </row>
    <row r="79" spans="1:9" ht="29.1" customHeight="1">
      <c r="D79" s="300"/>
      <c r="E79" s="129"/>
      <c r="F79" s="129"/>
    </row>
    <row r="80" spans="1:9" ht="29.1" customHeight="1">
      <c r="D80" s="300"/>
    </row>
    <row r="81" spans="1:9" ht="29.1" customHeight="1">
      <c r="D81" s="300"/>
      <c r="E81" s="82" t="s">
        <v>129</v>
      </c>
      <c r="F81" s="82"/>
      <c r="G81" s="164"/>
      <c r="H81" s="529"/>
      <c r="I81" s="259">
        <f>ROUNDUP((('UK-T-Coffee Tables'!H82)*USD_per_GBP),-1)</f>
        <v>550</v>
      </c>
    </row>
    <row r="82" spans="1:9" ht="29.1" customHeight="1">
      <c r="D82" s="300"/>
      <c r="E82" s="23"/>
      <c r="F82" s="23"/>
      <c r="I82" s="137"/>
    </row>
    <row r="83" spans="1:9" ht="29.1" customHeight="1">
      <c r="D83" s="300"/>
      <c r="E83" s="23"/>
      <c r="F83" s="23"/>
      <c r="I83" s="137"/>
    </row>
    <row r="84" spans="1:9" ht="29.1" customHeight="1">
      <c r="E84" s="129"/>
      <c r="F84" s="129"/>
      <c r="I84" s="137"/>
    </row>
    <row r="85" spans="1:9" ht="48.75">
      <c r="A85" s="278" t="s">
        <v>23</v>
      </c>
      <c r="B85" s="354" t="s">
        <v>30</v>
      </c>
      <c r="C85" s="350"/>
      <c r="D85" s="3"/>
      <c r="E85" s="41"/>
      <c r="F85" s="41"/>
      <c r="G85" s="42"/>
      <c r="H85" s="531"/>
      <c r="I85" s="41"/>
    </row>
    <row r="86" spans="1:9" s="69" customFormat="1" ht="24" customHeight="1">
      <c r="A86" s="26"/>
      <c r="B86" s="26" t="s">
        <v>8</v>
      </c>
      <c r="C86" s="26"/>
      <c r="D86" s="26"/>
      <c r="E86" s="28" t="s">
        <v>0</v>
      </c>
      <c r="F86" s="705" t="s">
        <v>79</v>
      </c>
      <c r="G86" s="706"/>
      <c r="H86" s="140" t="s">
        <v>323</v>
      </c>
      <c r="I86" s="266" t="s">
        <v>115</v>
      </c>
    </row>
    <row r="87" spans="1:9">
      <c r="A87" s="1"/>
      <c r="B87" s="1"/>
      <c r="D87" s="264"/>
      <c r="E87" s="48"/>
      <c r="F87" s="191" t="s">
        <v>116</v>
      </c>
      <c r="G87" s="191" t="s">
        <v>149</v>
      </c>
      <c r="H87" s="49"/>
      <c r="I87" s="220" t="s">
        <v>219</v>
      </c>
    </row>
    <row r="88" spans="1:9">
      <c r="A88" s="1"/>
      <c r="E88" s="48" t="s">
        <v>2</v>
      </c>
      <c r="F88" s="64" t="s">
        <v>56</v>
      </c>
      <c r="G88" s="64" t="s">
        <v>150</v>
      </c>
      <c r="H88" s="216">
        <f>ROUNDUP((('UK-T-Coffee Tables'!G89)*USD_per_GBP),-1)</f>
        <v>2790</v>
      </c>
      <c r="I88" s="216">
        <f>ROUNDUP((('UK-T-Coffee Tables'!H89)*USD_per_GBP),-1)</f>
        <v>4390</v>
      </c>
    </row>
    <row r="89" spans="1:9">
      <c r="E89" s="48" t="s">
        <v>3</v>
      </c>
      <c r="F89" s="64" t="s">
        <v>49</v>
      </c>
      <c r="G89" s="64" t="s">
        <v>151</v>
      </c>
      <c r="H89" s="216">
        <f>ROUNDUP((('UK-T-Coffee Tables'!G90)*USD_per_GBP),-1)</f>
        <v>3170</v>
      </c>
      <c r="I89" s="216">
        <f>ROUNDUP((('UK-T-Coffee Tables'!H90)*USD_per_GBP),-1)</f>
        <v>4990</v>
      </c>
    </row>
    <row r="90" spans="1:9">
      <c r="E90" s="48" t="s">
        <v>4</v>
      </c>
      <c r="F90" s="64" t="s">
        <v>50</v>
      </c>
      <c r="G90" s="64" t="s">
        <v>152</v>
      </c>
      <c r="H90" s="216">
        <f>ROUNDUP((('UK-T-Coffee Tables'!G91)*USD_per_GBP),-1)</f>
        <v>3520</v>
      </c>
      <c r="I90" s="216">
        <f>ROUNDUP((('UK-T-Coffee Tables'!H91)*USD_per_GBP),-1)</f>
        <v>6090</v>
      </c>
    </row>
    <row r="91" spans="1:9">
      <c r="E91" s="48"/>
      <c r="F91" s="48"/>
      <c r="G91" s="48"/>
      <c r="H91" s="65"/>
      <c r="I91" s="65"/>
    </row>
    <row r="92" spans="1:9">
      <c r="E92" s="48"/>
      <c r="F92" s="48"/>
      <c r="G92" s="48"/>
      <c r="H92" s="49"/>
      <c r="I92" s="49"/>
    </row>
    <row r="93" spans="1:9" s="8" customFormat="1">
      <c r="A93" s="284"/>
      <c r="B93" s="284"/>
      <c r="C93" s="284"/>
      <c r="D93" s="284"/>
      <c r="E93" s="178" t="s">
        <v>22</v>
      </c>
      <c r="F93" s="178"/>
      <c r="G93" s="48"/>
      <c r="H93" s="61"/>
      <c r="I93" s="60"/>
    </row>
    <row r="94" spans="1:9" s="530" customFormat="1" ht="29.1" customHeight="1">
      <c r="A94" s="284"/>
      <c r="B94" s="284"/>
      <c r="C94" s="284"/>
      <c r="D94" s="300"/>
      <c r="E94" s="129"/>
      <c r="F94" s="129"/>
      <c r="G94" s="48"/>
      <c r="H94" s="61"/>
      <c r="I94" s="60"/>
    </row>
    <row r="95" spans="1:9" ht="15.75">
      <c r="D95" s="300"/>
      <c r="E95" s="284"/>
      <c r="F95" s="284"/>
      <c r="G95" s="284"/>
      <c r="H95" s="284"/>
      <c r="I95" s="284"/>
    </row>
    <row r="96" spans="1:9">
      <c r="D96" s="300"/>
      <c r="E96" s="179" t="s">
        <v>14</v>
      </c>
      <c r="F96" s="179"/>
      <c r="G96" s="536"/>
      <c r="H96" s="535"/>
      <c r="I96" s="259">
        <f>ROUNDUP((('UK-T-Coffee Tables'!H97)*USD_per_GBP),-1)</f>
        <v>720</v>
      </c>
    </row>
    <row r="97" spans="1:9">
      <c r="D97" s="300"/>
      <c r="E97" s="129"/>
      <c r="F97" s="129"/>
      <c r="G97" s="48"/>
      <c r="H97" s="61"/>
      <c r="I97" s="60"/>
    </row>
    <row r="98" spans="1:9">
      <c r="D98" s="300"/>
      <c r="E98" s="129"/>
      <c r="F98" s="129"/>
      <c r="G98" s="48"/>
      <c r="H98" s="61"/>
      <c r="I98" s="60"/>
    </row>
    <row r="99" spans="1:9" ht="18.75" customHeight="1">
      <c r="B99" s="385"/>
      <c r="C99" s="533"/>
      <c r="D99" s="533"/>
      <c r="E99" s="23"/>
      <c r="F99" s="23"/>
      <c r="G99" s="16"/>
      <c r="H99" s="20"/>
      <c r="I99" s="23"/>
    </row>
    <row r="100" spans="1:9" s="69" customFormat="1">
      <c r="A100" s="26"/>
      <c r="B100" s="26" t="s">
        <v>29</v>
      </c>
      <c r="C100" s="26"/>
      <c r="D100" s="26"/>
      <c r="E100" s="28" t="s">
        <v>0</v>
      </c>
      <c r="F100" s="705" t="s">
        <v>79</v>
      </c>
      <c r="G100" s="706"/>
      <c r="H100" s="140" t="s">
        <v>323</v>
      </c>
      <c r="I100" s="266" t="s">
        <v>115</v>
      </c>
    </row>
    <row r="101" spans="1:9">
      <c r="A101" s="1"/>
      <c r="B101" s="1"/>
      <c r="D101" s="264"/>
      <c r="E101" s="16"/>
      <c r="F101" s="183" t="s">
        <v>116</v>
      </c>
      <c r="G101" s="191" t="s">
        <v>149</v>
      </c>
      <c r="H101" s="18"/>
      <c r="I101" s="220" t="s">
        <v>219</v>
      </c>
    </row>
    <row r="102" spans="1:9">
      <c r="A102" s="1"/>
      <c r="E102" s="16" t="s">
        <v>2</v>
      </c>
      <c r="F102" s="24" t="s">
        <v>51</v>
      </c>
      <c r="G102" s="64" t="s">
        <v>153</v>
      </c>
      <c r="H102" s="216">
        <f>ROUNDUP((('UK-T-Coffee Tables'!G103)*USD_per_GBP),-1)</f>
        <v>3410</v>
      </c>
      <c r="I102" s="216">
        <f>ROUNDUP((('UK-T-Coffee Tables'!H103)*USD_per_GBP),-1)</f>
        <v>5590</v>
      </c>
    </row>
    <row r="103" spans="1:9" s="8" customFormat="1">
      <c r="A103" s="1"/>
      <c r="B103" s="284"/>
      <c r="C103" s="284"/>
      <c r="D103" s="284"/>
      <c r="E103" s="16" t="s">
        <v>3</v>
      </c>
      <c r="F103" s="24" t="s">
        <v>57</v>
      </c>
      <c r="G103" s="64" t="s">
        <v>144</v>
      </c>
      <c r="H103" s="216">
        <f>ROUNDUP((('UK-T-Coffee Tables'!G104)*USD_per_GBP),-1)</f>
        <v>3810</v>
      </c>
      <c r="I103" s="216">
        <f>ROUNDUP((('UK-T-Coffee Tables'!H104)*USD_per_GBP),-1)</f>
        <v>6260</v>
      </c>
    </row>
    <row r="104" spans="1:9" s="8" customFormat="1">
      <c r="A104" s="1"/>
      <c r="B104" s="284"/>
      <c r="C104" s="284"/>
      <c r="D104" s="284"/>
      <c r="E104" s="16" t="s">
        <v>4</v>
      </c>
      <c r="F104" s="24" t="s">
        <v>62</v>
      </c>
      <c r="G104" s="64" t="s">
        <v>145</v>
      </c>
      <c r="H104" s="216">
        <f>ROUNDUP((('UK-T-Coffee Tables'!G105)*USD_per_GBP),-1)</f>
        <v>3990</v>
      </c>
      <c r="I104" s="216">
        <f>ROUNDUP((('UK-T-Coffee Tables'!H105)*USD_per_GBP),-1)</f>
        <v>6950</v>
      </c>
    </row>
    <row r="105" spans="1:9" s="530" customFormat="1" ht="29.1" customHeight="1">
      <c r="A105" s="1"/>
      <c r="B105" s="284"/>
      <c r="C105" s="284"/>
      <c r="D105" s="284"/>
      <c r="E105" s="16" t="s">
        <v>5</v>
      </c>
      <c r="F105" s="24" t="s">
        <v>59</v>
      </c>
      <c r="G105" s="64" t="s">
        <v>146</v>
      </c>
      <c r="H105" s="216">
        <f>ROUNDUP((('UK-T-Coffee Tables'!G106)*USD_per_GBP),-1)</f>
        <v>4230</v>
      </c>
      <c r="I105" s="216">
        <f>ROUNDUP((('UK-T-Coffee Tables'!H106)*USD_per_GBP),-1)</f>
        <v>9260</v>
      </c>
    </row>
    <row r="106" spans="1:9">
      <c r="G106" s="16"/>
      <c r="H106" s="20"/>
      <c r="I106" s="44"/>
    </row>
    <row r="107" spans="1:9">
      <c r="E107" s="193" t="s">
        <v>22</v>
      </c>
      <c r="F107" s="193"/>
    </row>
    <row r="108" spans="1:9" ht="24" customHeight="1">
      <c r="D108" s="300"/>
      <c r="E108" s="129"/>
      <c r="F108" s="129"/>
    </row>
    <row r="109" spans="1:9" ht="24" customHeight="1">
      <c r="D109" s="300"/>
    </row>
    <row r="110" spans="1:9">
      <c r="D110" s="300"/>
      <c r="E110" s="82" t="s">
        <v>14</v>
      </c>
      <c r="F110" s="82"/>
      <c r="G110" s="164"/>
      <c r="H110" s="529"/>
      <c r="I110" s="259">
        <f>ROUNDUP((('UK-T-Coffee Tables'!H111)*USD_per_GBP),-1)</f>
        <v>720</v>
      </c>
    </row>
    <row r="111" spans="1:9">
      <c r="D111" s="300"/>
      <c r="E111" s="129"/>
      <c r="F111" s="129"/>
    </row>
    <row r="112" spans="1:9">
      <c r="D112" s="300"/>
      <c r="E112" s="129"/>
      <c r="F112" s="129"/>
    </row>
    <row r="113" spans="1:9">
      <c r="D113" s="300"/>
      <c r="E113" s="131"/>
      <c r="F113" s="131"/>
    </row>
    <row r="114" spans="1:9">
      <c r="D114" s="300"/>
      <c r="E114" s="131"/>
      <c r="F114" s="131"/>
    </row>
    <row r="115" spans="1:9" s="69" customFormat="1">
      <c r="A115" s="26"/>
      <c r="B115" s="26" t="s">
        <v>15</v>
      </c>
      <c r="C115" s="26"/>
      <c r="D115" s="26"/>
      <c r="E115" s="28" t="s">
        <v>0</v>
      </c>
      <c r="F115" s="705" t="s">
        <v>79</v>
      </c>
      <c r="G115" s="706"/>
      <c r="H115" s="140" t="s">
        <v>323</v>
      </c>
      <c r="I115" s="266" t="s">
        <v>115</v>
      </c>
    </row>
    <row r="116" spans="1:9" ht="29.1" customHeight="1">
      <c r="A116" s="1"/>
      <c r="B116" s="334"/>
      <c r="D116" s="264"/>
      <c r="E116" s="16"/>
      <c r="F116" s="183" t="s">
        <v>116</v>
      </c>
      <c r="G116" s="183" t="s">
        <v>149</v>
      </c>
      <c r="H116" s="18"/>
      <c r="I116" s="220" t="s">
        <v>219</v>
      </c>
    </row>
    <row r="117" spans="1:9" s="69" customFormat="1" ht="29.1" customHeight="1">
      <c r="A117" s="1"/>
      <c r="B117" s="284"/>
      <c r="C117" s="284"/>
      <c r="D117" s="284"/>
      <c r="E117" s="48" t="s">
        <v>2</v>
      </c>
      <c r="F117" s="64" t="s">
        <v>16</v>
      </c>
      <c r="G117" s="24" t="s">
        <v>134</v>
      </c>
      <c r="H117" s="216">
        <f>ROUNDUP((('UK-T-Coffee Tables'!G118)*USD_per_GBP),-1)</f>
        <v>3810</v>
      </c>
      <c r="I117" s="216">
        <f>ROUNDUP((('UK-T-Coffee Tables'!H118)*USD_per_GBP),-1)</f>
        <v>7090</v>
      </c>
    </row>
    <row r="118" spans="1:9" ht="29.1" customHeight="1">
      <c r="E118" s="48" t="s">
        <v>3</v>
      </c>
      <c r="F118" s="64" t="s">
        <v>17</v>
      </c>
      <c r="G118" s="24" t="s">
        <v>154</v>
      </c>
      <c r="H118" s="216">
        <f>ROUNDUP((('UK-T-Coffee Tables'!G119)*USD_per_GBP),-1)</f>
        <v>4150</v>
      </c>
      <c r="I118" s="216">
        <f>ROUNDUP((('UK-T-Coffee Tables'!H119)*USD_per_GBP),-1)</f>
        <v>8430</v>
      </c>
    </row>
    <row r="119" spans="1:9" ht="29.1" customHeight="1">
      <c r="E119" s="48" t="s">
        <v>4</v>
      </c>
      <c r="F119" s="64" t="s">
        <v>55</v>
      </c>
      <c r="G119" s="24" t="s">
        <v>155</v>
      </c>
      <c r="H119" s="216">
        <f>ROUNDUP((('UK-T-Coffee Tables'!G120)*USD_per_GBP),-1)</f>
        <v>4900</v>
      </c>
      <c r="I119" s="216">
        <f>ROUNDUP((('UK-T-Coffee Tables'!H120)*USD_per_GBP),-1)</f>
        <v>10450</v>
      </c>
    </row>
    <row r="120" spans="1:9" ht="29.1" customHeight="1">
      <c r="E120" s="46"/>
      <c r="F120" s="46"/>
      <c r="G120" s="46"/>
      <c r="H120" s="56"/>
    </row>
    <row r="121" spans="1:9" ht="29.1" customHeight="1">
      <c r="E121" s="168" t="s">
        <v>22</v>
      </c>
      <c r="F121" s="168"/>
      <c r="G121" s="46"/>
      <c r="H121" s="56"/>
    </row>
    <row r="122" spans="1:9" ht="29.1" customHeight="1">
      <c r="E122" s="129"/>
      <c r="F122" s="129"/>
    </row>
    <row r="123" spans="1:9" ht="29.1" customHeight="1"/>
    <row r="124" spans="1:9" ht="29.1" customHeight="1">
      <c r="E124" s="82" t="s">
        <v>14</v>
      </c>
      <c r="F124" s="82"/>
      <c r="G124" s="185"/>
      <c r="H124" s="534"/>
      <c r="I124" s="259">
        <f>ROUNDUP((('UK-T-Coffee Tables'!H125)*USD_per_GBP),-1)</f>
        <v>720</v>
      </c>
    </row>
    <row r="125" spans="1:9" ht="29.1" customHeight="1">
      <c r="E125" s="23"/>
      <c r="F125" s="23"/>
      <c r="G125" s="46"/>
      <c r="H125" s="56"/>
      <c r="I125" s="135"/>
    </row>
    <row r="126" spans="1:9" ht="29.1" customHeight="1">
      <c r="E126" s="129"/>
      <c r="F126" s="129"/>
      <c r="G126" s="46"/>
      <c r="H126" s="56"/>
      <c r="I126" s="135"/>
    </row>
    <row r="127" spans="1:9" ht="48.75">
      <c r="A127" s="278"/>
      <c r="B127" s="354" t="s">
        <v>34</v>
      </c>
      <c r="C127" s="3"/>
      <c r="D127" s="3"/>
      <c r="E127" s="41"/>
      <c r="F127" s="41"/>
      <c r="G127" s="42"/>
      <c r="H127" s="531"/>
      <c r="I127" s="41"/>
    </row>
    <row r="128" spans="1:9" s="69" customFormat="1">
      <c r="A128" s="26"/>
      <c r="B128" s="26" t="s">
        <v>8</v>
      </c>
      <c r="C128" s="26"/>
      <c r="D128" s="26"/>
      <c r="E128" s="28" t="s">
        <v>0</v>
      </c>
      <c r="F128" s="705" t="s">
        <v>79</v>
      </c>
      <c r="G128" s="706"/>
      <c r="H128" s="140" t="s">
        <v>341</v>
      </c>
      <c r="I128" s="28" t="s">
        <v>82</v>
      </c>
    </row>
    <row r="129" spans="1:9" ht="29.1" customHeight="1">
      <c r="A129" s="1"/>
      <c r="B129" s="1"/>
      <c r="D129" s="264"/>
      <c r="E129" s="16"/>
      <c r="F129" s="191" t="s">
        <v>116</v>
      </c>
      <c r="G129" s="191" t="s">
        <v>149</v>
      </c>
      <c r="H129" s="18"/>
      <c r="I129" s="23"/>
    </row>
    <row r="130" spans="1:9" s="69" customFormat="1" ht="29.1" customHeight="1">
      <c r="A130" s="1"/>
      <c r="B130" s="284"/>
      <c r="C130" s="284"/>
      <c r="D130" s="284"/>
      <c r="E130" s="16" t="s">
        <v>2</v>
      </c>
      <c r="F130" s="64" t="s">
        <v>56</v>
      </c>
      <c r="G130" s="64" t="s">
        <v>150</v>
      </c>
      <c r="H130" s="216">
        <f>ROUNDUP((('UK-T-Coffee Tables'!G131)*USD_per_GBP),-1)</f>
        <v>1400</v>
      </c>
      <c r="I130" s="216">
        <f>ROUNDUP((('UK-T-Coffee Tables'!H131)*USD_per_GBP),-1)</f>
        <v>2330</v>
      </c>
    </row>
    <row r="131" spans="1:9" ht="29.1" customHeight="1">
      <c r="E131" s="16" t="s">
        <v>3</v>
      </c>
      <c r="F131" s="64" t="s">
        <v>49</v>
      </c>
      <c r="G131" s="64" t="s">
        <v>151</v>
      </c>
      <c r="H131" s="216">
        <f>ROUNDUP((('UK-T-Coffee Tables'!G132)*USD_per_GBP),-1)</f>
        <v>1780</v>
      </c>
      <c r="I131" s="216">
        <f>ROUNDUP((('UK-T-Coffee Tables'!H132)*USD_per_GBP),-1)</f>
        <v>2960</v>
      </c>
    </row>
    <row r="132" spans="1:9" ht="29.1" customHeight="1">
      <c r="E132" s="16" t="s">
        <v>4</v>
      </c>
      <c r="F132" s="64" t="s">
        <v>50</v>
      </c>
      <c r="G132" s="64" t="s">
        <v>152</v>
      </c>
      <c r="H132" s="216">
        <f>ROUNDUP((('UK-T-Coffee Tables'!G133)*USD_per_GBP),-1)</f>
        <v>2830</v>
      </c>
      <c r="I132" s="216">
        <f>ROUNDUP((('UK-T-Coffee Tables'!H133)*USD_per_GBP),-1)</f>
        <v>3940</v>
      </c>
    </row>
    <row r="133" spans="1:9" ht="29.1" customHeight="1">
      <c r="E133" s="16"/>
      <c r="F133" s="16"/>
      <c r="I133" s="23"/>
    </row>
    <row r="134" spans="1:9" ht="29.1" customHeight="1">
      <c r="E134" s="193" t="s">
        <v>22</v>
      </c>
      <c r="F134" s="193"/>
      <c r="I134" s="23"/>
    </row>
    <row r="135" spans="1:9" ht="29.1" customHeight="1">
      <c r="D135" s="300"/>
      <c r="E135" s="129"/>
      <c r="F135" s="129"/>
    </row>
    <row r="136" spans="1:9" ht="29.1" customHeight="1">
      <c r="D136" s="300"/>
    </row>
    <row r="137" spans="1:9" ht="29.1" customHeight="1">
      <c r="D137" s="300"/>
      <c r="E137" s="82" t="s">
        <v>129</v>
      </c>
      <c r="F137" s="82"/>
      <c r="G137" s="164"/>
      <c r="H137" s="529"/>
      <c r="I137" s="259">
        <f>ROUNDUP((('UK-T-Coffee Tables'!H138)*USD_per_GBP),-1)</f>
        <v>550</v>
      </c>
    </row>
    <row r="138" spans="1:9" ht="29.1" customHeight="1">
      <c r="D138" s="300"/>
      <c r="E138" s="23"/>
      <c r="F138" s="23"/>
      <c r="I138" s="216"/>
    </row>
    <row r="139" spans="1:9" s="69" customFormat="1">
      <c r="A139" s="26"/>
      <c r="B139" s="26" t="s">
        <v>29</v>
      </c>
      <c r="C139" s="26"/>
      <c r="D139" s="26"/>
      <c r="E139" s="28" t="s">
        <v>0</v>
      </c>
      <c r="F139" s="705" t="s">
        <v>79</v>
      </c>
      <c r="G139" s="706"/>
      <c r="H139" s="140" t="s">
        <v>341</v>
      </c>
      <c r="I139" s="28" t="s">
        <v>82</v>
      </c>
    </row>
    <row r="140" spans="1:9" ht="29.1" customHeight="1">
      <c r="A140" s="1"/>
      <c r="B140" s="1"/>
      <c r="D140" s="264"/>
      <c r="E140" s="16"/>
      <c r="F140" s="183" t="s">
        <v>116</v>
      </c>
      <c r="G140" s="183" t="s">
        <v>149</v>
      </c>
      <c r="H140" s="18"/>
      <c r="I140" s="23"/>
    </row>
    <row r="141" spans="1:9" ht="29.1" customHeight="1">
      <c r="A141" s="1"/>
      <c r="E141" s="16" t="s">
        <v>2</v>
      </c>
      <c r="F141" s="24" t="s">
        <v>51</v>
      </c>
      <c r="G141" s="24" t="s">
        <v>143</v>
      </c>
      <c r="H141" s="216">
        <f>ROUNDUP((('UK-T-Coffee Tables'!G143)*USD_per_GBP),-1)</f>
        <v>2120</v>
      </c>
      <c r="I141" s="216">
        <f>ROUNDUP((('UK-T-Coffee Tables'!H143)*USD_per_GBP),-1)</f>
        <v>3520</v>
      </c>
    </row>
    <row r="142" spans="1:9" s="69" customFormat="1" ht="29.1" customHeight="1">
      <c r="A142" s="284"/>
      <c r="B142" s="284"/>
      <c r="C142" s="284"/>
      <c r="D142" s="284"/>
      <c r="E142" s="16" t="s">
        <v>3</v>
      </c>
      <c r="F142" s="24" t="s">
        <v>57</v>
      </c>
      <c r="G142" s="24" t="s">
        <v>159</v>
      </c>
      <c r="H142" s="216">
        <f>ROUNDUP((('UK-T-Coffee Tables'!G144)*USD_per_GBP),-1)</f>
        <v>2550</v>
      </c>
      <c r="I142" s="216">
        <f>ROUNDUP((('UK-T-Coffee Tables'!H144)*USD_per_GBP),-1)</f>
        <v>4260</v>
      </c>
    </row>
    <row r="143" spans="1:9" ht="29.1" customHeight="1">
      <c r="E143" s="16" t="s">
        <v>4</v>
      </c>
      <c r="F143" s="24" t="s">
        <v>62</v>
      </c>
      <c r="G143" s="24" t="s">
        <v>160</v>
      </c>
      <c r="H143" s="216">
        <f>ROUNDUP((('UK-T-Coffee Tables'!G145)*USD_per_GBP),-1)</f>
        <v>3040</v>
      </c>
      <c r="I143" s="216">
        <f>ROUNDUP((('UK-T-Coffee Tables'!H145)*USD_per_GBP),-1)</f>
        <v>5060</v>
      </c>
    </row>
    <row r="144" spans="1:9" ht="29.1" customHeight="1">
      <c r="E144" s="16" t="s">
        <v>5</v>
      </c>
      <c r="F144" s="24" t="s">
        <v>59</v>
      </c>
      <c r="G144" s="24" t="s">
        <v>146</v>
      </c>
      <c r="H144" s="216">
        <f>ROUNDUP((('UK-T-Coffee Tables'!G146)*USD_per_GBP),-1)</f>
        <v>4130</v>
      </c>
      <c r="I144" s="216">
        <f>ROUNDUP((('UK-T-Coffee Tables'!H146)*USD_per_GBP),-1)</f>
        <v>6880</v>
      </c>
    </row>
    <row r="145" spans="1:9" ht="29.1" customHeight="1">
      <c r="G145" s="16"/>
      <c r="H145" s="20"/>
      <c r="I145" s="65"/>
    </row>
    <row r="146" spans="1:9" ht="29.1" customHeight="1">
      <c r="E146" s="193" t="s">
        <v>22</v>
      </c>
      <c r="F146" s="193"/>
      <c r="I146" s="65"/>
    </row>
    <row r="147" spans="1:9" ht="29.1" customHeight="1">
      <c r="D147" s="300"/>
      <c r="E147" s="129"/>
      <c r="F147" s="129"/>
      <c r="I147" s="65"/>
    </row>
    <row r="148" spans="1:9" ht="29.1" customHeight="1">
      <c r="D148" s="300"/>
      <c r="I148" s="65"/>
    </row>
    <row r="149" spans="1:9" ht="29.1" customHeight="1">
      <c r="D149" s="300"/>
      <c r="E149" s="82" t="s">
        <v>129</v>
      </c>
      <c r="F149" s="82"/>
      <c r="G149" s="164"/>
      <c r="H149" s="529"/>
      <c r="I149" s="259">
        <f>ROUNDUP((('UK-T-Coffee Tables'!H151)*USD_per_GBP),-1)</f>
        <v>550</v>
      </c>
    </row>
    <row r="150" spans="1:9" ht="29.1" customHeight="1">
      <c r="D150" s="300"/>
      <c r="E150" s="129"/>
      <c r="F150" s="129"/>
      <c r="I150" s="137"/>
    </row>
    <row r="151" spans="1:9" ht="48.75">
      <c r="A151" s="278"/>
      <c r="B151" s="354" t="s">
        <v>34</v>
      </c>
      <c r="C151" s="3"/>
      <c r="D151" s="3"/>
      <c r="E151" s="41"/>
      <c r="F151" s="41"/>
      <c r="G151" s="42"/>
      <c r="H151" s="531"/>
      <c r="I151" s="41"/>
    </row>
    <row r="152" spans="1:9" s="69" customFormat="1">
      <c r="A152" s="26"/>
      <c r="B152" s="26" t="s">
        <v>15</v>
      </c>
      <c r="C152" s="26"/>
      <c r="D152" s="26"/>
      <c r="E152" s="28" t="s">
        <v>0</v>
      </c>
      <c r="F152" s="705" t="s">
        <v>79</v>
      </c>
      <c r="G152" s="706"/>
      <c r="H152" s="140" t="s">
        <v>341</v>
      </c>
      <c r="I152" s="28" t="s">
        <v>82</v>
      </c>
    </row>
    <row r="153" spans="1:9" ht="29.1" customHeight="1">
      <c r="A153" s="1"/>
      <c r="B153" s="1"/>
      <c r="D153" s="264"/>
      <c r="E153" s="16"/>
      <c r="F153" s="17" t="s">
        <v>116</v>
      </c>
      <c r="G153" s="183" t="s">
        <v>149</v>
      </c>
      <c r="H153" s="18"/>
      <c r="I153" s="23"/>
    </row>
    <row r="154" spans="1:9" ht="29.1" customHeight="1">
      <c r="A154" s="1"/>
      <c r="E154" s="16" t="s">
        <v>2</v>
      </c>
      <c r="F154" s="64" t="s">
        <v>16</v>
      </c>
      <c r="G154" s="24" t="s">
        <v>134</v>
      </c>
      <c r="H154" s="216">
        <f>ROUNDUP((('UK-T-Coffee Tables'!G156)*USD_per_GBP),-1)</f>
        <v>2430</v>
      </c>
      <c r="I154" s="216">
        <f>ROUNDUP((('UK-T-Coffee Tables'!H156)*USD_per_GBP),-1)</f>
        <v>4410</v>
      </c>
    </row>
    <row r="155" spans="1:9" ht="29.1" customHeight="1">
      <c r="E155" s="16" t="s">
        <v>3</v>
      </c>
      <c r="F155" s="64" t="s">
        <v>17</v>
      </c>
      <c r="G155" s="24" t="s">
        <v>154</v>
      </c>
      <c r="H155" s="216">
        <f>ROUNDUP((('UK-T-Coffee Tables'!G157)*USD_per_GBP),-1)</f>
        <v>3500</v>
      </c>
      <c r="I155" s="216">
        <f>ROUNDUP((('UK-T-Coffee Tables'!H157)*USD_per_GBP),-1)</f>
        <v>6350</v>
      </c>
    </row>
    <row r="156" spans="1:9" ht="29.1" customHeight="1">
      <c r="E156" s="16" t="s">
        <v>4</v>
      </c>
      <c r="F156" s="64" t="s">
        <v>55</v>
      </c>
      <c r="G156" s="24" t="s">
        <v>155</v>
      </c>
      <c r="H156" s="216">
        <f>ROUNDUP((('UK-T-Coffee Tables'!G158)*USD_per_GBP),-1)</f>
        <v>4750</v>
      </c>
      <c r="I156" s="216">
        <f>ROUNDUP((('UK-T-Coffee Tables'!H158)*USD_per_GBP),-1)</f>
        <v>8630</v>
      </c>
    </row>
    <row r="157" spans="1:9" s="69" customFormat="1" ht="29.1" customHeight="1">
      <c r="A157" s="284"/>
      <c r="B157" s="284"/>
      <c r="C157" s="284"/>
      <c r="D157" s="284"/>
      <c r="E157" s="14"/>
      <c r="F157" s="14"/>
      <c r="G157" s="16"/>
      <c r="H157" s="20"/>
      <c r="I157" s="23"/>
    </row>
    <row r="158" spans="1:9" ht="29.1" customHeight="1">
      <c r="E158" s="193" t="s">
        <v>22</v>
      </c>
      <c r="F158" s="193"/>
      <c r="I158" s="23"/>
    </row>
    <row r="159" spans="1:9" ht="29.1" customHeight="1">
      <c r="D159" s="300"/>
      <c r="E159" s="129"/>
      <c r="F159" s="129"/>
    </row>
    <row r="160" spans="1:9" ht="29.1" customHeight="1">
      <c r="D160" s="300"/>
    </row>
    <row r="161" spans="1:9" ht="29.1" customHeight="1">
      <c r="D161" s="300"/>
      <c r="E161" s="82" t="s">
        <v>129</v>
      </c>
      <c r="F161" s="82"/>
      <c r="G161" s="164"/>
      <c r="H161" s="529"/>
      <c r="I161" s="259">
        <f>ROUNDUP((('UK-T-Coffee Tables'!H163)*USD_per_GBP),-1)</f>
        <v>550</v>
      </c>
    </row>
    <row r="162" spans="1:9" ht="29.1" customHeight="1">
      <c r="D162" s="300"/>
      <c r="E162" s="129"/>
      <c r="F162" s="129"/>
      <c r="I162" s="137"/>
    </row>
    <row r="163" spans="1:9" ht="29.1" customHeight="1">
      <c r="D163" s="300"/>
      <c r="E163" s="129"/>
      <c r="F163" s="129"/>
      <c r="I163" s="137"/>
    </row>
    <row r="164" spans="1:9" ht="47.25" customHeight="1">
      <c r="D164" s="300"/>
      <c r="E164" s="23"/>
      <c r="F164" s="23"/>
      <c r="I164" s="137"/>
    </row>
    <row r="165" spans="1:9" ht="30.75" customHeight="1">
      <c r="D165" s="300"/>
      <c r="E165" s="23"/>
      <c r="F165" s="23"/>
      <c r="I165" s="137"/>
    </row>
    <row r="166" spans="1:9" ht="48.75">
      <c r="A166" s="278"/>
      <c r="B166" s="25" t="s">
        <v>235</v>
      </c>
      <c r="C166" s="3"/>
      <c r="D166" s="3"/>
      <c r="E166" s="41"/>
      <c r="F166" s="41"/>
      <c r="G166" s="42"/>
      <c r="H166" s="531"/>
      <c r="I166" s="41"/>
    </row>
    <row r="167" spans="1:9" s="69" customFormat="1">
      <c r="A167" s="26"/>
      <c r="B167" s="26" t="s">
        <v>551</v>
      </c>
      <c r="C167" s="26"/>
      <c r="D167" s="26"/>
      <c r="E167" s="28" t="s">
        <v>0</v>
      </c>
      <c r="F167" s="705" t="s">
        <v>79</v>
      </c>
      <c r="G167" s="706"/>
      <c r="H167" s="140" t="s">
        <v>552</v>
      </c>
      <c r="I167" s="266" t="s">
        <v>439</v>
      </c>
    </row>
    <row r="168" spans="1:9" ht="52.5">
      <c r="A168" s="1"/>
      <c r="B168" s="1"/>
      <c r="D168" s="264"/>
      <c r="E168" s="16"/>
      <c r="F168" s="17" t="s">
        <v>645</v>
      </c>
      <c r="G168" s="191" t="s">
        <v>646</v>
      </c>
      <c r="H168" s="18"/>
      <c r="I168" s="652" t="s">
        <v>702</v>
      </c>
    </row>
    <row r="169" spans="1:9" s="530" customFormat="1" ht="29.1" customHeight="1">
      <c r="A169" s="1"/>
      <c r="B169" s="284"/>
      <c r="C169" s="284"/>
      <c r="D169" s="284"/>
      <c r="E169" s="16" t="s">
        <v>561</v>
      </c>
      <c r="F169" s="16" t="s">
        <v>275</v>
      </c>
      <c r="G169" s="16" t="s">
        <v>347</v>
      </c>
      <c r="H169" s="216">
        <f>ROUNDUP((('UK-T-Coffee Tables'!G169)*USD_per_GBP),-1)</f>
        <v>4930</v>
      </c>
      <c r="I169" s="216">
        <f>ROUNDUP((('UK-T-Coffee Tables'!H169)*USD_per_GBP),-1)</f>
        <v>7090</v>
      </c>
    </row>
    <row r="170" spans="1:9" s="530" customFormat="1" ht="29.1" customHeight="1">
      <c r="A170" s="1"/>
      <c r="B170" s="284"/>
      <c r="C170" s="284"/>
      <c r="D170" s="284"/>
      <c r="E170" s="16" t="s">
        <v>3</v>
      </c>
      <c r="F170" s="16" t="s">
        <v>342</v>
      </c>
      <c r="G170" s="16" t="s">
        <v>707</v>
      </c>
      <c r="H170" s="216">
        <f>ROUNDUP((('UK-T-Coffee Tables'!G170)*USD_per_GBP),-1)</f>
        <v>5230</v>
      </c>
      <c r="I170" s="216">
        <f>ROUNDUP((('UK-T-Coffee Tables'!H170)*USD_per_GBP),-1)</f>
        <v>7820</v>
      </c>
    </row>
    <row r="171" spans="1:9" ht="29.1" customHeight="1">
      <c r="A171" s="1"/>
      <c r="E171" s="16" t="s">
        <v>705</v>
      </c>
      <c r="F171" s="16" t="s">
        <v>706</v>
      </c>
      <c r="G171" s="16">
        <v>51</v>
      </c>
      <c r="H171" s="216">
        <f>ROUNDUP((('UK-T-Coffee Tables'!G171)*USD_per_GBP),-1)</f>
        <v>5520</v>
      </c>
      <c r="I171" s="216">
        <f>ROUNDUP((('UK-T-Coffee Tables'!H171)*USD_per_GBP),-1)</f>
        <v>8880</v>
      </c>
    </row>
    <row r="172" spans="1:9" ht="29.1" customHeight="1">
      <c r="E172" s="16"/>
      <c r="F172" s="16"/>
    </row>
    <row r="173" spans="1:9" ht="29.1" customHeight="1">
      <c r="E173" s="193" t="s">
        <v>22</v>
      </c>
      <c r="F173" s="193"/>
    </row>
    <row r="174" spans="1:9" ht="29.1" customHeight="1">
      <c r="D174" s="300"/>
      <c r="E174" s="129"/>
      <c r="F174" s="129"/>
    </row>
    <row r="175" spans="1:9" ht="29.1" customHeight="1">
      <c r="D175" s="300"/>
    </row>
    <row r="176" spans="1:9" ht="29.1" customHeight="1">
      <c r="D176" s="300"/>
      <c r="E176" s="82" t="s">
        <v>14</v>
      </c>
      <c r="F176" s="82"/>
      <c r="G176" s="164"/>
      <c r="H176" s="529"/>
      <c r="I176" s="259">
        <f>ROUNDUP((('UK-T-Coffee Tables'!H177)*USD_per_GBP),-1)</f>
        <v>590</v>
      </c>
    </row>
    <row r="177" spans="1:9" ht="29.1" customHeight="1">
      <c r="D177" s="300"/>
      <c r="E177" s="23"/>
      <c r="F177" s="23"/>
      <c r="I177" s="216"/>
    </row>
    <row r="178" spans="1:9" ht="42" customHeight="1">
      <c r="E178" s="23" t="s">
        <v>586</v>
      </c>
      <c r="F178" s="23"/>
      <c r="I178" s="216"/>
    </row>
    <row r="179" spans="1:9" ht="29.1" customHeight="1">
      <c r="D179" s="300"/>
      <c r="E179" s="23"/>
      <c r="F179" s="23"/>
      <c r="I179" s="216"/>
    </row>
    <row r="180" spans="1:9" ht="30.75" customHeight="1">
      <c r="D180" s="300"/>
      <c r="E180" s="23"/>
      <c r="F180" s="23"/>
      <c r="I180" s="135"/>
    </row>
    <row r="181" spans="1:9" ht="21.75" customHeight="1">
      <c r="D181" s="300"/>
      <c r="E181" s="23"/>
      <c r="F181" s="23"/>
      <c r="I181" s="135"/>
    </row>
    <row r="182" spans="1:9" ht="48.75">
      <c r="A182" s="278"/>
      <c r="B182" s="25" t="s">
        <v>235</v>
      </c>
      <c r="C182" s="3"/>
      <c r="D182" s="3"/>
      <c r="E182" s="41"/>
      <c r="F182" s="41"/>
      <c r="G182" s="42"/>
      <c r="H182" s="531"/>
      <c r="I182" s="41"/>
    </row>
    <row r="183" spans="1:9" s="69" customFormat="1">
      <c r="A183" s="26"/>
      <c r="B183" s="26" t="s">
        <v>15</v>
      </c>
      <c r="C183" s="26"/>
      <c r="D183" s="26"/>
      <c r="E183" s="28" t="s">
        <v>0</v>
      </c>
      <c r="F183" s="705" t="s">
        <v>79</v>
      </c>
      <c r="G183" s="706"/>
      <c r="H183" s="140" t="s">
        <v>439</v>
      </c>
      <c r="I183" s="84"/>
    </row>
    <row r="184" spans="1:9" ht="29.1" customHeight="1">
      <c r="A184" s="1"/>
      <c r="B184" s="1"/>
      <c r="D184" s="264"/>
      <c r="E184" s="16"/>
      <c r="F184" s="17" t="s">
        <v>343</v>
      </c>
      <c r="G184" s="191" t="s">
        <v>652</v>
      </c>
      <c r="H184" s="218" t="s">
        <v>702</v>
      </c>
      <c r="I184" s="46"/>
    </row>
    <row r="185" spans="1:9" s="530" customFormat="1" ht="29.1" customHeight="1">
      <c r="A185" s="1"/>
      <c r="B185" s="284"/>
      <c r="C185" s="284"/>
      <c r="D185" s="284"/>
      <c r="E185" s="16" t="s">
        <v>3</v>
      </c>
      <c r="F185" s="24" t="s">
        <v>275</v>
      </c>
      <c r="G185" s="24" t="s">
        <v>347</v>
      </c>
      <c r="H185" s="216">
        <f>ROUNDUP((('UK-T-Coffee Tables'!G184)*USD_per_GBP),-1)</f>
        <v>7270</v>
      </c>
      <c r="I185" s="14"/>
    </row>
    <row r="186" spans="1:9" ht="29.1" customHeight="1">
      <c r="A186" s="1"/>
      <c r="E186" s="16"/>
      <c r="F186" s="16"/>
      <c r="G186" s="16"/>
      <c r="H186" s="45"/>
    </row>
    <row r="187" spans="1:9" ht="29.1" customHeight="1">
      <c r="E187" s="16"/>
      <c r="F187" s="16"/>
    </row>
    <row r="188" spans="1:9" ht="29.1" customHeight="1">
      <c r="E188" s="193" t="s">
        <v>22</v>
      </c>
      <c r="F188" s="193"/>
    </row>
    <row r="189" spans="1:9" ht="29.1" customHeight="1">
      <c r="D189" s="300"/>
      <c r="E189" s="129"/>
      <c r="F189" s="129"/>
    </row>
    <row r="190" spans="1:9" ht="29.1" customHeight="1">
      <c r="D190" s="300"/>
    </row>
    <row r="191" spans="1:9" ht="29.1" customHeight="1">
      <c r="D191" s="300"/>
      <c r="E191" s="82" t="s">
        <v>84</v>
      </c>
      <c r="F191" s="82"/>
      <c r="G191" s="164"/>
      <c r="H191" s="529"/>
      <c r="I191" s="259">
        <f>ROUNDUP((('UK-T-Coffee Tables'!H190)*USD_per_GBP),-1)</f>
        <v>2930</v>
      </c>
    </row>
    <row r="192" spans="1:9" ht="130.5" customHeight="1">
      <c r="D192" s="300"/>
      <c r="E192" s="23"/>
      <c r="F192" s="23"/>
      <c r="I192" s="135"/>
    </row>
    <row r="193" spans="1:9" ht="130.5" customHeight="1">
      <c r="D193" s="300"/>
      <c r="E193" s="23"/>
      <c r="F193" s="23"/>
      <c r="I193" s="135"/>
    </row>
    <row r="194" spans="1:9" ht="48.75">
      <c r="A194" s="278"/>
      <c r="B194" s="354" t="s">
        <v>35</v>
      </c>
      <c r="C194" s="3"/>
      <c r="D194" s="3"/>
      <c r="E194" s="41"/>
      <c r="F194" s="41"/>
      <c r="G194" s="42"/>
      <c r="H194" s="531"/>
      <c r="I194" s="41"/>
    </row>
    <row r="195" spans="1:9" s="69" customFormat="1">
      <c r="A195" s="26"/>
      <c r="B195" s="26" t="s">
        <v>8</v>
      </c>
      <c r="C195" s="26"/>
      <c r="D195" s="26"/>
      <c r="E195" s="28" t="s">
        <v>0</v>
      </c>
      <c r="F195" s="705" t="s">
        <v>79</v>
      </c>
      <c r="G195" s="706"/>
      <c r="H195" s="140" t="s">
        <v>341</v>
      </c>
      <c r="I195" s="28" t="s">
        <v>82</v>
      </c>
    </row>
    <row r="196" spans="1:9" ht="29.1" customHeight="1">
      <c r="A196" s="1"/>
      <c r="B196" s="1"/>
      <c r="D196" s="264"/>
      <c r="E196" s="16"/>
      <c r="F196" s="191" t="s">
        <v>116</v>
      </c>
      <c r="G196" s="191" t="s">
        <v>149</v>
      </c>
      <c r="H196" s="18"/>
      <c r="I196" s="46"/>
    </row>
    <row r="197" spans="1:9" ht="29.1" customHeight="1">
      <c r="A197" s="1"/>
      <c r="E197" s="16" t="s">
        <v>2</v>
      </c>
      <c r="F197" s="64" t="s">
        <v>56</v>
      </c>
      <c r="G197" s="64" t="s">
        <v>150</v>
      </c>
      <c r="H197" s="216">
        <f>ROUNDUP((('UK-T-Coffee Tables'!G197)*USD_per_GBP),-1)</f>
        <v>1400</v>
      </c>
      <c r="I197" s="216">
        <f>ROUNDUP((('UK-T-Coffee Tables'!H197)*USD_per_GBP),-1)</f>
        <v>2330</v>
      </c>
    </row>
    <row r="198" spans="1:9" s="530" customFormat="1" ht="29.1" customHeight="1">
      <c r="A198" s="284"/>
      <c r="B198" s="284"/>
      <c r="C198" s="284"/>
      <c r="D198" s="284"/>
      <c r="E198" s="16" t="s">
        <v>3</v>
      </c>
      <c r="F198" s="64" t="s">
        <v>49</v>
      </c>
      <c r="G198" s="64" t="s">
        <v>151</v>
      </c>
      <c r="H198" s="216">
        <f>ROUNDUP((('UK-T-Coffee Tables'!G198)*USD_per_GBP),-1)</f>
        <v>1780</v>
      </c>
      <c r="I198" s="216">
        <f>ROUNDUP((('UK-T-Coffee Tables'!H198)*USD_per_GBP),-1)</f>
        <v>2960</v>
      </c>
    </row>
    <row r="199" spans="1:9" ht="29.1" customHeight="1">
      <c r="E199" s="16" t="s">
        <v>4</v>
      </c>
      <c r="F199" s="64" t="s">
        <v>50</v>
      </c>
      <c r="G199" s="64" t="s">
        <v>152</v>
      </c>
      <c r="H199" s="216">
        <f>ROUNDUP((('UK-T-Coffee Tables'!G199)*USD_per_GBP),-1)</f>
        <v>2370</v>
      </c>
      <c r="I199" s="216">
        <f>ROUNDUP((('UK-T-Coffee Tables'!H199)*USD_per_GBP),-1)</f>
        <v>3940</v>
      </c>
    </row>
    <row r="200" spans="1:9" ht="29.1" customHeight="1">
      <c r="G200" s="16"/>
      <c r="H200" s="20"/>
    </row>
    <row r="201" spans="1:9" ht="29.1" customHeight="1">
      <c r="E201" s="193" t="s">
        <v>22</v>
      </c>
      <c r="F201" s="193"/>
    </row>
    <row r="202" spans="1:9" ht="29.1" customHeight="1">
      <c r="D202" s="300"/>
      <c r="E202" s="129"/>
      <c r="F202" s="129"/>
    </row>
    <row r="203" spans="1:9" ht="29.1" customHeight="1">
      <c r="D203" s="300"/>
    </row>
    <row r="204" spans="1:9" ht="29.1" customHeight="1">
      <c r="D204" s="300"/>
      <c r="E204" s="82" t="s">
        <v>14</v>
      </c>
      <c r="F204" s="82"/>
      <c r="G204" s="164"/>
      <c r="H204" s="529"/>
      <c r="I204" s="259">
        <f>ROUNDUP((('UK-T-Coffee Tables'!H204)*USD_per_GBP),-1)</f>
        <v>550</v>
      </c>
    </row>
    <row r="205" spans="1:9" ht="29.1" customHeight="1">
      <c r="D205" s="300"/>
      <c r="E205" s="129"/>
      <c r="F205" s="129"/>
    </row>
    <row r="206" spans="1:9" ht="29.1" customHeight="1">
      <c r="D206" s="300"/>
      <c r="E206" s="129"/>
      <c r="F206" s="129"/>
      <c r="I206" s="135"/>
    </row>
    <row r="207" spans="1:9" ht="54.75" customHeight="1"/>
    <row r="208" spans="1:9" ht="48.75">
      <c r="A208" s="278"/>
      <c r="B208" s="354" t="s">
        <v>35</v>
      </c>
      <c r="C208" s="3"/>
      <c r="D208" s="3"/>
      <c r="E208" s="41"/>
      <c r="F208" s="41"/>
      <c r="G208" s="42"/>
      <c r="H208" s="531"/>
      <c r="I208" s="41"/>
    </row>
    <row r="209" spans="1:9" s="69" customFormat="1">
      <c r="A209" s="26"/>
      <c r="B209" s="26" t="s">
        <v>29</v>
      </c>
      <c r="C209" s="26"/>
      <c r="D209" s="26"/>
      <c r="E209" s="28" t="s">
        <v>0</v>
      </c>
      <c r="F209" s="705" t="s">
        <v>79</v>
      </c>
      <c r="G209" s="706"/>
      <c r="H209" s="140" t="s">
        <v>341</v>
      </c>
      <c r="I209" s="266" t="s">
        <v>82</v>
      </c>
    </row>
    <row r="210" spans="1:9" ht="29.1" customHeight="1">
      <c r="A210" s="1"/>
      <c r="B210" s="1"/>
      <c r="D210" s="264"/>
      <c r="E210" s="16"/>
      <c r="F210" s="17" t="s">
        <v>116</v>
      </c>
      <c r="G210" s="191" t="s">
        <v>149</v>
      </c>
      <c r="H210" s="18"/>
      <c r="I210" s="46"/>
    </row>
    <row r="211" spans="1:9" ht="29.1" customHeight="1">
      <c r="A211" s="1"/>
      <c r="E211" s="16" t="s">
        <v>2</v>
      </c>
      <c r="F211" s="24" t="s">
        <v>51</v>
      </c>
      <c r="G211" s="24" t="s">
        <v>143</v>
      </c>
      <c r="H211" s="216">
        <f>ROUNDUP((('UK-T-Coffee Tables'!G212)*USD_per_GBP),-1)</f>
        <v>2120</v>
      </c>
      <c r="I211" s="216">
        <f>ROUNDUP((('UK-T-Coffee Tables'!H212)*USD_per_GBP),-1)</f>
        <v>3520</v>
      </c>
    </row>
    <row r="212" spans="1:9" s="530" customFormat="1" ht="29.1" customHeight="1">
      <c r="A212" s="1"/>
      <c r="B212" s="284"/>
      <c r="C212" s="284"/>
      <c r="D212" s="284"/>
      <c r="E212" s="16" t="s">
        <v>3</v>
      </c>
      <c r="F212" s="24" t="s">
        <v>57</v>
      </c>
      <c r="G212" s="24" t="s">
        <v>159</v>
      </c>
      <c r="H212" s="216">
        <f>ROUNDUP((('UK-T-Coffee Tables'!G213)*USD_per_GBP),-1)</f>
        <v>2550</v>
      </c>
      <c r="I212" s="216">
        <f>ROUNDUP((('UK-T-Coffee Tables'!H213)*USD_per_GBP),-1)</f>
        <v>4260</v>
      </c>
    </row>
    <row r="213" spans="1:9" ht="29.1" customHeight="1">
      <c r="A213" s="1"/>
      <c r="E213" s="16" t="s">
        <v>4</v>
      </c>
      <c r="F213" s="24" t="s">
        <v>62</v>
      </c>
      <c r="G213" s="24" t="s">
        <v>160</v>
      </c>
      <c r="H213" s="216">
        <f>ROUNDUP((('UK-T-Coffee Tables'!G214)*USD_per_GBP),-1)</f>
        <v>3040</v>
      </c>
      <c r="I213" s="216">
        <f>ROUNDUP((('UK-T-Coffee Tables'!H214)*USD_per_GBP),-1)</f>
        <v>5060</v>
      </c>
    </row>
    <row r="214" spans="1:9" ht="29.1" customHeight="1">
      <c r="A214" s="1"/>
      <c r="E214" s="16" t="s">
        <v>5</v>
      </c>
      <c r="F214" s="24" t="s">
        <v>59</v>
      </c>
      <c r="G214" s="24" t="s">
        <v>146</v>
      </c>
      <c r="H214" s="216">
        <f>ROUNDUP((('UK-T-Coffee Tables'!G215)*USD_per_GBP),-1)</f>
        <v>4130</v>
      </c>
      <c r="I214" s="216">
        <f>ROUNDUP((('UK-T-Coffee Tables'!H215)*USD_per_GBP),-1)</f>
        <v>6880</v>
      </c>
    </row>
    <row r="215" spans="1:9" ht="29.1" customHeight="1">
      <c r="D215" s="300"/>
      <c r="E215" s="24"/>
      <c r="F215" s="24"/>
      <c r="I215" s="135"/>
    </row>
    <row r="216" spans="1:9" ht="29.1" customHeight="1">
      <c r="E216" s="193" t="s">
        <v>22</v>
      </c>
      <c r="F216" s="193"/>
    </row>
    <row r="217" spans="1:9" ht="29.1" customHeight="1">
      <c r="D217" s="300"/>
      <c r="E217" s="129"/>
      <c r="F217" s="129"/>
    </row>
    <row r="218" spans="1:9" ht="29.1" customHeight="1">
      <c r="D218" s="300"/>
    </row>
    <row r="219" spans="1:9" ht="29.1" customHeight="1">
      <c r="D219" s="300"/>
      <c r="E219" s="82" t="s">
        <v>14</v>
      </c>
      <c r="F219" s="82"/>
      <c r="G219" s="164"/>
      <c r="H219" s="529"/>
      <c r="I219" s="259">
        <f>ROUNDUP((('UK-T-Coffee Tables'!H220)*USD_per_GBP),-1)</f>
        <v>550</v>
      </c>
    </row>
    <row r="220" spans="1:9" ht="38.450000000000003" customHeight="1">
      <c r="D220" s="300"/>
      <c r="E220" s="129"/>
      <c r="F220" s="129"/>
    </row>
    <row r="221" spans="1:9" s="69" customFormat="1">
      <c r="A221" s="26"/>
      <c r="B221" s="26" t="s">
        <v>15</v>
      </c>
      <c r="C221" s="26"/>
      <c r="D221" s="26"/>
      <c r="E221" s="28" t="s">
        <v>0</v>
      </c>
      <c r="F221" s="705" t="s">
        <v>79</v>
      </c>
      <c r="G221" s="706"/>
      <c r="H221" s="140" t="s">
        <v>341</v>
      </c>
      <c r="I221" s="266" t="s">
        <v>82</v>
      </c>
    </row>
    <row r="222" spans="1:9" ht="29.1" customHeight="1">
      <c r="A222" s="1"/>
      <c r="B222" s="1"/>
      <c r="D222" s="264"/>
      <c r="E222" s="16"/>
      <c r="F222" s="17" t="s">
        <v>116</v>
      </c>
      <c r="G222" s="191" t="s">
        <v>149</v>
      </c>
      <c r="H222" s="18"/>
      <c r="I222" s="46"/>
    </row>
    <row r="223" spans="1:9" s="530" customFormat="1" ht="29.1" customHeight="1">
      <c r="A223" s="1"/>
      <c r="B223" s="284"/>
      <c r="C223" s="284"/>
      <c r="D223" s="284"/>
      <c r="E223" s="16" t="s">
        <v>2</v>
      </c>
      <c r="F223" s="64" t="s">
        <v>16</v>
      </c>
      <c r="G223" s="24" t="s">
        <v>134</v>
      </c>
      <c r="H223" s="216">
        <f>ROUNDUP((('UK-T-Coffee Tables'!G224)*USD_per_GBP),-1)</f>
        <v>2430</v>
      </c>
      <c r="I223" s="216">
        <f>ROUNDUP((('UK-T-Coffee Tables'!H224)*USD_per_GBP),-1)</f>
        <v>4410</v>
      </c>
    </row>
    <row r="224" spans="1:9" ht="29.1" customHeight="1">
      <c r="A224" s="1"/>
      <c r="E224" s="16" t="s">
        <v>3</v>
      </c>
      <c r="F224" s="64" t="s">
        <v>17</v>
      </c>
      <c r="G224" s="24" t="s">
        <v>154</v>
      </c>
      <c r="H224" s="216">
        <f>ROUNDUP((('UK-T-Coffee Tables'!G225)*USD_per_GBP),-1)</f>
        <v>3500</v>
      </c>
      <c r="I224" s="216">
        <f>ROUNDUP((('UK-T-Coffee Tables'!H225)*USD_per_GBP),-1)</f>
        <v>6350</v>
      </c>
    </row>
    <row r="225" spans="1:9" ht="29.1" customHeight="1">
      <c r="A225" s="1"/>
      <c r="E225" s="16" t="s">
        <v>4</v>
      </c>
      <c r="F225" s="64" t="s">
        <v>55</v>
      </c>
      <c r="G225" s="24" t="s">
        <v>155</v>
      </c>
      <c r="H225" s="216">
        <f>ROUNDUP((('UK-T-Coffee Tables'!G226)*USD_per_GBP),-1)</f>
        <v>4750</v>
      </c>
      <c r="I225" s="216">
        <f>ROUNDUP((('UK-T-Coffee Tables'!H226)*USD_per_GBP),-1)</f>
        <v>8630</v>
      </c>
    </row>
    <row r="226" spans="1:9" ht="29.1" customHeight="1">
      <c r="E226" s="24"/>
      <c r="F226" s="24"/>
    </row>
    <row r="227" spans="1:9" ht="29.1" customHeight="1">
      <c r="E227" s="193" t="s">
        <v>22</v>
      </c>
      <c r="F227" s="193"/>
    </row>
    <row r="228" spans="1:9" ht="29.1" customHeight="1">
      <c r="E228" s="129"/>
      <c r="F228" s="129"/>
    </row>
    <row r="229" spans="1:9" ht="29.1" customHeight="1"/>
    <row r="230" spans="1:9" ht="29.1" customHeight="1">
      <c r="E230" s="82" t="s">
        <v>14</v>
      </c>
      <c r="F230" s="82"/>
      <c r="G230" s="164"/>
      <c r="H230" s="529"/>
      <c r="I230" s="259">
        <f>ROUNDUP((('UK-T-Coffee Tables'!H231)*USD_per_GBP),-1)</f>
        <v>550</v>
      </c>
    </row>
    <row r="231" spans="1:9" ht="29.1" customHeight="1">
      <c r="E231" s="129"/>
      <c r="F231" s="129"/>
    </row>
    <row r="232" spans="1:9" ht="29.1" customHeight="1">
      <c r="E232" s="129"/>
      <c r="F232" s="129"/>
      <c r="I232" s="135"/>
    </row>
    <row r="233" spans="1:9" ht="27" customHeight="1">
      <c r="B233" s="385"/>
      <c r="C233" s="533"/>
      <c r="D233" s="533"/>
      <c r="E233" s="23"/>
      <c r="F233" s="23"/>
      <c r="G233" s="16"/>
      <c r="H233" s="20"/>
      <c r="I233" s="23"/>
    </row>
    <row r="234" spans="1:9" s="69" customFormat="1">
      <c r="A234" s="26"/>
      <c r="B234" s="26" t="s">
        <v>20</v>
      </c>
      <c r="C234" s="26"/>
      <c r="D234" s="26"/>
      <c r="E234" s="28" t="s">
        <v>0</v>
      </c>
      <c r="F234" s="705" t="s">
        <v>79</v>
      </c>
      <c r="G234" s="706"/>
      <c r="H234" s="140" t="s">
        <v>341</v>
      </c>
      <c r="I234" s="266" t="s">
        <v>82</v>
      </c>
    </row>
    <row r="235" spans="1:9" ht="29.1" customHeight="1">
      <c r="A235" s="1"/>
      <c r="B235" s="1"/>
      <c r="D235" s="264"/>
      <c r="E235" s="16"/>
      <c r="F235" s="183" t="s">
        <v>116</v>
      </c>
      <c r="G235" s="183" t="s">
        <v>149</v>
      </c>
      <c r="H235" s="45"/>
      <c r="I235" s="46"/>
    </row>
    <row r="236" spans="1:9" ht="29.1" customHeight="1">
      <c r="A236" s="1"/>
      <c r="E236" s="16" t="s">
        <v>2</v>
      </c>
      <c r="F236" s="24" t="s">
        <v>60</v>
      </c>
      <c r="G236" s="24" t="s">
        <v>156</v>
      </c>
      <c r="H236" s="216">
        <f>ROUNDUP((('UK-T-Coffee Tables'!G238)*USD_per_GBP),-1)</f>
        <v>2650</v>
      </c>
      <c r="I236" s="216">
        <f>ROUNDUP((('UK-T-Coffee Tables'!H238)*USD_per_GBP),-1)</f>
        <v>4970</v>
      </c>
    </row>
    <row r="237" spans="1:9" ht="29.1" customHeight="1">
      <c r="A237" s="1"/>
      <c r="E237" s="16" t="s">
        <v>3</v>
      </c>
      <c r="F237" s="24" t="s">
        <v>49</v>
      </c>
      <c r="G237" s="24" t="s">
        <v>157</v>
      </c>
      <c r="H237" s="216">
        <f>ROUNDUP((('UK-T-Coffee Tables'!G239)*USD_per_GBP),-1)</f>
        <v>3150</v>
      </c>
      <c r="I237" s="216">
        <f>ROUNDUP((('UK-T-Coffee Tables'!H239)*USD_per_GBP),-1)</f>
        <v>5930</v>
      </c>
    </row>
    <row r="238" spans="1:9" s="530" customFormat="1" ht="29.1" customHeight="1">
      <c r="A238" s="1"/>
      <c r="B238" s="284"/>
      <c r="C238" s="284"/>
      <c r="D238" s="284"/>
      <c r="E238" s="16" t="s">
        <v>4</v>
      </c>
      <c r="F238" s="24" t="s">
        <v>61</v>
      </c>
      <c r="G238" s="24" t="s">
        <v>158</v>
      </c>
      <c r="H238" s="216">
        <f>ROUNDUP((('UK-T-Coffee Tables'!G240)*USD_per_GBP),-1)</f>
        <v>4300</v>
      </c>
      <c r="I238" s="216">
        <f>ROUNDUP((('UK-T-Coffee Tables'!H240)*USD_per_GBP),-1)</f>
        <v>8100</v>
      </c>
    </row>
    <row r="239" spans="1:9" ht="29.1" customHeight="1">
      <c r="E239" s="24"/>
      <c r="F239" s="24"/>
      <c r="G239" s="16"/>
      <c r="H239" s="216"/>
    </row>
    <row r="240" spans="1:9" ht="29.1" customHeight="1">
      <c r="E240" s="193" t="s">
        <v>22</v>
      </c>
      <c r="F240" s="193"/>
    </row>
    <row r="241" spans="1:9" ht="29.1" customHeight="1">
      <c r="E241" s="129"/>
      <c r="F241" s="129"/>
    </row>
    <row r="242" spans="1:9" ht="29.1" customHeight="1"/>
    <row r="243" spans="1:9" ht="29.1" customHeight="1">
      <c r="E243" s="82" t="s">
        <v>14</v>
      </c>
      <c r="F243" s="82"/>
      <c r="G243" s="164"/>
      <c r="H243" s="529"/>
      <c r="I243" s="259">
        <f>ROUNDUP((('UK-T-Coffee Tables'!H246)*USD_per_GBP),-1)</f>
        <v>550</v>
      </c>
    </row>
    <row r="244" spans="1:9" ht="48.75">
      <c r="A244" s="278"/>
      <c r="B244" s="25" t="s">
        <v>31</v>
      </c>
      <c r="C244" s="3"/>
      <c r="D244" s="3"/>
      <c r="E244" s="41"/>
      <c r="F244" s="41"/>
      <c r="G244" s="42"/>
      <c r="H244" s="531"/>
      <c r="I244" s="41"/>
    </row>
    <row r="245" spans="1:9" s="69" customFormat="1">
      <c r="A245" s="26"/>
      <c r="B245" s="26" t="s">
        <v>8</v>
      </c>
      <c r="C245" s="26"/>
      <c r="D245" s="26"/>
      <c r="E245" s="28" t="s">
        <v>0</v>
      </c>
      <c r="F245" s="705" t="s">
        <v>79</v>
      </c>
      <c r="G245" s="706"/>
      <c r="H245" s="140" t="s">
        <v>324</v>
      </c>
      <c r="I245" s="84"/>
    </row>
    <row r="246" spans="1:9" ht="29.1" customHeight="1">
      <c r="A246" s="1"/>
      <c r="B246" s="1"/>
      <c r="D246" s="264"/>
      <c r="E246" s="16"/>
      <c r="F246" s="183" t="s">
        <v>116</v>
      </c>
      <c r="G246" s="191" t="s">
        <v>149</v>
      </c>
      <c r="H246" s="18"/>
      <c r="I246" s="46"/>
    </row>
    <row r="247" spans="1:9" s="530" customFormat="1" ht="29.1" customHeight="1">
      <c r="A247" s="1"/>
      <c r="B247" s="284"/>
      <c r="C247" s="284"/>
      <c r="D247" s="284"/>
      <c r="E247" s="16" t="s">
        <v>2</v>
      </c>
      <c r="F247" s="64" t="s">
        <v>49</v>
      </c>
      <c r="G247" s="64" t="s">
        <v>151</v>
      </c>
      <c r="H247" s="216">
        <f>ROUNDUP((('UK-T-Coffee Tables'!G254)*USD_per_GBP),-1)</f>
        <v>2940</v>
      </c>
      <c r="I247" s="14"/>
    </row>
    <row r="248" spans="1:9" ht="29.1" customHeight="1">
      <c r="A248" s="1"/>
      <c r="E248" s="16" t="s">
        <v>4</v>
      </c>
      <c r="F248" s="64" t="s">
        <v>50</v>
      </c>
      <c r="G248" s="64" t="s">
        <v>152</v>
      </c>
      <c r="H248" s="216">
        <f>ROUNDUP((('UK-T-Coffee Tables'!G255)*USD_per_GBP),-1)</f>
        <v>3250</v>
      </c>
    </row>
    <row r="249" spans="1:9" ht="29.1" customHeight="1">
      <c r="E249" s="16"/>
      <c r="F249" s="16"/>
    </row>
    <row r="250" spans="1:9" ht="29.1" customHeight="1">
      <c r="E250" s="193" t="s">
        <v>22</v>
      </c>
      <c r="F250" s="193"/>
    </row>
    <row r="251" spans="1:9" ht="29.1" customHeight="1">
      <c r="D251" s="300"/>
      <c r="E251" s="129"/>
      <c r="F251" s="129"/>
    </row>
    <row r="252" spans="1:9" ht="29.1" customHeight="1">
      <c r="D252" s="300"/>
    </row>
    <row r="253" spans="1:9" ht="29.1" customHeight="1">
      <c r="D253" s="300"/>
      <c r="E253" s="82" t="s">
        <v>14</v>
      </c>
      <c r="F253" s="82"/>
      <c r="G253" s="164"/>
      <c r="H253" s="529"/>
      <c r="I253" s="259">
        <f>ROUNDUP((('UK-T-Coffee Tables'!H260)*USD_per_GBP),-1)</f>
        <v>650</v>
      </c>
    </row>
    <row r="254" spans="1:9" ht="29.1" customHeight="1">
      <c r="D254" s="300"/>
      <c r="E254" s="23"/>
      <c r="F254" s="23"/>
      <c r="I254" s="135"/>
    </row>
    <row r="255" spans="1:9" ht="29.1" customHeight="1">
      <c r="D255" s="300"/>
      <c r="E255" s="23"/>
      <c r="F255" s="23"/>
      <c r="I255" s="135"/>
    </row>
    <row r="256" spans="1:9" ht="19.350000000000001" customHeight="1">
      <c r="D256" s="300"/>
      <c r="E256" s="23"/>
      <c r="F256" s="23"/>
      <c r="I256" s="135"/>
    </row>
    <row r="257" spans="1:9" ht="48.75">
      <c r="A257" s="278"/>
      <c r="B257" s="25" t="s">
        <v>31</v>
      </c>
      <c r="C257" s="3"/>
      <c r="D257" s="3"/>
      <c r="E257" s="41"/>
      <c r="F257" s="41"/>
      <c r="G257" s="42"/>
      <c r="H257" s="531"/>
      <c r="I257" s="41"/>
    </row>
    <row r="258" spans="1:9" s="69" customFormat="1">
      <c r="A258" s="26"/>
      <c r="B258" s="26" t="s">
        <v>15</v>
      </c>
      <c r="C258" s="26"/>
      <c r="D258" s="26"/>
      <c r="E258" s="28" t="s">
        <v>0</v>
      </c>
      <c r="F258" s="705" t="s">
        <v>79</v>
      </c>
      <c r="G258" s="706"/>
      <c r="H258" s="140" t="s">
        <v>324</v>
      </c>
      <c r="I258" s="84"/>
    </row>
    <row r="259" spans="1:9" ht="29.1" customHeight="1">
      <c r="A259" s="1"/>
      <c r="B259" s="1"/>
      <c r="D259" s="264"/>
      <c r="E259" s="16"/>
      <c r="F259" s="183" t="s">
        <v>116</v>
      </c>
      <c r="G259" s="191" t="s">
        <v>149</v>
      </c>
      <c r="H259" s="18"/>
      <c r="I259" s="46"/>
    </row>
    <row r="260" spans="1:9" s="530" customFormat="1" ht="29.1" customHeight="1">
      <c r="A260" s="1"/>
      <c r="B260" s="284"/>
      <c r="C260" s="284"/>
      <c r="D260" s="284"/>
      <c r="E260" s="48" t="s">
        <v>2</v>
      </c>
      <c r="F260" s="64" t="s">
        <v>16</v>
      </c>
      <c r="G260" s="24" t="s">
        <v>134</v>
      </c>
      <c r="H260" s="216">
        <f>ROUNDUP((('UK-T-Coffee Tables'!G266)*USD_per_GBP),-1)</f>
        <v>3760</v>
      </c>
      <c r="I260" s="14"/>
    </row>
    <row r="261" spans="1:9" ht="29.1" customHeight="1">
      <c r="A261" s="1"/>
      <c r="E261" s="16" t="s">
        <v>4</v>
      </c>
      <c r="F261" s="24" t="s">
        <v>342</v>
      </c>
      <c r="G261" s="24" t="s">
        <v>154</v>
      </c>
      <c r="H261" s="216">
        <f>ROUNDUP((('UK-T-Coffee Tables'!G267)*USD_per_GBP),-1)</f>
        <v>3950</v>
      </c>
    </row>
    <row r="262" spans="1:9" ht="29.1" customHeight="1">
      <c r="E262" s="16" t="s">
        <v>5</v>
      </c>
      <c r="F262" s="24" t="s">
        <v>744</v>
      </c>
      <c r="G262" s="22" t="s">
        <v>155</v>
      </c>
      <c r="H262" s="216">
        <f>ROUNDUP((('UK-T-Coffee Tables'!G268)*USD_per_GBP),-1)</f>
        <v>4740</v>
      </c>
    </row>
    <row r="263" spans="1:9" ht="29.1" customHeight="1">
      <c r="E263" s="193" t="s">
        <v>22</v>
      </c>
      <c r="F263" s="193"/>
    </row>
    <row r="264" spans="1:9" ht="29.1" customHeight="1">
      <c r="D264" s="300"/>
      <c r="E264" s="129"/>
      <c r="F264" s="129"/>
    </row>
    <row r="265" spans="1:9" ht="29.1" customHeight="1">
      <c r="D265" s="300"/>
    </row>
    <row r="266" spans="1:9" ht="29.1" customHeight="1">
      <c r="D266" s="300"/>
      <c r="E266" s="82" t="s">
        <v>14</v>
      </c>
      <c r="F266" s="82"/>
      <c r="G266" s="164"/>
      <c r="H266" s="529"/>
      <c r="I266" s="259">
        <f>ROUNDUP((('UK-T-Coffee Tables'!H272)*USD_per_GBP),-1)</f>
        <v>720</v>
      </c>
    </row>
    <row r="267" spans="1:9" ht="132.75" customHeight="1">
      <c r="D267" s="300"/>
      <c r="E267" s="23"/>
      <c r="F267" s="23"/>
      <c r="I267" s="135"/>
    </row>
    <row r="268" spans="1:9" ht="48.75">
      <c r="A268" s="278"/>
      <c r="B268" s="25" t="s">
        <v>516</v>
      </c>
      <c r="C268" s="3"/>
      <c r="D268" s="3"/>
      <c r="E268" s="41"/>
      <c r="F268" s="41"/>
      <c r="G268" s="42"/>
      <c r="H268" s="531"/>
      <c r="I268" s="41"/>
    </row>
    <row r="269" spans="1:9">
      <c r="A269" s="26"/>
      <c r="B269" s="26" t="s">
        <v>15</v>
      </c>
      <c r="C269" s="26"/>
      <c r="D269" s="26"/>
      <c r="E269" s="28" t="s">
        <v>0</v>
      </c>
      <c r="F269" s="705" t="s">
        <v>79</v>
      </c>
      <c r="G269" s="706"/>
      <c r="H269" s="140" t="s">
        <v>323</v>
      </c>
      <c r="I269" s="84"/>
    </row>
    <row r="270" spans="1:9">
      <c r="A270" s="1"/>
      <c r="B270" s="1"/>
      <c r="D270" s="264"/>
      <c r="E270" s="16"/>
      <c r="F270" s="183" t="s">
        <v>116</v>
      </c>
      <c r="G270" s="191" t="s">
        <v>149</v>
      </c>
      <c r="H270" s="18"/>
      <c r="I270" s="46"/>
    </row>
    <row r="271" spans="1:9">
      <c r="A271" s="1"/>
      <c r="E271" s="16" t="s">
        <v>2</v>
      </c>
      <c r="F271" s="64" t="s">
        <v>16</v>
      </c>
      <c r="G271" s="24" t="s">
        <v>134</v>
      </c>
      <c r="H271" s="216">
        <f>ROUNDUP((('UK-T-Coffee Tables'!G277)*USD_per_GBP),-1)</f>
        <v>3270</v>
      </c>
    </row>
    <row r="272" spans="1:9">
      <c r="A272" s="1"/>
      <c r="E272" s="16" t="s">
        <v>4</v>
      </c>
      <c r="F272" s="24" t="s">
        <v>342</v>
      </c>
      <c r="G272" s="24" t="s">
        <v>154</v>
      </c>
      <c r="H272" s="216">
        <f>ROUNDUP((('UK-T-Coffee Tables'!G278)*USD_per_GBP),-1)</f>
        <v>3570</v>
      </c>
    </row>
    <row r="273" spans="1:9">
      <c r="G273" s="16"/>
      <c r="H273" s="20"/>
    </row>
    <row r="274" spans="1:9">
      <c r="E274" s="193" t="s">
        <v>22</v>
      </c>
      <c r="F274" s="193"/>
      <c r="G274" s="67"/>
      <c r="H274" s="67"/>
      <c r="I274" s="9"/>
    </row>
    <row r="275" spans="1:9">
      <c r="E275" s="169"/>
      <c r="F275" s="169"/>
      <c r="G275" s="67"/>
      <c r="H275" s="67"/>
      <c r="I275" s="9"/>
    </row>
    <row r="276" spans="1:9">
      <c r="D276" s="300"/>
      <c r="E276" s="81" t="s">
        <v>14</v>
      </c>
      <c r="F276" s="81"/>
      <c r="G276" s="160"/>
      <c r="H276" s="160"/>
      <c r="I276" s="259">
        <f>ROUNDUP((('UK-T-Coffee Tables'!H282)*USD_per_GBP),-1)</f>
        <v>720</v>
      </c>
    </row>
    <row r="277" spans="1:9">
      <c r="D277" s="300"/>
      <c r="E277" s="24"/>
      <c r="F277" s="24"/>
      <c r="G277" s="67"/>
      <c r="H277" s="67"/>
      <c r="I277" s="143"/>
    </row>
    <row r="278" spans="1:9">
      <c r="D278" s="300"/>
      <c r="E278" s="24" t="s">
        <v>544</v>
      </c>
      <c r="F278" s="24"/>
      <c r="G278" s="67"/>
      <c r="H278" s="67"/>
      <c r="I278" s="216"/>
    </row>
    <row r="279" spans="1:9">
      <c r="D279" s="300"/>
      <c r="E279" s="81" t="s">
        <v>545</v>
      </c>
      <c r="F279" s="82"/>
      <c r="G279" s="164"/>
      <c r="H279" s="529"/>
      <c r="I279" s="259">
        <f>ROUNDUP((('UK-T-Coffee Tables'!H285)*USD_per_GBP),-1)</f>
        <v>1450</v>
      </c>
    </row>
    <row r="280" spans="1:9">
      <c r="D280" s="300"/>
      <c r="E280" s="23"/>
      <c r="F280" s="23"/>
      <c r="I280" s="135"/>
    </row>
    <row r="281" spans="1:9" ht="56.25" customHeight="1">
      <c r="D281" s="300"/>
      <c r="E281" s="23"/>
      <c r="F281" s="23"/>
      <c r="I281" s="135"/>
    </row>
    <row r="282" spans="1:9">
      <c r="D282" s="300"/>
      <c r="E282" s="23"/>
      <c r="F282" s="23"/>
      <c r="I282" s="135"/>
    </row>
    <row r="283" spans="1:9" ht="48.75">
      <c r="A283" s="278"/>
      <c r="B283" s="25" t="s">
        <v>32</v>
      </c>
      <c r="C283" s="3"/>
      <c r="D283" s="3"/>
      <c r="E283" s="41"/>
      <c r="F283" s="41"/>
      <c r="G283" s="42"/>
      <c r="H283" s="531"/>
      <c r="I283" s="41"/>
    </row>
    <row r="284" spans="1:9" s="69" customFormat="1">
      <c r="A284" s="26"/>
      <c r="B284" s="26" t="s">
        <v>15</v>
      </c>
      <c r="C284" s="26"/>
      <c r="D284" s="26"/>
      <c r="E284" s="28" t="s">
        <v>0</v>
      </c>
      <c r="F284" s="705" t="s">
        <v>79</v>
      </c>
      <c r="G284" s="706"/>
      <c r="H284" s="140" t="s">
        <v>323</v>
      </c>
      <c r="I284" s="84"/>
    </row>
    <row r="285" spans="1:9" ht="29.1" customHeight="1">
      <c r="A285" s="1"/>
      <c r="B285" s="1"/>
      <c r="D285" s="264"/>
      <c r="E285" s="16"/>
      <c r="F285" s="183" t="s">
        <v>116</v>
      </c>
      <c r="G285" s="191" t="s">
        <v>149</v>
      </c>
      <c r="H285" s="18"/>
      <c r="I285" s="46"/>
    </row>
    <row r="286" spans="1:9" ht="29.1" customHeight="1">
      <c r="A286" s="1"/>
      <c r="E286" s="16" t="s">
        <v>2</v>
      </c>
      <c r="F286" s="64" t="s">
        <v>16</v>
      </c>
      <c r="G286" s="24" t="s">
        <v>134</v>
      </c>
      <c r="H286" s="216">
        <f>ROUNDUP((('UK-T-Coffee Tables'!G292)*USD_per_GBP),-1)</f>
        <v>3250</v>
      </c>
    </row>
    <row r="287" spans="1:9" s="530" customFormat="1" ht="29.1" customHeight="1">
      <c r="A287" s="1"/>
      <c r="B287" s="284"/>
      <c r="C287" s="284"/>
      <c r="D287" s="284"/>
      <c r="E287" s="16" t="s">
        <v>4</v>
      </c>
      <c r="F287" s="64" t="s">
        <v>17</v>
      </c>
      <c r="G287" s="24" t="s">
        <v>154</v>
      </c>
      <c r="H287" s="216">
        <f>ROUNDUP((('UK-T-Coffee Tables'!G293)*USD_per_GBP),-1)</f>
        <v>4220</v>
      </c>
      <c r="I287" s="14"/>
    </row>
    <row r="288" spans="1:9" ht="29.1" customHeight="1">
      <c r="G288" s="16"/>
      <c r="H288" s="20"/>
    </row>
    <row r="289" spans="1:10" ht="29.1" customHeight="1">
      <c r="E289" s="193" t="s">
        <v>22</v>
      </c>
      <c r="F289" s="193"/>
    </row>
    <row r="290" spans="1:10" ht="29.1" customHeight="1">
      <c r="E290" s="129"/>
      <c r="F290" s="129"/>
      <c r="G290" s="16"/>
      <c r="H290" s="20"/>
    </row>
    <row r="291" spans="1:10" ht="29.1" customHeight="1">
      <c r="D291" s="300"/>
    </row>
    <row r="292" spans="1:10" ht="29.1" customHeight="1">
      <c r="D292" s="300"/>
      <c r="E292" s="82" t="s">
        <v>84</v>
      </c>
      <c r="F292" s="82"/>
      <c r="G292" s="164"/>
      <c r="H292" s="529"/>
      <c r="I292" s="259">
        <f>ROUNDUP((('UK-T-Coffee Tables'!H298)*USD_per_GBP),-1)</f>
        <v>2520</v>
      </c>
    </row>
    <row r="293" spans="1:10" ht="29.1" customHeight="1">
      <c r="D293" s="300"/>
      <c r="E293" s="23"/>
      <c r="F293" s="23"/>
      <c r="I293" s="216"/>
    </row>
    <row r="294" spans="1:10" ht="29.1" customHeight="1">
      <c r="D294" s="300"/>
      <c r="E294" s="82" t="s">
        <v>129</v>
      </c>
      <c r="F294" s="82"/>
      <c r="G294" s="164"/>
      <c r="H294" s="529"/>
      <c r="I294" s="259">
        <f>ROUNDUP((('UK-T-Coffee Tables'!H300)*USD_per_GBP),-1)</f>
        <v>550</v>
      </c>
    </row>
    <row r="295" spans="1:10" ht="29.1" customHeight="1">
      <c r="D295" s="300"/>
      <c r="E295" s="23"/>
      <c r="F295" s="23"/>
      <c r="I295" s="135"/>
    </row>
    <row r="296" spans="1:10" ht="24.75" customHeight="1">
      <c r="D296" s="300"/>
      <c r="E296" s="23"/>
      <c r="F296" s="23"/>
      <c r="I296" s="135"/>
    </row>
    <row r="297" spans="1:10" ht="24.75" customHeight="1">
      <c r="D297" s="300"/>
      <c r="E297" s="23"/>
      <c r="F297" s="23"/>
      <c r="I297" s="135"/>
    </row>
    <row r="298" spans="1:10" ht="29.1" customHeight="1">
      <c r="D298" s="300"/>
      <c r="E298" s="23"/>
      <c r="F298" s="23"/>
      <c r="I298" s="135"/>
    </row>
    <row r="299" spans="1:10" ht="48.75">
      <c r="A299" s="278"/>
      <c r="B299" s="25" t="s">
        <v>36</v>
      </c>
      <c r="C299" s="3"/>
      <c r="D299" s="3"/>
      <c r="E299" s="41"/>
      <c r="F299" s="41"/>
      <c r="G299" s="42"/>
      <c r="H299" s="531"/>
      <c r="I299" s="41"/>
    </row>
    <row r="300" spans="1:10" s="69" customFormat="1">
      <c r="A300" s="26"/>
      <c r="B300" s="26" t="s">
        <v>8</v>
      </c>
      <c r="C300" s="26"/>
      <c r="D300" s="26"/>
      <c r="E300" s="28" t="s">
        <v>0</v>
      </c>
      <c r="F300" s="705" t="s">
        <v>79</v>
      </c>
      <c r="G300" s="706"/>
      <c r="H300" s="140" t="s">
        <v>323</v>
      </c>
      <c r="I300" s="96" t="s">
        <v>733</v>
      </c>
      <c r="J300" s="96" t="s">
        <v>114</v>
      </c>
    </row>
    <row r="301" spans="1:10" ht="84">
      <c r="A301" s="1"/>
      <c r="B301" s="1"/>
      <c r="D301" s="264"/>
      <c r="E301" s="16"/>
      <c r="F301" s="191" t="s">
        <v>116</v>
      </c>
      <c r="G301" s="191" t="s">
        <v>149</v>
      </c>
      <c r="I301" s="284"/>
      <c r="J301" s="616" t="s">
        <v>702</v>
      </c>
    </row>
    <row r="302" spans="1:10" ht="29.1" customHeight="1">
      <c r="A302" s="1"/>
      <c r="E302" s="16" t="s">
        <v>2</v>
      </c>
      <c r="F302" s="64" t="s">
        <v>56</v>
      </c>
      <c r="G302" s="64" t="s">
        <v>150</v>
      </c>
      <c r="H302" s="216">
        <f>ROUNDUP((('UK-T-Coffee Tables'!G308)*USD_per_GBP),-1)</f>
        <v>1400</v>
      </c>
      <c r="I302" s="216">
        <f>ROUNDUP((('UK-T-Coffee Tables'!H308)*USD_per_GBP),-1)</f>
        <v>2330</v>
      </c>
      <c r="J302" s="216">
        <f>ROUNDUP((('UK-T-Coffee Tables'!I308)*USD_per_GBP),-1)</f>
        <v>2510</v>
      </c>
    </row>
    <row r="303" spans="1:10" ht="29.1" customHeight="1">
      <c r="A303" s="1"/>
      <c r="E303" s="16" t="s">
        <v>3</v>
      </c>
      <c r="F303" s="64" t="s">
        <v>49</v>
      </c>
      <c r="G303" s="64" t="s">
        <v>151</v>
      </c>
      <c r="H303" s="216">
        <f>ROUNDUP((('UK-T-Coffee Tables'!G309)*USD_per_GBP),-1)</f>
        <v>1780</v>
      </c>
      <c r="I303" s="216">
        <f>ROUNDUP((('UK-T-Coffee Tables'!H309)*USD_per_GBP),-1)</f>
        <v>2960</v>
      </c>
      <c r="J303" s="216">
        <f>ROUNDUP((('UK-T-Coffee Tables'!I309)*USD_per_GBP),-1)</f>
        <v>3200</v>
      </c>
    </row>
    <row r="304" spans="1:10" ht="29.1" customHeight="1">
      <c r="A304" s="1"/>
      <c r="E304" s="16" t="s">
        <v>4</v>
      </c>
      <c r="F304" s="64" t="s">
        <v>50</v>
      </c>
      <c r="G304" s="64" t="s">
        <v>152</v>
      </c>
      <c r="H304" s="216">
        <f>ROUNDUP((('UK-T-Coffee Tables'!G310)*USD_per_GBP),-1)</f>
        <v>2370</v>
      </c>
      <c r="I304" s="216">
        <f>ROUNDUP((('UK-T-Coffee Tables'!H310)*USD_per_GBP),-1)</f>
        <v>3940</v>
      </c>
      <c r="J304" s="216">
        <f>ROUNDUP((('UK-T-Coffee Tables'!I310)*USD_per_GBP),-1)</f>
        <v>4250</v>
      </c>
    </row>
    <row r="305" spans="1:9" ht="29.1" customHeight="1">
      <c r="G305" s="16"/>
      <c r="H305" s="20"/>
    </row>
    <row r="306" spans="1:9" ht="29.1" customHeight="1">
      <c r="E306" s="193" t="s">
        <v>22</v>
      </c>
      <c r="F306" s="193"/>
    </row>
    <row r="307" spans="1:9" ht="29.1" customHeight="1">
      <c r="D307" s="300"/>
      <c r="E307" s="129"/>
      <c r="F307" s="129"/>
      <c r="G307" s="530"/>
      <c r="H307" s="532"/>
      <c r="I307" s="530"/>
    </row>
    <row r="308" spans="1:9" ht="29.1" customHeight="1"/>
    <row r="309" spans="1:9" ht="29.1" customHeight="1">
      <c r="E309" s="82" t="s">
        <v>14</v>
      </c>
      <c r="F309" s="82"/>
      <c r="G309" s="164"/>
      <c r="H309" s="529"/>
      <c r="I309" s="259">
        <f>ROUNDUP((('UK-T-Coffee Tables'!H315)*USD_per_GBP),-1)</f>
        <v>550</v>
      </c>
    </row>
    <row r="310" spans="1:9" ht="29.1" customHeight="1">
      <c r="E310" s="23"/>
      <c r="F310" s="23"/>
      <c r="I310" s="216"/>
    </row>
    <row r="311" spans="1:9" ht="29.1" customHeight="1">
      <c r="E311" s="23"/>
      <c r="F311" s="23"/>
      <c r="I311" s="216"/>
    </row>
    <row r="312" spans="1:9" s="530" customFormat="1" ht="29.1" customHeight="1">
      <c r="A312" s="284"/>
      <c r="B312" s="284"/>
      <c r="C312" s="284"/>
      <c r="D312" s="284"/>
      <c r="E312" s="24"/>
      <c r="F312" s="24"/>
      <c r="G312" s="19"/>
      <c r="H312" s="364"/>
      <c r="I312" s="135"/>
    </row>
    <row r="313" spans="1:9" s="530" customFormat="1" ht="29.1" customHeight="1">
      <c r="A313" s="284"/>
      <c r="B313" s="284"/>
      <c r="C313" s="284"/>
      <c r="D313" s="284"/>
      <c r="E313" s="24"/>
      <c r="F313" s="24"/>
      <c r="G313" s="19"/>
      <c r="H313" s="364"/>
      <c r="I313" s="135"/>
    </row>
    <row r="314" spans="1:9" ht="29.1" customHeight="1">
      <c r="E314" s="24"/>
      <c r="F314" s="24"/>
      <c r="I314" s="23"/>
    </row>
    <row r="315" spans="1:9" ht="48.75">
      <c r="A315" s="278"/>
      <c r="B315" s="25" t="s">
        <v>36</v>
      </c>
      <c r="C315" s="3"/>
      <c r="D315" s="3"/>
      <c r="E315" s="41"/>
      <c r="F315" s="41"/>
      <c r="G315" s="42"/>
      <c r="H315" s="531"/>
      <c r="I315" s="41"/>
    </row>
    <row r="316" spans="1:9" s="69" customFormat="1">
      <c r="A316" s="26"/>
      <c r="B316" s="26" t="s">
        <v>29</v>
      </c>
      <c r="C316" s="26"/>
      <c r="D316" s="26"/>
      <c r="E316" s="28" t="s">
        <v>0</v>
      </c>
      <c r="F316" s="705" t="s">
        <v>79</v>
      </c>
      <c r="G316" s="706"/>
      <c r="H316" s="140" t="s">
        <v>323</v>
      </c>
      <c r="I316" s="96" t="s">
        <v>114</v>
      </c>
    </row>
    <row r="317" spans="1:9" ht="29.1" customHeight="1">
      <c r="A317" s="1"/>
      <c r="B317" s="1"/>
      <c r="D317" s="264"/>
      <c r="E317" s="16"/>
      <c r="F317" s="395" t="s">
        <v>116</v>
      </c>
      <c r="G317" s="191" t="s">
        <v>149</v>
      </c>
      <c r="H317" s="18"/>
      <c r="I317" s="220" t="s">
        <v>219</v>
      </c>
    </row>
    <row r="318" spans="1:9" ht="29.1" customHeight="1">
      <c r="A318" s="1"/>
      <c r="E318" s="16" t="s">
        <v>2</v>
      </c>
      <c r="F318" s="24" t="s">
        <v>51</v>
      </c>
      <c r="G318" s="24" t="s">
        <v>143</v>
      </c>
      <c r="H318" s="216">
        <f>ROUNDUP((('UK-T-Coffee Tables'!G325)*USD_per_GBP),-1)</f>
        <v>2120</v>
      </c>
      <c r="I318" s="216">
        <f>ROUNDUP((('UK-T-Coffee Tables'!H325)*USD_per_GBP),-1)</f>
        <v>3800</v>
      </c>
    </row>
    <row r="319" spans="1:9" ht="29.1" customHeight="1">
      <c r="E319" s="16" t="s">
        <v>3</v>
      </c>
      <c r="F319" s="24" t="s">
        <v>57</v>
      </c>
      <c r="G319" s="24" t="s">
        <v>159</v>
      </c>
      <c r="H319" s="216">
        <f>ROUNDUP((('UK-T-Coffee Tables'!G326)*USD_per_GBP),-1)</f>
        <v>2550</v>
      </c>
      <c r="I319" s="216">
        <f>ROUNDUP((('UK-T-Coffee Tables'!H326)*USD_per_GBP),-1)</f>
        <v>4600</v>
      </c>
    </row>
    <row r="320" spans="1:9" ht="29.1" customHeight="1">
      <c r="A320" s="1"/>
      <c r="E320" s="16" t="s">
        <v>4</v>
      </c>
      <c r="F320" s="24" t="s">
        <v>62</v>
      </c>
      <c r="G320" s="24" t="s">
        <v>160</v>
      </c>
      <c r="H320" s="216">
        <f>ROUNDUP((('UK-T-Coffee Tables'!G327)*USD_per_GBP),-1)</f>
        <v>3040</v>
      </c>
      <c r="I320" s="216">
        <f>ROUNDUP((('UK-T-Coffee Tables'!H327)*USD_per_GBP),-1)</f>
        <v>5460</v>
      </c>
    </row>
    <row r="321" spans="1:9" ht="29.1" customHeight="1">
      <c r="A321" s="1"/>
      <c r="E321" s="16" t="s">
        <v>5</v>
      </c>
      <c r="F321" s="24" t="s">
        <v>59</v>
      </c>
      <c r="G321" s="24" t="s">
        <v>146</v>
      </c>
      <c r="H321" s="216">
        <f>ROUNDUP((('UK-T-Coffee Tables'!G328)*USD_per_GBP),-1)</f>
        <v>4130</v>
      </c>
      <c r="I321" s="216">
        <f>ROUNDUP((('UK-T-Coffee Tables'!H328)*USD_per_GBP),-1)</f>
        <v>7420</v>
      </c>
    </row>
    <row r="322" spans="1:9" ht="29.1" customHeight="1">
      <c r="G322" s="16"/>
      <c r="H322" s="20"/>
      <c r="I322" s="23"/>
    </row>
    <row r="323" spans="1:9" ht="29.1" customHeight="1">
      <c r="E323" s="193" t="s">
        <v>22</v>
      </c>
      <c r="F323" s="193"/>
      <c r="I323" s="23"/>
    </row>
    <row r="324" spans="1:9" ht="29.1" customHeight="1">
      <c r="D324" s="300"/>
      <c r="E324" s="129"/>
      <c r="F324" s="129"/>
      <c r="G324" s="530"/>
      <c r="H324" s="532"/>
      <c r="I324" s="530"/>
    </row>
    <row r="325" spans="1:9" s="530" customFormat="1" ht="29.1" customHeight="1">
      <c r="A325" s="284"/>
      <c r="B325" s="284"/>
      <c r="C325" s="284"/>
      <c r="D325" s="284"/>
    </row>
    <row r="326" spans="1:9" ht="29.1" customHeight="1">
      <c r="E326" s="82" t="s">
        <v>14</v>
      </c>
      <c r="F326" s="82"/>
      <c r="G326" s="164"/>
      <c r="H326" s="529"/>
      <c r="I326" s="259">
        <f>ROUNDUP((('UK-T-Coffee Tables'!H333)*USD_per_GBP),-1)</f>
        <v>550</v>
      </c>
    </row>
    <row r="327" spans="1:9" ht="29.1" customHeight="1">
      <c r="E327" s="129"/>
      <c r="F327" s="129"/>
      <c r="G327" s="530"/>
      <c r="H327" s="532"/>
      <c r="I327" s="530"/>
    </row>
    <row r="328" spans="1:9" ht="29.1" customHeight="1">
      <c r="E328" s="129"/>
      <c r="F328" s="129"/>
      <c r="I328" s="135"/>
    </row>
    <row r="329" spans="1:9" ht="39.75" customHeight="1"/>
    <row r="330" spans="1:9" ht="48.75" customHeight="1">
      <c r="E330" s="24"/>
      <c r="F330" s="24"/>
      <c r="I330" s="135"/>
    </row>
    <row r="331" spans="1:9" s="69" customFormat="1">
      <c r="A331" s="26"/>
      <c r="B331" s="26" t="s">
        <v>15</v>
      </c>
      <c r="C331" s="26"/>
      <c r="D331" s="26"/>
      <c r="E331" s="28" t="s">
        <v>0</v>
      </c>
      <c r="F331" s="705" t="s">
        <v>79</v>
      </c>
      <c r="G331" s="706"/>
      <c r="H331" s="140" t="s">
        <v>323</v>
      </c>
      <c r="I331" s="96" t="s">
        <v>303</v>
      </c>
    </row>
    <row r="332" spans="1:9" ht="29.1" customHeight="1">
      <c r="A332" s="1"/>
      <c r="B332" s="1"/>
      <c r="D332" s="264"/>
      <c r="E332" s="16"/>
      <c r="F332" s="183" t="s">
        <v>116</v>
      </c>
      <c r="G332" s="191" t="s">
        <v>149</v>
      </c>
      <c r="H332" s="18"/>
      <c r="I332" s="220" t="s">
        <v>219</v>
      </c>
    </row>
    <row r="333" spans="1:9" ht="29.1" customHeight="1">
      <c r="A333" s="1"/>
      <c r="E333" s="16" t="s">
        <v>2</v>
      </c>
      <c r="F333" s="64" t="s">
        <v>16</v>
      </c>
      <c r="G333" s="24" t="s">
        <v>134</v>
      </c>
      <c r="H333" s="216">
        <f>ROUNDUP((('UK-T-Coffee Tables'!G341)*USD_per_GBP),-1)</f>
        <v>2650</v>
      </c>
      <c r="I333" s="216">
        <f>ROUNDUP((('UK-T-Coffee Tables'!H341)*USD_per_GBP),-1)</f>
        <v>4530</v>
      </c>
    </row>
    <row r="334" spans="1:9" ht="29.1" customHeight="1">
      <c r="A334" s="1"/>
      <c r="E334" s="16" t="s">
        <v>3</v>
      </c>
      <c r="F334" s="64" t="s">
        <v>17</v>
      </c>
      <c r="G334" s="24" t="s">
        <v>154</v>
      </c>
      <c r="H334" s="216">
        <f>ROUNDUP((('UK-T-Coffee Tables'!G342)*USD_per_GBP),-1)</f>
        <v>3810</v>
      </c>
      <c r="I334" s="216">
        <f>ROUNDUP((('UK-T-Coffee Tables'!H342)*USD_per_GBP),-1)</f>
        <v>6510</v>
      </c>
    </row>
    <row r="335" spans="1:9" ht="29.1" customHeight="1">
      <c r="A335" s="1"/>
      <c r="E335" s="16" t="s">
        <v>4</v>
      </c>
      <c r="F335" s="64" t="s">
        <v>55</v>
      </c>
      <c r="G335" s="24" t="s">
        <v>155</v>
      </c>
      <c r="H335" s="216">
        <f>ROUNDUP((('UK-T-Coffee Tables'!G343)*USD_per_GBP),-1)</f>
        <v>5180</v>
      </c>
      <c r="I335" s="216">
        <f>ROUNDUP((('UK-T-Coffee Tables'!H343)*USD_per_GBP),-1)</f>
        <v>8850</v>
      </c>
    </row>
    <row r="336" spans="1:9" ht="29.1" customHeight="1">
      <c r="G336" s="16"/>
      <c r="H336" s="20"/>
      <c r="I336" s="23"/>
    </row>
    <row r="337" spans="1:9" ht="29.1" customHeight="1">
      <c r="E337" s="193" t="s">
        <v>22</v>
      </c>
      <c r="F337" s="193"/>
      <c r="I337" s="23"/>
    </row>
    <row r="338" spans="1:9" ht="29.1" customHeight="1">
      <c r="D338" s="300"/>
      <c r="E338" s="129"/>
      <c r="F338" s="129"/>
      <c r="I338" s="530"/>
    </row>
    <row r="339" spans="1:9" ht="29.1" customHeight="1"/>
    <row r="340" spans="1:9" ht="29.1" customHeight="1">
      <c r="E340" s="82" t="s">
        <v>14</v>
      </c>
      <c r="F340" s="82"/>
      <c r="G340" s="164"/>
      <c r="H340" s="529"/>
      <c r="I340" s="259">
        <f>ROUNDUP((('UK-T-Coffee Tables'!H348)*USD_per_GBP),-1)</f>
        <v>550</v>
      </c>
    </row>
    <row r="341" spans="1:9" ht="29.1" customHeight="1">
      <c r="E341" s="129"/>
      <c r="F341" s="129"/>
      <c r="I341" s="135"/>
    </row>
    <row r="342" spans="1:9" ht="29.1" customHeight="1">
      <c r="A342" s="285"/>
      <c r="B342" s="26" t="s">
        <v>91</v>
      </c>
      <c r="C342" s="285"/>
      <c r="D342" s="285"/>
      <c r="E342" s="286" t="s">
        <v>0</v>
      </c>
      <c r="F342" s="713" t="s">
        <v>79</v>
      </c>
      <c r="G342" s="715"/>
      <c r="H342" s="140" t="s">
        <v>323</v>
      </c>
      <c r="I342" s="96" t="s">
        <v>303</v>
      </c>
    </row>
    <row r="343" spans="1:9" ht="29.1" customHeight="1">
      <c r="A343" s="290"/>
      <c r="B343" s="290"/>
      <c r="D343" s="291"/>
      <c r="E343" s="322"/>
      <c r="F343" s="323" t="s">
        <v>116</v>
      </c>
      <c r="G343" s="284"/>
      <c r="H343" s="324"/>
      <c r="I343" s="220" t="s">
        <v>702</v>
      </c>
    </row>
    <row r="344" spans="1:9" ht="29.1" customHeight="1">
      <c r="A344" s="290"/>
      <c r="E344" s="322" t="s">
        <v>2</v>
      </c>
      <c r="F344" s="16" t="s">
        <v>60</v>
      </c>
      <c r="G344" s="16" t="s">
        <v>156</v>
      </c>
      <c r="H344" s="692">
        <f>ROUNDUP((('UK-T-Coffee Tables'!G353)*USD_per_GBP),-1)</f>
        <v>3420</v>
      </c>
      <c r="I344" s="692">
        <f>ROUNDUP((('UK-T-Coffee Tables'!H353)*USD_per_GBP),-1)</f>
        <v>5440</v>
      </c>
    </row>
    <row r="345" spans="1:9" ht="29.1" customHeight="1">
      <c r="A345" s="290"/>
      <c r="E345" s="322" t="s">
        <v>3</v>
      </c>
      <c r="F345" s="16" t="s">
        <v>49</v>
      </c>
      <c r="G345" s="16" t="s">
        <v>157</v>
      </c>
      <c r="H345" s="692">
        <f>ROUNDUP((('UK-T-Coffee Tables'!G354)*USD_per_GBP),-1)</f>
        <v>4080</v>
      </c>
      <c r="I345" s="692">
        <f>ROUNDUP((('UK-T-Coffee Tables'!H354)*USD_per_GBP),-1)</f>
        <v>6490</v>
      </c>
    </row>
    <row r="346" spans="1:9" ht="29.1" customHeight="1">
      <c r="A346" s="290"/>
      <c r="E346" s="322" t="s">
        <v>4</v>
      </c>
      <c r="F346" s="16" t="s">
        <v>61</v>
      </c>
      <c r="G346" s="16" t="s">
        <v>158</v>
      </c>
      <c r="H346" s="692">
        <f>ROUNDUP((('UK-T-Coffee Tables'!G355)*USD_per_GBP),-1)</f>
        <v>5560</v>
      </c>
      <c r="I346" s="692">
        <f>ROUNDUP((('UK-T-Coffee Tables'!H355)*USD_per_GBP),-1)</f>
        <v>8850</v>
      </c>
    </row>
    <row r="347" spans="1:9" ht="27" customHeight="1">
      <c r="E347" s="275"/>
      <c r="F347" s="322"/>
      <c r="G347" s="326"/>
      <c r="H347" s="319"/>
      <c r="I347" s="692"/>
    </row>
    <row r="348" spans="1:9">
      <c r="E348" s="328" t="s">
        <v>22</v>
      </c>
      <c r="F348" s="276"/>
      <c r="G348" s="309"/>
      <c r="H348" s="319"/>
      <c r="I348" s="692"/>
    </row>
    <row r="349" spans="1:9">
      <c r="D349" s="300"/>
      <c r="E349" s="301"/>
      <c r="F349" s="276"/>
      <c r="G349" s="309"/>
      <c r="H349" s="320"/>
      <c r="I349" s="692"/>
    </row>
    <row r="350" spans="1:9">
      <c r="E350" s="275"/>
      <c r="F350" s="276"/>
      <c r="G350" s="309"/>
      <c r="H350" s="275"/>
      <c r="I350" s="692"/>
    </row>
    <row r="351" spans="1:9">
      <c r="E351" s="329" t="s">
        <v>14</v>
      </c>
      <c r="F351" s="330"/>
      <c r="G351" s="331"/>
      <c r="H351" s="332"/>
      <c r="I351" s="693">
        <f>ROUNDUP((('UK-T-Coffee Tables'!H360)*USD_per_GBP),-1)</f>
        <v>550</v>
      </c>
    </row>
    <row r="352" spans="1:9">
      <c r="E352" s="301"/>
      <c r="F352" s="276"/>
      <c r="G352" s="309"/>
      <c r="H352" s="312"/>
      <c r="I352" s="284"/>
    </row>
    <row r="353" spans="1:9" ht="29.1" customHeight="1">
      <c r="E353" s="129"/>
      <c r="F353" s="129"/>
      <c r="I353" s="135"/>
    </row>
    <row r="354" spans="1:9" ht="29.1" customHeight="1"/>
    <row r="355" spans="1:9" ht="29.1" customHeight="1">
      <c r="E355" s="24"/>
      <c r="F355" s="24"/>
      <c r="I355" s="135"/>
    </row>
    <row r="356" spans="1:9" ht="29.1" customHeight="1">
      <c r="E356" s="24"/>
      <c r="F356" s="24"/>
      <c r="I356" s="135"/>
    </row>
    <row r="357" spans="1:9" ht="29.1" customHeight="1">
      <c r="A357" s="243"/>
      <c r="B357" s="243"/>
      <c r="C357" s="243"/>
      <c r="D357" s="528"/>
      <c r="E357" s="229"/>
      <c r="F357" s="229"/>
      <c r="G357" s="228"/>
      <c r="H357" s="527"/>
      <c r="I357" s="230"/>
    </row>
    <row r="358" spans="1:9" ht="27" customHeight="1">
      <c r="E358" s="24"/>
      <c r="F358" s="24"/>
      <c r="I358" s="135"/>
    </row>
  </sheetData>
  <mergeCells count="27">
    <mergeCell ref="F342:G342"/>
    <mergeCell ref="F269:G269"/>
    <mergeCell ref="F284:G284"/>
    <mergeCell ref="F300:G300"/>
    <mergeCell ref="F316:G316"/>
    <mergeCell ref="F331:G331"/>
    <mergeCell ref="F258:G258"/>
    <mergeCell ref="F100:G100"/>
    <mergeCell ref="F115:G115"/>
    <mergeCell ref="F128:G128"/>
    <mergeCell ref="F139:G139"/>
    <mergeCell ref="F152:G152"/>
    <mergeCell ref="F183:G183"/>
    <mergeCell ref="F195:G195"/>
    <mergeCell ref="F209:G209"/>
    <mergeCell ref="F221:G221"/>
    <mergeCell ref="F234:G234"/>
    <mergeCell ref="F245:G245"/>
    <mergeCell ref="F167:G167"/>
    <mergeCell ref="F86:G86"/>
    <mergeCell ref="A1:I1"/>
    <mergeCell ref="F4:G4"/>
    <mergeCell ref="F21:G21"/>
    <mergeCell ref="F41:G41"/>
    <mergeCell ref="F72:G72"/>
    <mergeCell ref="F56:G56"/>
    <mergeCell ref="H57:I57"/>
  </mergeCells>
  <printOptions horizontalCentered="1"/>
  <pageMargins left="0.67" right="0.67" top="0.79166666666666663" bottom="0.79000000000000015" header="0.39000000000000007" footer="0.39000000000000007"/>
  <pageSetup paperSize="9" scale="38" fitToHeight="5" orientation="portrait" copies="4" r:id="rId1"/>
  <headerFooter>
    <oddHeader>&amp;L&amp;"Calibri (Body),Regular"&amp;16Tom Faulkner UAE Trade Price List - 2022
&amp;R&amp;"Calibri (Body),Regular"&amp;16Coffee Tables</oddHeader>
    <oddFooter>&amp;L&amp;"Calibri (Body),Regular"&amp;16Prices do not include delivery, installation and local taxes. &amp;R&amp;"Calibri (Body),Regular"&amp;16&amp;P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6E90-3857-4B3C-B288-0AD0A710E7E0}">
  <sheetPr codeName="Sheet22">
    <tabColor rgb="FF7030A0"/>
  </sheetPr>
  <dimension ref="A1:J304"/>
  <sheetViews>
    <sheetView showGridLines="0" view="pageLayout" topLeftCell="A169" zoomScale="40" zoomScaleNormal="57" zoomScalePageLayoutView="40" workbookViewId="0">
      <selection activeCell="I203" sqref="I203"/>
    </sheetView>
  </sheetViews>
  <sheetFormatPr defaultColWidth="11" defaultRowHeight="26.25"/>
  <cols>
    <col min="1" max="1" width="3.625" style="14" customWidth="1"/>
    <col min="2" max="2" width="14" style="14" bestFit="1" customWidth="1"/>
    <col min="3" max="3" width="22.125" style="14" customWidth="1"/>
    <col min="4" max="4" width="23.625" style="14" customWidth="1"/>
    <col min="5" max="5" width="12.625" style="14" customWidth="1"/>
    <col min="6" max="6" width="25.625" style="19" customWidth="1"/>
    <col min="7" max="7" width="37.625" style="14" customWidth="1"/>
    <col min="8" max="8" width="33.125" style="14" customWidth="1"/>
    <col min="9" max="9" width="30.5" style="14" customWidth="1"/>
    <col min="10" max="10" width="17.125" style="14" hidden="1" customWidth="1"/>
    <col min="11" max="11" width="22.125" style="14" customWidth="1"/>
    <col min="12" max="16384" width="11" style="14"/>
  </cols>
  <sheetData>
    <row r="1" spans="1:10" ht="36" customHeight="1">
      <c r="A1" s="696" t="s">
        <v>37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>
      <c r="A2" s="19"/>
      <c r="B2" s="19"/>
      <c r="C2" s="19"/>
      <c r="D2" s="19"/>
      <c r="E2" s="19"/>
      <c r="G2" s="19"/>
      <c r="H2" s="19"/>
      <c r="I2" s="19"/>
      <c r="J2" s="19"/>
    </row>
    <row r="3" spans="1:10" ht="49.35" customHeight="1">
      <c r="A3" s="39"/>
      <c r="B3" s="25" t="s">
        <v>446</v>
      </c>
      <c r="C3" s="50"/>
      <c r="D3" s="50"/>
      <c r="E3" s="41"/>
      <c r="F3" s="42"/>
      <c r="G3" s="41"/>
      <c r="H3" s="41"/>
      <c r="I3" s="41"/>
      <c r="J3" s="41"/>
    </row>
    <row r="4" spans="1:10">
      <c r="A4" s="32"/>
      <c r="B4" s="32" t="s">
        <v>247</v>
      </c>
      <c r="C4" s="32"/>
      <c r="D4" s="32"/>
      <c r="E4" s="33" t="s">
        <v>0</v>
      </c>
      <c r="F4" s="97" t="s">
        <v>79</v>
      </c>
      <c r="G4" s="34" t="s">
        <v>249</v>
      </c>
      <c r="H4" s="99"/>
      <c r="I4" s="38"/>
      <c r="J4" s="23"/>
    </row>
    <row r="5" spans="1:10">
      <c r="E5" s="16"/>
      <c r="F5" s="52" t="s">
        <v>117</v>
      </c>
      <c r="G5" s="46"/>
      <c r="H5" s="218"/>
      <c r="J5" s="23"/>
    </row>
    <row r="6" spans="1:10">
      <c r="E6" s="16" t="s">
        <v>2</v>
      </c>
      <c r="F6" s="16" t="s">
        <v>100</v>
      </c>
      <c r="G6" s="65">
        <f>ROUNDUP((('UK-R-Console Tables'!G6)/1.59)/10,0)*10</f>
        <v>3110</v>
      </c>
      <c r="H6" s="65"/>
      <c r="J6" s="23"/>
    </row>
    <row r="7" spans="1:10">
      <c r="E7" s="16" t="s">
        <v>3</v>
      </c>
      <c r="F7" s="16" t="s">
        <v>248</v>
      </c>
      <c r="G7" s="65">
        <f>ROUNDUP((('UK-R-Console Tables'!G7)/1.59)/10,0)*10</f>
        <v>3420</v>
      </c>
      <c r="H7" s="65"/>
      <c r="J7" s="23"/>
    </row>
    <row r="8" spans="1:10">
      <c r="E8" s="19" t="s">
        <v>4</v>
      </c>
      <c r="F8" s="16" t="s">
        <v>99</v>
      </c>
      <c r="G8" s="65">
        <f>ROUNDUP((('UK-R-Console Tables'!G8)/1.59)/10,0)*10</f>
        <v>3930</v>
      </c>
      <c r="H8" s="65"/>
      <c r="I8" s="44"/>
      <c r="J8" s="23"/>
    </row>
    <row r="9" spans="1:10">
      <c r="E9" s="19"/>
      <c r="F9" s="16"/>
      <c r="G9" s="65"/>
      <c r="H9" s="65"/>
      <c r="I9" s="44"/>
      <c r="J9" s="23"/>
    </row>
    <row r="10" spans="1:10">
      <c r="E10" s="15" t="s">
        <v>308</v>
      </c>
      <c r="F10" s="16"/>
      <c r="G10" s="20"/>
      <c r="H10" s="20"/>
      <c r="I10" s="44"/>
      <c r="J10" s="23"/>
    </row>
    <row r="11" spans="1:10">
      <c r="F11" s="16"/>
      <c r="G11" s="20"/>
      <c r="H11" s="20"/>
      <c r="I11" s="44"/>
      <c r="J11" s="23"/>
    </row>
    <row r="12" spans="1:10">
      <c r="E12" s="176" t="s">
        <v>22</v>
      </c>
      <c r="J12" s="23"/>
    </row>
    <row r="13" spans="1:10">
      <c r="E13" s="131"/>
      <c r="J13" s="23"/>
    </row>
    <row r="14" spans="1:10">
      <c r="J14" s="23"/>
    </row>
    <row r="15" spans="1:10">
      <c r="E15" s="82" t="s">
        <v>21</v>
      </c>
      <c r="F15" s="164"/>
      <c r="G15" s="79"/>
      <c r="H15" s="209">
        <f>ROUNDUP((('UK-R-Console Tables'!H15)/1.59)/10,0)*10</f>
        <v>340</v>
      </c>
      <c r="J15" s="23"/>
    </row>
    <row r="16" spans="1:10">
      <c r="E16" s="131"/>
      <c r="J16" s="23"/>
    </row>
    <row r="17" spans="1:10">
      <c r="E17" s="131"/>
      <c r="J17" s="23"/>
    </row>
    <row r="18" spans="1:10">
      <c r="J18" s="23"/>
    </row>
    <row r="19" spans="1:10" ht="49.35" customHeight="1">
      <c r="A19" s="39"/>
      <c r="B19" s="25" t="s">
        <v>447</v>
      </c>
      <c r="C19" s="50"/>
      <c r="D19" s="50"/>
      <c r="E19" s="41"/>
      <c r="F19" s="42"/>
      <c r="G19" s="41"/>
      <c r="H19" s="41"/>
      <c r="I19" s="41"/>
      <c r="J19" s="41"/>
    </row>
    <row r="20" spans="1:10">
      <c r="A20" s="32"/>
      <c r="B20" s="32" t="s">
        <v>83</v>
      </c>
      <c r="C20" s="32"/>
      <c r="D20" s="32"/>
      <c r="E20" s="33" t="s">
        <v>0</v>
      </c>
      <c r="F20" s="97" t="s">
        <v>79</v>
      </c>
      <c r="G20" s="34" t="s">
        <v>346</v>
      </c>
      <c r="H20" s="123" t="s">
        <v>439</v>
      </c>
      <c r="I20" s="38"/>
      <c r="J20" s="23"/>
    </row>
    <row r="21" spans="1:10">
      <c r="E21" s="16"/>
      <c r="F21" s="52" t="s">
        <v>119</v>
      </c>
      <c r="G21" s="46"/>
      <c r="H21" s="218" t="s">
        <v>702</v>
      </c>
      <c r="J21" s="23"/>
    </row>
    <row r="22" spans="1:10">
      <c r="E22" s="16" t="s">
        <v>3</v>
      </c>
      <c r="F22" s="16" t="s">
        <v>591</v>
      </c>
      <c r="G22" s="65">
        <f>ROUNDUP((('UK-R-Console Tables'!G22)/1.59)/10,0)*10</f>
        <v>3530</v>
      </c>
      <c r="H22" s="65">
        <f>ROUNDUP((('UK-R-Console Tables'!H22)/1.59)/10,0)*10</f>
        <v>5640</v>
      </c>
      <c r="J22" s="23"/>
    </row>
    <row r="23" spans="1:10">
      <c r="E23" s="19" t="s">
        <v>4</v>
      </c>
      <c r="F23" s="16" t="s">
        <v>656</v>
      </c>
      <c r="G23" s="65">
        <f>ROUNDUP((('UK-R-Console Tables'!G23)/1.59)/10,0)*10</f>
        <v>4060</v>
      </c>
      <c r="H23" s="65">
        <f>ROUNDUP((('UK-R-Console Tables'!H23)/1.59)/10,0)*10</f>
        <v>6210</v>
      </c>
      <c r="I23" s="44"/>
      <c r="J23" s="23"/>
    </row>
    <row r="24" spans="1:10">
      <c r="E24" s="19"/>
      <c r="F24" s="16"/>
      <c r="G24" s="65"/>
      <c r="H24" s="65"/>
      <c r="I24" s="44"/>
      <c r="J24" s="23"/>
    </row>
    <row r="25" spans="1:10">
      <c r="F25" s="16"/>
      <c r="G25" s="20"/>
      <c r="H25" s="20"/>
      <c r="I25" s="44"/>
      <c r="J25" s="23"/>
    </row>
    <row r="26" spans="1:10">
      <c r="E26" s="210" t="s">
        <v>307</v>
      </c>
      <c r="J26" s="23"/>
    </row>
    <row r="27" spans="1:10">
      <c r="E27" s="141" t="s">
        <v>466</v>
      </c>
      <c r="J27" s="23"/>
    </row>
    <row r="28" spans="1:10">
      <c r="J28" s="23"/>
    </row>
    <row r="29" spans="1:10">
      <c r="E29" s="82" t="s">
        <v>21</v>
      </c>
      <c r="F29" s="164"/>
      <c r="G29" s="79"/>
      <c r="H29" s="209">
        <f>ROUNDUP((('UK-R-Console Tables'!H29)/1.59)/10,0)*10</f>
        <v>600</v>
      </c>
      <c r="J29" s="23"/>
    </row>
    <row r="30" spans="1:10">
      <c r="E30" s="131"/>
      <c r="J30" s="23"/>
    </row>
    <row r="31" spans="1:10">
      <c r="E31" s="131"/>
      <c r="J31" s="23"/>
    </row>
    <row r="32" spans="1:10">
      <c r="E32" s="82" t="s">
        <v>84</v>
      </c>
      <c r="F32" s="164"/>
      <c r="G32" s="79"/>
      <c r="H32" s="209">
        <f>ROUNDUP((('UK-R-Console Tables'!H32)/1.59)/10,0)*10</f>
        <v>2580</v>
      </c>
      <c r="J32" s="23"/>
    </row>
    <row r="33" spans="1:10">
      <c r="E33" s="369" t="s">
        <v>467</v>
      </c>
      <c r="H33" s="256"/>
      <c r="J33" s="23"/>
    </row>
    <row r="34" spans="1:10" ht="65.099999999999994" customHeight="1">
      <c r="E34" s="24"/>
      <c r="H34" s="135"/>
      <c r="J34" s="23"/>
    </row>
    <row r="35" spans="1:10" ht="49.35" customHeight="1">
      <c r="A35" s="39"/>
      <c r="B35" s="25" t="s">
        <v>449</v>
      </c>
      <c r="C35" s="50"/>
      <c r="D35" s="50"/>
      <c r="E35" s="41"/>
      <c r="F35" s="42"/>
      <c r="G35" s="41"/>
      <c r="H35" s="41"/>
      <c r="I35" s="41"/>
      <c r="J35" s="41"/>
    </row>
    <row r="36" spans="1:10">
      <c r="A36" s="32"/>
      <c r="B36" s="32" t="s">
        <v>83</v>
      </c>
      <c r="C36" s="32"/>
      <c r="D36" s="32"/>
      <c r="E36" s="33" t="s">
        <v>0</v>
      </c>
      <c r="F36" s="97" t="s">
        <v>79</v>
      </c>
      <c r="G36" s="34" t="s">
        <v>346</v>
      </c>
      <c r="H36" s="99"/>
      <c r="I36" s="38"/>
      <c r="J36" s="23"/>
    </row>
    <row r="37" spans="1:10">
      <c r="E37" s="16"/>
      <c r="F37" s="52" t="s">
        <v>119</v>
      </c>
      <c r="G37" s="46"/>
      <c r="H37" s="218"/>
      <c r="J37" s="23"/>
    </row>
    <row r="38" spans="1:10">
      <c r="E38" s="16" t="s">
        <v>3</v>
      </c>
      <c r="F38" s="16" t="s">
        <v>591</v>
      </c>
      <c r="G38" s="65">
        <f>ROUNDUP((('UK-R-Console Tables'!G38)/1.59)/10,0)*10</f>
        <v>3530</v>
      </c>
      <c r="H38" s="65"/>
      <c r="J38" s="23"/>
    </row>
    <row r="39" spans="1:10">
      <c r="E39" s="19" t="s">
        <v>4</v>
      </c>
      <c r="F39" s="16" t="s">
        <v>656</v>
      </c>
      <c r="G39" s="65">
        <f>ROUNDUP((('UK-R-Console Tables'!G39)/1.59)/10,0)*10</f>
        <v>4060</v>
      </c>
      <c r="H39" s="65"/>
      <c r="I39" s="44"/>
      <c r="J39" s="23"/>
    </row>
    <row r="40" spans="1:10">
      <c r="E40" s="19"/>
      <c r="F40" s="16"/>
      <c r="G40" s="65"/>
      <c r="H40" s="65"/>
      <c r="I40" s="44"/>
      <c r="J40" s="23"/>
    </row>
    <row r="41" spans="1:10">
      <c r="F41" s="16"/>
      <c r="G41" s="20"/>
      <c r="H41" s="20"/>
      <c r="I41" s="44"/>
      <c r="J41" s="23"/>
    </row>
    <row r="42" spans="1:10">
      <c r="E42" s="210" t="s">
        <v>307</v>
      </c>
      <c r="J42" s="23"/>
    </row>
    <row r="43" spans="1:10">
      <c r="E43" s="141" t="s">
        <v>466</v>
      </c>
      <c r="J43" s="23"/>
    </row>
    <row r="44" spans="1:10">
      <c r="J44" s="23"/>
    </row>
    <row r="45" spans="1:10">
      <c r="E45" s="82" t="s">
        <v>14</v>
      </c>
      <c r="F45" s="160"/>
      <c r="G45" s="160"/>
      <c r="H45" s="209">
        <f>ROUNDUP((('UK-R-Console Tables'!H45)/1.59)/10,0)*10</f>
        <v>600</v>
      </c>
      <c r="J45" s="23"/>
    </row>
    <row r="46" spans="1:10">
      <c r="E46" s="369"/>
      <c r="F46" s="67"/>
      <c r="G46" s="67"/>
      <c r="H46" s="9"/>
      <c r="J46" s="23"/>
    </row>
    <row r="47" spans="1:10">
      <c r="E47" s="131"/>
      <c r="J47" s="23"/>
    </row>
    <row r="48" spans="1:10">
      <c r="E48" s="82" t="s">
        <v>84</v>
      </c>
      <c r="F48" s="160"/>
      <c r="G48" s="160"/>
      <c r="H48" s="209">
        <f>ROUNDUP((('UK-R-Console Tables'!H48)/1.59)/10,0)*10</f>
        <v>2580</v>
      </c>
      <c r="J48" s="23"/>
    </row>
    <row r="49" spans="1:10">
      <c r="E49" s="369" t="s">
        <v>467</v>
      </c>
      <c r="F49" s="67"/>
      <c r="G49" s="67"/>
      <c r="H49" s="9"/>
      <c r="J49" s="23"/>
    </row>
    <row r="50" spans="1:10" ht="72.75" customHeight="1">
      <c r="E50" s="24"/>
      <c r="H50" s="135"/>
      <c r="J50" s="23"/>
    </row>
    <row r="51" spans="1:10" ht="49.35" customHeight="1">
      <c r="A51" s="39"/>
      <c r="B51" s="25" t="s">
        <v>7</v>
      </c>
      <c r="C51" s="50"/>
      <c r="D51" s="50"/>
      <c r="E51" s="41"/>
      <c r="F51" s="42"/>
      <c r="G51" s="41"/>
      <c r="H51" s="41"/>
      <c r="I51" s="41"/>
      <c r="J51" s="41"/>
    </row>
    <row r="52" spans="1:10" s="37" customFormat="1" ht="26.1" customHeight="1">
      <c r="A52" s="32"/>
      <c r="B52" s="32" t="s">
        <v>8</v>
      </c>
      <c r="C52" s="32"/>
      <c r="D52" s="32"/>
      <c r="E52" s="33" t="s">
        <v>0</v>
      </c>
      <c r="F52" s="97" t="s">
        <v>79</v>
      </c>
      <c r="G52" s="34" t="s">
        <v>323</v>
      </c>
      <c r="H52" s="34" t="s">
        <v>1</v>
      </c>
      <c r="I52" s="35" t="s">
        <v>114</v>
      </c>
      <c r="J52" s="36"/>
    </row>
    <row r="53" spans="1:10">
      <c r="E53" s="16"/>
      <c r="F53" s="17" t="s">
        <v>120</v>
      </c>
      <c r="G53" s="16"/>
      <c r="I53" s="219" t="s">
        <v>219</v>
      </c>
      <c r="J53" s="16"/>
    </row>
    <row r="54" spans="1:10">
      <c r="E54" s="16" t="s">
        <v>2</v>
      </c>
      <c r="F54" s="16" t="s">
        <v>220</v>
      </c>
      <c r="G54" s="65">
        <f>ROUNDUP((('UK-R-Console Tables'!G54)/1.59)/10,0)*10</f>
        <v>2510</v>
      </c>
      <c r="H54" s="594">
        <f>ROUNDUP((('UK-R-Console Tables'!H54)/1.59)/10,0)*10</f>
        <v>3260</v>
      </c>
      <c r="I54" s="65">
        <f>ROUNDUP((('UK-R-Console Tables'!I54)/1.59)/10,0)*10</f>
        <v>4010</v>
      </c>
      <c r="J54" s="47"/>
    </row>
    <row r="55" spans="1:10">
      <c r="E55" s="16" t="s">
        <v>3</v>
      </c>
      <c r="F55" s="16" t="s">
        <v>221</v>
      </c>
      <c r="G55" s="65">
        <f>ROUNDUP((('UK-R-Console Tables'!G55)/1.59)/10,0)*10</f>
        <v>2890</v>
      </c>
      <c r="H55" s="594">
        <f>ROUNDUP((('UK-R-Console Tables'!H55)/1.59)/10,0)*10</f>
        <v>3750</v>
      </c>
      <c r="I55" s="65">
        <f>ROUNDUP((('UK-R-Console Tables'!I55)/1.59)/10,0)*10</f>
        <v>4610</v>
      </c>
      <c r="J55" s="47"/>
    </row>
    <row r="56" spans="1:10">
      <c r="E56" s="16" t="s">
        <v>4</v>
      </c>
      <c r="F56" s="16" t="s">
        <v>222</v>
      </c>
      <c r="G56" s="65">
        <f>ROUNDUP((('UK-R-Console Tables'!G56)/1.59)/10,0)*10</f>
        <v>3310</v>
      </c>
      <c r="H56" s="594">
        <f>ROUNDUP((('UK-R-Console Tables'!H56)/1.59)/10,0)*10</f>
        <v>4310</v>
      </c>
      <c r="I56" s="65">
        <f>ROUNDUP((('UK-R-Console Tables'!I56)/1.59)/10,0)*10</f>
        <v>5300</v>
      </c>
      <c r="J56" s="47"/>
    </row>
    <row r="57" spans="1:10">
      <c r="E57" s="16"/>
    </row>
    <row r="58" spans="1:10">
      <c r="F58" s="16"/>
      <c r="G58" s="20"/>
      <c r="H58" s="20"/>
      <c r="I58" s="44"/>
      <c r="J58" s="44"/>
    </row>
    <row r="59" spans="1:10">
      <c r="E59" s="176" t="s">
        <v>22</v>
      </c>
    </row>
    <row r="60" spans="1:10">
      <c r="E60" s="131"/>
    </row>
    <row r="62" spans="1:10">
      <c r="E62" s="82" t="s">
        <v>128</v>
      </c>
      <c r="F62" s="164"/>
      <c r="G62" s="79"/>
      <c r="H62" s="209">
        <f>ROUNDUP((('UK-R-Console Tables'!H62)/1.59)/10,0)*10</f>
        <v>600</v>
      </c>
    </row>
    <row r="63" spans="1:10">
      <c r="E63" s="131"/>
      <c r="F63" s="147"/>
      <c r="I63" s="45"/>
    </row>
    <row r="64" spans="1:10">
      <c r="E64" s="131"/>
      <c r="I64" s="45"/>
    </row>
    <row r="65" spans="1:10">
      <c r="E65" s="81" t="s">
        <v>265</v>
      </c>
      <c r="F65" s="164"/>
      <c r="G65" s="79"/>
      <c r="H65" s="209">
        <f>ROUNDUP((('UK-R-Console Tables'!H65)/1.59)/10,0)*10</f>
        <v>2100</v>
      </c>
      <c r="I65" s="45"/>
    </row>
    <row r="66" spans="1:10" ht="49.35" customHeight="1">
      <c r="A66" s="39"/>
      <c r="B66" s="25" t="s">
        <v>25</v>
      </c>
      <c r="C66" s="50"/>
      <c r="D66" s="50"/>
      <c r="E66" s="41"/>
      <c r="F66" s="42"/>
      <c r="G66" s="41"/>
      <c r="H66" s="41"/>
      <c r="I66" s="41"/>
      <c r="J66" s="41"/>
    </row>
    <row r="67" spans="1:10" s="37" customFormat="1" ht="26.1" customHeight="1">
      <c r="A67" s="32"/>
      <c r="B67" s="32" t="s">
        <v>8</v>
      </c>
      <c r="C67" s="32"/>
      <c r="D67" s="32"/>
      <c r="E67" s="33" t="s">
        <v>0</v>
      </c>
      <c r="F67" s="97" t="s">
        <v>79</v>
      </c>
      <c r="G67" s="34" t="s">
        <v>323</v>
      </c>
      <c r="H67" s="35" t="s">
        <v>264</v>
      </c>
      <c r="I67" s="35" t="s">
        <v>114</v>
      </c>
      <c r="J67" s="36"/>
    </row>
    <row r="68" spans="1:10" ht="42">
      <c r="E68" s="16"/>
      <c r="F68" s="17" t="s">
        <v>223</v>
      </c>
      <c r="G68" s="16"/>
      <c r="H68" s="16"/>
      <c r="I68" s="620" t="s">
        <v>702</v>
      </c>
      <c r="J68" s="16"/>
    </row>
    <row r="69" spans="1:10">
      <c r="E69" s="16" t="s">
        <v>2</v>
      </c>
      <c r="F69" s="16" t="s">
        <v>95</v>
      </c>
      <c r="G69" s="134">
        <f>ROUNDUP((('UK-R-Console Tables'!G71)/1.59)/10,0)*10</f>
        <v>2800</v>
      </c>
      <c r="H69" s="134">
        <f>ROUNDUP((('UK-R-Console Tables'!H71)/1.59)/10,0)*10</f>
        <v>3270</v>
      </c>
      <c r="I69" s="134">
        <f>ROUNDUP((('UK-R-Console Tables'!I71)/1.59)/10,0)*10</f>
        <v>4020</v>
      </c>
      <c r="J69" s="47"/>
    </row>
    <row r="70" spans="1:10">
      <c r="E70" s="16" t="s">
        <v>3</v>
      </c>
      <c r="F70" s="16" t="s">
        <v>97</v>
      </c>
      <c r="G70" s="134">
        <f>ROUNDUP((('UK-R-Console Tables'!G72)/1.59)/10,0)*10</f>
        <v>3040</v>
      </c>
      <c r="H70" s="134">
        <f>ROUNDUP((('UK-R-Console Tables'!H72)/1.59)/10,0)*10</f>
        <v>3660</v>
      </c>
      <c r="I70" s="134">
        <f>ROUNDUP((('UK-R-Console Tables'!I72)/1.59)/10,0)*10</f>
        <v>4500</v>
      </c>
      <c r="J70" s="47"/>
    </row>
    <row r="71" spans="1:10">
      <c r="E71" s="16" t="s">
        <v>4</v>
      </c>
      <c r="F71" s="16" t="s">
        <v>98</v>
      </c>
      <c r="G71" s="134">
        <f>ROUNDUP((('UK-R-Console Tables'!G73)/1.59)/10,0)*10</f>
        <v>3500</v>
      </c>
      <c r="H71" s="134">
        <f>ROUNDUP((('UK-R-Console Tables'!H73)/1.59)/10,0)*10</f>
        <v>4180</v>
      </c>
      <c r="I71" s="134">
        <f>ROUNDUP((('UK-R-Console Tables'!I73)/1.59)/10,0)*10</f>
        <v>5140</v>
      </c>
      <c r="J71" s="47"/>
    </row>
    <row r="72" spans="1:10">
      <c r="E72" s="16"/>
    </row>
    <row r="73" spans="1:10">
      <c r="F73" s="16"/>
      <c r="G73" s="20"/>
      <c r="H73" s="20"/>
      <c r="I73" s="44"/>
      <c r="J73" s="44"/>
    </row>
    <row r="74" spans="1:10">
      <c r="E74" s="176" t="s">
        <v>22</v>
      </c>
    </row>
    <row r="75" spans="1:10">
      <c r="E75" s="132"/>
    </row>
    <row r="77" spans="1:10">
      <c r="E77" s="82" t="s">
        <v>200</v>
      </c>
      <c r="F77" s="164"/>
      <c r="G77" s="79"/>
      <c r="H77" s="165">
        <v>660</v>
      </c>
      <c r="I77" s="45"/>
    </row>
    <row r="78" spans="1:10">
      <c r="E78" s="127"/>
      <c r="I78" s="45"/>
    </row>
    <row r="79" spans="1:10">
      <c r="E79" s="57"/>
      <c r="I79" s="45"/>
    </row>
    <row r="80" spans="1:10" ht="49.35" customHeight="1">
      <c r="E80" s="23"/>
      <c r="I80" s="45"/>
      <c r="J80" s="23"/>
    </row>
    <row r="81" spans="1:10" ht="49.35" customHeight="1">
      <c r="A81" s="39"/>
      <c r="B81" s="25" t="s">
        <v>450</v>
      </c>
      <c r="C81" s="50"/>
      <c r="D81" s="50"/>
      <c r="E81" s="41"/>
      <c r="F81" s="42"/>
      <c r="G81" s="41"/>
      <c r="H81" s="41"/>
      <c r="I81" s="41"/>
      <c r="J81" s="41"/>
    </row>
    <row r="82" spans="1:10" s="37" customFormat="1" ht="26.1" customHeight="1">
      <c r="A82" s="32"/>
      <c r="B82" s="32" t="s">
        <v>8</v>
      </c>
      <c r="C82" s="32"/>
      <c r="D82" s="32"/>
      <c r="E82" s="33" t="s">
        <v>0</v>
      </c>
      <c r="F82" s="97" t="s">
        <v>79</v>
      </c>
      <c r="G82" s="34" t="s">
        <v>635</v>
      </c>
      <c r="H82" s="35" t="s">
        <v>264</v>
      </c>
      <c r="I82" s="643" t="s">
        <v>114</v>
      </c>
      <c r="J82" s="36"/>
    </row>
    <row r="83" spans="1:10" ht="42">
      <c r="E83" s="16"/>
      <c r="F83" s="17" t="s">
        <v>353</v>
      </c>
      <c r="G83" s="16"/>
      <c r="H83" s="16"/>
      <c r="I83" s="620" t="s">
        <v>702</v>
      </c>
      <c r="J83" s="16"/>
    </row>
    <row r="84" spans="1:10">
      <c r="E84" s="16" t="s">
        <v>2</v>
      </c>
      <c r="F84" s="16" t="s">
        <v>100</v>
      </c>
      <c r="G84" s="65">
        <f>ROUNDUP((('UK-R-Console Tables'!G88)/1.59)/10,0)*10</f>
        <v>1910</v>
      </c>
      <c r="H84" s="65">
        <f>ROUNDUP((('UK-R-Console Tables'!H88)/1.59)/10,0)*10</f>
        <v>2480</v>
      </c>
      <c r="I84" s="18"/>
      <c r="J84" s="47"/>
    </row>
    <row r="85" spans="1:10">
      <c r="E85" s="16" t="s">
        <v>3</v>
      </c>
      <c r="F85" s="16" t="s">
        <v>451</v>
      </c>
      <c r="G85" s="65">
        <f>ROUNDUP((('UK-R-Console Tables'!G89)/1.59)/10,0)*10</f>
        <v>2100</v>
      </c>
      <c r="H85" s="65">
        <f>ROUNDUP((('UK-R-Console Tables'!H89)/1.59)/10,0)*10</f>
        <v>2730</v>
      </c>
      <c r="I85" s="18"/>
      <c r="J85" s="47"/>
    </row>
    <row r="86" spans="1:10">
      <c r="E86" s="16" t="s">
        <v>4</v>
      </c>
      <c r="F86" s="16" t="s">
        <v>98</v>
      </c>
      <c r="G86" s="65">
        <f>ROUNDUP((('UK-R-Console Tables'!G90)/1.59)/10,0)*10</f>
        <v>2410</v>
      </c>
      <c r="H86" s="65">
        <f>ROUNDUP((('UK-R-Console Tables'!H90)/1.59)/10,0)*10</f>
        <v>3130</v>
      </c>
      <c r="I86" s="18"/>
      <c r="J86" s="47"/>
    </row>
    <row r="87" spans="1:10">
      <c r="E87" s="16"/>
    </row>
    <row r="88" spans="1:10">
      <c r="F88" s="16"/>
      <c r="G88" s="20"/>
      <c r="H88" s="20"/>
      <c r="I88" s="44"/>
      <c r="J88" s="44"/>
    </row>
    <row r="89" spans="1:10">
      <c r="E89" s="176" t="s">
        <v>22</v>
      </c>
    </row>
    <row r="90" spans="1:10">
      <c r="E90" s="132"/>
    </row>
    <row r="92" spans="1:10">
      <c r="E92" s="82" t="s">
        <v>200</v>
      </c>
      <c r="F92" s="164"/>
      <c r="G92" s="79"/>
      <c r="H92" s="209">
        <f>ROUNDUP((('UK-R-Console Tables'!H96)/1.59)/10,0)*10</f>
        <v>510</v>
      </c>
      <c r="I92" s="45"/>
    </row>
    <row r="93" spans="1:10">
      <c r="E93" s="127"/>
      <c r="I93" s="45"/>
    </row>
    <row r="94" spans="1:10">
      <c r="E94" s="57"/>
      <c r="I94" s="45"/>
    </row>
    <row r="95" spans="1:10">
      <c r="E95" s="57"/>
      <c r="I95" s="45"/>
    </row>
    <row r="96" spans="1:10" ht="66" customHeight="1">
      <c r="E96" s="57"/>
      <c r="I96" s="45"/>
    </row>
    <row r="97" spans="1:10">
      <c r="E97" s="23"/>
      <c r="I97" s="45"/>
      <c r="J97" s="23"/>
    </row>
    <row r="98" spans="1:10" ht="49.35" customHeight="1">
      <c r="A98" s="39"/>
      <c r="B98" s="354" t="s">
        <v>40</v>
      </c>
      <c r="C98" s="50"/>
      <c r="D98" s="50"/>
      <c r="E98" s="41"/>
      <c r="F98" s="42"/>
      <c r="G98" s="41"/>
      <c r="H98" s="41"/>
      <c r="I98" s="41"/>
      <c r="J98" s="41"/>
    </row>
    <row r="99" spans="1:10" s="37" customFormat="1" ht="26.1" customHeight="1">
      <c r="A99" s="32"/>
      <c r="B99" s="32" t="s">
        <v>8</v>
      </c>
      <c r="C99" s="32"/>
      <c r="D99" s="32"/>
      <c r="E99" s="33" t="s">
        <v>0</v>
      </c>
      <c r="F99" s="97" t="s">
        <v>79</v>
      </c>
      <c r="G99" s="34" t="s">
        <v>346</v>
      </c>
      <c r="H99" s="700" t="s">
        <v>115</v>
      </c>
      <c r="I99" s="701"/>
      <c r="J99" s="36"/>
    </row>
    <row r="100" spans="1:10">
      <c r="A100" s="60"/>
      <c r="B100" s="60"/>
      <c r="C100" s="60"/>
      <c r="D100" s="60"/>
      <c r="E100" s="48"/>
      <c r="F100" s="52" t="s">
        <v>117</v>
      </c>
      <c r="G100" s="48"/>
      <c r="H100" s="699" t="s">
        <v>702</v>
      </c>
      <c r="I100" s="699"/>
      <c r="J100" s="48"/>
    </row>
    <row r="101" spans="1:10">
      <c r="A101" s="60"/>
      <c r="B101" s="60"/>
      <c r="C101" s="60"/>
      <c r="D101" s="60"/>
      <c r="E101" s="48" t="s">
        <v>2</v>
      </c>
      <c r="F101" s="48" t="s">
        <v>95</v>
      </c>
      <c r="G101" s="65">
        <f>ROUNDUP((('UK-R-Console Tables'!G105)/1.59)/10,0)*10</f>
        <v>1910</v>
      </c>
      <c r="H101" s="403">
        <f>ROUNDUP((('UK-R-Console Tables'!H105)/1.59)/10,0)*10</f>
        <v>3050</v>
      </c>
      <c r="I101" s="400"/>
      <c r="J101" s="49"/>
    </row>
    <row r="102" spans="1:10">
      <c r="A102" s="60"/>
      <c r="B102" s="60"/>
      <c r="C102" s="60"/>
      <c r="D102" s="60"/>
      <c r="E102" s="48" t="s">
        <v>4</v>
      </c>
      <c r="F102" s="48" t="s">
        <v>97</v>
      </c>
      <c r="G102" s="65">
        <f>ROUNDUP((('UK-R-Console Tables'!G106)/1.59)/10,0)*10</f>
        <v>2100</v>
      </c>
      <c r="H102" s="403">
        <f>ROUNDUP((('UK-R-Console Tables'!H106)/1.59)/10,0)*10</f>
        <v>3350</v>
      </c>
      <c r="I102" s="400"/>
      <c r="J102" s="49"/>
    </row>
    <row r="103" spans="1:10">
      <c r="A103" s="60"/>
      <c r="B103" s="60"/>
      <c r="C103" s="60"/>
      <c r="D103" s="60"/>
      <c r="E103" s="48"/>
      <c r="F103" s="48"/>
      <c r="G103" s="60"/>
      <c r="H103" s="60"/>
      <c r="I103" s="49"/>
      <c r="J103" s="49"/>
    </row>
    <row r="104" spans="1:10">
      <c r="A104" s="60"/>
      <c r="B104" s="60"/>
      <c r="C104" s="60"/>
      <c r="D104" s="60"/>
      <c r="E104" s="60"/>
      <c r="F104" s="48"/>
      <c r="G104" s="61"/>
      <c r="H104" s="61"/>
      <c r="I104" s="62"/>
      <c r="J104" s="62"/>
    </row>
    <row r="105" spans="1:10">
      <c r="A105" s="60"/>
      <c r="B105" s="60"/>
      <c r="C105" s="60"/>
      <c r="D105" s="60"/>
      <c r="E105" s="178" t="s">
        <v>22</v>
      </c>
      <c r="F105" s="48"/>
      <c r="G105" s="60"/>
      <c r="H105" s="60"/>
      <c r="I105" s="60"/>
      <c r="J105" s="60"/>
    </row>
    <row r="106" spans="1:10">
      <c r="A106" s="60"/>
      <c r="B106" s="60"/>
      <c r="C106" s="60"/>
      <c r="D106" s="60"/>
      <c r="E106" s="131"/>
      <c r="F106" s="133"/>
      <c r="G106" s="60"/>
      <c r="H106" s="60"/>
      <c r="I106" s="60"/>
      <c r="J106" s="60"/>
    </row>
    <row r="107" spans="1:10">
      <c r="A107" s="60"/>
      <c r="B107" s="60"/>
      <c r="C107" s="60"/>
      <c r="D107" s="60"/>
      <c r="I107" s="60"/>
      <c r="J107" s="60"/>
    </row>
    <row r="108" spans="1:10" ht="27" customHeight="1">
      <c r="E108" s="82" t="s">
        <v>14</v>
      </c>
      <c r="F108" s="180"/>
      <c r="G108" s="179"/>
      <c r="H108" s="209">
        <f>ROUNDUP((('UK-R-Console Tables'!H112)/1.59)/10,0)*10</f>
        <v>510</v>
      </c>
      <c r="I108" s="128"/>
      <c r="J108" s="128"/>
    </row>
    <row r="109" spans="1:10" ht="27" customHeight="1">
      <c r="E109" s="131"/>
      <c r="F109" s="128"/>
      <c r="G109" s="128"/>
      <c r="H109" s="128"/>
      <c r="I109" s="126"/>
      <c r="J109" s="126"/>
    </row>
    <row r="110" spans="1:10">
      <c r="E110" s="131"/>
      <c r="F110" s="126"/>
      <c r="G110" s="126"/>
      <c r="H110" s="126"/>
      <c r="I110" s="45"/>
      <c r="J110" s="23"/>
    </row>
    <row r="111" spans="1:10">
      <c r="F111" s="14"/>
    </row>
    <row r="112" spans="1:10">
      <c r="F112" s="14"/>
    </row>
    <row r="113" spans="1:10" ht="51" customHeight="1">
      <c r="F113" s="14"/>
    </row>
    <row r="114" spans="1:10">
      <c r="F114" s="14"/>
    </row>
    <row r="115" spans="1:10" ht="49.35" customHeight="1">
      <c r="A115" s="39"/>
      <c r="B115" s="354" t="s">
        <v>345</v>
      </c>
      <c r="C115" s="50"/>
      <c r="D115" s="50"/>
      <c r="E115" s="41"/>
      <c r="F115" s="42"/>
      <c r="G115" s="41"/>
      <c r="H115" s="41"/>
      <c r="I115" s="41"/>
      <c r="J115" s="41"/>
    </row>
    <row r="116" spans="1:10" s="37" customFormat="1" ht="26.1" customHeight="1">
      <c r="A116" s="32"/>
      <c r="B116" s="32" t="s">
        <v>8</v>
      </c>
      <c r="C116" s="32"/>
      <c r="D116" s="32"/>
      <c r="E116" s="33" t="s">
        <v>0</v>
      </c>
      <c r="F116" s="97" t="s">
        <v>79</v>
      </c>
      <c r="G116" s="34" t="s">
        <v>346</v>
      </c>
      <c r="H116" s="700" t="s">
        <v>115</v>
      </c>
      <c r="I116" s="701"/>
      <c r="J116" s="36"/>
    </row>
    <row r="117" spans="1:10">
      <c r="A117" s="60"/>
      <c r="B117" s="60"/>
      <c r="C117" s="60"/>
      <c r="D117" s="60"/>
      <c r="E117" s="48"/>
      <c r="F117" s="52" t="s">
        <v>117</v>
      </c>
      <c r="G117" s="48"/>
      <c r="H117" s="699" t="s">
        <v>702</v>
      </c>
      <c r="I117" s="699"/>
      <c r="J117" s="48"/>
    </row>
    <row r="118" spans="1:10">
      <c r="A118" s="60"/>
      <c r="B118" s="60"/>
      <c r="C118" s="60"/>
      <c r="D118" s="60"/>
      <c r="E118" s="16" t="s">
        <v>2</v>
      </c>
      <c r="F118" s="16" t="s">
        <v>95</v>
      </c>
      <c r="G118" s="65">
        <f>ROUNDUP((('UK-R-Console Tables'!G122)/1.59)/10,0)*10</f>
        <v>1710</v>
      </c>
      <c r="H118" s="403">
        <f>ROUNDUP((('UK-R-Console Tables'!H122)/1.59)/10,0)*10</f>
        <v>2730</v>
      </c>
      <c r="I118" s="400"/>
      <c r="J118" s="49"/>
    </row>
    <row r="119" spans="1:10">
      <c r="A119" s="60"/>
      <c r="B119" s="60"/>
      <c r="C119" s="60"/>
      <c r="D119" s="60"/>
      <c r="E119" s="16" t="s">
        <v>3</v>
      </c>
      <c r="F119" s="16" t="s">
        <v>97</v>
      </c>
      <c r="G119" s="65">
        <f>ROUNDUP((('UK-R-Console Tables'!G123)/1.59)/10,0)*10</f>
        <v>1880</v>
      </c>
      <c r="H119" s="403">
        <f>ROUNDUP((('UK-R-Console Tables'!H123)/1.59)/10,0)*10</f>
        <v>3000</v>
      </c>
      <c r="I119" s="400"/>
      <c r="J119" s="49"/>
    </row>
    <row r="120" spans="1:10">
      <c r="A120" s="60"/>
      <c r="B120" s="60"/>
      <c r="C120" s="60"/>
      <c r="D120" s="60"/>
      <c r="E120" s="16" t="s">
        <v>4</v>
      </c>
      <c r="F120" s="16" t="s">
        <v>98</v>
      </c>
      <c r="G120" s="65">
        <f>ROUNDUP((('UK-R-Console Tables'!G124)/1.59)/10,0)*10</f>
        <v>2160</v>
      </c>
      <c r="H120" s="403">
        <f>ROUNDUP((('UK-R-Console Tables'!H124)/1.59)/10,0)*10</f>
        <v>3450</v>
      </c>
      <c r="I120" s="400"/>
      <c r="J120" s="49"/>
    </row>
    <row r="121" spans="1:10">
      <c r="A121" s="60"/>
      <c r="B121" s="60"/>
      <c r="C121" s="60"/>
      <c r="D121" s="60"/>
      <c r="E121" s="60"/>
      <c r="F121" s="48"/>
      <c r="G121" s="65"/>
      <c r="H121" s="61"/>
      <c r="I121" s="62"/>
      <c r="J121" s="62"/>
    </row>
    <row r="122" spans="1:10">
      <c r="A122" s="60"/>
      <c r="B122" s="60"/>
      <c r="C122" s="60"/>
      <c r="D122" s="60"/>
      <c r="E122" s="178" t="s">
        <v>22</v>
      </c>
      <c r="F122" s="48"/>
      <c r="G122" s="60"/>
      <c r="H122" s="60"/>
      <c r="I122" s="60"/>
      <c r="J122" s="60"/>
    </row>
    <row r="123" spans="1:10">
      <c r="A123" s="60"/>
      <c r="B123" s="60"/>
      <c r="C123" s="60"/>
      <c r="D123" s="60"/>
      <c r="E123" s="131"/>
      <c r="F123" s="133"/>
      <c r="G123" s="60"/>
      <c r="H123" s="60"/>
      <c r="I123" s="60"/>
      <c r="J123" s="60"/>
    </row>
    <row r="124" spans="1:10">
      <c r="A124" s="60"/>
      <c r="B124" s="60"/>
      <c r="C124" s="60"/>
      <c r="D124" s="60"/>
      <c r="I124" s="60"/>
      <c r="J124" s="60"/>
    </row>
    <row r="125" spans="1:10" ht="27" customHeight="1">
      <c r="E125" s="82" t="s">
        <v>14</v>
      </c>
      <c r="F125" s="180"/>
      <c r="G125" s="179"/>
      <c r="H125" s="209">
        <f>ROUNDUP((('UK-R-Console Tables'!H129)/1.59)/10,0)*10</f>
        <v>510</v>
      </c>
      <c r="I125" s="128"/>
      <c r="J125" s="128"/>
    </row>
    <row r="126" spans="1:10" ht="27" customHeight="1">
      <c r="E126" s="131"/>
      <c r="F126" s="128"/>
      <c r="G126" s="128"/>
      <c r="H126" s="128"/>
      <c r="I126" s="126"/>
      <c r="J126" s="126"/>
    </row>
    <row r="127" spans="1:10">
      <c r="E127" s="131"/>
      <c r="F127" s="126"/>
      <c r="G127" s="126"/>
      <c r="H127" s="126"/>
      <c r="I127" s="45"/>
      <c r="J127" s="23"/>
    </row>
    <row r="128" spans="1:10">
      <c r="F128" s="14"/>
    </row>
    <row r="129" spans="1:10">
      <c r="F129" s="14"/>
    </row>
    <row r="130" spans="1:10" ht="49.35" customHeight="1">
      <c r="A130" s="39" t="s">
        <v>23</v>
      </c>
      <c r="B130" s="354" t="s">
        <v>30</v>
      </c>
      <c r="C130" s="50"/>
      <c r="D130" s="50"/>
      <c r="E130" s="41"/>
      <c r="F130" s="42"/>
      <c r="G130" s="41"/>
      <c r="H130" s="41"/>
      <c r="I130" s="41"/>
      <c r="J130" s="41"/>
    </row>
    <row r="131" spans="1:10" s="37" customFormat="1" ht="26.1" customHeight="1">
      <c r="A131" s="32"/>
      <c r="B131" s="32" t="s">
        <v>8</v>
      </c>
      <c r="C131" s="32"/>
      <c r="D131" s="32"/>
      <c r="E131" s="33" t="s">
        <v>0</v>
      </c>
      <c r="F131" s="97" t="s">
        <v>79</v>
      </c>
      <c r="G131" s="34" t="s">
        <v>346</v>
      </c>
      <c r="H131" s="700" t="s">
        <v>115</v>
      </c>
      <c r="I131" s="701"/>
      <c r="J131" s="36"/>
    </row>
    <row r="132" spans="1:10">
      <c r="E132" s="16"/>
      <c r="F132" s="52" t="s">
        <v>117</v>
      </c>
      <c r="G132" s="16"/>
      <c r="H132" s="699" t="s">
        <v>702</v>
      </c>
      <c r="I132" s="699"/>
      <c r="J132" s="16"/>
    </row>
    <row r="133" spans="1:10">
      <c r="E133" s="16" t="s">
        <v>2</v>
      </c>
      <c r="F133" s="16" t="s">
        <v>96</v>
      </c>
      <c r="G133" s="65">
        <f>ROUNDUP((('UK-R-Console Tables'!G135)/1.59)/10,0)*10</f>
        <v>1960</v>
      </c>
      <c r="H133" s="403">
        <f>ROUNDUP((('UK-R-Console Tables'!H135)/1.59)/10,0)*10</f>
        <v>2820</v>
      </c>
      <c r="I133" s="400"/>
      <c r="J133" s="47"/>
    </row>
    <row r="134" spans="1:10">
      <c r="E134" s="16" t="s">
        <v>3</v>
      </c>
      <c r="F134" s="16" t="s">
        <v>95</v>
      </c>
      <c r="G134" s="65">
        <f>ROUNDUP((('UK-R-Console Tables'!G136)/1.59)/10,0)*10</f>
        <v>2100</v>
      </c>
      <c r="H134" s="403">
        <f>ROUNDUP((('UK-R-Console Tables'!H136)/1.59)/10,0)*10</f>
        <v>3280</v>
      </c>
      <c r="I134" s="400"/>
      <c r="J134" s="47"/>
    </row>
    <row r="135" spans="1:10">
      <c r="E135" s="16" t="s">
        <v>4</v>
      </c>
      <c r="F135" s="16" t="s">
        <v>97</v>
      </c>
      <c r="G135" s="65">
        <f>ROUNDUP((('UK-R-Console Tables'!G137)/1.59)/10,0)*10</f>
        <v>2550</v>
      </c>
      <c r="H135" s="403">
        <f>ROUNDUP((('UK-R-Console Tables'!H137)/1.59)/10,0)*10</f>
        <v>3640</v>
      </c>
      <c r="I135" s="400"/>
      <c r="J135" s="47"/>
    </row>
    <row r="136" spans="1:10">
      <c r="E136" s="16" t="s">
        <v>5</v>
      </c>
      <c r="F136" s="16" t="s">
        <v>98</v>
      </c>
      <c r="G136" s="65">
        <f>ROUNDUP((('UK-R-Console Tables'!G138)/1.59)/10,0)*10</f>
        <v>2890</v>
      </c>
      <c r="H136" s="403">
        <f>ROUNDUP((('UK-R-Console Tables'!H138)/1.59)/10,0)*10</f>
        <v>4540</v>
      </c>
      <c r="I136" s="400"/>
      <c r="J136" s="47"/>
    </row>
    <row r="137" spans="1:10">
      <c r="E137" s="16"/>
      <c r="H137" s="55"/>
      <c r="I137" s="55"/>
      <c r="J137" s="47"/>
    </row>
    <row r="138" spans="1:10">
      <c r="F138" s="16"/>
      <c r="G138" s="20"/>
      <c r="H138" s="20"/>
      <c r="I138" s="44"/>
      <c r="J138" s="44"/>
    </row>
    <row r="139" spans="1:10">
      <c r="E139" s="176" t="s">
        <v>22</v>
      </c>
    </row>
    <row r="140" spans="1:10">
      <c r="E140" s="131"/>
    </row>
    <row r="142" spans="1:10">
      <c r="E142" s="82" t="s">
        <v>14</v>
      </c>
      <c r="F142" s="164"/>
      <c r="G142" s="79"/>
      <c r="H142" s="209">
        <f>ROUNDUP((('UK-R-Console Tables'!H144)/1.59)/10,0)*10</f>
        <v>510</v>
      </c>
    </row>
    <row r="143" spans="1:10">
      <c r="E143" s="131"/>
    </row>
    <row r="144" spans="1:10" ht="72" customHeight="1">
      <c r="E144" s="131"/>
      <c r="I144" s="45"/>
    </row>
    <row r="145" spans="1:10" ht="49.35" customHeight="1">
      <c r="A145" s="39"/>
      <c r="B145" s="354" t="s">
        <v>34</v>
      </c>
      <c r="C145" s="359"/>
      <c r="D145" s="50"/>
      <c r="E145" s="41"/>
      <c r="F145" s="42"/>
      <c r="G145" s="41"/>
      <c r="H145" s="41"/>
      <c r="I145" s="41"/>
      <c r="J145" s="41"/>
    </row>
    <row r="146" spans="1:10" s="37" customFormat="1" ht="26.1" customHeight="1">
      <c r="A146" s="32"/>
      <c r="B146" s="32" t="s">
        <v>8</v>
      </c>
      <c r="C146" s="32"/>
      <c r="D146" s="32"/>
      <c r="E146" s="33" t="s">
        <v>0</v>
      </c>
      <c r="F146" s="97" t="s">
        <v>79</v>
      </c>
      <c r="G146" s="34" t="s">
        <v>346</v>
      </c>
      <c r="H146" s="34" t="s">
        <v>82</v>
      </c>
      <c r="I146" s="38"/>
      <c r="J146" s="36"/>
    </row>
    <row r="147" spans="1:10">
      <c r="E147" s="16"/>
      <c r="F147" s="52" t="s">
        <v>117</v>
      </c>
      <c r="G147" s="16"/>
      <c r="H147" s="16"/>
      <c r="I147" s="59"/>
      <c r="J147" s="59"/>
    </row>
    <row r="148" spans="1:10">
      <c r="E148" s="16" t="s">
        <v>2</v>
      </c>
      <c r="F148" s="16" t="s">
        <v>96</v>
      </c>
      <c r="G148" s="65">
        <f>ROUNDUP((('UK-R-Console Tables'!G150)/1.59)/10,0)*10</f>
        <v>790</v>
      </c>
      <c r="H148" s="65">
        <f>ROUNDUP((('UK-R-Console Tables'!H150)/1.59)/10,0)*10</f>
        <v>1450</v>
      </c>
      <c r="I148" s="18"/>
      <c r="J148" s="23"/>
    </row>
    <row r="149" spans="1:10">
      <c r="E149" s="16" t="s">
        <v>3</v>
      </c>
      <c r="F149" s="16" t="s">
        <v>590</v>
      </c>
      <c r="G149" s="65">
        <f>ROUNDUP((('UK-R-Console Tables'!G151)/1.59)/10,0)*10</f>
        <v>940</v>
      </c>
      <c r="H149" s="65">
        <f>ROUNDUP((('UK-R-Console Tables'!H151)/1.59)/10,0)*10</f>
        <v>1730</v>
      </c>
      <c r="I149" s="18"/>
      <c r="J149" s="23"/>
    </row>
    <row r="150" spans="1:10">
      <c r="E150" s="16" t="s">
        <v>4</v>
      </c>
      <c r="F150" s="16" t="s">
        <v>588</v>
      </c>
      <c r="G150" s="65">
        <f>ROUNDUP((('UK-R-Console Tables'!G152)/1.59)/10,0)*10</f>
        <v>1330</v>
      </c>
      <c r="H150" s="65">
        <f>ROUNDUP((('UK-R-Console Tables'!H152)/1.59)/10,0)*10</f>
        <v>2450</v>
      </c>
      <c r="I150" s="18"/>
      <c r="J150" s="23"/>
    </row>
    <row r="151" spans="1:10">
      <c r="E151" s="16" t="s">
        <v>5</v>
      </c>
      <c r="F151" s="16" t="s">
        <v>589</v>
      </c>
      <c r="G151" s="65">
        <f>ROUNDUP((('UK-R-Console Tables'!G153)/1.59)/10,0)*10</f>
        <v>2000</v>
      </c>
      <c r="H151" s="65">
        <f>ROUNDUP((('UK-R-Console Tables'!H153)/1.59)/10,0)*10</f>
        <v>3680</v>
      </c>
      <c r="I151" s="18"/>
      <c r="J151" s="23"/>
    </row>
    <row r="152" spans="1:10">
      <c r="E152" s="16"/>
      <c r="I152" s="44"/>
      <c r="J152" s="23"/>
    </row>
    <row r="153" spans="1:10">
      <c r="F153" s="16"/>
      <c r="G153" s="20"/>
      <c r="H153" s="20"/>
      <c r="J153" s="23"/>
    </row>
    <row r="154" spans="1:10">
      <c r="E154" s="176" t="s">
        <v>22</v>
      </c>
      <c r="J154" s="23"/>
    </row>
    <row r="155" spans="1:10">
      <c r="E155" s="131"/>
      <c r="J155" s="23"/>
    </row>
    <row r="156" spans="1:10">
      <c r="I156" s="45"/>
      <c r="J156" s="23"/>
    </row>
    <row r="157" spans="1:10">
      <c r="E157" s="82" t="s">
        <v>14</v>
      </c>
      <c r="F157" s="164"/>
      <c r="G157" s="79"/>
      <c r="H157" s="209">
        <f>ROUNDUP((('UK-R-Console Tables'!H159)/1.59)/10,0)*10</f>
        <v>340</v>
      </c>
      <c r="I157" s="45"/>
      <c r="J157" s="23"/>
    </row>
    <row r="158" spans="1:10" ht="48.75" customHeight="1">
      <c r="E158" s="131"/>
      <c r="I158" s="45"/>
      <c r="J158" s="23"/>
    </row>
    <row r="159" spans="1:10">
      <c r="E159" s="131"/>
      <c r="I159" s="45"/>
      <c r="J159" s="23"/>
    </row>
    <row r="160" spans="1:10">
      <c r="E160" s="24"/>
      <c r="I160" s="45"/>
      <c r="J160" s="23"/>
    </row>
    <row r="161" spans="1:10">
      <c r="E161" s="24"/>
      <c r="I161" s="45"/>
      <c r="J161" s="23"/>
    </row>
    <row r="162" spans="1:10" ht="49.35" customHeight="1">
      <c r="A162" s="39"/>
      <c r="B162" s="354" t="s">
        <v>35</v>
      </c>
      <c r="C162" s="50"/>
      <c r="D162" s="50"/>
      <c r="E162" s="41"/>
      <c r="F162" s="42"/>
      <c r="G162" s="41"/>
      <c r="H162" s="41"/>
      <c r="I162" s="41"/>
      <c r="J162" s="41"/>
    </row>
    <row r="163" spans="1:10" s="37" customFormat="1" ht="26.1" customHeight="1">
      <c r="A163" s="32"/>
      <c r="B163" s="32" t="s">
        <v>259</v>
      </c>
      <c r="C163" s="32"/>
      <c r="D163" s="32"/>
      <c r="E163" s="33" t="s">
        <v>0</v>
      </c>
      <c r="F163" s="97" t="s">
        <v>79</v>
      </c>
      <c r="G163" s="34" t="s">
        <v>346</v>
      </c>
      <c r="H163" s="123" t="s">
        <v>727</v>
      </c>
      <c r="I163" s="36" t="s">
        <v>439</v>
      </c>
      <c r="J163" s="36"/>
    </row>
    <row r="164" spans="1:10" ht="42">
      <c r="E164" s="16"/>
      <c r="F164" s="52" t="s">
        <v>117</v>
      </c>
      <c r="G164" s="218"/>
      <c r="I164" s="616" t="s">
        <v>702</v>
      </c>
      <c r="J164" s="46"/>
    </row>
    <row r="165" spans="1:10">
      <c r="E165" s="16" t="s">
        <v>2</v>
      </c>
      <c r="F165" s="16" t="s">
        <v>96</v>
      </c>
      <c r="G165" s="65">
        <f>ROUNDUP((('UK-R-Console Tables'!G167)/1.59)/10,0)*10</f>
        <v>850</v>
      </c>
      <c r="H165" s="65">
        <f>ROUNDUP((('UK-R-Console Tables'!H167)/1.59)/10,0)*10</f>
        <v>1630</v>
      </c>
      <c r="I165" s="65">
        <f>ROUNDUP((('UK-R-Console Tables'!I167)/1.59)/10,0)*10</f>
        <v>1690</v>
      </c>
    </row>
    <row r="166" spans="1:10">
      <c r="E166" s="16" t="s">
        <v>3</v>
      </c>
      <c r="F166" s="16" t="s">
        <v>590</v>
      </c>
      <c r="G166" s="65">
        <f>ROUNDUP((('UK-R-Console Tables'!G168)/1.59)/10,0)*10</f>
        <v>1020</v>
      </c>
      <c r="H166" s="65">
        <f>ROUNDUP((('UK-R-Console Tables'!H168)/1.59)/10,0)*10</f>
        <v>1950</v>
      </c>
      <c r="I166" s="65">
        <f>ROUNDUP((('UK-R-Console Tables'!I168)/1.59)/10,0)*10</f>
        <v>2020</v>
      </c>
    </row>
    <row r="167" spans="1:10">
      <c r="E167" s="16" t="s">
        <v>4</v>
      </c>
      <c r="F167" s="16" t="s">
        <v>588</v>
      </c>
      <c r="G167" s="65">
        <f>ROUNDUP((('UK-R-Console Tables'!G169)/1.59)/10,0)*10</f>
        <v>1430</v>
      </c>
      <c r="H167" s="65">
        <f>ROUNDUP((('UK-R-Console Tables'!H169)/1.59)/10,0)*10</f>
        <v>2750</v>
      </c>
      <c r="I167" s="65">
        <f>ROUNDUP((('UK-R-Console Tables'!I169)/1.59)/10,0)*10</f>
        <v>2850</v>
      </c>
    </row>
    <row r="168" spans="1:10">
      <c r="E168" s="16" t="s">
        <v>5</v>
      </c>
      <c r="F168" s="16" t="s">
        <v>589</v>
      </c>
      <c r="G168" s="65">
        <f>ROUNDUP((('UK-R-Console Tables'!G170)/1.59)/10,0)*10</f>
        <v>2150</v>
      </c>
      <c r="H168" s="65">
        <f>ROUNDUP((('UK-R-Console Tables'!H170)/1.59)/10,0)*10</f>
        <v>4140</v>
      </c>
      <c r="I168" s="65">
        <f>ROUNDUP((('UK-R-Console Tables'!I170)/1.59)/10,0)*10</f>
        <v>4290</v>
      </c>
    </row>
    <row r="169" spans="1:10">
      <c r="E169" s="16"/>
    </row>
    <row r="170" spans="1:10">
      <c r="F170" s="16"/>
      <c r="G170" s="20"/>
      <c r="H170" s="20"/>
    </row>
    <row r="171" spans="1:10">
      <c r="E171" s="176" t="s">
        <v>22</v>
      </c>
    </row>
    <row r="172" spans="1:10">
      <c r="E172" s="131"/>
    </row>
    <row r="174" spans="1:10">
      <c r="E174" s="82" t="s">
        <v>14</v>
      </c>
      <c r="F174" s="164"/>
      <c r="G174" s="79"/>
      <c r="H174" s="209">
        <f>ROUNDUP((('UK-R-Console Tables'!H176)/1.59)/10,0)*10</f>
        <v>340</v>
      </c>
    </row>
    <row r="175" spans="1:10">
      <c r="E175" s="131"/>
    </row>
    <row r="176" spans="1:10">
      <c r="E176" s="131"/>
    </row>
    <row r="178" spans="1:9">
      <c r="E178" s="24"/>
      <c r="H178" s="256"/>
    </row>
    <row r="179" spans="1:9">
      <c r="E179" s="24"/>
      <c r="H179" s="256"/>
    </row>
    <row r="180" spans="1:9">
      <c r="E180" s="24"/>
      <c r="H180" s="256"/>
    </row>
    <row r="181" spans="1:9" ht="21.75" customHeight="1">
      <c r="F181" s="14"/>
    </row>
    <row r="182" spans="1:9" ht="49.35" customHeight="1">
      <c r="A182" s="232"/>
      <c r="B182" s="354" t="s">
        <v>35</v>
      </c>
      <c r="C182" s="359"/>
      <c r="D182" s="4"/>
      <c r="E182" s="233"/>
      <c r="F182" s="42"/>
      <c r="G182" s="41"/>
      <c r="H182" s="41"/>
      <c r="I182" s="41"/>
    </row>
    <row r="183" spans="1:9">
      <c r="A183" s="32"/>
      <c r="B183" s="32" t="s">
        <v>8</v>
      </c>
      <c r="C183" s="32"/>
      <c r="D183" s="32"/>
      <c r="E183" s="33" t="s">
        <v>0</v>
      </c>
      <c r="F183" s="97" t="s">
        <v>79</v>
      </c>
      <c r="G183" s="34" t="s">
        <v>346</v>
      </c>
      <c r="H183" s="34" t="s">
        <v>82</v>
      </c>
      <c r="I183" s="38"/>
    </row>
    <row r="184" spans="1:9">
      <c r="E184" s="16"/>
      <c r="F184" s="52" t="s">
        <v>117</v>
      </c>
      <c r="G184" s="16"/>
      <c r="H184" s="16"/>
      <c r="I184" s="46"/>
    </row>
    <row r="185" spans="1:9">
      <c r="E185" s="16" t="s">
        <v>2</v>
      </c>
      <c r="F185" s="16" t="s">
        <v>96</v>
      </c>
      <c r="G185" s="65">
        <f>ROUNDUP((('UK-R-Console Tables'!G186)/1.59)/10,0)*10</f>
        <v>790</v>
      </c>
      <c r="H185" s="65">
        <f>ROUNDUP((('UK-R-Console Tables'!H186)/1.59)/10,0)*10</f>
        <v>1450</v>
      </c>
    </row>
    <row r="186" spans="1:9">
      <c r="E186" s="16" t="s">
        <v>3</v>
      </c>
      <c r="F186" s="16" t="s">
        <v>590</v>
      </c>
      <c r="G186" s="65">
        <f>ROUNDUP((('UK-R-Console Tables'!G187)/1.59)/10,0)*10</f>
        <v>940</v>
      </c>
      <c r="H186" s="65">
        <f>ROUNDUP((('UK-R-Console Tables'!H187)/1.59)/10,0)*10</f>
        <v>1730</v>
      </c>
    </row>
    <row r="187" spans="1:9">
      <c r="E187" s="16" t="s">
        <v>4</v>
      </c>
      <c r="F187" s="16" t="s">
        <v>588</v>
      </c>
      <c r="G187" s="65">
        <f>ROUNDUP((('UK-R-Console Tables'!G188)/1.59)/10,0)*10</f>
        <v>1330</v>
      </c>
      <c r="H187" s="65">
        <f>ROUNDUP((('UK-R-Console Tables'!H188)/1.59)/10,0)*10</f>
        <v>2450</v>
      </c>
    </row>
    <row r="188" spans="1:9">
      <c r="E188" s="16" t="s">
        <v>5</v>
      </c>
      <c r="F188" s="16" t="s">
        <v>589</v>
      </c>
      <c r="G188" s="65">
        <f>ROUNDUP((('UK-R-Console Tables'!G189)/1.59)/10,0)*10</f>
        <v>2000</v>
      </c>
      <c r="H188" s="65">
        <f>ROUNDUP((('UK-R-Console Tables'!H189)/1.59)/10,0)*10</f>
        <v>3680</v>
      </c>
    </row>
    <row r="189" spans="1:9">
      <c r="E189" s="16"/>
    </row>
    <row r="190" spans="1:9">
      <c r="F190" s="16"/>
      <c r="G190" s="20"/>
      <c r="H190" s="20"/>
    </row>
    <row r="191" spans="1:9">
      <c r="E191" s="176" t="s">
        <v>22</v>
      </c>
    </row>
    <row r="192" spans="1:9">
      <c r="E192" s="131"/>
    </row>
    <row r="194" spans="1:10">
      <c r="E194" s="82" t="s">
        <v>14</v>
      </c>
      <c r="F194" s="164"/>
      <c r="G194" s="79"/>
      <c r="H194" s="209">
        <f>ROUNDUP((('UK-R-Console Tables'!H195)/1.59)/10,0)*10</f>
        <v>340</v>
      </c>
    </row>
    <row r="195" spans="1:10">
      <c r="E195" s="23"/>
      <c r="H195" s="65"/>
    </row>
    <row r="196" spans="1:10">
      <c r="E196" s="131"/>
    </row>
    <row r="197" spans="1:10" ht="49.35" customHeight="1">
      <c r="A197" s="39"/>
      <c r="B197" s="25" t="s">
        <v>516</v>
      </c>
      <c r="C197" s="50"/>
      <c r="D197" s="50"/>
      <c r="E197" s="41"/>
      <c r="F197" s="42"/>
      <c r="G197" s="41"/>
      <c r="H197" s="41"/>
      <c r="I197" s="41"/>
      <c r="J197" s="41"/>
    </row>
    <row r="198" spans="1:10">
      <c r="A198" s="32"/>
      <c r="B198" s="32" t="s">
        <v>83</v>
      </c>
      <c r="C198" s="32"/>
      <c r="D198" s="32"/>
      <c r="E198" s="33" t="s">
        <v>0</v>
      </c>
      <c r="F198" s="97" t="s">
        <v>79</v>
      </c>
      <c r="G198" s="34" t="s">
        <v>346</v>
      </c>
      <c r="H198" s="123" t="s">
        <v>114</v>
      </c>
      <c r="I198" s="38"/>
      <c r="J198" s="23"/>
    </row>
    <row r="199" spans="1:10">
      <c r="E199" s="16"/>
      <c r="F199" s="52" t="s">
        <v>119</v>
      </c>
      <c r="G199" s="46"/>
      <c r="H199" s="218" t="s">
        <v>702</v>
      </c>
      <c r="J199" s="23"/>
    </row>
    <row r="200" spans="1:10">
      <c r="E200" s="16" t="s">
        <v>2</v>
      </c>
      <c r="F200" s="48" t="s">
        <v>729</v>
      </c>
      <c r="G200" s="65">
        <f>ROUNDUP((('UK-R-Console Tables'!G201)/1.59)/10,0)*10</f>
        <v>3010</v>
      </c>
      <c r="H200" s="65">
        <f>ROUNDUP((('UK-R-Console Tables'!H201)/1.59)/10,0)*10</f>
        <v>4810</v>
      </c>
      <c r="J200" s="23"/>
    </row>
    <row r="201" spans="1:10">
      <c r="E201" s="16" t="s">
        <v>3</v>
      </c>
      <c r="F201" s="19" t="s">
        <v>745</v>
      </c>
      <c r="G201" s="65">
        <f>ROUNDUP((('UK-R-Console Tables'!G202)/1.59)/10,0)*10</f>
        <v>3210</v>
      </c>
      <c r="H201" s="65">
        <f>ROUNDUP((('UK-R-Console Tables'!H202)/1.59)/10,0)*10</f>
        <v>5130</v>
      </c>
      <c r="I201" s="44"/>
      <c r="J201" s="23"/>
    </row>
    <row r="202" spans="1:10">
      <c r="E202" s="19" t="s">
        <v>4</v>
      </c>
      <c r="F202" s="16" t="s">
        <v>554</v>
      </c>
      <c r="G202" s="65">
        <f>ROUNDUP((('UK-R-Console Tables'!G203)/1.59)/10,0)*10</f>
        <v>3460</v>
      </c>
      <c r="H202" s="65">
        <f>ROUNDUP((('UK-R-Console Tables'!H203)/1.59)/10,0)*10</f>
        <v>5530</v>
      </c>
      <c r="I202" s="44"/>
      <c r="J202" s="23"/>
    </row>
    <row r="203" spans="1:10">
      <c r="E203" s="176" t="s">
        <v>22</v>
      </c>
      <c r="F203" s="67"/>
      <c r="G203" s="67"/>
      <c r="H203" s="9"/>
      <c r="J203" s="23"/>
    </row>
    <row r="204" spans="1:10">
      <c r="E204" s="169"/>
      <c r="F204" s="67"/>
      <c r="G204" s="67"/>
      <c r="H204" s="9"/>
      <c r="J204" s="23"/>
    </row>
    <row r="205" spans="1:10">
      <c r="E205" s="81" t="s">
        <v>14</v>
      </c>
      <c r="F205" s="160"/>
      <c r="G205" s="160"/>
      <c r="H205" s="209">
        <f>ROUNDUP((('UK-R-Console Tables'!H207)/1.59)/10,0)*10</f>
        <v>460</v>
      </c>
      <c r="J205" s="23"/>
    </row>
    <row r="206" spans="1:10">
      <c r="E206" s="24"/>
      <c r="F206" s="67"/>
      <c r="G206" s="67"/>
      <c r="H206" s="143"/>
      <c r="J206" s="23"/>
    </row>
    <row r="207" spans="1:10">
      <c r="E207" s="24" t="s">
        <v>544</v>
      </c>
      <c r="F207" s="67"/>
      <c r="G207" s="67"/>
      <c r="H207" s="65"/>
      <c r="J207" s="23"/>
    </row>
    <row r="208" spans="1:10">
      <c r="E208" s="81" t="s">
        <v>545</v>
      </c>
      <c r="F208" s="164"/>
      <c r="G208" s="79"/>
      <c r="H208" s="209">
        <f>ROUNDUP((('UK-R-Console Tables'!H210)/1.59)/10,0)*10</f>
        <v>1060</v>
      </c>
      <c r="J208" s="23"/>
    </row>
    <row r="209" spans="1:10">
      <c r="E209" s="23"/>
      <c r="H209" s="256"/>
      <c r="J209" s="23"/>
    </row>
    <row r="210" spans="1:10" ht="97.5" customHeight="1">
      <c r="E210" s="369"/>
      <c r="H210" s="256"/>
      <c r="J210" s="23"/>
    </row>
    <row r="211" spans="1:10">
      <c r="E211" s="24"/>
      <c r="H211" s="135"/>
      <c r="J211" s="23"/>
    </row>
    <row r="212" spans="1:10" ht="49.35" customHeight="1">
      <c r="A212" s="39"/>
      <c r="B212" s="25" t="s">
        <v>36</v>
      </c>
      <c r="C212" s="50"/>
      <c r="D212" s="50"/>
      <c r="E212" s="41"/>
      <c r="F212" s="42"/>
      <c r="G212" s="41"/>
      <c r="H212" s="41"/>
      <c r="I212" s="41"/>
      <c r="J212" s="41"/>
    </row>
    <row r="213" spans="1:10" s="37" customFormat="1" ht="26.1" customHeight="1">
      <c r="A213" s="32"/>
      <c r="B213" s="32" t="s">
        <v>8</v>
      </c>
      <c r="C213" s="32"/>
      <c r="D213" s="32"/>
      <c r="E213" s="33" t="s">
        <v>0</v>
      </c>
      <c r="F213" s="97" t="s">
        <v>79</v>
      </c>
      <c r="G213" s="34" t="s">
        <v>346</v>
      </c>
      <c r="H213" s="33" t="s">
        <v>114</v>
      </c>
      <c r="I213" s="38"/>
      <c r="J213" s="36"/>
    </row>
    <row r="214" spans="1:10">
      <c r="E214" s="16"/>
      <c r="F214" s="52" t="s">
        <v>117</v>
      </c>
      <c r="G214" s="46"/>
      <c r="H214" s="699" t="s">
        <v>702</v>
      </c>
      <c r="I214" s="699"/>
      <c r="J214" s="46"/>
    </row>
    <row r="215" spans="1:10">
      <c r="E215" s="16" t="s">
        <v>2</v>
      </c>
      <c r="F215" s="16" t="s">
        <v>96</v>
      </c>
      <c r="G215" s="65">
        <f>ROUNDUP((('UK-R-Console Tables'!G217)/1.59)/10,0)*10</f>
        <v>790</v>
      </c>
      <c r="H215" s="65">
        <f>ROUNDUP((('UK-R-Console Tables'!H217)/1.59)/10,0)*10</f>
        <v>1600</v>
      </c>
      <c r="J215" s="56">
        <f>H215-G215</f>
        <v>810</v>
      </c>
    </row>
    <row r="216" spans="1:10">
      <c r="E216" s="16" t="s">
        <v>3</v>
      </c>
      <c r="F216" s="16" t="s">
        <v>590</v>
      </c>
      <c r="G216" s="65">
        <f>ROUNDUP((('UK-R-Console Tables'!G218)/1.59)/10,0)*10</f>
        <v>940</v>
      </c>
      <c r="H216" s="65">
        <f>ROUNDUP((('UK-R-Console Tables'!H218)/1.59)/10,0)*10</f>
        <v>1920</v>
      </c>
      <c r="J216" s="56">
        <f>H216-G216</f>
        <v>980</v>
      </c>
    </row>
    <row r="217" spans="1:10">
      <c r="E217" s="16" t="s">
        <v>4</v>
      </c>
      <c r="F217" s="16" t="s">
        <v>588</v>
      </c>
      <c r="G217" s="65">
        <f>ROUNDUP((('UK-R-Console Tables'!G219)/1.59)/10,0)*10</f>
        <v>1330</v>
      </c>
      <c r="H217" s="65">
        <f>ROUNDUP((('UK-R-Console Tables'!H219)/1.59)/10,0)*10</f>
        <v>2700</v>
      </c>
      <c r="J217" s="56">
        <f>H217-G217</f>
        <v>1370</v>
      </c>
    </row>
    <row r="218" spans="1:10">
      <c r="E218" s="16" t="s">
        <v>5</v>
      </c>
      <c r="F218" s="16" t="s">
        <v>589</v>
      </c>
      <c r="G218" s="65">
        <f>ROUNDUP((('UK-R-Console Tables'!G220)/1.59)/10,0)*10</f>
        <v>2000</v>
      </c>
      <c r="H218" s="65">
        <f>ROUNDUP((('UK-R-Console Tables'!H220)/1.59)/10,0)*10</f>
        <v>4060</v>
      </c>
      <c r="J218" s="56">
        <f>H218-G218</f>
        <v>2060</v>
      </c>
    </row>
    <row r="219" spans="1:10">
      <c r="F219" s="16"/>
      <c r="G219" s="20"/>
      <c r="H219" s="20"/>
      <c r="I219" s="44"/>
      <c r="J219" s="23"/>
    </row>
    <row r="220" spans="1:10">
      <c r="E220" s="176" t="s">
        <v>22</v>
      </c>
      <c r="J220" s="23"/>
    </row>
    <row r="221" spans="1:10">
      <c r="E221" s="131"/>
      <c r="J221" s="23"/>
    </row>
    <row r="222" spans="1:10">
      <c r="J222" s="23"/>
    </row>
    <row r="223" spans="1:10">
      <c r="E223" s="82" t="s">
        <v>21</v>
      </c>
      <c r="F223" s="164"/>
      <c r="G223" s="79"/>
      <c r="H223" s="165">
        <f>ROUNDUP((('UK-R-Console Tables'!H225)/1.59)/10,0)*10</f>
        <v>340</v>
      </c>
      <c r="J223" s="23"/>
    </row>
    <row r="224" spans="1:10">
      <c r="E224" s="131"/>
      <c r="J224" s="23"/>
    </row>
    <row r="225" spans="1:10">
      <c r="E225" s="131"/>
      <c r="J225" s="23"/>
    </row>
    <row r="226" spans="1:10">
      <c r="J226" s="23"/>
    </row>
    <row r="227" spans="1:10">
      <c r="E227" s="24"/>
      <c r="H227" s="135"/>
      <c r="J227" s="23"/>
    </row>
    <row r="228" spans="1:10">
      <c r="E228" s="24"/>
      <c r="H228" s="135"/>
      <c r="J228" s="23"/>
    </row>
    <row r="229" spans="1:10">
      <c r="E229" s="24"/>
      <c r="H229" s="135"/>
      <c r="J229" s="23"/>
    </row>
    <row r="230" spans="1:10" ht="17.100000000000001" customHeight="1">
      <c r="E230" s="24"/>
      <c r="H230" s="135"/>
      <c r="J230" s="23"/>
    </row>
    <row r="231" spans="1:10" ht="49.35" customHeight="1">
      <c r="A231" s="39"/>
      <c r="B231" s="25" t="s">
        <v>41</v>
      </c>
      <c r="C231" s="50"/>
      <c r="D231" s="50"/>
      <c r="E231" s="41"/>
      <c r="F231" s="42"/>
      <c r="G231" s="41"/>
      <c r="H231" s="41"/>
      <c r="I231" s="41"/>
      <c r="J231" s="41"/>
    </row>
    <row r="232" spans="1:10" s="37" customFormat="1" ht="26.1" customHeight="1">
      <c r="A232" s="32"/>
      <c r="B232" s="32" t="s">
        <v>8</v>
      </c>
      <c r="C232" s="32"/>
      <c r="D232" s="32"/>
      <c r="E232" s="33" t="s">
        <v>0</v>
      </c>
      <c r="F232" s="97" t="s">
        <v>79</v>
      </c>
      <c r="G232" s="34" t="s">
        <v>346</v>
      </c>
      <c r="H232" s="34" t="s">
        <v>114</v>
      </c>
      <c r="I232" s="38"/>
      <c r="J232" s="36"/>
    </row>
    <row r="233" spans="1:10">
      <c r="E233" s="16"/>
      <c r="F233" s="52" t="s">
        <v>120</v>
      </c>
      <c r="G233" s="66"/>
      <c r="H233" s="699" t="s">
        <v>702</v>
      </c>
      <c r="I233" s="699"/>
    </row>
    <row r="234" spans="1:10">
      <c r="E234" s="67" t="s">
        <v>2</v>
      </c>
      <c r="F234" s="16" t="s">
        <v>318</v>
      </c>
      <c r="G234" s="65">
        <f>ROUNDUP((('UK-R-Console Tables'!G236)/1.59)/10,0)*10</f>
        <v>3060</v>
      </c>
      <c r="H234" s="65">
        <f>ROUNDUP((('UK-R-Console Tables'!H236)/1.59)/10,0)*10</f>
        <v>4250</v>
      </c>
    </row>
    <row r="235" spans="1:10">
      <c r="E235" s="16" t="s">
        <v>3</v>
      </c>
      <c r="F235" s="16" t="s">
        <v>67</v>
      </c>
      <c r="G235" s="65">
        <f>ROUNDUP((('UK-R-Console Tables'!G237)/1.59)/10,0)*10</f>
        <v>3360</v>
      </c>
      <c r="H235" s="65">
        <f>ROUNDUP((('UK-R-Console Tables'!H237)/1.59)/10,0)*10</f>
        <v>4670</v>
      </c>
    </row>
    <row r="236" spans="1:10">
      <c r="E236" s="16" t="s">
        <v>4</v>
      </c>
      <c r="F236" s="16" t="s">
        <v>68</v>
      </c>
      <c r="G236" s="65">
        <f>ROUNDUP((('UK-R-Console Tables'!G238)/1.59)/10,0)*10</f>
        <v>3860</v>
      </c>
      <c r="H236" s="65">
        <f>ROUNDUP((('UK-R-Console Tables'!H238)/1.59)/10,0)*10</f>
        <v>5140</v>
      </c>
    </row>
    <row r="237" spans="1:10">
      <c r="E237" s="16"/>
      <c r="J237" s="23"/>
    </row>
    <row r="238" spans="1:10">
      <c r="F238" s="16"/>
      <c r="G238" s="20"/>
      <c r="H238" s="20"/>
      <c r="I238" s="44"/>
      <c r="J238" s="23"/>
    </row>
    <row r="239" spans="1:10">
      <c r="E239" s="176" t="s">
        <v>22</v>
      </c>
      <c r="J239" s="23"/>
    </row>
    <row r="240" spans="1:10">
      <c r="E240" s="131"/>
      <c r="J240" s="23"/>
    </row>
    <row r="241" spans="5:10">
      <c r="F241" s="14"/>
      <c r="J241" s="23"/>
    </row>
    <row r="242" spans="5:10">
      <c r="E242" s="82" t="s">
        <v>200</v>
      </c>
      <c r="F242" s="164"/>
      <c r="G242" s="79"/>
      <c r="H242" s="209">
        <f>ROUNDUP((('UK-R-Console Tables'!H244)/1.59)/10,0)*10</f>
        <v>650</v>
      </c>
    </row>
    <row r="304" spans="6:10">
      <c r="F304" s="14"/>
      <c r="G304" s="19"/>
      <c r="J304" s="79"/>
    </row>
  </sheetData>
  <mergeCells count="9">
    <mergeCell ref="H214:I214"/>
    <mergeCell ref="H233:I233"/>
    <mergeCell ref="H132:I132"/>
    <mergeCell ref="H131:I131"/>
    <mergeCell ref="A1:J1"/>
    <mergeCell ref="H99:I99"/>
    <mergeCell ref="H100:I100"/>
    <mergeCell ref="H116:I116"/>
    <mergeCell ref="H117:I117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 alignWithMargins="0">
    <oddHeader>&amp;L&amp;"Calibri (Body),Regular"&amp;16Tom Faulkner UK Trade Price List - 2022
&amp;R&amp;"Calibri (Body),Regular"&amp;16Console Tables</oddHeader>
    <oddFooter>&amp;L&amp;"Calibri (Body),Regular"&amp;16Prices do not include delivery and installation.&amp;R&amp;"Calibri (Body),Regular"&amp;16&amp;P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7CF2B-BFE6-4DE8-9F8F-A1A1991CDBAF}">
  <sheetPr codeName="Sheet24">
    <tabColor rgb="FF00B0F0"/>
  </sheetPr>
  <dimension ref="A1:J305"/>
  <sheetViews>
    <sheetView showGridLines="0" view="pageLayout" zoomScale="40" zoomScaleNormal="57" zoomScalePageLayoutView="40" workbookViewId="0">
      <selection activeCell="H202" sqref="H202:H203"/>
    </sheetView>
  </sheetViews>
  <sheetFormatPr defaultColWidth="11" defaultRowHeight="26.25"/>
  <cols>
    <col min="1" max="1" width="3.625" style="14" customWidth="1"/>
    <col min="2" max="2" width="14" style="14" bestFit="1" customWidth="1"/>
    <col min="3" max="3" width="22.125" style="14" customWidth="1"/>
    <col min="4" max="4" width="23.625" style="14" customWidth="1"/>
    <col min="5" max="5" width="12.625" style="14" customWidth="1"/>
    <col min="6" max="6" width="25.625" style="19" customWidth="1"/>
    <col min="7" max="7" width="37.625" style="14" customWidth="1"/>
    <col min="8" max="8" width="33.125" style="14" customWidth="1"/>
    <col min="9" max="9" width="30.5" style="14" customWidth="1"/>
    <col min="10" max="10" width="17.125" style="14" hidden="1" customWidth="1"/>
    <col min="11" max="11" width="22.125" style="14" customWidth="1"/>
    <col min="12" max="16384" width="11" style="14"/>
  </cols>
  <sheetData>
    <row r="1" spans="1:10" ht="36" customHeight="1">
      <c r="A1" s="696" t="s">
        <v>37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>
      <c r="A2" s="19"/>
      <c r="B2" s="19"/>
      <c r="C2" s="19"/>
      <c r="D2" s="19"/>
      <c r="E2" s="19"/>
      <c r="G2" s="19"/>
      <c r="H2" s="19"/>
      <c r="I2" s="19"/>
      <c r="J2" s="19"/>
    </row>
    <row r="3" spans="1:10" ht="49.35" customHeight="1">
      <c r="A3" s="39"/>
      <c r="B3" s="25" t="s">
        <v>446</v>
      </c>
      <c r="C3" s="50"/>
      <c r="D3" s="50"/>
      <c r="E3" s="41"/>
      <c r="F3" s="42"/>
      <c r="G3" s="41"/>
      <c r="H3" s="41"/>
      <c r="I3" s="41"/>
      <c r="J3" s="41"/>
    </row>
    <row r="4" spans="1:10">
      <c r="A4" s="32"/>
      <c r="B4" s="32" t="s">
        <v>247</v>
      </c>
      <c r="C4" s="32"/>
      <c r="D4" s="32"/>
      <c r="E4" s="33" t="s">
        <v>0</v>
      </c>
      <c r="F4" s="97" t="s">
        <v>79</v>
      </c>
      <c r="G4" s="34" t="s">
        <v>249</v>
      </c>
      <c r="H4" s="99"/>
      <c r="I4" s="38"/>
      <c r="J4" s="23"/>
    </row>
    <row r="5" spans="1:10">
      <c r="E5" s="16"/>
      <c r="F5" s="52" t="s">
        <v>117</v>
      </c>
      <c r="G5" s="46"/>
      <c r="H5" s="218"/>
      <c r="J5" s="23"/>
    </row>
    <row r="6" spans="1:10">
      <c r="E6" s="16" t="s">
        <v>2</v>
      </c>
      <c r="F6" s="16" t="s">
        <v>100</v>
      </c>
      <c r="G6" s="221">
        <f>ROUNDUP((('Exchange rate'!Eur_per_GBP*('UK-R-Console Tables'!G6/(1+'Exchange rate'!UK_vat_rate))*1.25*0.9165)+1)/10,0)*10</f>
        <v>5650</v>
      </c>
      <c r="H6" s="65"/>
      <c r="J6" s="23"/>
    </row>
    <row r="7" spans="1:10">
      <c r="E7" s="16" t="s">
        <v>3</v>
      </c>
      <c r="F7" s="16" t="s">
        <v>248</v>
      </c>
      <c r="G7" s="221">
        <f>ROUNDUP((('Exchange rate'!Eur_per_GBP*('UK-R-Console Tables'!G7/(1+'Exchange rate'!UK_vat_rate))*1.25*0.9165)+1)/10,0)*10</f>
        <v>6230</v>
      </c>
      <c r="H7" s="65"/>
      <c r="J7" s="23"/>
    </row>
    <row r="8" spans="1:10">
      <c r="E8" s="19" t="s">
        <v>4</v>
      </c>
      <c r="F8" s="16" t="s">
        <v>99</v>
      </c>
      <c r="G8" s="221">
        <f>ROUNDUP((('Exchange rate'!Eur_per_GBP*('UK-R-Console Tables'!G8/(1+'Exchange rate'!UK_vat_rate))*1.25*0.9165)+1)/10,0)*10</f>
        <v>7150</v>
      </c>
      <c r="H8" s="65"/>
      <c r="I8" s="44"/>
      <c r="J8" s="23"/>
    </row>
    <row r="9" spans="1:10">
      <c r="E9" s="19"/>
      <c r="F9" s="16"/>
      <c r="G9" s="65"/>
      <c r="H9" s="65"/>
      <c r="I9" s="44"/>
      <c r="J9" s="23"/>
    </row>
    <row r="10" spans="1:10">
      <c r="E10" s="15" t="s">
        <v>308</v>
      </c>
      <c r="F10" s="16"/>
      <c r="G10" s="20"/>
      <c r="H10" s="20"/>
      <c r="I10" s="44"/>
      <c r="J10" s="23"/>
    </row>
    <row r="11" spans="1:10">
      <c r="F11" s="16"/>
      <c r="G11" s="20"/>
      <c r="H11" s="20"/>
      <c r="I11" s="44"/>
      <c r="J11" s="23"/>
    </row>
    <row r="12" spans="1:10">
      <c r="E12" s="176" t="s">
        <v>22</v>
      </c>
      <c r="J12" s="23"/>
    </row>
    <row r="13" spans="1:10">
      <c r="E13" s="131"/>
      <c r="J13" s="23"/>
    </row>
    <row r="14" spans="1:10">
      <c r="J14" s="23"/>
    </row>
    <row r="15" spans="1:10">
      <c r="E15" s="82" t="s">
        <v>21</v>
      </c>
      <c r="F15" s="164"/>
      <c r="G15" s="79"/>
      <c r="H15" s="258">
        <f>ROUNDUP((('Exchange rate'!Eur_per_GBP*('UK-R-Console Tables'!H15/(1+'Exchange rate'!UK_vat_rate))*1.25*0.9165)+1)/10,0)*10</f>
        <v>620</v>
      </c>
      <c r="J15" s="23"/>
    </row>
    <row r="16" spans="1:10">
      <c r="E16" s="131"/>
      <c r="J16" s="23"/>
    </row>
    <row r="17" spans="1:10">
      <c r="E17" s="131"/>
      <c r="J17" s="23"/>
    </row>
    <row r="18" spans="1:10">
      <c r="J18" s="23"/>
    </row>
    <row r="19" spans="1:10" ht="49.35" customHeight="1">
      <c r="A19" s="39"/>
      <c r="B19" s="25" t="s">
        <v>447</v>
      </c>
      <c r="C19" s="50"/>
      <c r="D19" s="50"/>
      <c r="E19" s="41"/>
      <c r="F19" s="42"/>
      <c r="G19" s="41"/>
      <c r="H19" s="41"/>
      <c r="I19" s="41"/>
      <c r="J19" s="41"/>
    </row>
    <row r="20" spans="1:10">
      <c r="A20" s="32"/>
      <c r="B20" s="32" t="s">
        <v>83</v>
      </c>
      <c r="C20" s="32"/>
      <c r="D20" s="32"/>
      <c r="E20" s="33" t="s">
        <v>0</v>
      </c>
      <c r="F20" s="97" t="s">
        <v>79</v>
      </c>
      <c r="G20" s="34" t="s">
        <v>346</v>
      </c>
      <c r="H20" s="123" t="s">
        <v>439</v>
      </c>
      <c r="I20" s="38"/>
      <c r="J20" s="23"/>
    </row>
    <row r="21" spans="1:10">
      <c r="E21" s="16"/>
      <c r="F21" s="52" t="s">
        <v>119</v>
      </c>
      <c r="G21" s="46"/>
      <c r="H21" s="218" t="s">
        <v>702</v>
      </c>
      <c r="J21" s="23"/>
    </row>
    <row r="22" spans="1:10">
      <c r="E22" s="16" t="s">
        <v>3</v>
      </c>
      <c r="F22" s="16" t="s">
        <v>591</v>
      </c>
      <c r="G22" s="221">
        <f>ROUNDUP((('Exchange rate'!Eur_per_GBP*('UK-R-Console Tables'!G22/(1+'Exchange rate'!UK_vat_rate))*1.25*0.9165)+1)/10,0)*10</f>
        <v>6420</v>
      </c>
      <c r="H22" s="221">
        <f>ROUNDUP((('Exchange rate'!Eur_per_GBP*('UK-R-Console Tables'!H22/(1+'Exchange rate'!UK_vat_rate))*1.25*0.9165)+1)/10,0)*10</f>
        <v>10270</v>
      </c>
      <c r="J22" s="23"/>
    </row>
    <row r="23" spans="1:10">
      <c r="E23" s="19" t="s">
        <v>4</v>
      </c>
      <c r="F23" s="16" t="s">
        <v>656</v>
      </c>
      <c r="G23" s="221">
        <f>ROUNDUP((('Exchange rate'!Eur_per_GBP*('UK-R-Console Tables'!G23/(1+'Exchange rate'!UK_vat_rate))*1.25*0.9165)+1)/10,0)*10</f>
        <v>7380</v>
      </c>
      <c r="H23" s="221">
        <f>ROUNDUP((('Exchange rate'!Eur_per_GBP*('UK-R-Console Tables'!H23/(1+'Exchange rate'!UK_vat_rate))*1.25*0.9165)+1)/10,0)*10</f>
        <v>11300</v>
      </c>
      <c r="I23" s="44"/>
      <c r="J23" s="23"/>
    </row>
    <row r="24" spans="1:10">
      <c r="E24" s="19"/>
      <c r="F24" s="16"/>
      <c r="G24" s="65"/>
      <c r="H24" s="65"/>
      <c r="I24" s="44"/>
      <c r="J24" s="23"/>
    </row>
    <row r="25" spans="1:10">
      <c r="F25" s="16"/>
      <c r="G25" s="20"/>
      <c r="H25" s="20"/>
      <c r="I25" s="44"/>
      <c r="J25" s="23"/>
    </row>
    <row r="26" spans="1:10">
      <c r="E26" s="210" t="s">
        <v>307</v>
      </c>
      <c r="J26" s="23"/>
    </row>
    <row r="27" spans="1:10">
      <c r="E27" s="141" t="s">
        <v>466</v>
      </c>
      <c r="J27" s="23"/>
    </row>
    <row r="28" spans="1:10">
      <c r="J28" s="23"/>
    </row>
    <row r="29" spans="1:10">
      <c r="E29" s="82" t="s">
        <v>21</v>
      </c>
      <c r="F29" s="164"/>
      <c r="G29" s="79"/>
      <c r="H29" s="258">
        <f>ROUNDUP((('Exchange rate'!Eur_per_GBP*('UK-R-Console Tables'!H29/(1+'Exchange rate'!UK_vat_rate))*1.25*0.9165)+1)/10,0)*10</f>
        <v>1080</v>
      </c>
      <c r="J29" s="23"/>
    </row>
    <row r="30" spans="1:10">
      <c r="E30" s="131"/>
      <c r="J30" s="23"/>
    </row>
    <row r="31" spans="1:10">
      <c r="E31" s="131"/>
      <c r="J31" s="23"/>
    </row>
    <row r="32" spans="1:10">
      <c r="E32" s="82" t="s">
        <v>84</v>
      </c>
      <c r="F32" s="164"/>
      <c r="G32" s="79"/>
      <c r="H32" s="258">
        <f>ROUNDUP((('Exchange rate'!Eur_per_GBP*('UK-R-Console Tables'!H32/(1+'Exchange rate'!UK_vat_rate))*1.25*0.9165)+1)/10,0)*10</f>
        <v>4700</v>
      </c>
      <c r="J32" s="23"/>
    </row>
    <row r="33" spans="1:10">
      <c r="E33" s="369" t="s">
        <v>467</v>
      </c>
      <c r="H33" s="256"/>
      <c r="J33" s="23"/>
    </row>
    <row r="34" spans="1:10" ht="65.099999999999994" customHeight="1">
      <c r="E34" s="24"/>
      <c r="H34" s="135"/>
      <c r="J34" s="23"/>
    </row>
    <row r="35" spans="1:10" ht="49.35" customHeight="1">
      <c r="A35" s="39"/>
      <c r="B35" s="25" t="s">
        <v>449</v>
      </c>
      <c r="C35" s="50"/>
      <c r="D35" s="50"/>
      <c r="E35" s="41"/>
      <c r="F35" s="42"/>
      <c r="G35" s="41"/>
      <c r="H35" s="41"/>
      <c r="I35" s="41"/>
      <c r="J35" s="41"/>
    </row>
    <row r="36" spans="1:10">
      <c r="A36" s="32"/>
      <c r="B36" s="32" t="s">
        <v>83</v>
      </c>
      <c r="C36" s="32"/>
      <c r="D36" s="32"/>
      <c r="E36" s="33" t="s">
        <v>0</v>
      </c>
      <c r="F36" s="97" t="s">
        <v>79</v>
      </c>
      <c r="G36" s="34" t="s">
        <v>346</v>
      </c>
      <c r="H36" s="99"/>
      <c r="I36" s="38"/>
      <c r="J36" s="23"/>
    </row>
    <row r="37" spans="1:10">
      <c r="E37" s="16"/>
      <c r="F37" s="52" t="s">
        <v>119</v>
      </c>
      <c r="G37" s="46"/>
      <c r="H37" s="218"/>
      <c r="J37" s="23"/>
    </row>
    <row r="38" spans="1:10">
      <c r="E38" s="16" t="s">
        <v>3</v>
      </c>
      <c r="F38" s="16" t="s">
        <v>591</v>
      </c>
      <c r="G38" s="221">
        <f>ROUNDUP((('Exchange rate'!Eur_per_GBP*('UK-R-Console Tables'!G38/(1+'Exchange rate'!UK_vat_rate))*1.25*0.9165)+1)/10,0)*10</f>
        <v>6420</v>
      </c>
      <c r="H38" s="65"/>
      <c r="J38" s="23"/>
    </row>
    <row r="39" spans="1:10">
      <c r="E39" s="19" t="s">
        <v>4</v>
      </c>
      <c r="F39" s="16" t="s">
        <v>656</v>
      </c>
      <c r="G39" s="221">
        <f>ROUNDUP((('Exchange rate'!Eur_per_GBP*('UK-R-Console Tables'!G39/(1+'Exchange rate'!UK_vat_rate))*1.25*0.9165)+1)/10,0)*10</f>
        <v>7380</v>
      </c>
      <c r="H39" s="65"/>
      <c r="I39" s="44"/>
      <c r="J39" s="23"/>
    </row>
    <row r="40" spans="1:10">
      <c r="E40" s="19"/>
      <c r="F40" s="16"/>
      <c r="G40" s="65"/>
      <c r="H40" s="65"/>
      <c r="I40" s="44"/>
      <c r="J40" s="23"/>
    </row>
    <row r="41" spans="1:10">
      <c r="F41" s="16"/>
      <c r="G41" s="20"/>
      <c r="H41" s="20"/>
      <c r="I41" s="44"/>
      <c r="J41" s="23"/>
    </row>
    <row r="42" spans="1:10">
      <c r="E42" s="210" t="s">
        <v>307</v>
      </c>
      <c r="J42" s="23"/>
    </row>
    <row r="43" spans="1:10">
      <c r="E43" s="141" t="s">
        <v>466</v>
      </c>
      <c r="J43" s="23"/>
    </row>
    <row r="44" spans="1:10">
      <c r="J44" s="23"/>
    </row>
    <row r="45" spans="1:10">
      <c r="E45" s="82" t="s">
        <v>14</v>
      </c>
      <c r="F45" s="160"/>
      <c r="G45" s="160"/>
      <c r="H45" s="258">
        <f>ROUNDUP((('Exchange rate'!Eur_per_GBP*('UK-R-Console Tables'!H45/(1+'Exchange rate'!UK_vat_rate))*1.25*0.9165)+1)/10,0)*10</f>
        <v>1080</v>
      </c>
      <c r="J45" s="23"/>
    </row>
    <row r="46" spans="1:10">
      <c r="E46" s="369"/>
      <c r="F46" s="67"/>
      <c r="G46" s="67"/>
      <c r="H46" s="9"/>
      <c r="J46" s="23"/>
    </row>
    <row r="47" spans="1:10">
      <c r="E47" s="131"/>
      <c r="J47" s="23"/>
    </row>
    <row r="48" spans="1:10">
      <c r="E48" s="82" t="s">
        <v>84</v>
      </c>
      <c r="F48" s="160"/>
      <c r="G48" s="160"/>
      <c r="H48" s="258">
        <f>ROUNDUP((('Exchange rate'!Eur_per_GBP*('UK-R-Console Tables'!H48/(1+'Exchange rate'!UK_vat_rate))*1.25*0.9165)+1)/10,0)*10</f>
        <v>4700</v>
      </c>
      <c r="J48" s="23"/>
    </row>
    <row r="49" spans="1:10">
      <c r="E49" s="369" t="s">
        <v>467</v>
      </c>
      <c r="F49" s="67"/>
      <c r="G49" s="67"/>
      <c r="H49" s="9"/>
      <c r="J49" s="23"/>
    </row>
    <row r="50" spans="1:10" ht="72.75" customHeight="1">
      <c r="E50" s="24"/>
      <c r="H50" s="135"/>
      <c r="J50" s="23"/>
    </row>
    <row r="51" spans="1:10" ht="49.35" customHeight="1">
      <c r="A51" s="39"/>
      <c r="B51" s="25" t="s">
        <v>7</v>
      </c>
      <c r="C51" s="50"/>
      <c r="D51" s="50"/>
      <c r="E51" s="41"/>
      <c r="F51" s="42"/>
      <c r="G51" s="41"/>
      <c r="H51" s="41"/>
      <c r="I51" s="41"/>
      <c r="J51" s="41"/>
    </row>
    <row r="52" spans="1:10" s="37" customFormat="1" ht="26.1" customHeight="1">
      <c r="A52" s="32"/>
      <c r="B52" s="32" t="s">
        <v>8</v>
      </c>
      <c r="C52" s="32"/>
      <c r="D52" s="32"/>
      <c r="E52" s="33" t="s">
        <v>0</v>
      </c>
      <c r="F52" s="97" t="s">
        <v>79</v>
      </c>
      <c r="G52" s="34" t="s">
        <v>323</v>
      </c>
      <c r="H52" s="34" t="s">
        <v>1</v>
      </c>
      <c r="I52" s="35" t="s">
        <v>114</v>
      </c>
      <c r="J52" s="36"/>
    </row>
    <row r="53" spans="1:10">
      <c r="E53" s="16"/>
      <c r="F53" s="17" t="s">
        <v>120</v>
      </c>
      <c r="G53" s="16"/>
      <c r="I53" s="219" t="s">
        <v>219</v>
      </c>
      <c r="J53" s="16"/>
    </row>
    <row r="54" spans="1:10">
      <c r="E54" s="16" t="s">
        <v>2</v>
      </c>
      <c r="F54" s="16" t="s">
        <v>220</v>
      </c>
      <c r="G54" s="221">
        <f>ROUNDUP((('Exchange rate'!Eur_per_GBP*('UK-R-Console Tables'!G54/(1+'Exchange rate'!UK_vat_rate))*1.25*0.9165)+1)/10,0)*10</f>
        <v>4570</v>
      </c>
      <c r="H54" s="594">
        <f>ROUNDUP((('Exchange rate'!Eur_per_GBP*('UK-R-Console Tables'!H54/(1+'Exchange rate'!UK_vat_rate))*1.25*0.9165)+1)/10,0)*10</f>
        <v>5930</v>
      </c>
      <c r="I54" s="221">
        <f>ROUNDUP((('Exchange rate'!Eur_per_GBP*('UK-R-Console Tables'!I54/(1+'Exchange rate'!UK_vat_rate))*1.25*0.9165)+1)/10,0)*10</f>
        <v>7300</v>
      </c>
      <c r="J54" s="47"/>
    </row>
    <row r="55" spans="1:10">
      <c r="E55" s="16" t="s">
        <v>3</v>
      </c>
      <c r="F55" s="16" t="s">
        <v>221</v>
      </c>
      <c r="G55" s="221">
        <f>ROUNDUP((('Exchange rate'!Eur_per_GBP*('UK-R-Console Tables'!G55/(1+'Exchange rate'!UK_vat_rate))*1.25*0.9165)+1)/10,0)*10</f>
        <v>5250</v>
      </c>
      <c r="H55" s="594">
        <f>ROUNDUP((('Exchange rate'!Eur_per_GBP*('UK-R-Console Tables'!H55/(1+'Exchange rate'!UK_vat_rate))*1.25*0.9165)+1)/10,0)*10</f>
        <v>6820</v>
      </c>
      <c r="I55" s="221">
        <f>ROUNDUP((('Exchange rate'!Eur_per_GBP*('UK-R-Console Tables'!I55/(1+'Exchange rate'!UK_vat_rate))*1.25*0.9165)+1)/10,0)*10</f>
        <v>8390</v>
      </c>
      <c r="J55" s="47"/>
    </row>
    <row r="56" spans="1:10">
      <c r="E56" s="16" t="s">
        <v>4</v>
      </c>
      <c r="F56" s="16" t="s">
        <v>222</v>
      </c>
      <c r="G56" s="221">
        <f>ROUNDUP((('Exchange rate'!Eur_per_GBP*('UK-R-Console Tables'!G56/(1+'Exchange rate'!UK_vat_rate))*1.25*0.9165)+1)/10,0)*10</f>
        <v>6030</v>
      </c>
      <c r="H56" s="594">
        <f>ROUNDUP((('Exchange rate'!Eur_per_GBP*('UK-R-Console Tables'!H56/(1+'Exchange rate'!UK_vat_rate))*1.25*0.9165)+1)/10,0)*10</f>
        <v>7840</v>
      </c>
      <c r="I56" s="221">
        <f>ROUNDUP((('Exchange rate'!Eur_per_GBP*('UK-R-Console Tables'!I56/(1+'Exchange rate'!UK_vat_rate))*1.25*0.9165)+1)/10,0)*10</f>
        <v>9650</v>
      </c>
      <c r="J56" s="47"/>
    </row>
    <row r="57" spans="1:10">
      <c r="E57" s="16"/>
    </row>
    <row r="58" spans="1:10">
      <c r="F58" s="16"/>
      <c r="G58" s="20"/>
      <c r="H58" s="20"/>
      <c r="I58" s="44"/>
      <c r="J58" s="44"/>
    </row>
    <row r="59" spans="1:10">
      <c r="E59" s="176" t="s">
        <v>22</v>
      </c>
    </row>
    <row r="60" spans="1:10">
      <c r="E60" s="131"/>
    </row>
    <row r="62" spans="1:10">
      <c r="E62" s="82" t="s">
        <v>128</v>
      </c>
      <c r="F62" s="164"/>
      <c r="G62" s="79"/>
      <c r="H62" s="258">
        <f>ROUNDUP((('Exchange rate'!Eur_per_GBP*('UK-R-Console Tables'!H62/(1+'Exchange rate'!UK_vat_rate))*1.25*0.9165)+1)/10,0)*10</f>
        <v>1080</v>
      </c>
    </row>
    <row r="63" spans="1:10">
      <c r="E63" s="131"/>
      <c r="F63" s="147"/>
      <c r="I63" s="45"/>
    </row>
    <row r="64" spans="1:10">
      <c r="E64" s="131"/>
      <c r="I64" s="45"/>
    </row>
    <row r="65" spans="1:10">
      <c r="E65" s="81" t="s">
        <v>265</v>
      </c>
      <c r="F65" s="164"/>
      <c r="G65" s="79"/>
      <c r="H65" s="258">
        <f>ROUNDUP((('Exchange rate'!Eur_per_GBP*('UK-R-Console Tables'!H65/(1+'Exchange rate'!UK_vat_rate))*1.25*0.9165)+1)/10,0)*10</f>
        <v>3820</v>
      </c>
      <c r="I65" s="45"/>
    </row>
    <row r="66" spans="1:10" ht="49.35" customHeight="1">
      <c r="A66" s="39"/>
      <c r="B66" s="25" t="s">
        <v>25</v>
      </c>
      <c r="C66" s="50"/>
      <c r="D66" s="50"/>
      <c r="E66" s="41"/>
      <c r="F66" s="42"/>
      <c r="G66" s="41"/>
      <c r="H66" s="41"/>
      <c r="I66" s="41"/>
      <c r="J66" s="41"/>
    </row>
    <row r="67" spans="1:10" s="37" customFormat="1" ht="26.1" customHeight="1">
      <c r="A67" s="32"/>
      <c r="B67" s="32" t="s">
        <v>8</v>
      </c>
      <c r="C67" s="32"/>
      <c r="D67" s="32"/>
      <c r="E67" s="33" t="s">
        <v>0</v>
      </c>
      <c r="F67" s="97" t="s">
        <v>79</v>
      </c>
      <c r="G67" s="34" t="s">
        <v>323</v>
      </c>
      <c r="H67" s="35" t="s">
        <v>264</v>
      </c>
      <c r="I67" s="35" t="s">
        <v>114</v>
      </c>
      <c r="J67" s="36"/>
    </row>
    <row r="68" spans="1:10" ht="42">
      <c r="E68" s="16"/>
      <c r="F68" s="17" t="s">
        <v>223</v>
      </c>
      <c r="G68" s="16"/>
      <c r="H68" s="16"/>
      <c r="I68" s="620" t="s">
        <v>702</v>
      </c>
      <c r="J68" s="16"/>
    </row>
    <row r="69" spans="1:10">
      <c r="E69" s="16" t="s">
        <v>2</v>
      </c>
      <c r="F69" s="16" t="s">
        <v>100</v>
      </c>
      <c r="G69" s="221">
        <f>ROUNDUP((('Exchange rate'!Eur_per_GBP*('UK-R-Console Tables'!G71/(1+'Exchange rate'!UK_vat_rate))*1.25*0.9165)+1)/10,0)*10</f>
        <v>5090</v>
      </c>
      <c r="H69" s="221">
        <f>ROUNDUP((('Exchange rate'!Eur_per_GBP*('UK-R-Console Tables'!H71/(1+'Exchange rate'!UK_vat_rate))*1.25*0.9165)+1)/10,0)*10</f>
        <v>5950</v>
      </c>
      <c r="I69" s="221">
        <f>ROUNDUP((('Exchange rate'!Eur_per_GBP*('UK-R-Console Tables'!I71/(1+'Exchange rate'!UK_vat_rate))*1.25*0.9165)+1)/10,0)*10</f>
        <v>7330</v>
      </c>
      <c r="J69" s="47"/>
    </row>
    <row r="70" spans="1:10">
      <c r="E70" s="16" t="s">
        <v>3</v>
      </c>
      <c r="F70" s="16" t="s">
        <v>451</v>
      </c>
      <c r="G70" s="221">
        <f>ROUNDUP((('Exchange rate'!Eur_per_GBP*('UK-R-Console Tables'!G72/(1+'Exchange rate'!UK_vat_rate))*1.25*0.9165)+1)/10,0)*10</f>
        <v>5540</v>
      </c>
      <c r="H70" s="221">
        <f>ROUNDUP((('Exchange rate'!Eur_per_GBP*('UK-R-Console Tables'!H72/(1+'Exchange rate'!UK_vat_rate))*1.25*0.9165)+1)/10,0)*10</f>
        <v>6660</v>
      </c>
      <c r="I70" s="221">
        <f>ROUNDUP((('Exchange rate'!Eur_per_GBP*('UK-R-Console Tables'!I72/(1+'Exchange rate'!UK_vat_rate))*1.25*0.9165)+1)/10,0)*10</f>
        <v>8200</v>
      </c>
      <c r="J70" s="47"/>
    </row>
    <row r="71" spans="1:10">
      <c r="E71" s="16" t="s">
        <v>4</v>
      </c>
      <c r="F71" s="16" t="s">
        <v>99</v>
      </c>
      <c r="G71" s="221">
        <f>ROUNDUP((('Exchange rate'!Eur_per_GBP*('UK-R-Console Tables'!G73/(1+'Exchange rate'!UK_vat_rate))*1.25*0.9165)+1)/10,0)*10</f>
        <v>6380</v>
      </c>
      <c r="H71" s="221">
        <f>ROUNDUP((('Exchange rate'!Eur_per_GBP*('UK-R-Console Tables'!H73/(1+'Exchange rate'!UK_vat_rate))*1.25*0.9165)+1)/10,0)*10</f>
        <v>7610</v>
      </c>
      <c r="I71" s="221">
        <f>ROUNDUP((('Exchange rate'!Eur_per_GBP*('UK-R-Console Tables'!I73/(1+'Exchange rate'!UK_vat_rate))*1.25*0.9165)+1)/10,0)*10</f>
        <v>9370</v>
      </c>
      <c r="J71" s="47"/>
    </row>
    <row r="72" spans="1:10">
      <c r="E72" s="16"/>
    </row>
    <row r="73" spans="1:10">
      <c r="F73" s="16"/>
      <c r="G73" s="20"/>
      <c r="H73" s="20"/>
      <c r="I73" s="44"/>
      <c r="J73" s="44"/>
    </row>
    <row r="74" spans="1:10">
      <c r="E74" s="176" t="s">
        <v>22</v>
      </c>
    </row>
    <row r="75" spans="1:10">
      <c r="E75" s="132"/>
    </row>
    <row r="77" spans="1:10">
      <c r="E77" s="82" t="s">
        <v>200</v>
      </c>
      <c r="F77" s="164"/>
      <c r="G77" s="79"/>
      <c r="H77" s="258">
        <f>ROUNDUP((('Exchange rate'!Eur_per_GBP*('UK-R-Console Tables'!H79/(1+'Exchange rate'!UK_vat_rate))*1.25*0.9165)+1)/10,0)*10</f>
        <v>920</v>
      </c>
      <c r="I77" s="45"/>
    </row>
    <row r="78" spans="1:10">
      <c r="E78" s="127"/>
      <c r="I78" s="45"/>
    </row>
    <row r="79" spans="1:10">
      <c r="E79" s="57"/>
      <c r="I79" s="45"/>
    </row>
    <row r="80" spans="1:10">
      <c r="E80" s="57"/>
      <c r="I80" s="45"/>
    </row>
    <row r="81" spans="1:10">
      <c r="E81" s="57"/>
      <c r="I81" s="45"/>
    </row>
    <row r="82" spans="1:10" ht="49.35" customHeight="1">
      <c r="E82" s="23"/>
      <c r="I82" s="45"/>
      <c r="J82" s="23"/>
    </row>
    <row r="83" spans="1:10" ht="49.35" customHeight="1">
      <c r="A83" s="39"/>
      <c r="B83" s="25" t="s">
        <v>450</v>
      </c>
      <c r="C83" s="50"/>
      <c r="D83" s="50"/>
      <c r="E83" s="41"/>
      <c r="F83" s="42"/>
      <c r="G83" s="41"/>
      <c r="H83" s="41"/>
      <c r="I83" s="41"/>
      <c r="J83" s="41"/>
    </row>
    <row r="84" spans="1:10" s="37" customFormat="1" ht="26.1" customHeight="1">
      <c r="A84" s="32"/>
      <c r="B84" s="32" t="s">
        <v>8</v>
      </c>
      <c r="C84" s="32"/>
      <c r="D84" s="32"/>
      <c r="E84" s="33" t="s">
        <v>0</v>
      </c>
      <c r="F84" s="97" t="s">
        <v>79</v>
      </c>
      <c r="G84" s="34" t="s">
        <v>635</v>
      </c>
      <c r="H84" s="35" t="s">
        <v>264</v>
      </c>
      <c r="I84" s="643" t="s">
        <v>114</v>
      </c>
      <c r="J84" s="36"/>
    </row>
    <row r="85" spans="1:10" ht="42">
      <c r="E85" s="16"/>
      <c r="F85" s="17" t="s">
        <v>353</v>
      </c>
      <c r="G85" s="16"/>
      <c r="H85" s="16"/>
      <c r="I85" s="620" t="s">
        <v>702</v>
      </c>
      <c r="J85" s="16"/>
    </row>
    <row r="86" spans="1:10">
      <c r="E86" s="16" t="s">
        <v>2</v>
      </c>
      <c r="F86" s="16" t="s">
        <v>100</v>
      </c>
      <c r="G86" s="221">
        <f>ROUNDUP((('Exchange rate'!Eur_per_GBP*('UK-R-Console Tables'!G88/(1+'Exchange rate'!UK_vat_rate))*1.25*0.9165)+1)/10,0)*10</f>
        <v>3480</v>
      </c>
      <c r="H86" s="221">
        <f>ROUNDUP((('Exchange rate'!Eur_per_GBP*('UK-R-Console Tables'!H88/(1+'Exchange rate'!UK_vat_rate))*1.25*0.9165)+1)/10,0)*10</f>
        <v>4510</v>
      </c>
      <c r="I86" s="221">
        <f>ROUNDUP((('Exchange rate'!Eur_per_GBP*('UK-R-Console Tables'!I88/(1+'Exchange rate'!UK_vat_rate))*1.25*0.9165)+1)/10,0)*10</f>
        <v>5550</v>
      </c>
      <c r="J86" s="47"/>
    </row>
    <row r="87" spans="1:10">
      <c r="E87" s="16" t="s">
        <v>3</v>
      </c>
      <c r="F87" s="16" t="s">
        <v>451</v>
      </c>
      <c r="G87" s="221">
        <f>ROUNDUP((('Exchange rate'!Eur_per_GBP*('UK-R-Console Tables'!G89/(1+'Exchange rate'!UK_vat_rate))*1.25*0.9165)+1)/10,0)*10</f>
        <v>3820</v>
      </c>
      <c r="H87" s="221">
        <f>ROUNDUP((('Exchange rate'!Eur_per_GBP*('UK-R-Console Tables'!H89/(1+'Exchange rate'!UK_vat_rate))*1.25*0.9165)+1)/10,0)*10</f>
        <v>4970</v>
      </c>
      <c r="I87" s="221">
        <f>ROUNDUP((('Exchange rate'!Eur_per_GBP*('UK-R-Console Tables'!I89/(1+'Exchange rate'!UK_vat_rate))*1.25*0.9165)+1)/10,0)*10</f>
        <v>6100</v>
      </c>
      <c r="J87" s="47"/>
    </row>
    <row r="88" spans="1:10">
      <c r="E88" s="16" t="s">
        <v>4</v>
      </c>
      <c r="F88" s="16" t="s">
        <v>98</v>
      </c>
      <c r="G88" s="221">
        <f>ROUNDUP((('Exchange rate'!Eur_per_GBP*('UK-R-Console Tables'!G90/(1+'Exchange rate'!UK_vat_rate))*1.25*0.9165)+1)/10,0)*10</f>
        <v>4390</v>
      </c>
      <c r="H88" s="221">
        <f>ROUNDUP((('Exchange rate'!Eur_per_GBP*('UK-R-Console Tables'!H90/(1+'Exchange rate'!UK_vat_rate))*1.25*0.9165)+1)/10,0)*10</f>
        <v>5700</v>
      </c>
      <c r="I88" s="221">
        <f>ROUNDUP((('Exchange rate'!Eur_per_GBP*('UK-R-Console Tables'!I90/(1+'Exchange rate'!UK_vat_rate))*1.25*0.9165)+1)/10,0)*10</f>
        <v>7020</v>
      </c>
      <c r="J88" s="47"/>
    </row>
    <row r="89" spans="1:10">
      <c r="E89" s="16"/>
    </row>
    <row r="90" spans="1:10">
      <c r="F90" s="16"/>
      <c r="G90" s="20"/>
      <c r="H90" s="20"/>
      <c r="I90" s="44"/>
      <c r="J90" s="44"/>
    </row>
    <row r="91" spans="1:10">
      <c r="E91" s="176" t="s">
        <v>22</v>
      </c>
    </row>
    <row r="92" spans="1:10">
      <c r="E92" s="132"/>
    </row>
    <row r="94" spans="1:10">
      <c r="E94" s="82" t="s">
        <v>200</v>
      </c>
      <c r="F94" s="164"/>
      <c r="G94" s="79"/>
      <c r="H94" s="258">
        <f>ROUNDUP((('Exchange rate'!Eur_per_GBP*('UK-R-Console Tables'!H96/(1+'Exchange rate'!UK_vat_rate))*1.25*0.9165)+1)/10,0)*10</f>
        <v>920</v>
      </c>
      <c r="I94" s="45"/>
    </row>
    <row r="95" spans="1:10">
      <c r="E95" s="127"/>
      <c r="I95" s="45"/>
    </row>
    <row r="96" spans="1:10">
      <c r="E96" s="57"/>
      <c r="I96" s="45"/>
    </row>
    <row r="97" spans="1:10">
      <c r="E97" s="57"/>
      <c r="I97" s="45"/>
    </row>
    <row r="98" spans="1:10" ht="66" customHeight="1">
      <c r="E98" s="57"/>
      <c r="I98" s="45"/>
    </row>
    <row r="99" spans="1:10">
      <c r="E99" s="23"/>
      <c r="I99" s="45"/>
      <c r="J99" s="23"/>
    </row>
    <row r="100" spans="1:10" ht="49.35" customHeight="1">
      <c r="A100" s="39"/>
      <c r="B100" s="354" t="s">
        <v>40</v>
      </c>
      <c r="C100" s="50"/>
      <c r="D100" s="50"/>
      <c r="E100" s="41"/>
      <c r="F100" s="42"/>
      <c r="G100" s="41"/>
      <c r="H100" s="41"/>
      <c r="I100" s="41"/>
      <c r="J100" s="41"/>
    </row>
    <row r="101" spans="1:10" s="37" customFormat="1" ht="26.1" customHeight="1">
      <c r="A101" s="32"/>
      <c r="B101" s="32" t="s">
        <v>8</v>
      </c>
      <c r="C101" s="32"/>
      <c r="D101" s="32"/>
      <c r="E101" s="33" t="s">
        <v>0</v>
      </c>
      <c r="F101" s="97" t="s">
        <v>79</v>
      </c>
      <c r="G101" s="34" t="s">
        <v>346</v>
      </c>
      <c r="H101" s="700" t="s">
        <v>115</v>
      </c>
      <c r="I101" s="701"/>
      <c r="J101" s="36"/>
    </row>
    <row r="102" spans="1:10">
      <c r="A102" s="60"/>
      <c r="B102" s="60"/>
      <c r="C102" s="60"/>
      <c r="D102" s="60"/>
      <c r="E102" s="48"/>
      <c r="F102" s="52" t="s">
        <v>117</v>
      </c>
      <c r="G102" s="48"/>
      <c r="H102" s="699" t="s">
        <v>702</v>
      </c>
      <c r="I102" s="699"/>
      <c r="J102" s="48"/>
    </row>
    <row r="103" spans="1:10">
      <c r="A103" s="60"/>
      <c r="B103" s="60"/>
      <c r="C103" s="60"/>
      <c r="D103" s="60"/>
      <c r="E103" s="48" t="s">
        <v>2</v>
      </c>
      <c r="F103" s="48" t="s">
        <v>95</v>
      </c>
      <c r="G103" s="221">
        <f>ROUNDUP((('Exchange rate'!Eur_per_GBP*('UK-R-Console Tables'!G105/(1+'Exchange rate'!UK_vat_rate))*1.25*0.9165)+1)/10,0)*10</f>
        <v>3480</v>
      </c>
      <c r="H103" s="404">
        <f>ROUNDUP((('Exchange rate'!Eur_per_GBP*('UK-R-Console Tables'!H105/(1+'Exchange rate'!UK_vat_rate))*1.25*0.9165)+1)/10,0)*10</f>
        <v>5550</v>
      </c>
      <c r="I103" s="400"/>
      <c r="J103" s="49"/>
    </row>
    <row r="104" spans="1:10">
      <c r="A104" s="60"/>
      <c r="B104" s="60"/>
      <c r="C104" s="60"/>
      <c r="D104" s="60"/>
      <c r="E104" s="48" t="s">
        <v>4</v>
      </c>
      <c r="F104" s="48" t="s">
        <v>97</v>
      </c>
      <c r="G104" s="221">
        <f>ROUNDUP((('Exchange rate'!Eur_per_GBP*('UK-R-Console Tables'!G106/(1+'Exchange rate'!UK_vat_rate))*1.25*0.9165)+1)/10,0)*10</f>
        <v>3820</v>
      </c>
      <c r="H104" s="404">
        <f>ROUNDUP((('Exchange rate'!Eur_per_GBP*('UK-R-Console Tables'!H106/(1+'Exchange rate'!UK_vat_rate))*1.25*0.9165)+1)/10,0)*10</f>
        <v>6100</v>
      </c>
      <c r="I104" s="400"/>
      <c r="J104" s="49"/>
    </row>
    <row r="105" spans="1:10">
      <c r="A105" s="60"/>
      <c r="B105" s="60"/>
      <c r="C105" s="60"/>
      <c r="D105" s="60"/>
      <c r="E105" s="48"/>
      <c r="F105" s="48"/>
      <c r="G105" s="60"/>
      <c r="H105" s="60"/>
      <c r="I105" s="49"/>
      <c r="J105" s="49"/>
    </row>
    <row r="106" spans="1:10">
      <c r="A106" s="60"/>
      <c r="B106" s="60"/>
      <c r="C106" s="60"/>
      <c r="D106" s="60"/>
      <c r="E106" s="60"/>
      <c r="F106" s="48"/>
      <c r="G106" s="61"/>
      <c r="H106" s="61"/>
      <c r="I106" s="62"/>
      <c r="J106" s="62"/>
    </row>
    <row r="107" spans="1:10">
      <c r="A107" s="60"/>
      <c r="B107" s="60"/>
      <c r="C107" s="60"/>
      <c r="D107" s="60"/>
      <c r="E107" s="178" t="s">
        <v>22</v>
      </c>
      <c r="F107" s="48"/>
      <c r="G107" s="60"/>
      <c r="H107" s="60"/>
      <c r="I107" s="60"/>
      <c r="J107" s="60"/>
    </row>
    <row r="108" spans="1:10">
      <c r="A108" s="60"/>
      <c r="B108" s="60"/>
      <c r="C108" s="60"/>
      <c r="D108" s="60"/>
      <c r="E108" s="131"/>
      <c r="F108" s="133"/>
      <c r="G108" s="60"/>
      <c r="H108" s="60"/>
      <c r="I108" s="60"/>
      <c r="J108" s="60"/>
    </row>
    <row r="109" spans="1:10">
      <c r="A109" s="60"/>
      <c r="B109" s="60"/>
      <c r="C109" s="60"/>
      <c r="D109" s="60"/>
      <c r="I109" s="60"/>
      <c r="J109" s="60"/>
    </row>
    <row r="110" spans="1:10" ht="27" customHeight="1">
      <c r="E110" s="82" t="s">
        <v>14</v>
      </c>
      <c r="F110" s="180"/>
      <c r="G110" s="179"/>
      <c r="H110" s="258">
        <f>ROUNDUP((('Exchange rate'!Eur_per_GBP*('UK-R-Console Tables'!H112/(1+'Exchange rate'!UK_vat_rate))*1.25*0.9165)+1)/10,0)*10</f>
        <v>920</v>
      </c>
      <c r="I110" s="128"/>
      <c r="J110" s="128"/>
    </row>
    <row r="111" spans="1:10" ht="27" customHeight="1">
      <c r="E111" s="131"/>
      <c r="F111" s="128"/>
      <c r="G111" s="128"/>
      <c r="H111" s="128"/>
      <c r="I111" s="126"/>
      <c r="J111" s="126"/>
    </row>
    <row r="112" spans="1:10">
      <c r="E112" s="131"/>
      <c r="F112" s="126"/>
      <c r="G112" s="126"/>
      <c r="H112" s="126"/>
      <c r="I112" s="45"/>
      <c r="J112" s="23"/>
    </row>
    <row r="113" spans="1:10">
      <c r="F113" s="14"/>
    </row>
    <row r="114" spans="1:10">
      <c r="F114" s="14"/>
    </row>
    <row r="115" spans="1:10">
      <c r="F115" s="14"/>
    </row>
    <row r="116" spans="1:10" ht="51" customHeight="1">
      <c r="F116" s="14"/>
    </row>
    <row r="117" spans="1:10">
      <c r="F117" s="14"/>
    </row>
    <row r="118" spans="1:10" ht="49.35" customHeight="1">
      <c r="A118" s="39"/>
      <c r="B118" s="354" t="s">
        <v>345</v>
      </c>
      <c r="C118" s="50"/>
      <c r="D118" s="50"/>
      <c r="E118" s="41"/>
      <c r="F118" s="42"/>
      <c r="G118" s="41"/>
      <c r="H118" s="41"/>
      <c r="I118" s="41"/>
      <c r="J118" s="41"/>
    </row>
    <row r="119" spans="1:10" s="37" customFormat="1" ht="26.1" customHeight="1">
      <c r="A119" s="32"/>
      <c r="B119" s="32" t="s">
        <v>8</v>
      </c>
      <c r="C119" s="32"/>
      <c r="D119" s="32"/>
      <c r="E119" s="33" t="s">
        <v>0</v>
      </c>
      <c r="F119" s="97" t="s">
        <v>79</v>
      </c>
      <c r="G119" s="34" t="s">
        <v>346</v>
      </c>
      <c r="H119" s="700" t="s">
        <v>115</v>
      </c>
      <c r="I119" s="701"/>
      <c r="J119" s="36"/>
    </row>
    <row r="120" spans="1:10">
      <c r="A120" s="60"/>
      <c r="B120" s="60"/>
      <c r="C120" s="60"/>
      <c r="D120" s="60"/>
      <c r="E120" s="48"/>
      <c r="F120" s="52" t="s">
        <v>117</v>
      </c>
      <c r="G120" s="48"/>
      <c r="H120" s="699" t="s">
        <v>702</v>
      </c>
      <c r="I120" s="699"/>
      <c r="J120" s="48"/>
    </row>
    <row r="121" spans="1:10">
      <c r="A121" s="60"/>
      <c r="B121" s="60"/>
      <c r="C121" s="60"/>
      <c r="D121" s="60"/>
      <c r="E121" s="16" t="s">
        <v>2</v>
      </c>
      <c r="F121" s="16" t="s">
        <v>95</v>
      </c>
      <c r="G121" s="221">
        <f>ROUNDUP((('Exchange rate'!Eur_per_GBP*('UK-R-Console Tables'!G122/(1+'Exchange rate'!UK_vat_rate))*1.25*0.9165)+1)/10,0)*10</f>
        <v>3110</v>
      </c>
      <c r="H121" s="404">
        <f>ROUNDUP((('Exchange rate'!Eur_per_GBP*('UK-R-Console Tables'!H122/(1+'Exchange rate'!UK_vat_rate))*1.25*0.9165)+1)/10,0)*10</f>
        <v>4970</v>
      </c>
      <c r="I121" s="400"/>
      <c r="J121" s="49"/>
    </row>
    <row r="122" spans="1:10">
      <c r="A122" s="60"/>
      <c r="B122" s="60"/>
      <c r="C122" s="60"/>
      <c r="D122" s="60"/>
      <c r="E122" s="16" t="s">
        <v>3</v>
      </c>
      <c r="F122" s="16" t="s">
        <v>97</v>
      </c>
      <c r="G122" s="221">
        <f>ROUNDUP((('Exchange rate'!Eur_per_GBP*('UK-R-Console Tables'!G123/(1+'Exchange rate'!UK_vat_rate))*1.25*0.9165)+1)/10,0)*10</f>
        <v>3420</v>
      </c>
      <c r="H122" s="404">
        <f>ROUNDUP((('Exchange rate'!Eur_per_GBP*('UK-R-Console Tables'!H123/(1+'Exchange rate'!UK_vat_rate))*1.25*0.9165)+1)/10,0)*10</f>
        <v>5460</v>
      </c>
      <c r="I122" s="400"/>
      <c r="J122" s="49"/>
    </row>
    <row r="123" spans="1:10">
      <c r="A123" s="60"/>
      <c r="B123" s="60"/>
      <c r="C123" s="60"/>
      <c r="D123" s="60"/>
      <c r="E123" s="16" t="s">
        <v>4</v>
      </c>
      <c r="F123" s="16" t="s">
        <v>98</v>
      </c>
      <c r="G123" s="221">
        <f>ROUNDUP((('Exchange rate'!Eur_per_GBP*('UK-R-Console Tables'!G124/(1+'Exchange rate'!UK_vat_rate))*1.25*0.9165)+1)/10,0)*10</f>
        <v>3940</v>
      </c>
      <c r="H123" s="404">
        <f>ROUNDUP((('Exchange rate'!Eur_per_GBP*('UK-R-Console Tables'!H124/(1+'Exchange rate'!UK_vat_rate))*1.25*0.9165)+1)/10,0)*10</f>
        <v>6280</v>
      </c>
      <c r="I123" s="400"/>
      <c r="J123" s="49"/>
    </row>
    <row r="124" spans="1:10">
      <c r="A124" s="60"/>
      <c r="B124" s="60"/>
      <c r="C124" s="60"/>
      <c r="D124" s="60"/>
      <c r="E124" s="60"/>
      <c r="F124" s="48"/>
      <c r="G124" s="65"/>
      <c r="H124" s="61"/>
      <c r="I124" s="62"/>
      <c r="J124" s="62"/>
    </row>
    <row r="125" spans="1:10">
      <c r="A125" s="60"/>
      <c r="B125" s="60"/>
      <c r="C125" s="60"/>
      <c r="D125" s="60"/>
      <c r="E125" s="178" t="s">
        <v>22</v>
      </c>
      <c r="F125" s="48"/>
      <c r="G125" s="60"/>
      <c r="H125" s="60"/>
      <c r="I125" s="60"/>
      <c r="J125" s="60"/>
    </row>
    <row r="126" spans="1:10">
      <c r="A126" s="60"/>
      <c r="B126" s="60"/>
      <c r="C126" s="60"/>
      <c r="D126" s="60"/>
      <c r="E126" s="131"/>
      <c r="F126" s="133"/>
      <c r="G126" s="60"/>
      <c r="H126" s="60"/>
      <c r="I126" s="60"/>
      <c r="J126" s="60"/>
    </row>
    <row r="127" spans="1:10">
      <c r="A127" s="60"/>
      <c r="B127" s="60"/>
      <c r="C127" s="60"/>
      <c r="D127" s="60"/>
      <c r="I127" s="60"/>
      <c r="J127" s="60"/>
    </row>
    <row r="128" spans="1:10" ht="27" customHeight="1">
      <c r="E128" s="82" t="s">
        <v>14</v>
      </c>
      <c r="F128" s="180"/>
      <c r="G128" s="179"/>
      <c r="H128" s="258">
        <f>ROUNDUP((('Exchange rate'!Eur_per_GBP*('UK-R-Console Tables'!H129/(1+'Exchange rate'!UK_vat_rate))*1.25*0.9165)+1)/10,0)*10</f>
        <v>920</v>
      </c>
      <c r="I128" s="128"/>
      <c r="J128" s="128"/>
    </row>
    <row r="129" spans="1:10" ht="27" customHeight="1">
      <c r="E129" s="131"/>
      <c r="F129" s="128"/>
      <c r="G129" s="128"/>
      <c r="H129" s="128"/>
      <c r="I129" s="126"/>
      <c r="J129" s="126"/>
    </row>
    <row r="130" spans="1:10">
      <c r="E130" s="131"/>
      <c r="F130" s="126"/>
      <c r="G130" s="126"/>
      <c r="H130" s="126"/>
      <c r="I130" s="45"/>
      <c r="J130" s="23"/>
    </row>
    <row r="131" spans="1:10" ht="49.35" customHeight="1">
      <c r="A131" s="39" t="s">
        <v>23</v>
      </c>
      <c r="B131" s="354" t="s">
        <v>30</v>
      </c>
      <c r="C131" s="50"/>
      <c r="D131" s="50"/>
      <c r="E131" s="41"/>
      <c r="F131" s="42"/>
      <c r="G131" s="41"/>
      <c r="H131" s="41"/>
      <c r="I131" s="41"/>
      <c r="J131" s="41"/>
    </row>
    <row r="132" spans="1:10" s="37" customFormat="1" ht="26.1" customHeight="1">
      <c r="A132" s="32"/>
      <c r="B132" s="32" t="s">
        <v>8</v>
      </c>
      <c r="C132" s="32"/>
      <c r="D132" s="32"/>
      <c r="E132" s="33" t="s">
        <v>0</v>
      </c>
      <c r="F132" s="97" t="s">
        <v>79</v>
      </c>
      <c r="G132" s="34" t="s">
        <v>346</v>
      </c>
      <c r="H132" s="700" t="s">
        <v>115</v>
      </c>
      <c r="I132" s="701"/>
      <c r="J132" s="36"/>
    </row>
    <row r="133" spans="1:10">
      <c r="E133" s="16"/>
      <c r="F133" s="52" t="s">
        <v>117</v>
      </c>
      <c r="G133" s="16"/>
      <c r="H133" s="699" t="s">
        <v>702</v>
      </c>
      <c r="I133" s="699"/>
      <c r="J133" s="16"/>
    </row>
    <row r="134" spans="1:10">
      <c r="E134" s="16" t="s">
        <v>2</v>
      </c>
      <c r="F134" s="16" t="s">
        <v>96</v>
      </c>
      <c r="G134" s="221">
        <f>ROUNDUP((('Exchange rate'!Eur_per_GBP*('UK-R-Console Tables'!G135/(1+'Exchange rate'!UK_vat_rate))*1.25*0.9165)+1)/10,0)*10</f>
        <v>3570</v>
      </c>
      <c r="H134" s="404">
        <f>ROUNDUP((('Exchange rate'!Eur_per_GBP*('UK-R-Console Tables'!H135/(1+'Exchange rate'!UK_vat_rate))*1.25*0.9165)+1)/10,0)*10</f>
        <v>5130</v>
      </c>
      <c r="I134" s="400"/>
      <c r="J134" s="47"/>
    </row>
    <row r="135" spans="1:10">
      <c r="E135" s="16" t="s">
        <v>3</v>
      </c>
      <c r="F135" s="16" t="s">
        <v>95</v>
      </c>
      <c r="G135" s="221">
        <f>ROUNDUP((('Exchange rate'!Eur_per_GBP*('UK-R-Console Tables'!G136/(1+'Exchange rate'!UK_vat_rate))*1.25*0.9165)+1)/10,0)*10</f>
        <v>3820</v>
      </c>
      <c r="H135" s="404">
        <f>ROUNDUP((('Exchange rate'!Eur_per_GBP*('UK-R-Console Tables'!H136/(1+'Exchange rate'!UK_vat_rate))*1.25*0.9165)+1)/10,0)*10</f>
        <v>5960</v>
      </c>
      <c r="I135" s="400"/>
      <c r="J135" s="47"/>
    </row>
    <row r="136" spans="1:10">
      <c r="E136" s="16" t="s">
        <v>4</v>
      </c>
      <c r="F136" s="16" t="s">
        <v>97</v>
      </c>
      <c r="G136" s="221">
        <f>ROUNDUP((('Exchange rate'!Eur_per_GBP*('UK-R-Console Tables'!G137/(1+'Exchange rate'!UK_vat_rate))*1.25*0.9165)+1)/10,0)*10</f>
        <v>4650</v>
      </c>
      <c r="H136" s="404">
        <f>ROUNDUP((('Exchange rate'!Eur_per_GBP*('UK-R-Console Tables'!H137/(1+'Exchange rate'!UK_vat_rate))*1.25*0.9165)+1)/10,0)*10</f>
        <v>6630</v>
      </c>
      <c r="I136" s="400"/>
      <c r="J136" s="47"/>
    </row>
    <row r="137" spans="1:10">
      <c r="E137" s="16" t="s">
        <v>5</v>
      </c>
      <c r="F137" s="16" t="s">
        <v>98</v>
      </c>
      <c r="G137" s="221">
        <f>ROUNDUP((('Exchange rate'!Eur_per_GBP*('UK-R-Console Tables'!G138/(1+'Exchange rate'!UK_vat_rate))*1.25*0.9165)+1)/10,0)*10</f>
        <v>5260</v>
      </c>
      <c r="H137" s="404">
        <f>ROUNDUP((('Exchange rate'!Eur_per_GBP*('UK-R-Console Tables'!H138/(1+'Exchange rate'!UK_vat_rate))*1.25*0.9165)+1)/10,0)*10</f>
        <v>8270</v>
      </c>
      <c r="I137" s="400"/>
      <c r="J137" s="47"/>
    </row>
    <row r="138" spans="1:10">
      <c r="E138" s="16"/>
      <c r="H138" s="55"/>
      <c r="I138" s="55"/>
      <c r="J138" s="47"/>
    </row>
    <row r="139" spans="1:10">
      <c r="F139" s="16"/>
      <c r="G139" s="20"/>
      <c r="H139" s="20"/>
      <c r="I139" s="44"/>
      <c r="J139" s="44"/>
    </row>
    <row r="140" spans="1:10">
      <c r="E140" s="176" t="s">
        <v>22</v>
      </c>
    </row>
    <row r="141" spans="1:10">
      <c r="E141" s="131"/>
    </row>
    <row r="143" spans="1:10">
      <c r="E143" s="82" t="s">
        <v>14</v>
      </c>
      <c r="F143" s="164"/>
      <c r="G143" s="79"/>
      <c r="H143" s="258">
        <f>ROUNDUP((('Exchange rate'!Eur_per_GBP*('UK-R-Console Tables'!H144/(1+'Exchange rate'!UK_vat_rate))*1.25*0.9165)+1)/10,0)*10</f>
        <v>920</v>
      </c>
    </row>
    <row r="144" spans="1:10">
      <c r="E144" s="131"/>
    </row>
    <row r="145" spans="1:10" ht="72" customHeight="1">
      <c r="E145" s="131"/>
      <c r="I145" s="45"/>
    </row>
    <row r="146" spans="1:10" ht="49.35" customHeight="1">
      <c r="A146" s="39"/>
      <c r="B146" s="354" t="s">
        <v>34</v>
      </c>
      <c r="C146" s="359"/>
      <c r="D146" s="50"/>
      <c r="E146" s="41"/>
      <c r="F146" s="42"/>
      <c r="G146" s="41"/>
      <c r="H146" s="41"/>
      <c r="I146" s="41"/>
      <c r="J146" s="41"/>
    </row>
    <row r="147" spans="1:10" s="37" customFormat="1" ht="26.1" customHeight="1">
      <c r="A147" s="32"/>
      <c r="B147" s="32" t="s">
        <v>8</v>
      </c>
      <c r="C147" s="32"/>
      <c r="D147" s="32"/>
      <c r="E147" s="33" t="s">
        <v>0</v>
      </c>
      <c r="F147" s="97" t="s">
        <v>79</v>
      </c>
      <c r="G147" s="34" t="s">
        <v>346</v>
      </c>
      <c r="H147" s="34" t="s">
        <v>82</v>
      </c>
      <c r="I147" s="38"/>
      <c r="J147" s="36"/>
    </row>
    <row r="148" spans="1:10">
      <c r="E148" s="16"/>
      <c r="F148" s="52" t="s">
        <v>117</v>
      </c>
      <c r="G148" s="16"/>
      <c r="H148" s="16"/>
      <c r="I148" s="59"/>
      <c r="J148" s="59"/>
    </row>
    <row r="149" spans="1:10">
      <c r="E149" s="16" t="s">
        <v>2</v>
      </c>
      <c r="F149" s="16" t="s">
        <v>96</v>
      </c>
      <c r="G149" s="221">
        <f>ROUNDUP((('Exchange rate'!Eur_per_GBP*('UK-R-Console Tables'!G150/(1+'Exchange rate'!UK_vat_rate))*1.25*0.9165)+1)/10,0)*10</f>
        <v>1440</v>
      </c>
      <c r="H149" s="221">
        <f>ROUNDUP((('Exchange rate'!Eur_per_GBP*('UK-R-Console Tables'!H150/(1+'Exchange rate'!UK_vat_rate))*1.25*0.9165)+1)/10,0)*10</f>
        <v>2640</v>
      </c>
      <c r="I149" s="18"/>
      <c r="J149" s="23"/>
    </row>
    <row r="150" spans="1:10">
      <c r="E150" s="16" t="s">
        <v>3</v>
      </c>
      <c r="F150" s="16" t="s">
        <v>590</v>
      </c>
      <c r="G150" s="221">
        <f>ROUNDUP((('Exchange rate'!Eur_per_GBP*('UK-R-Console Tables'!G151/(1+'Exchange rate'!UK_vat_rate))*1.25*0.9165)+1)/10,0)*10</f>
        <v>1710</v>
      </c>
      <c r="H150" s="221">
        <f>ROUNDUP((('Exchange rate'!Eur_per_GBP*('UK-R-Console Tables'!H151/(1+'Exchange rate'!UK_vat_rate))*1.25*0.9165)+1)/10,0)*10</f>
        <v>3160</v>
      </c>
      <c r="I150" s="18"/>
      <c r="J150" s="23"/>
    </row>
    <row r="151" spans="1:10">
      <c r="E151" s="16" t="s">
        <v>4</v>
      </c>
      <c r="F151" s="16" t="s">
        <v>588</v>
      </c>
      <c r="G151" s="221">
        <f>ROUNDUP((('Exchange rate'!Eur_per_GBP*('UK-R-Console Tables'!G152/(1+'Exchange rate'!UK_vat_rate))*1.25*0.9165)+1)/10,0)*10</f>
        <v>2410</v>
      </c>
      <c r="H151" s="221">
        <f>ROUNDUP((('Exchange rate'!Eur_per_GBP*('UK-R-Console Tables'!H152/(1+'Exchange rate'!UK_vat_rate))*1.25*0.9165)+1)/10,0)*10</f>
        <v>4450</v>
      </c>
      <c r="I151" s="18"/>
      <c r="J151" s="23"/>
    </row>
    <row r="152" spans="1:10">
      <c r="E152" s="16" t="s">
        <v>5</v>
      </c>
      <c r="F152" s="16" t="s">
        <v>589</v>
      </c>
      <c r="G152" s="221">
        <f>ROUNDUP((('Exchange rate'!Eur_per_GBP*('UK-R-Console Tables'!G153/(1+'Exchange rate'!UK_vat_rate))*1.25*0.9165)+1)/10,0)*10</f>
        <v>3640</v>
      </c>
      <c r="H152" s="221">
        <f>ROUNDUP((('Exchange rate'!Eur_per_GBP*('UK-R-Console Tables'!H153/(1+'Exchange rate'!UK_vat_rate))*1.25*0.9165)+1)/10,0)*10</f>
        <v>6700</v>
      </c>
      <c r="I152" s="18"/>
      <c r="J152" s="23"/>
    </row>
    <row r="153" spans="1:10">
      <c r="E153" s="16"/>
      <c r="I153" s="44"/>
      <c r="J153" s="23"/>
    </row>
    <row r="154" spans="1:10">
      <c r="F154" s="16"/>
      <c r="G154" s="20"/>
      <c r="H154" s="20"/>
      <c r="J154" s="23"/>
    </row>
    <row r="155" spans="1:10">
      <c r="E155" s="176" t="s">
        <v>22</v>
      </c>
      <c r="J155" s="23"/>
    </row>
    <row r="156" spans="1:10">
      <c r="E156" s="131"/>
      <c r="J156" s="23"/>
    </row>
    <row r="157" spans="1:10">
      <c r="I157" s="45"/>
      <c r="J157" s="23"/>
    </row>
    <row r="158" spans="1:10">
      <c r="E158" s="82" t="s">
        <v>14</v>
      </c>
      <c r="F158" s="164"/>
      <c r="G158" s="79"/>
      <c r="H158" s="165">
        <v>490</v>
      </c>
      <c r="I158" s="45"/>
      <c r="J158" s="23"/>
    </row>
    <row r="159" spans="1:10" ht="48.75" customHeight="1">
      <c r="E159" s="131"/>
      <c r="I159" s="45"/>
      <c r="J159" s="23"/>
    </row>
    <row r="160" spans="1:10">
      <c r="E160" s="131"/>
      <c r="I160" s="45"/>
      <c r="J160" s="23"/>
    </row>
    <row r="161" spans="1:10">
      <c r="E161" s="24"/>
      <c r="I161" s="45"/>
      <c r="J161" s="23"/>
    </row>
    <row r="162" spans="1:10">
      <c r="E162" s="24"/>
      <c r="I162" s="45"/>
      <c r="J162" s="23"/>
    </row>
    <row r="163" spans="1:10" ht="49.35" customHeight="1">
      <c r="A163" s="39"/>
      <c r="B163" s="354" t="s">
        <v>35</v>
      </c>
      <c r="C163" s="50"/>
      <c r="D163" s="50"/>
      <c r="E163" s="41"/>
      <c r="F163" s="42"/>
      <c r="G163" s="41"/>
      <c r="H163" s="41"/>
      <c r="I163" s="41"/>
      <c r="J163" s="41"/>
    </row>
    <row r="164" spans="1:10" s="37" customFormat="1" ht="26.1" customHeight="1">
      <c r="A164" s="32"/>
      <c r="B164" s="32" t="s">
        <v>259</v>
      </c>
      <c r="C164" s="32"/>
      <c r="D164" s="32"/>
      <c r="E164" s="33" t="s">
        <v>0</v>
      </c>
      <c r="F164" s="97" t="s">
        <v>79</v>
      </c>
      <c r="G164" s="34" t="s">
        <v>346</v>
      </c>
      <c r="H164" s="681" t="s">
        <v>82</v>
      </c>
      <c r="I164" s="682" t="s">
        <v>114</v>
      </c>
      <c r="J164" s="36"/>
    </row>
    <row r="165" spans="1:10" ht="42">
      <c r="E165" s="16"/>
      <c r="F165" s="52" t="s">
        <v>117</v>
      </c>
      <c r="G165" s="218"/>
      <c r="I165" s="616" t="s">
        <v>702</v>
      </c>
      <c r="J165" s="46"/>
    </row>
    <row r="166" spans="1:10">
      <c r="E166" s="16" t="s">
        <v>2</v>
      </c>
      <c r="F166" s="16" t="s">
        <v>96</v>
      </c>
      <c r="G166" s="221">
        <f>ROUNDUP((('Exchange rate'!Eur_per_GBP*('UK-R-Console Tables'!G167/(1+'Exchange rate'!UK_vat_rate))*1.25*0.9165)+1)/10,0)*10</f>
        <v>1540</v>
      </c>
      <c r="H166" s="221">
        <f>ROUNDUP((('Exchange rate'!Eur_per_GBP*('UK-R-Console Tables'!H167/(1+'Exchange rate'!UK_vat_rate))*1.25*0.9165)+1)/10,0)*10</f>
        <v>2960</v>
      </c>
      <c r="I166" s="221">
        <f>ROUNDUP((('Exchange rate'!Eur_per_GBP*('UK-R-Console Tables'!I167/(1+'Exchange rate'!UK_vat_rate))*1.25*0.9165)+1)/10,0)*10</f>
        <v>3080</v>
      </c>
    </row>
    <row r="167" spans="1:10">
      <c r="E167" s="16" t="s">
        <v>3</v>
      </c>
      <c r="F167" s="16" t="s">
        <v>590</v>
      </c>
      <c r="G167" s="221">
        <f>ROUNDUP((('Exchange rate'!Eur_per_GBP*('UK-R-Console Tables'!G168/(1+'Exchange rate'!UK_vat_rate))*1.25*0.9165)+1)/10,0)*10</f>
        <v>1850</v>
      </c>
      <c r="H167" s="221">
        <f>ROUNDUP((('Exchange rate'!Eur_per_GBP*('UK-R-Console Tables'!H168/(1+'Exchange rate'!UK_vat_rate))*1.25*0.9165)+1)/10,0)*10</f>
        <v>3560</v>
      </c>
      <c r="I167" s="221">
        <f>ROUNDUP((('Exchange rate'!Eur_per_GBP*('UK-R-Console Tables'!I168/(1+'Exchange rate'!UK_vat_rate))*1.25*0.9165)+1)/10,0)*10</f>
        <v>3680</v>
      </c>
    </row>
    <row r="168" spans="1:10">
      <c r="E168" s="16" t="s">
        <v>4</v>
      </c>
      <c r="F168" s="16" t="s">
        <v>588</v>
      </c>
      <c r="G168" s="221">
        <f>ROUNDUP((('Exchange rate'!Eur_per_GBP*('UK-R-Console Tables'!G169/(1+'Exchange rate'!UK_vat_rate))*1.25*0.9165)+1)/10,0)*10</f>
        <v>2610</v>
      </c>
      <c r="H168" s="221">
        <f>ROUNDUP((('Exchange rate'!Eur_per_GBP*('UK-R-Console Tables'!H169/(1+'Exchange rate'!UK_vat_rate))*1.25*0.9165)+1)/10,0)*10</f>
        <v>5000</v>
      </c>
      <c r="I168" s="221">
        <f>ROUNDUP((('Exchange rate'!Eur_per_GBP*('UK-R-Console Tables'!I169/(1+'Exchange rate'!UK_vat_rate))*1.25*0.9165)+1)/10,0)*10</f>
        <v>5180</v>
      </c>
    </row>
    <row r="169" spans="1:10">
      <c r="E169" s="16" t="s">
        <v>5</v>
      </c>
      <c r="F169" s="16" t="s">
        <v>589</v>
      </c>
      <c r="G169" s="221">
        <f>ROUNDUP((('Exchange rate'!Eur_per_GBP*('UK-R-Console Tables'!G170/(1+'Exchange rate'!UK_vat_rate))*1.25*0.9165)+1)/10,0)*10</f>
        <v>3910</v>
      </c>
      <c r="H169" s="221">
        <f>ROUNDUP((('Exchange rate'!Eur_per_GBP*('UK-R-Console Tables'!H170/(1+'Exchange rate'!UK_vat_rate))*1.25*0.9165)+1)/10,0)*10</f>
        <v>7530</v>
      </c>
      <c r="I169" s="221">
        <f>ROUNDUP((('Exchange rate'!Eur_per_GBP*('UK-R-Console Tables'!I170/(1+'Exchange rate'!UK_vat_rate))*1.25*0.9165)+1)/10,0)*10</f>
        <v>7820</v>
      </c>
    </row>
    <row r="170" spans="1:10">
      <c r="E170" s="16"/>
    </row>
    <row r="171" spans="1:10">
      <c r="F171" s="16"/>
      <c r="G171" s="20"/>
      <c r="H171" s="20"/>
    </row>
    <row r="172" spans="1:10">
      <c r="E172" s="176" t="s">
        <v>22</v>
      </c>
    </row>
    <row r="173" spans="1:10">
      <c r="E173" s="131"/>
    </row>
    <row r="175" spans="1:10">
      <c r="E175" s="82" t="s">
        <v>14</v>
      </c>
      <c r="F175" s="164"/>
      <c r="G175" s="79"/>
      <c r="H175" s="258">
        <f>ROUNDUP((('Exchange rate'!Eur_per_GBP*('UK-R-Console Tables'!H176/(1+'Exchange rate'!UK_vat_rate))*1.25*0.9165)+1)/10,0)*10</f>
        <v>620</v>
      </c>
    </row>
    <row r="176" spans="1:10">
      <c r="E176" s="131"/>
    </row>
    <row r="177" spans="1:9">
      <c r="E177" s="131"/>
    </row>
    <row r="181" spans="1:9">
      <c r="E181" s="24"/>
      <c r="H181" s="256"/>
    </row>
    <row r="182" spans="1:9" ht="21.75" customHeight="1">
      <c r="F182" s="14"/>
    </row>
    <row r="183" spans="1:9" ht="49.35" customHeight="1">
      <c r="A183" s="232"/>
      <c r="B183" s="354" t="s">
        <v>35</v>
      </c>
      <c r="C183" s="359"/>
      <c r="D183" s="4"/>
      <c r="E183" s="233"/>
      <c r="F183" s="42"/>
      <c r="G183" s="41"/>
      <c r="H183" s="41"/>
      <c r="I183" s="41"/>
    </row>
    <row r="184" spans="1:9">
      <c r="A184" s="32"/>
      <c r="B184" s="32" t="s">
        <v>8</v>
      </c>
      <c r="C184" s="32"/>
      <c r="D184" s="32"/>
      <c r="E184" s="33" t="s">
        <v>0</v>
      </c>
      <c r="F184" s="97" t="s">
        <v>79</v>
      </c>
      <c r="G184" s="34" t="s">
        <v>346</v>
      </c>
      <c r="H184" s="34" t="s">
        <v>82</v>
      </c>
      <c r="I184" s="38"/>
    </row>
    <row r="185" spans="1:9">
      <c r="E185" s="16"/>
      <c r="F185" s="52" t="s">
        <v>117</v>
      </c>
      <c r="G185" s="16"/>
      <c r="H185" s="16"/>
      <c r="I185" s="46"/>
    </row>
    <row r="186" spans="1:9">
      <c r="E186" s="16" t="s">
        <v>2</v>
      </c>
      <c r="F186" s="16" t="s">
        <v>96</v>
      </c>
      <c r="G186" s="221">
        <f>ROUNDUP((('Exchange rate'!Eur_per_GBP*('UK-R-Console Tables'!G186/(1+'Exchange rate'!UK_vat_rate))*1.25*0.9165)+1)/10,0)*10</f>
        <v>1440</v>
      </c>
      <c r="H186" s="221">
        <f>ROUNDUP((('Exchange rate'!Eur_per_GBP*('UK-R-Console Tables'!H186/(1+'Exchange rate'!UK_vat_rate))*1.25*0.9165)+1)/10,0)*10</f>
        <v>2640</v>
      </c>
    </row>
    <row r="187" spans="1:9">
      <c r="E187" s="16" t="s">
        <v>3</v>
      </c>
      <c r="F187" s="16" t="s">
        <v>590</v>
      </c>
      <c r="G187" s="221">
        <f>ROUNDUP((('Exchange rate'!Eur_per_GBP*('UK-R-Console Tables'!G187/(1+'Exchange rate'!UK_vat_rate))*1.25*0.9165)+1)/10,0)*10</f>
        <v>1710</v>
      </c>
      <c r="H187" s="221">
        <f>ROUNDUP((('Exchange rate'!Eur_per_GBP*('UK-R-Console Tables'!H187/(1+'Exchange rate'!UK_vat_rate))*1.25*0.9165)+1)/10,0)*10</f>
        <v>3160</v>
      </c>
    </row>
    <row r="188" spans="1:9">
      <c r="E188" s="16" t="s">
        <v>4</v>
      </c>
      <c r="F188" s="16" t="s">
        <v>588</v>
      </c>
      <c r="G188" s="221">
        <f>ROUNDUP((('Exchange rate'!Eur_per_GBP*('UK-R-Console Tables'!G188/(1+'Exchange rate'!UK_vat_rate))*1.25*0.9165)+1)/10,0)*10</f>
        <v>2410</v>
      </c>
      <c r="H188" s="221">
        <f>ROUNDUP((('Exchange rate'!Eur_per_GBP*('UK-R-Console Tables'!H188/(1+'Exchange rate'!UK_vat_rate))*1.25*0.9165)+1)/10,0)*10</f>
        <v>4450</v>
      </c>
    </row>
    <row r="189" spans="1:9">
      <c r="E189" s="16" t="s">
        <v>5</v>
      </c>
      <c r="F189" s="16" t="s">
        <v>589</v>
      </c>
      <c r="G189" s="221">
        <f>ROUNDUP((('Exchange rate'!Eur_per_GBP*('UK-R-Console Tables'!G189/(1+'Exchange rate'!UK_vat_rate))*1.25*0.9165)+1)/10,0)*10</f>
        <v>3640</v>
      </c>
      <c r="H189" s="221">
        <f>ROUNDUP((('Exchange rate'!Eur_per_GBP*('UK-R-Console Tables'!H189/(1+'Exchange rate'!UK_vat_rate))*1.25*0.9165)+1)/10,0)*10</f>
        <v>6700</v>
      </c>
    </row>
    <row r="190" spans="1:9">
      <c r="E190" s="16"/>
    </row>
    <row r="191" spans="1:9">
      <c r="F191" s="16"/>
      <c r="G191" s="20"/>
      <c r="H191" s="20"/>
    </row>
    <row r="192" spans="1:9">
      <c r="E192" s="176" t="s">
        <v>22</v>
      </c>
    </row>
    <row r="193" spans="1:10">
      <c r="E193" s="131"/>
    </row>
    <row r="195" spans="1:10">
      <c r="E195" s="82" t="s">
        <v>14</v>
      </c>
      <c r="F195" s="164"/>
      <c r="G195" s="79"/>
      <c r="H195" s="258">
        <f>ROUNDUP((('Exchange rate'!Eur_per_GBP*('UK-R-Console Tables'!H195/(1+'Exchange rate'!UK_vat_rate))*1.25*0.9165)+1)/10,0)*10</f>
        <v>620</v>
      </c>
    </row>
    <row r="196" spans="1:10">
      <c r="E196" s="23"/>
      <c r="H196" s="221"/>
    </row>
    <row r="197" spans="1:10">
      <c r="E197" s="131"/>
    </row>
    <row r="198" spans="1:10" ht="49.35" customHeight="1">
      <c r="A198" s="39"/>
      <c r="B198" s="25" t="s">
        <v>516</v>
      </c>
      <c r="C198" s="50"/>
      <c r="D198" s="50"/>
      <c r="E198" s="41"/>
      <c r="F198" s="42"/>
      <c r="G198" s="41"/>
      <c r="H198" s="41"/>
      <c r="I198" s="41"/>
      <c r="J198" s="41"/>
    </row>
    <row r="199" spans="1:10">
      <c r="A199" s="32"/>
      <c r="B199" s="32" t="s">
        <v>83</v>
      </c>
      <c r="C199" s="32"/>
      <c r="D199" s="32"/>
      <c r="E199" s="33" t="s">
        <v>0</v>
      </c>
      <c r="F199" s="97" t="s">
        <v>79</v>
      </c>
      <c r="G199" s="34" t="s">
        <v>346</v>
      </c>
      <c r="H199" s="123" t="s">
        <v>439</v>
      </c>
      <c r="I199" s="38"/>
      <c r="J199" s="23"/>
    </row>
    <row r="200" spans="1:10">
      <c r="E200" s="16"/>
      <c r="F200" s="52" t="s">
        <v>119</v>
      </c>
      <c r="G200" s="46"/>
      <c r="H200" s="218" t="s">
        <v>702</v>
      </c>
      <c r="J200" s="23"/>
    </row>
    <row r="201" spans="1:10">
      <c r="E201" s="16" t="s">
        <v>2</v>
      </c>
      <c r="F201" s="48" t="s">
        <v>729</v>
      </c>
      <c r="G201" s="221">
        <f>ROUNDUP((('Exchange rate'!Eur_per_GBP*('UK-R-Console Tables'!G201/(1+'Exchange rate'!UK_vat_rate))*1.25*0.9165)+1)/10,0)*10</f>
        <v>5480</v>
      </c>
      <c r="H201" s="221">
        <f>ROUNDUP((('Exchange rate'!Eur_per_GBP*('UK-R-Console Tables'!H201/(1+'Exchange rate'!UK_vat_rate))*1.25*0.9165)+1)/10,0)*10</f>
        <v>8760</v>
      </c>
      <c r="J201" s="23"/>
    </row>
    <row r="202" spans="1:10">
      <c r="E202" s="16" t="s">
        <v>3</v>
      </c>
      <c r="F202" s="19" t="s">
        <v>745</v>
      </c>
      <c r="G202" s="221">
        <f>ROUNDUP((('Exchange rate'!Eur_per_GBP*('UK-R-Console Tables'!G202/(1+'Exchange rate'!UK_vat_rate))*1.25*0.9165)+1)/10,0)*10</f>
        <v>5840</v>
      </c>
      <c r="H202" s="221">
        <f>ROUNDUP((('Exchange rate'!Eur_per_GBP*('UK-R-Console Tables'!H202/(1+'Exchange rate'!UK_vat_rate))*1.25*0.9165)+1)/10,0)*10</f>
        <v>9340</v>
      </c>
      <c r="I202" s="44"/>
      <c r="J202" s="23"/>
    </row>
    <row r="203" spans="1:10">
      <c r="E203" s="19" t="s">
        <v>4</v>
      </c>
      <c r="F203" s="16" t="s">
        <v>554</v>
      </c>
      <c r="G203" s="221">
        <f>ROUNDUP((('Exchange rate'!Eur_per_GBP*('UK-R-Console Tables'!G203/(1+'Exchange rate'!UK_vat_rate))*1.25*0.9165)+1)/10,0)*10</f>
        <v>6300</v>
      </c>
      <c r="H203" s="221">
        <f>ROUNDUP((('Exchange rate'!Eur_per_GBP*('UK-R-Console Tables'!H203/(1+'Exchange rate'!UK_vat_rate))*1.25*0.9165)+1)/10,0)*10</f>
        <v>10060</v>
      </c>
      <c r="I203" s="44"/>
      <c r="J203" s="23"/>
    </row>
    <row r="204" spans="1:10">
      <c r="E204" s="176" t="s">
        <v>22</v>
      </c>
      <c r="F204" s="67"/>
      <c r="G204" s="67"/>
      <c r="H204" s="9"/>
      <c r="J204" s="23"/>
    </row>
    <row r="205" spans="1:10">
      <c r="E205" s="169"/>
      <c r="F205" s="67"/>
      <c r="G205" s="67"/>
      <c r="H205" s="9"/>
      <c r="J205" s="23"/>
    </row>
    <row r="206" spans="1:10">
      <c r="E206" s="81" t="s">
        <v>14</v>
      </c>
      <c r="F206" s="160"/>
      <c r="G206" s="160"/>
      <c r="H206" s="258">
        <f>ROUNDUP((('Exchange rate'!Eur_per_GBP*('UK-R-Console Tables'!H207/(1+'Exchange rate'!UK_vat_rate))*1.25*0.9165)+1)/10,0)*10</f>
        <v>830</v>
      </c>
      <c r="J206" s="23"/>
    </row>
    <row r="207" spans="1:10">
      <c r="E207" s="24"/>
      <c r="F207" s="67"/>
      <c r="G207" s="67"/>
      <c r="H207" s="143"/>
      <c r="J207" s="23"/>
    </row>
    <row r="208" spans="1:10">
      <c r="E208" s="24" t="s">
        <v>544</v>
      </c>
      <c r="F208" s="67"/>
      <c r="G208" s="67"/>
      <c r="H208" s="221"/>
      <c r="J208" s="23"/>
    </row>
    <row r="209" spans="1:10">
      <c r="E209" s="81" t="s">
        <v>545</v>
      </c>
      <c r="F209" s="164"/>
      <c r="G209" s="79"/>
      <c r="H209" s="258">
        <f>ROUNDUP((('Exchange rate'!Eur_per_GBP*('UK-R-Console Tables'!H210/(1+'Exchange rate'!UK_vat_rate))*1.25*0.9165)+1)/10,0)*10</f>
        <v>1920</v>
      </c>
      <c r="J209" s="23"/>
    </row>
    <row r="210" spans="1:10">
      <c r="E210" s="23"/>
      <c r="H210" s="256"/>
      <c r="J210" s="23"/>
    </row>
    <row r="211" spans="1:10" ht="97.5" customHeight="1">
      <c r="E211" s="369"/>
      <c r="H211" s="256"/>
      <c r="J211" s="23"/>
    </row>
    <row r="212" spans="1:10">
      <c r="E212" s="24"/>
      <c r="H212" s="135"/>
      <c r="J212" s="23"/>
    </row>
    <row r="213" spans="1:10" ht="49.35" customHeight="1">
      <c r="A213" s="39"/>
      <c r="B213" s="25" t="s">
        <v>36</v>
      </c>
      <c r="C213" s="50"/>
      <c r="D213" s="50"/>
      <c r="E213" s="41"/>
      <c r="F213" s="42"/>
      <c r="G213" s="41"/>
      <c r="H213" s="41"/>
      <c r="I213" s="41"/>
      <c r="J213" s="41"/>
    </row>
    <row r="214" spans="1:10" s="37" customFormat="1" ht="26.1" customHeight="1">
      <c r="A214" s="32"/>
      <c r="B214" s="32" t="s">
        <v>8</v>
      </c>
      <c r="C214" s="32"/>
      <c r="D214" s="32"/>
      <c r="E214" s="33" t="s">
        <v>0</v>
      </c>
      <c r="F214" s="97" t="s">
        <v>79</v>
      </c>
      <c r="G214" s="34" t="s">
        <v>346</v>
      </c>
      <c r="H214" s="33" t="s">
        <v>114</v>
      </c>
      <c r="I214" s="38"/>
      <c r="J214" s="36"/>
    </row>
    <row r="215" spans="1:10">
      <c r="E215" s="16"/>
      <c r="F215" s="52" t="s">
        <v>117</v>
      </c>
      <c r="G215" s="46"/>
      <c r="H215" s="699" t="s">
        <v>702</v>
      </c>
      <c r="I215" s="699"/>
      <c r="J215" s="46"/>
    </row>
    <row r="216" spans="1:10">
      <c r="E216" s="16" t="s">
        <v>2</v>
      </c>
      <c r="F216" s="16" t="s">
        <v>96</v>
      </c>
      <c r="G216" s="221">
        <f>ROUNDUP((('Exchange rate'!Eur_per_GBP*('UK-R-Console Tables'!G217/(1+'Exchange rate'!UK_vat_rate))*1.25*0.9165)+1)/10,0)*10</f>
        <v>1440</v>
      </c>
      <c r="H216" s="221">
        <f>ROUNDUP((('Exchange rate'!Eur_per_GBP*('UK-R-Console Tables'!H217/(1+'Exchange rate'!UK_vat_rate))*1.25*0.9165)+1)/10,0)*10</f>
        <v>2900</v>
      </c>
      <c r="J216" s="56">
        <f>H216-G216</f>
        <v>1460</v>
      </c>
    </row>
    <row r="217" spans="1:10">
      <c r="E217" s="16" t="s">
        <v>3</v>
      </c>
      <c r="F217" s="16" t="s">
        <v>590</v>
      </c>
      <c r="G217" s="221">
        <f>ROUNDUP((('Exchange rate'!Eur_per_GBP*('UK-R-Console Tables'!G218/(1+'Exchange rate'!UK_vat_rate))*1.25*0.9165)+1)/10,0)*10</f>
        <v>1710</v>
      </c>
      <c r="H217" s="221">
        <f>ROUNDUP((('Exchange rate'!Eur_per_GBP*('UK-R-Console Tables'!H218/(1+'Exchange rate'!UK_vat_rate))*1.25*0.9165)+1)/10,0)*10</f>
        <v>3490</v>
      </c>
      <c r="J217" s="56">
        <f>H217-G217</f>
        <v>1780</v>
      </c>
    </row>
    <row r="218" spans="1:10">
      <c r="E218" s="16" t="s">
        <v>4</v>
      </c>
      <c r="F218" s="16" t="s">
        <v>588</v>
      </c>
      <c r="G218" s="221">
        <f>ROUNDUP((('Exchange rate'!Eur_per_GBP*('UK-R-Console Tables'!G219/(1+'Exchange rate'!UK_vat_rate))*1.25*0.9165)+1)/10,0)*10</f>
        <v>2410</v>
      </c>
      <c r="H218" s="221">
        <f>ROUNDUP((('Exchange rate'!Eur_per_GBP*('UK-R-Console Tables'!H219/(1+'Exchange rate'!UK_vat_rate))*1.25*0.9165)+1)/10,0)*10</f>
        <v>4910</v>
      </c>
      <c r="J218" s="56">
        <f>H218-G218</f>
        <v>2500</v>
      </c>
    </row>
    <row r="219" spans="1:10">
      <c r="E219" s="16" t="s">
        <v>5</v>
      </c>
      <c r="F219" s="16" t="s">
        <v>589</v>
      </c>
      <c r="G219" s="221">
        <f>ROUNDUP((('Exchange rate'!Eur_per_GBP*('UK-R-Console Tables'!G220/(1+'Exchange rate'!UK_vat_rate))*1.25*0.9165)+1)/10,0)*10</f>
        <v>3640</v>
      </c>
      <c r="H219" s="221">
        <f>ROUNDUP((('Exchange rate'!Eur_per_GBP*('UK-R-Console Tables'!H220/(1+'Exchange rate'!UK_vat_rate))*1.25*0.9165)+1)/10,0)*10</f>
        <v>7400</v>
      </c>
      <c r="J219" s="56">
        <f>H219-G219</f>
        <v>3760</v>
      </c>
    </row>
    <row r="220" spans="1:10">
      <c r="F220" s="16"/>
      <c r="G220" s="20"/>
      <c r="H220" s="20"/>
      <c r="I220" s="44"/>
      <c r="J220" s="23"/>
    </row>
    <row r="221" spans="1:10">
      <c r="E221" s="176" t="s">
        <v>22</v>
      </c>
      <c r="J221" s="23"/>
    </row>
    <row r="222" spans="1:10">
      <c r="E222" s="131"/>
      <c r="J222" s="23"/>
    </row>
    <row r="223" spans="1:10">
      <c r="J223" s="23"/>
    </row>
    <row r="224" spans="1:10">
      <c r="E224" s="82" t="s">
        <v>21</v>
      </c>
      <c r="F224" s="164"/>
      <c r="G224" s="79"/>
      <c r="H224" s="258">
        <f>ROUNDUP((('Exchange rate'!Eur_per_GBP*('UK-R-Console Tables'!H225/(1+'Exchange rate'!UK_vat_rate))*1.25*0.9165)+1)/10,0)*10</f>
        <v>620</v>
      </c>
      <c r="J224" s="23"/>
    </row>
    <row r="225" spans="1:10">
      <c r="E225" s="131"/>
      <c r="J225" s="23"/>
    </row>
    <row r="226" spans="1:10">
      <c r="E226" s="131"/>
      <c r="J226" s="23"/>
    </row>
    <row r="227" spans="1:10">
      <c r="J227" s="23"/>
    </row>
    <row r="228" spans="1:10">
      <c r="E228" s="24"/>
      <c r="H228" s="135"/>
      <c r="J228" s="23"/>
    </row>
    <row r="229" spans="1:10">
      <c r="E229" s="24"/>
      <c r="H229" s="135"/>
      <c r="J229" s="23"/>
    </row>
    <row r="230" spans="1:10">
      <c r="E230" s="24"/>
      <c r="H230" s="135"/>
      <c r="J230" s="23"/>
    </row>
    <row r="231" spans="1:10" ht="17.100000000000001" customHeight="1">
      <c r="E231" s="24"/>
      <c r="H231" s="135"/>
      <c r="J231" s="23"/>
    </row>
    <row r="232" spans="1:10" ht="49.35" customHeight="1">
      <c r="A232" s="39"/>
      <c r="B232" s="25" t="s">
        <v>41</v>
      </c>
      <c r="C232" s="50"/>
      <c r="D232" s="50"/>
      <c r="E232" s="41"/>
      <c r="F232" s="42"/>
      <c r="G232" s="41"/>
      <c r="H232" s="41"/>
      <c r="I232" s="41"/>
      <c r="J232" s="41"/>
    </row>
    <row r="233" spans="1:10" s="37" customFormat="1" ht="26.1" customHeight="1">
      <c r="A233" s="32"/>
      <c r="B233" s="32" t="s">
        <v>8</v>
      </c>
      <c r="C233" s="32"/>
      <c r="D233" s="32"/>
      <c r="E233" s="33" t="s">
        <v>0</v>
      </c>
      <c r="F233" s="97" t="s">
        <v>79</v>
      </c>
      <c r="G233" s="34" t="s">
        <v>346</v>
      </c>
      <c r="H233" s="34" t="s">
        <v>114</v>
      </c>
      <c r="I233" s="38"/>
      <c r="J233" s="36"/>
    </row>
    <row r="234" spans="1:10">
      <c r="E234" s="16"/>
      <c r="F234" s="52" t="s">
        <v>120</v>
      </c>
      <c r="G234" s="66"/>
      <c r="H234" s="699" t="s">
        <v>702</v>
      </c>
      <c r="I234" s="699"/>
    </row>
    <row r="235" spans="1:10">
      <c r="E235" s="67" t="s">
        <v>2</v>
      </c>
      <c r="F235" s="16" t="s">
        <v>318</v>
      </c>
      <c r="G235" s="221">
        <f>ROUNDUP((('Exchange rate'!Eur_per_GBP*('UK-R-Console Tables'!G236/(1+'Exchange rate'!UK_vat_rate))*1.25*0.9165)+1)/10,0)*10</f>
        <v>5560</v>
      </c>
      <c r="H235" s="221">
        <f>ROUNDUP((('Exchange rate'!Eur_per_GBP*('UK-R-Console Tables'!H236/(1+'Exchange rate'!UK_vat_rate))*1.25*0.9165)+1)/10,0)*10</f>
        <v>7740</v>
      </c>
    </row>
    <row r="236" spans="1:10">
      <c r="E236" s="16" t="s">
        <v>3</v>
      </c>
      <c r="F236" s="16" t="s">
        <v>67</v>
      </c>
      <c r="G236" s="221">
        <f>ROUNDUP((('Exchange rate'!Eur_per_GBP*('UK-R-Console Tables'!G237/(1+'Exchange rate'!UK_vat_rate))*1.25*0.9165)+1)/10,0)*10</f>
        <v>6120</v>
      </c>
      <c r="H236" s="221">
        <f>ROUNDUP((('Exchange rate'!Eur_per_GBP*('UK-R-Console Tables'!H237/(1+'Exchange rate'!UK_vat_rate))*1.25*0.9165)+1)/10,0)*10</f>
        <v>8510</v>
      </c>
    </row>
    <row r="237" spans="1:10">
      <c r="E237" s="16" t="s">
        <v>4</v>
      </c>
      <c r="F237" s="16" t="s">
        <v>68</v>
      </c>
      <c r="G237" s="221">
        <f>ROUNDUP((('Exchange rate'!Eur_per_GBP*('UK-R-Console Tables'!G238/(1+'Exchange rate'!UK_vat_rate))*1.25*0.9165)+1)/10,0)*10</f>
        <v>7030</v>
      </c>
      <c r="H237" s="221">
        <f>ROUNDUP((('Exchange rate'!Eur_per_GBP*('UK-R-Console Tables'!H238/(1+'Exchange rate'!UK_vat_rate))*1.25*0.9165)+1)/10,0)*10</f>
        <v>9350</v>
      </c>
    </row>
    <row r="238" spans="1:10">
      <c r="E238" s="16"/>
      <c r="J238" s="23"/>
    </row>
    <row r="239" spans="1:10">
      <c r="F239" s="16"/>
      <c r="G239" s="20"/>
      <c r="H239" s="20"/>
      <c r="I239" s="44"/>
      <c r="J239" s="23"/>
    </row>
    <row r="240" spans="1:10">
      <c r="E240" s="176" t="s">
        <v>22</v>
      </c>
      <c r="J240" s="23"/>
    </row>
    <row r="241" spans="5:10">
      <c r="E241" s="131"/>
      <c r="J241" s="23"/>
    </row>
    <row r="242" spans="5:10">
      <c r="F242" s="14"/>
      <c r="J242" s="23"/>
    </row>
    <row r="243" spans="5:10">
      <c r="E243" s="82" t="s">
        <v>200</v>
      </c>
      <c r="F243" s="164"/>
      <c r="G243" s="79"/>
      <c r="H243" s="258">
        <f>ROUNDUP((('Exchange rate'!Eur_per_GBP*('UK-R-Console Tables'!H244/(1+'Exchange rate'!UK_vat_rate))*1.25*0.9165)+1)/10,0)*10</f>
        <v>1190</v>
      </c>
    </row>
    <row r="305" spans="6:10">
      <c r="F305" s="14"/>
      <c r="G305" s="19"/>
      <c r="J305" s="79"/>
    </row>
  </sheetData>
  <mergeCells count="9">
    <mergeCell ref="H215:I215"/>
    <mergeCell ref="H234:I234"/>
    <mergeCell ref="H133:I133"/>
    <mergeCell ref="H132:I132"/>
    <mergeCell ref="A1:J1"/>
    <mergeCell ref="H101:I101"/>
    <mergeCell ref="H102:I102"/>
    <mergeCell ref="H119:I119"/>
    <mergeCell ref="H120:I120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 alignWithMargins="0">
    <oddHeader>&amp;L&amp;"Calibri (Body),Regular"&amp;16Tom Faulkner EU Retail Price List - 2022
&amp;R&amp;"Calibri (Body),Regular"&amp;16Console Tables</oddHeader>
    <oddFooter>&amp;R&amp;"Calibri (Body),Regular"&amp;16&amp;P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F60BC-AF21-4BB1-8AEF-38C9ED85A949}">
  <sheetPr codeName="Sheet30">
    <tabColor rgb="FF00B050"/>
  </sheetPr>
  <dimension ref="A1:J304"/>
  <sheetViews>
    <sheetView showGridLines="0" view="pageLayout" topLeftCell="A262" zoomScale="50" zoomScaleNormal="57" zoomScalePageLayoutView="50" workbookViewId="0">
      <selection activeCell="H309" sqref="H309"/>
    </sheetView>
  </sheetViews>
  <sheetFormatPr defaultColWidth="11" defaultRowHeight="26.25"/>
  <cols>
    <col min="1" max="1" width="3.625" style="14" customWidth="1"/>
    <col min="2" max="2" width="14" style="14" bestFit="1" customWidth="1"/>
    <col min="3" max="3" width="22.125" style="14" customWidth="1"/>
    <col min="4" max="4" width="23.625" style="14" customWidth="1"/>
    <col min="5" max="5" width="12.625" style="14" customWidth="1"/>
    <col min="6" max="6" width="25.625" style="19" customWidth="1"/>
    <col min="7" max="7" width="37.625" style="14" customWidth="1"/>
    <col min="8" max="8" width="33.125" style="14" customWidth="1"/>
    <col min="9" max="9" width="30.5" style="14" customWidth="1"/>
    <col min="10" max="10" width="17.125" style="14" hidden="1" customWidth="1"/>
    <col min="11" max="11" width="22.125" style="14" customWidth="1"/>
    <col min="12" max="16384" width="11" style="14"/>
  </cols>
  <sheetData>
    <row r="1" spans="1:10" ht="36" customHeight="1">
      <c r="A1" s="696" t="s">
        <v>37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>
      <c r="A2" s="19"/>
      <c r="B2" s="19"/>
      <c r="C2" s="19"/>
      <c r="D2" s="19"/>
      <c r="E2" s="19"/>
      <c r="G2" s="19"/>
      <c r="H2" s="19"/>
      <c r="I2" s="19"/>
      <c r="J2" s="19"/>
    </row>
    <row r="3" spans="1:10" ht="49.35" customHeight="1">
      <c r="A3" s="39"/>
      <c r="B3" s="25" t="s">
        <v>446</v>
      </c>
      <c r="C3" s="50"/>
      <c r="D3" s="50"/>
      <c r="E3" s="41"/>
      <c r="F3" s="42"/>
      <c r="G3" s="41"/>
      <c r="H3" s="41"/>
      <c r="I3" s="41"/>
      <c r="J3" s="41"/>
    </row>
    <row r="4" spans="1:10">
      <c r="A4" s="32"/>
      <c r="B4" s="32" t="s">
        <v>247</v>
      </c>
      <c r="C4" s="32"/>
      <c r="D4" s="32"/>
      <c r="E4" s="33" t="s">
        <v>0</v>
      </c>
      <c r="F4" s="97" t="s">
        <v>79</v>
      </c>
      <c r="G4" s="34" t="s">
        <v>249</v>
      </c>
      <c r="H4" s="99"/>
      <c r="I4" s="38"/>
      <c r="J4" s="23"/>
    </row>
    <row r="5" spans="1:10">
      <c r="E5" s="16"/>
      <c r="F5" s="52" t="s">
        <v>117</v>
      </c>
      <c r="G5" s="46"/>
      <c r="H5" s="218"/>
      <c r="J5" s="23"/>
    </row>
    <row r="6" spans="1:10">
      <c r="E6" s="16" t="s">
        <v>2</v>
      </c>
      <c r="F6" s="16" t="s">
        <v>100</v>
      </c>
      <c r="G6" s="221">
        <f>ROUNDUP((((('Exchange rate'!Eur_per_GBP*('UK-R-Console Tables'!G6/(1+'Exchange rate'!UK_vat_rate))*1.25)-('Exchange rate'!Eur_per_GBP*('UK-R-Console Tables'!G6/(1+'Exchange rate'!UK_vat_rate))*1.25)*0.25)+1)*0.9165)/10,0)*10</f>
        <v>4240</v>
      </c>
      <c r="H6" s="65"/>
      <c r="J6" s="23"/>
    </row>
    <row r="7" spans="1:10">
      <c r="E7" s="16" t="s">
        <v>3</v>
      </c>
      <c r="F7" s="16" t="s">
        <v>248</v>
      </c>
      <c r="G7" s="221">
        <f>ROUNDUP((((('Exchange rate'!Eur_per_GBP*('UK-R-Console Tables'!G7/(1+'Exchange rate'!UK_vat_rate))*1.25)-('Exchange rate'!Eur_per_GBP*('UK-R-Console Tables'!G7/(1+'Exchange rate'!UK_vat_rate))*1.25)*0.25)+1)*0.9165)/10,0)*10</f>
        <v>4670</v>
      </c>
      <c r="H7" s="65"/>
      <c r="J7" s="23"/>
    </row>
    <row r="8" spans="1:10">
      <c r="E8" s="19" t="s">
        <v>4</v>
      </c>
      <c r="F8" s="16" t="s">
        <v>99</v>
      </c>
      <c r="G8" s="221">
        <f>ROUNDUP((((('Exchange rate'!Eur_per_GBP*('UK-R-Console Tables'!G8/(1+'Exchange rate'!UK_vat_rate))*1.25)-('Exchange rate'!Eur_per_GBP*('UK-R-Console Tables'!G8/(1+'Exchange rate'!UK_vat_rate))*1.25)*0.25)+1)*0.9165)/10,0)*10</f>
        <v>5370</v>
      </c>
      <c r="H8" s="65"/>
      <c r="I8" s="44"/>
      <c r="J8" s="23"/>
    </row>
    <row r="9" spans="1:10">
      <c r="E9" s="19"/>
      <c r="F9" s="16"/>
      <c r="G9" s="65"/>
      <c r="H9" s="65"/>
      <c r="I9" s="44"/>
      <c r="J9" s="23"/>
    </row>
    <row r="10" spans="1:10">
      <c r="E10" s="15" t="s">
        <v>308</v>
      </c>
      <c r="F10" s="16"/>
      <c r="G10" s="20"/>
      <c r="H10" s="20"/>
      <c r="I10" s="44"/>
      <c r="J10" s="23"/>
    </row>
    <row r="11" spans="1:10">
      <c r="F11" s="16"/>
      <c r="G11" s="20"/>
      <c r="H11" s="20"/>
      <c r="I11" s="44"/>
      <c r="J11" s="23"/>
    </row>
    <row r="12" spans="1:10">
      <c r="E12" s="176" t="s">
        <v>22</v>
      </c>
      <c r="J12" s="23"/>
    </row>
    <row r="13" spans="1:10">
      <c r="E13" s="131"/>
      <c r="J13" s="23"/>
    </row>
    <row r="14" spans="1:10">
      <c r="J14" s="23"/>
    </row>
    <row r="15" spans="1:10">
      <c r="E15" s="82" t="s">
        <v>21</v>
      </c>
      <c r="F15" s="164"/>
      <c r="G15" s="79"/>
      <c r="H15" s="372">
        <f>ROUNDUP(((('Exchange rate'!Eur_per_GBP*('UK-R-Console Tables'!H15/(1+'Exchange rate'!UK_vat_rate))*1.25*0.9165)+1)/1.59)/10,0)*10</f>
        <v>390</v>
      </c>
      <c r="J15" s="23"/>
    </row>
    <row r="16" spans="1:10">
      <c r="E16" s="131"/>
      <c r="J16" s="23"/>
    </row>
    <row r="17" spans="1:10">
      <c r="E17" s="131"/>
      <c r="J17" s="23"/>
    </row>
    <row r="18" spans="1:10">
      <c r="J18" s="23"/>
    </row>
    <row r="19" spans="1:10" ht="49.35" customHeight="1">
      <c r="A19" s="39"/>
      <c r="B19" s="25" t="s">
        <v>447</v>
      </c>
      <c r="C19" s="50"/>
      <c r="D19" s="50"/>
      <c r="E19" s="41"/>
      <c r="F19" s="42"/>
      <c r="G19" s="41"/>
      <c r="H19" s="41"/>
      <c r="I19" s="41"/>
      <c r="J19" s="41"/>
    </row>
    <row r="20" spans="1:10">
      <c r="A20" s="32"/>
      <c r="B20" s="32" t="s">
        <v>83</v>
      </c>
      <c r="C20" s="32"/>
      <c r="D20" s="32"/>
      <c r="E20" s="33" t="s">
        <v>0</v>
      </c>
      <c r="F20" s="97" t="s">
        <v>79</v>
      </c>
      <c r="G20" s="34" t="s">
        <v>346</v>
      </c>
      <c r="H20" s="123" t="s">
        <v>439</v>
      </c>
      <c r="I20" s="38"/>
      <c r="J20" s="23"/>
    </row>
    <row r="21" spans="1:10">
      <c r="E21" s="16"/>
      <c r="F21" s="52" t="s">
        <v>119</v>
      </c>
      <c r="G21" s="46"/>
      <c r="H21" s="218" t="s">
        <v>702</v>
      </c>
      <c r="J21" s="23"/>
    </row>
    <row r="22" spans="1:10">
      <c r="E22" s="16" t="s">
        <v>3</v>
      </c>
      <c r="F22" s="16" t="s">
        <v>591</v>
      </c>
      <c r="G22" s="221">
        <f>ROUNDUP((((('Exchange rate'!Eur_per_GBP*('UK-R-Console Tables'!G22/(1+'Exchange rate'!UK_vat_rate))*1.25)-('Exchange rate'!Eur_per_GBP*('UK-R-Console Tables'!G22/(1+'Exchange rate'!UK_vat_rate))*1.25)*0.25)+1)*0.9165)/10,0)*10</f>
        <v>4820</v>
      </c>
      <c r="H22" s="221">
        <f>ROUNDUP((((('Exchange rate'!Eur_per_GBP*('UK-R-Console Tables'!H22/(1+'Exchange rate'!UK_vat_rate))*1.25)-('Exchange rate'!Eur_per_GBP*('UK-R-Console Tables'!H22/(1+'Exchange rate'!UK_vat_rate))*1.25)*0.25)+1)*0.9165)/10,0)*10</f>
        <v>7700</v>
      </c>
      <c r="J22" s="23"/>
    </row>
    <row r="23" spans="1:10">
      <c r="E23" s="19" t="s">
        <v>4</v>
      </c>
      <c r="F23" s="16" t="s">
        <v>656</v>
      </c>
      <c r="G23" s="221">
        <f>ROUNDUP((((('Exchange rate'!Eur_per_GBP*('UK-R-Console Tables'!G23/(1+'Exchange rate'!UK_vat_rate))*1.25)-('Exchange rate'!Eur_per_GBP*('UK-R-Console Tables'!G23/(1+'Exchange rate'!UK_vat_rate))*1.25)*0.25)+1)*0.9165)/10,0)*10</f>
        <v>5540</v>
      </c>
      <c r="H23" s="221">
        <f>ROUNDUP((((('Exchange rate'!Eur_per_GBP*('UK-R-Console Tables'!H23/(1+'Exchange rate'!UK_vat_rate))*1.25)-('Exchange rate'!Eur_per_GBP*('UK-R-Console Tables'!H23/(1+'Exchange rate'!UK_vat_rate))*1.25)*0.25)+1)*0.9165)/10,0)*10</f>
        <v>8480</v>
      </c>
      <c r="I23" s="44"/>
      <c r="J23" s="23"/>
    </row>
    <row r="24" spans="1:10">
      <c r="E24" s="19"/>
      <c r="F24" s="16"/>
      <c r="G24" s="65"/>
      <c r="H24" s="65"/>
      <c r="I24" s="44"/>
      <c r="J24" s="23"/>
    </row>
    <row r="25" spans="1:10">
      <c r="F25" s="16"/>
      <c r="G25" s="20"/>
      <c r="H25" s="20"/>
      <c r="I25" s="44"/>
      <c r="J25" s="23"/>
    </row>
    <row r="26" spans="1:10">
      <c r="E26" s="210" t="s">
        <v>307</v>
      </c>
      <c r="J26" s="23"/>
    </row>
    <row r="27" spans="1:10">
      <c r="E27" s="141" t="s">
        <v>466</v>
      </c>
      <c r="J27" s="23"/>
    </row>
    <row r="28" spans="1:10">
      <c r="J28" s="23"/>
    </row>
    <row r="29" spans="1:10">
      <c r="E29" s="82" t="s">
        <v>21</v>
      </c>
      <c r="F29" s="164"/>
      <c r="G29" s="79"/>
      <c r="H29" s="372">
        <f>ROUNDUP(((('Exchange rate'!Eur_per_GBP*('UK-R-Console Tables'!H29/(1+'Exchange rate'!UK_vat_rate))*1.25*0.9165)+1)/1.59)/10,0)*10</f>
        <v>680</v>
      </c>
      <c r="J29" s="23"/>
    </row>
    <row r="30" spans="1:10">
      <c r="E30" s="131"/>
      <c r="J30" s="23"/>
    </row>
    <row r="31" spans="1:10">
      <c r="E31" s="131"/>
      <c r="J31" s="23"/>
    </row>
    <row r="32" spans="1:10">
      <c r="E32" s="82" t="s">
        <v>84</v>
      </c>
      <c r="F32" s="164"/>
      <c r="G32" s="79"/>
      <c r="H32" s="372">
        <f>ROUNDUP(((('Exchange rate'!Eur_per_GBP*('UK-R-Console Tables'!H32/(1+'Exchange rate'!UK_vat_rate))*1.25*0.9165)+1)/1.59)/10,0)*10</f>
        <v>2960</v>
      </c>
      <c r="J32" s="23"/>
    </row>
    <row r="33" spans="1:10">
      <c r="E33" s="369" t="s">
        <v>467</v>
      </c>
      <c r="H33" s="256"/>
      <c r="J33" s="23"/>
    </row>
    <row r="34" spans="1:10" ht="65.099999999999994" customHeight="1">
      <c r="E34" s="24"/>
      <c r="H34" s="135"/>
      <c r="J34" s="23"/>
    </row>
    <row r="35" spans="1:10" ht="49.35" customHeight="1">
      <c r="A35" s="39"/>
      <c r="B35" s="25" t="s">
        <v>449</v>
      </c>
      <c r="C35" s="50"/>
      <c r="D35" s="50"/>
      <c r="E35" s="41"/>
      <c r="F35" s="42"/>
      <c r="G35" s="41"/>
      <c r="H35" s="41"/>
      <c r="I35" s="41"/>
      <c r="J35" s="41"/>
    </row>
    <row r="36" spans="1:10">
      <c r="A36" s="32"/>
      <c r="B36" s="32" t="s">
        <v>83</v>
      </c>
      <c r="C36" s="32"/>
      <c r="D36" s="32"/>
      <c r="E36" s="33" t="s">
        <v>0</v>
      </c>
      <c r="F36" s="97" t="s">
        <v>79</v>
      </c>
      <c r="G36" s="34" t="s">
        <v>346</v>
      </c>
      <c r="H36" s="99"/>
      <c r="I36" s="38"/>
      <c r="J36" s="23"/>
    </row>
    <row r="37" spans="1:10">
      <c r="E37" s="16"/>
      <c r="F37" s="52" t="s">
        <v>119</v>
      </c>
      <c r="G37" s="46"/>
      <c r="H37" s="218"/>
      <c r="J37" s="23"/>
    </row>
    <row r="38" spans="1:10">
      <c r="E38" s="16" t="s">
        <v>3</v>
      </c>
      <c r="F38" s="16" t="s">
        <v>591</v>
      </c>
      <c r="G38" s="221">
        <f>ROUNDUP((((('Exchange rate'!Eur_per_GBP*('UK-R-Console Tables'!G38/(1+'Exchange rate'!UK_vat_rate))*1.25)-('Exchange rate'!Eur_per_GBP*('UK-R-Console Tables'!G38/(1+'Exchange rate'!UK_vat_rate))*1.25)*0.25)+1)*0.9165)/10,0)*10</f>
        <v>4820</v>
      </c>
      <c r="H38" s="65"/>
      <c r="J38" s="23"/>
    </row>
    <row r="39" spans="1:10">
      <c r="E39" s="19" t="s">
        <v>4</v>
      </c>
      <c r="F39" s="16" t="s">
        <v>656</v>
      </c>
      <c r="G39" s="221">
        <f>ROUNDUP((((('Exchange rate'!Eur_per_GBP*('UK-R-Console Tables'!G39/(1+'Exchange rate'!UK_vat_rate))*1.25)-('Exchange rate'!Eur_per_GBP*('UK-R-Console Tables'!G39/(1+'Exchange rate'!UK_vat_rate))*1.25)*0.25)+1)*0.9165)/10,0)*10</f>
        <v>5540</v>
      </c>
      <c r="H39" s="65"/>
      <c r="I39" s="44"/>
      <c r="J39" s="23"/>
    </row>
    <row r="40" spans="1:10">
      <c r="E40" s="19"/>
      <c r="F40" s="16"/>
      <c r="G40" s="65"/>
      <c r="H40" s="65"/>
      <c r="I40" s="44"/>
      <c r="J40" s="23"/>
    </row>
    <row r="41" spans="1:10">
      <c r="F41" s="16"/>
      <c r="G41" s="20"/>
      <c r="H41" s="20"/>
      <c r="I41" s="44"/>
      <c r="J41" s="23"/>
    </row>
    <row r="42" spans="1:10">
      <c r="E42" s="210" t="s">
        <v>307</v>
      </c>
      <c r="J42" s="23"/>
    </row>
    <row r="43" spans="1:10">
      <c r="E43" s="141" t="s">
        <v>466</v>
      </c>
      <c r="J43" s="23"/>
    </row>
    <row r="44" spans="1:10">
      <c r="J44" s="23"/>
    </row>
    <row r="45" spans="1:10">
      <c r="E45" s="82" t="s">
        <v>14</v>
      </c>
      <c r="F45" s="160"/>
      <c r="G45" s="160"/>
      <c r="H45" s="372">
        <f>ROUNDUP(((('Exchange rate'!Eur_per_GBP*('UK-R-Console Tables'!H45/(1+'Exchange rate'!UK_vat_rate))*1.25*0.9165)+1)/1.59)/10,0)*10</f>
        <v>680</v>
      </c>
      <c r="J45" s="23"/>
    </row>
    <row r="46" spans="1:10">
      <c r="E46" s="369"/>
      <c r="F46" s="67"/>
      <c r="G46" s="67"/>
      <c r="H46" s="9"/>
      <c r="J46" s="23"/>
    </row>
    <row r="47" spans="1:10">
      <c r="E47" s="131"/>
      <c r="J47" s="23"/>
    </row>
    <row r="48" spans="1:10">
      <c r="E48" s="82" t="s">
        <v>84</v>
      </c>
      <c r="F48" s="160"/>
      <c r="G48" s="160"/>
      <c r="H48" s="372">
        <f>ROUNDUP(((('Exchange rate'!Eur_per_GBP*('UK-R-Console Tables'!H48/(1+'Exchange rate'!UK_vat_rate))*1.25*0.9165)+1)/1.59)/10,0)*10</f>
        <v>2960</v>
      </c>
      <c r="J48" s="23"/>
    </row>
    <row r="49" spans="1:10">
      <c r="E49" s="369" t="s">
        <v>467</v>
      </c>
      <c r="F49" s="67"/>
      <c r="G49" s="67"/>
      <c r="H49" s="9"/>
      <c r="J49" s="23"/>
    </row>
    <row r="50" spans="1:10" ht="72.75" customHeight="1">
      <c r="E50" s="24"/>
      <c r="H50" s="135"/>
      <c r="J50" s="23"/>
    </row>
    <row r="51" spans="1:10" ht="49.35" customHeight="1">
      <c r="A51" s="39"/>
      <c r="B51" s="25" t="s">
        <v>7</v>
      </c>
      <c r="C51" s="50"/>
      <c r="D51" s="50"/>
      <c r="E51" s="41"/>
      <c r="F51" s="42"/>
      <c r="G51" s="41"/>
      <c r="H51" s="41"/>
      <c r="I51" s="41"/>
      <c r="J51" s="41"/>
    </row>
    <row r="52" spans="1:10" s="37" customFormat="1" ht="26.1" customHeight="1">
      <c r="A52" s="32"/>
      <c r="B52" s="32" t="s">
        <v>8</v>
      </c>
      <c r="C52" s="32"/>
      <c r="D52" s="32"/>
      <c r="E52" s="33" t="s">
        <v>0</v>
      </c>
      <c r="F52" s="97" t="s">
        <v>79</v>
      </c>
      <c r="G52" s="34" t="s">
        <v>323</v>
      </c>
      <c r="H52" s="34" t="s">
        <v>1</v>
      </c>
      <c r="I52" s="35" t="s">
        <v>114</v>
      </c>
      <c r="J52" s="36"/>
    </row>
    <row r="53" spans="1:10">
      <c r="E53" s="16"/>
      <c r="F53" s="17" t="s">
        <v>120</v>
      </c>
      <c r="G53" s="16"/>
      <c r="I53" s="219" t="s">
        <v>219</v>
      </c>
      <c r="J53" s="16"/>
    </row>
    <row r="54" spans="1:10">
      <c r="E54" s="16" t="s">
        <v>2</v>
      </c>
      <c r="F54" s="16" t="s">
        <v>220</v>
      </c>
      <c r="G54" s="221">
        <f>ROUNDUP((((('Exchange rate'!Eur_per_GBP*('UK-R-Console Tables'!G54/(1+'Exchange rate'!UK_vat_rate))*1.25)-('Exchange rate'!Eur_per_GBP*('UK-R-Console Tables'!G54/(1+'Exchange rate'!UK_vat_rate))*1.25)*0.25)+1)*0.9165)/10,0)*10</f>
        <v>3430</v>
      </c>
      <c r="H54" s="594">
        <f>ROUNDUP((((('Exchange rate'!Eur_per_GBP*('UK-R-Console Tables'!H54/(1+'Exchange rate'!UK_vat_rate))*1.25)-('Exchange rate'!Eur_per_GBP*('UK-R-Console Tables'!H54/(1+'Exchange rate'!UK_vat_rate))*1.25)*0.25)+1)*0.9165)/10,0)*10</f>
        <v>4450</v>
      </c>
      <c r="I54" s="221">
        <f>ROUNDUP((((('Exchange rate'!Eur_per_GBP*('UK-R-Console Tables'!I54/(1+'Exchange rate'!UK_vat_rate))*1.25)-('Exchange rate'!Eur_per_GBP*('UK-R-Console Tables'!I54/(1+'Exchange rate'!UK_vat_rate))*1.25)*0.25)+1)*0.9165)/10,0)*10</f>
        <v>5480</v>
      </c>
      <c r="J54" s="47"/>
    </row>
    <row r="55" spans="1:10">
      <c r="E55" s="16" t="s">
        <v>3</v>
      </c>
      <c r="F55" s="16" t="s">
        <v>221</v>
      </c>
      <c r="G55" s="221">
        <f>ROUNDUP((((('Exchange rate'!Eur_per_GBP*('UK-R-Console Tables'!G55/(1+'Exchange rate'!UK_vat_rate))*1.25)-('Exchange rate'!Eur_per_GBP*('UK-R-Console Tables'!G55/(1+'Exchange rate'!UK_vat_rate))*1.25)*0.25)+1)*0.9165)/10,0)*10</f>
        <v>3940</v>
      </c>
      <c r="H55" s="594">
        <f>ROUNDUP((((('Exchange rate'!Eur_per_GBP*('UK-R-Console Tables'!H55/(1+'Exchange rate'!UK_vat_rate))*1.25)-('Exchange rate'!Eur_per_GBP*('UK-R-Console Tables'!H55/(1+'Exchange rate'!UK_vat_rate))*1.25)*0.25)+1)*0.9165)/10,0)*10</f>
        <v>5120</v>
      </c>
      <c r="I55" s="221">
        <f>ROUNDUP((((('Exchange rate'!Eur_per_GBP*('UK-R-Console Tables'!I55/(1+'Exchange rate'!UK_vat_rate))*1.25)-('Exchange rate'!Eur_per_GBP*('UK-R-Console Tables'!I55/(1+'Exchange rate'!UK_vat_rate))*1.25)*0.25)+1)*0.9165)/10,0)*10</f>
        <v>6300</v>
      </c>
      <c r="J55" s="47"/>
    </row>
    <row r="56" spans="1:10">
      <c r="E56" s="16" t="s">
        <v>4</v>
      </c>
      <c r="F56" s="16" t="s">
        <v>222</v>
      </c>
      <c r="G56" s="221">
        <f>ROUNDUP((((('Exchange rate'!Eur_per_GBP*('UK-R-Console Tables'!G56/(1+'Exchange rate'!UK_vat_rate))*1.25)-('Exchange rate'!Eur_per_GBP*('UK-R-Console Tables'!G56/(1+'Exchange rate'!UK_vat_rate))*1.25)*0.25)+1)*0.9165)/10,0)*10</f>
        <v>4530</v>
      </c>
      <c r="H56" s="594">
        <f>ROUNDUP((((('Exchange rate'!Eur_per_GBP*('UK-R-Console Tables'!H56/(1+'Exchange rate'!UK_vat_rate))*1.25)-('Exchange rate'!Eur_per_GBP*('UK-R-Console Tables'!H56/(1+'Exchange rate'!UK_vat_rate))*1.25)*0.25)+1)*0.9165)/10,0)*10</f>
        <v>5880</v>
      </c>
      <c r="I56" s="221">
        <f>ROUNDUP((((('Exchange rate'!Eur_per_GBP*('UK-R-Console Tables'!I56/(1+'Exchange rate'!UK_vat_rate))*1.25)-('Exchange rate'!Eur_per_GBP*('UK-R-Console Tables'!I56/(1+'Exchange rate'!UK_vat_rate))*1.25)*0.25)+1)*0.9165)/10,0)*10</f>
        <v>7240</v>
      </c>
      <c r="J56" s="47"/>
    </row>
    <row r="57" spans="1:10">
      <c r="E57" s="16"/>
    </row>
    <row r="58" spans="1:10">
      <c r="F58" s="16"/>
      <c r="G58" s="20"/>
      <c r="H58" s="20"/>
      <c r="I58" s="44"/>
      <c r="J58" s="44"/>
    </row>
    <row r="59" spans="1:10">
      <c r="E59" s="176" t="s">
        <v>22</v>
      </c>
    </row>
    <row r="60" spans="1:10">
      <c r="E60" s="131"/>
    </row>
    <row r="62" spans="1:10">
      <c r="E62" s="82" t="s">
        <v>128</v>
      </c>
      <c r="F62" s="164"/>
      <c r="G62" s="79"/>
      <c r="H62" s="372">
        <f>ROUNDUP(((('Exchange rate'!Eur_per_GBP*('UK-R-Console Tables'!H62/(1+'Exchange rate'!UK_vat_rate))*1.25*0.9165)+1)/1.59)/10,0)*10</f>
        <v>680</v>
      </c>
    </row>
    <row r="63" spans="1:10">
      <c r="E63" s="131"/>
      <c r="F63" s="147"/>
      <c r="I63" s="45"/>
    </row>
    <row r="64" spans="1:10">
      <c r="E64" s="131"/>
      <c r="I64" s="45"/>
    </row>
    <row r="65" spans="1:10">
      <c r="E65" s="81" t="s">
        <v>265</v>
      </c>
      <c r="F65" s="164"/>
      <c r="G65" s="79"/>
      <c r="H65" s="372">
        <f>ROUNDUP(((('Exchange rate'!Eur_per_GBP*('UK-R-Console Tables'!H65/(1+'Exchange rate'!UK_vat_rate))*1.25*0.9165)+1)/1.59)/10,0)*10</f>
        <v>2400</v>
      </c>
      <c r="I65" s="45"/>
    </row>
    <row r="66" spans="1:10" ht="49.35" customHeight="1">
      <c r="A66" s="39"/>
      <c r="B66" s="25" t="s">
        <v>25</v>
      </c>
      <c r="C66" s="50"/>
      <c r="D66" s="50"/>
      <c r="E66" s="41"/>
      <c r="F66" s="42"/>
      <c r="G66" s="41"/>
      <c r="H66" s="41"/>
      <c r="I66" s="41"/>
      <c r="J66" s="41"/>
    </row>
    <row r="67" spans="1:10" s="37" customFormat="1" ht="26.1" customHeight="1">
      <c r="A67" s="32"/>
      <c r="B67" s="32" t="s">
        <v>8</v>
      </c>
      <c r="C67" s="32"/>
      <c r="D67" s="32"/>
      <c r="E67" s="33" t="s">
        <v>0</v>
      </c>
      <c r="F67" s="97" t="s">
        <v>79</v>
      </c>
      <c r="G67" s="34" t="s">
        <v>323</v>
      </c>
      <c r="H67" s="35" t="s">
        <v>264</v>
      </c>
      <c r="I67" s="35" t="s">
        <v>114</v>
      </c>
      <c r="J67" s="36"/>
    </row>
    <row r="68" spans="1:10">
      <c r="E68" s="16"/>
      <c r="F68" s="17" t="s">
        <v>223</v>
      </c>
      <c r="G68" s="16"/>
      <c r="H68" s="16"/>
      <c r="I68" s="218" t="s">
        <v>702</v>
      </c>
      <c r="J68" s="16"/>
    </row>
    <row r="69" spans="1:10">
      <c r="E69" s="16" t="s">
        <v>2</v>
      </c>
      <c r="F69" s="16" t="s">
        <v>100</v>
      </c>
      <c r="G69" s="221">
        <f>ROUNDUP((((('Exchange rate'!Eur_per_GBP*('UK-R-Console Tables'!G71/(1+'Exchange rate'!UK_vat_rate))*1.25)-('Exchange rate'!Eur_per_GBP*('UK-R-Console Tables'!G71/(1+'Exchange rate'!UK_vat_rate))*1.25)*0.25)+1)*0.9165)/10,0)*10</f>
        <v>3820</v>
      </c>
      <c r="H69" s="221">
        <f>ROUNDUP((((('Exchange rate'!Eur_per_GBP*('UK-R-Console Tables'!H71/(1+'Exchange rate'!UK_vat_rate))*1.25)-('Exchange rate'!Eur_per_GBP*('UK-R-Console Tables'!H71/(1+'Exchange rate'!UK_vat_rate))*1.25)*0.25)+1)*0.9165)/10,0)*10</f>
        <v>4470</v>
      </c>
      <c r="I69" s="221">
        <f>ROUNDUP((((('Exchange rate'!Eur_per_GBP*('UK-R-Console Tables'!I71/(1+'Exchange rate'!UK_vat_rate))*1.25)-('Exchange rate'!Eur_per_GBP*('UK-R-Console Tables'!I71/(1+'Exchange rate'!UK_vat_rate))*1.25)*0.25)+1)*0.9165)/10,0)*10</f>
        <v>5500</v>
      </c>
      <c r="J69" s="47"/>
    </row>
    <row r="70" spans="1:10">
      <c r="E70" s="16" t="s">
        <v>3</v>
      </c>
      <c r="F70" s="16" t="s">
        <v>451</v>
      </c>
      <c r="G70" s="221">
        <f>ROUNDUP((((('Exchange rate'!Eur_per_GBP*('UK-R-Console Tables'!G72/(1+'Exchange rate'!UK_vat_rate))*1.25)-('Exchange rate'!Eur_per_GBP*('UK-R-Console Tables'!G72/(1+'Exchange rate'!UK_vat_rate))*1.25)*0.25)+1)*0.9165)/10,0)*10</f>
        <v>4160</v>
      </c>
      <c r="H70" s="221">
        <f>ROUNDUP((((('Exchange rate'!Eur_per_GBP*('UK-R-Console Tables'!H72/(1+'Exchange rate'!UK_vat_rate))*1.25)-('Exchange rate'!Eur_per_GBP*('UK-R-Console Tables'!H72/(1+'Exchange rate'!UK_vat_rate))*1.25)*0.25)+1)*0.9165)/10,0)*10</f>
        <v>5000</v>
      </c>
      <c r="I70" s="221">
        <f>ROUNDUP((((('Exchange rate'!Eur_per_GBP*('UK-R-Console Tables'!I72/(1+'Exchange rate'!UK_vat_rate))*1.25)-('Exchange rate'!Eur_per_GBP*('UK-R-Console Tables'!I72/(1+'Exchange rate'!UK_vat_rate))*1.25)*0.25)+1)*0.9165)/10,0)*10</f>
        <v>6150</v>
      </c>
      <c r="J70" s="47"/>
    </row>
    <row r="71" spans="1:10">
      <c r="E71" s="16" t="s">
        <v>4</v>
      </c>
      <c r="F71" s="16" t="s">
        <v>99</v>
      </c>
      <c r="G71" s="221">
        <f>ROUNDUP((((('Exchange rate'!Eur_per_GBP*('UK-R-Console Tables'!G73/(1+'Exchange rate'!UK_vat_rate))*1.25)-('Exchange rate'!Eur_per_GBP*('UK-R-Console Tables'!G73/(1+'Exchange rate'!UK_vat_rate))*1.25)*0.25)+1)*0.9165)/10,0)*10</f>
        <v>4780</v>
      </c>
      <c r="H71" s="221">
        <f>ROUNDUP((((('Exchange rate'!Eur_per_GBP*('UK-R-Console Tables'!H73/(1+'Exchange rate'!UK_vat_rate))*1.25)-('Exchange rate'!Eur_per_GBP*('UK-R-Console Tables'!H73/(1+'Exchange rate'!UK_vat_rate))*1.25)*0.25)+1)*0.9165)/10,0)*10</f>
        <v>5710</v>
      </c>
      <c r="I71" s="221">
        <f>ROUNDUP((((('Exchange rate'!Eur_per_GBP*('UK-R-Console Tables'!I73/(1+'Exchange rate'!UK_vat_rate))*1.25)-('Exchange rate'!Eur_per_GBP*('UK-R-Console Tables'!I73/(1+'Exchange rate'!UK_vat_rate))*1.25)*0.25)+1)*0.9165)/10,0)*10</f>
        <v>7030</v>
      </c>
      <c r="J71" s="47"/>
    </row>
    <row r="72" spans="1:10">
      <c r="E72" s="16"/>
    </row>
    <row r="73" spans="1:10">
      <c r="F73" s="16"/>
      <c r="G73" s="20"/>
      <c r="H73" s="20"/>
      <c r="I73" s="44"/>
      <c r="J73" s="44"/>
    </row>
    <row r="74" spans="1:10">
      <c r="E74" s="176" t="s">
        <v>22</v>
      </c>
    </row>
    <row r="75" spans="1:10">
      <c r="E75" s="132"/>
    </row>
    <row r="77" spans="1:10">
      <c r="E77" s="82" t="s">
        <v>200</v>
      </c>
      <c r="F77" s="164"/>
      <c r="G77" s="79"/>
      <c r="H77" s="372">
        <f>ROUNDUP(((('Exchange rate'!Eur_per_GBP*('UK-R-Console Tables'!H79/(1+'Exchange rate'!UK_vat_rate))*1.25*0.9165)+1)/1.59)/10,0)*10</f>
        <v>580</v>
      </c>
      <c r="I77" s="45"/>
    </row>
    <row r="78" spans="1:10">
      <c r="E78" s="127"/>
      <c r="I78" s="45"/>
    </row>
    <row r="79" spans="1:10">
      <c r="E79" s="57"/>
      <c r="I79" s="45"/>
    </row>
    <row r="80" spans="1:10">
      <c r="E80" s="57"/>
      <c r="I80" s="45"/>
    </row>
    <row r="81" spans="1:10">
      <c r="E81" s="57"/>
      <c r="I81" s="45"/>
    </row>
    <row r="82" spans="1:10" ht="49.35" customHeight="1">
      <c r="E82" s="23"/>
      <c r="I82" s="45"/>
      <c r="J82" s="23"/>
    </row>
    <row r="83" spans="1:10" ht="49.35" customHeight="1">
      <c r="A83" s="39"/>
      <c r="B83" s="25" t="s">
        <v>450</v>
      </c>
      <c r="C83" s="50"/>
      <c r="D83" s="50"/>
      <c r="E83" s="41"/>
      <c r="F83" s="42"/>
      <c r="G83" s="41"/>
      <c r="H83" s="41"/>
      <c r="I83" s="41"/>
      <c r="J83" s="41"/>
    </row>
    <row r="84" spans="1:10" s="37" customFormat="1" ht="26.1" customHeight="1">
      <c r="A84" s="32"/>
      <c r="B84" s="32" t="s">
        <v>8</v>
      </c>
      <c r="C84" s="32"/>
      <c r="D84" s="32"/>
      <c r="E84" s="33" t="s">
        <v>0</v>
      </c>
      <c r="F84" s="97" t="s">
        <v>79</v>
      </c>
      <c r="G84" s="34" t="s">
        <v>635</v>
      </c>
      <c r="H84" s="35" t="s">
        <v>264</v>
      </c>
      <c r="I84" s="643" t="s">
        <v>114</v>
      </c>
      <c r="J84" s="36"/>
    </row>
    <row r="85" spans="1:10" ht="42">
      <c r="E85" s="16"/>
      <c r="F85" s="17" t="s">
        <v>353</v>
      </c>
      <c r="G85" s="16"/>
      <c r="H85" s="16"/>
      <c r="I85" s="620" t="s">
        <v>702</v>
      </c>
      <c r="J85" s="16"/>
    </row>
    <row r="86" spans="1:10">
      <c r="E86" s="16" t="s">
        <v>2</v>
      </c>
      <c r="F86" s="16" t="s">
        <v>100</v>
      </c>
      <c r="G86" s="221">
        <f>ROUNDUP((((('Exchange rate'!Eur_per_GBP*('UK-R-Console Tables'!G88/(1+'Exchange rate'!UK_vat_rate))*1.25)-('Exchange rate'!Eur_per_GBP*('UK-R-Console Tables'!G88/(1+'Exchange rate'!UK_vat_rate))*1.25)*0.25)+1)*0.9165)/10,0)*10</f>
        <v>2610</v>
      </c>
      <c r="H86" s="221">
        <f>ROUNDUP((((('Exchange rate'!Eur_per_GBP*('UK-R-Console Tables'!H88/(1+'Exchange rate'!UK_vat_rate))*1.25)-('Exchange rate'!Eur_per_GBP*('UK-R-Console Tables'!H88/(1+'Exchange rate'!UK_vat_rate))*1.25)*0.25)+1)*0.9165)/10,0)*10</f>
        <v>3380</v>
      </c>
      <c r="I86" s="221">
        <f>ROUNDUP((((('Exchange rate'!Eur_per_GBP*('UK-R-Console Tables'!I88/(1+'Exchange rate'!UK_vat_rate))*1.25)-('Exchange rate'!Eur_per_GBP*('UK-R-Console Tables'!I88/(1+'Exchange rate'!UK_vat_rate))*1.25)*0.25)+1)*0.9165)/10,0)*10</f>
        <v>4160</v>
      </c>
      <c r="J86" s="47"/>
    </row>
    <row r="87" spans="1:10">
      <c r="E87" s="16" t="s">
        <v>3</v>
      </c>
      <c r="F87" s="16" t="s">
        <v>451</v>
      </c>
      <c r="G87" s="221">
        <f>ROUNDUP((((('Exchange rate'!Eur_per_GBP*('UK-R-Console Tables'!G89/(1+'Exchange rate'!UK_vat_rate))*1.25)-('Exchange rate'!Eur_per_GBP*('UK-R-Console Tables'!G89/(1+'Exchange rate'!UK_vat_rate))*1.25)*0.25)+1)*0.9165)/10,0)*10</f>
        <v>2870</v>
      </c>
      <c r="H87" s="221">
        <f>ROUNDUP((((('Exchange rate'!Eur_per_GBP*('UK-R-Console Tables'!H89/(1+'Exchange rate'!UK_vat_rate))*1.25)-('Exchange rate'!Eur_per_GBP*('UK-R-Console Tables'!H89/(1+'Exchange rate'!UK_vat_rate))*1.25)*0.25)+1)*0.9165)/10,0)*10</f>
        <v>3730</v>
      </c>
      <c r="I87" s="221">
        <f>ROUNDUP((((('Exchange rate'!Eur_per_GBP*('UK-R-Console Tables'!I89/(1+'Exchange rate'!UK_vat_rate))*1.25)-('Exchange rate'!Eur_per_GBP*('UK-R-Console Tables'!I89/(1+'Exchange rate'!UK_vat_rate))*1.25)*0.25)+1)*0.9165)/10,0)*10</f>
        <v>4580</v>
      </c>
      <c r="J87" s="47"/>
    </row>
    <row r="88" spans="1:10">
      <c r="E88" s="16" t="s">
        <v>4</v>
      </c>
      <c r="F88" s="16" t="s">
        <v>98</v>
      </c>
      <c r="G88" s="221">
        <f>ROUNDUP((((('Exchange rate'!Eur_per_GBP*('UK-R-Console Tables'!G90/(1+'Exchange rate'!UK_vat_rate))*1.25)-('Exchange rate'!Eur_per_GBP*('UK-R-Console Tables'!G90/(1+'Exchange rate'!UK_vat_rate))*1.25)*0.25)+1)*0.9165)/10,0)*10</f>
        <v>3300</v>
      </c>
      <c r="H88" s="221">
        <f>ROUNDUP((((('Exchange rate'!Eur_per_GBP*('UK-R-Console Tables'!H90/(1+'Exchange rate'!UK_vat_rate))*1.25)-('Exchange rate'!Eur_per_GBP*('UK-R-Console Tables'!H90/(1+'Exchange rate'!UK_vat_rate))*1.25)*0.25)+1)*0.9165)/10,0)*10</f>
        <v>4280</v>
      </c>
      <c r="I88" s="221">
        <f>ROUNDUP((((('Exchange rate'!Eur_per_GBP*('UK-R-Console Tables'!I90/(1+'Exchange rate'!UK_vat_rate))*1.25)-('Exchange rate'!Eur_per_GBP*('UK-R-Console Tables'!I90/(1+'Exchange rate'!UK_vat_rate))*1.25)*0.25)+1)*0.9165)/10,0)*10</f>
        <v>5260</v>
      </c>
      <c r="J88" s="47"/>
    </row>
    <row r="89" spans="1:10">
      <c r="E89" s="16"/>
    </row>
    <row r="90" spans="1:10">
      <c r="F90" s="16"/>
      <c r="G90" s="20"/>
      <c r="H90" s="20"/>
      <c r="I90" s="44"/>
      <c r="J90" s="44"/>
    </row>
    <row r="91" spans="1:10">
      <c r="E91" s="176" t="s">
        <v>22</v>
      </c>
    </row>
    <row r="92" spans="1:10">
      <c r="E92" s="132"/>
    </row>
    <row r="94" spans="1:10">
      <c r="E94" s="82" t="s">
        <v>200</v>
      </c>
      <c r="F94" s="164"/>
      <c r="G94" s="79"/>
      <c r="H94" s="372">
        <f>ROUNDUP(((('Exchange rate'!Eur_per_GBP*('UK-R-Console Tables'!H96/(1+'Exchange rate'!UK_vat_rate))*1.25*0.9165)+1)/1.59)/10,0)*10</f>
        <v>580</v>
      </c>
      <c r="I94" s="45"/>
    </row>
    <row r="95" spans="1:10">
      <c r="E95" s="127"/>
      <c r="I95" s="45"/>
    </row>
    <row r="96" spans="1:10">
      <c r="E96" s="57"/>
      <c r="I96" s="45"/>
    </row>
    <row r="97" spans="1:10">
      <c r="E97" s="57"/>
      <c r="I97" s="45"/>
    </row>
    <row r="98" spans="1:10" ht="66" customHeight="1">
      <c r="E98" s="57"/>
      <c r="I98" s="45"/>
    </row>
    <row r="99" spans="1:10">
      <c r="E99" s="23"/>
      <c r="I99" s="45"/>
      <c r="J99" s="23"/>
    </row>
    <row r="100" spans="1:10" ht="49.35" customHeight="1">
      <c r="A100" s="39"/>
      <c r="B100" s="354" t="s">
        <v>40</v>
      </c>
      <c r="C100" s="50"/>
      <c r="D100" s="50"/>
      <c r="E100" s="41"/>
      <c r="F100" s="42"/>
      <c r="G100" s="41"/>
      <c r="H100" s="41"/>
      <c r="I100" s="41"/>
      <c r="J100" s="41"/>
    </row>
    <row r="101" spans="1:10" s="37" customFormat="1" ht="26.1" customHeight="1">
      <c r="A101" s="32"/>
      <c r="B101" s="32" t="s">
        <v>8</v>
      </c>
      <c r="C101" s="32"/>
      <c r="D101" s="32"/>
      <c r="E101" s="33" t="s">
        <v>0</v>
      </c>
      <c r="F101" s="97" t="s">
        <v>79</v>
      </c>
      <c r="G101" s="34" t="s">
        <v>346</v>
      </c>
      <c r="H101" s="700" t="s">
        <v>115</v>
      </c>
      <c r="I101" s="701"/>
      <c r="J101" s="36"/>
    </row>
    <row r="102" spans="1:10">
      <c r="A102" s="60"/>
      <c r="B102" s="60"/>
      <c r="C102" s="60"/>
      <c r="D102" s="60"/>
      <c r="E102" s="48"/>
      <c r="F102" s="52" t="s">
        <v>117</v>
      </c>
      <c r="G102" s="48"/>
      <c r="H102" s="699" t="s">
        <v>702</v>
      </c>
      <c r="I102" s="699"/>
      <c r="J102" s="48"/>
    </row>
    <row r="103" spans="1:10">
      <c r="A103" s="60"/>
      <c r="B103" s="60"/>
      <c r="C103" s="60"/>
      <c r="D103" s="60"/>
      <c r="E103" s="48" t="s">
        <v>2</v>
      </c>
      <c r="F103" s="48" t="s">
        <v>95</v>
      </c>
      <c r="G103" s="221">
        <f>ROUNDUP((((('Exchange rate'!Eur_per_GBP*('UK-R-Console Tables'!G105/(1+'Exchange rate'!UK_vat_rate))*1.25)-('Exchange rate'!Eur_per_GBP*('UK-R-Console Tables'!G105/(1+'Exchange rate'!UK_vat_rate))*1.25)*0.25)+1)*0.9165)/10,0)*10</f>
        <v>2610</v>
      </c>
      <c r="H103" s="404">
        <f>ROUNDUP((((('Exchange rate'!Eur_per_GBP*('UK-R-Console Tables'!H105/(1+'Exchange rate'!UK_vat_rate))*1.25)-('Exchange rate'!Eur_per_GBP*('UK-R-Console Tables'!H105/(1+'Exchange rate'!UK_vat_rate))*1.25)*0.25)+1)*0.9165)/10,0)*10</f>
        <v>4160</v>
      </c>
      <c r="I103" s="400"/>
      <c r="J103" s="49"/>
    </row>
    <row r="104" spans="1:10">
      <c r="A104" s="60"/>
      <c r="B104" s="60"/>
      <c r="C104" s="60"/>
      <c r="D104" s="60"/>
      <c r="E104" s="48" t="s">
        <v>4</v>
      </c>
      <c r="F104" s="48" t="s">
        <v>97</v>
      </c>
      <c r="G104" s="221">
        <f>ROUNDUP((((('Exchange rate'!Eur_per_GBP*('UK-R-Console Tables'!G106/(1+'Exchange rate'!UK_vat_rate))*1.25)-('Exchange rate'!Eur_per_GBP*('UK-R-Console Tables'!G106/(1+'Exchange rate'!UK_vat_rate))*1.25)*0.25)+1)*0.9165)/10,0)*10</f>
        <v>2870</v>
      </c>
      <c r="H104" s="404">
        <f>ROUNDUP((((('Exchange rate'!Eur_per_GBP*('UK-R-Console Tables'!H106/(1+'Exchange rate'!UK_vat_rate))*1.25)-('Exchange rate'!Eur_per_GBP*('UK-R-Console Tables'!H106/(1+'Exchange rate'!UK_vat_rate))*1.25)*0.25)+1)*0.9165)/10,0)*10</f>
        <v>4580</v>
      </c>
      <c r="I104" s="400"/>
      <c r="J104" s="49"/>
    </row>
    <row r="105" spans="1:10">
      <c r="A105" s="60"/>
      <c r="B105" s="60"/>
      <c r="C105" s="60"/>
      <c r="D105" s="60"/>
      <c r="E105" s="48"/>
      <c r="F105" s="48"/>
      <c r="G105" s="60"/>
      <c r="H105" s="60"/>
      <c r="I105" s="49"/>
      <c r="J105" s="49"/>
    </row>
    <row r="106" spans="1:10">
      <c r="A106" s="60"/>
      <c r="B106" s="60"/>
      <c r="C106" s="60"/>
      <c r="D106" s="60"/>
      <c r="E106" s="60"/>
      <c r="F106" s="48"/>
      <c r="G106" s="61"/>
      <c r="H106" s="61"/>
      <c r="I106" s="62"/>
      <c r="J106" s="62"/>
    </row>
    <row r="107" spans="1:10">
      <c r="A107" s="60"/>
      <c r="B107" s="60"/>
      <c r="C107" s="60"/>
      <c r="D107" s="60"/>
      <c r="E107" s="178" t="s">
        <v>22</v>
      </c>
      <c r="F107" s="48"/>
      <c r="G107" s="60"/>
      <c r="H107" s="60"/>
      <c r="I107" s="60"/>
      <c r="J107" s="60"/>
    </row>
    <row r="108" spans="1:10">
      <c r="A108" s="60"/>
      <c r="B108" s="60"/>
      <c r="C108" s="60"/>
      <c r="D108" s="60"/>
      <c r="E108" s="131"/>
      <c r="F108" s="133"/>
      <c r="G108" s="60"/>
      <c r="H108" s="60"/>
      <c r="I108" s="60"/>
      <c r="J108" s="60"/>
    </row>
    <row r="109" spans="1:10">
      <c r="A109" s="60"/>
      <c r="B109" s="60"/>
      <c r="C109" s="60"/>
      <c r="D109" s="60"/>
      <c r="I109" s="60"/>
      <c r="J109" s="60"/>
    </row>
    <row r="110" spans="1:10" ht="27" customHeight="1">
      <c r="E110" s="82" t="s">
        <v>14</v>
      </c>
      <c r="F110" s="180"/>
      <c r="G110" s="179"/>
      <c r="H110" s="372">
        <f>ROUNDUP(((('Exchange rate'!Eur_per_GBP*('UK-R-Console Tables'!H112/(1+'Exchange rate'!UK_vat_rate))*1.25*0.9165)+1)/1.59)/10,0)*10</f>
        <v>580</v>
      </c>
      <c r="I110" s="128"/>
      <c r="J110" s="128"/>
    </row>
    <row r="111" spans="1:10" ht="27" customHeight="1">
      <c r="E111" s="131"/>
      <c r="F111" s="128"/>
      <c r="G111" s="128"/>
      <c r="H111" s="128"/>
      <c r="I111" s="126"/>
      <c r="J111" s="126"/>
    </row>
    <row r="112" spans="1:10">
      <c r="E112" s="131"/>
      <c r="F112" s="126"/>
      <c r="G112" s="126"/>
      <c r="H112" s="126"/>
      <c r="I112" s="45"/>
      <c r="J112" s="23"/>
    </row>
    <row r="113" spans="1:10">
      <c r="F113" s="14"/>
    </row>
    <row r="114" spans="1:10">
      <c r="F114" s="14"/>
    </row>
    <row r="115" spans="1:10" ht="51" customHeight="1">
      <c r="F115" s="14"/>
    </row>
    <row r="116" spans="1:10">
      <c r="F116" s="14"/>
    </row>
    <row r="117" spans="1:10" ht="49.35" customHeight="1">
      <c r="A117" s="39"/>
      <c r="B117" s="354" t="s">
        <v>345</v>
      </c>
      <c r="C117" s="50"/>
      <c r="D117" s="50"/>
      <c r="E117" s="41"/>
      <c r="F117" s="42"/>
      <c r="G117" s="41"/>
      <c r="H117" s="41"/>
      <c r="I117" s="41"/>
      <c r="J117" s="41"/>
    </row>
    <row r="118" spans="1:10" s="37" customFormat="1" ht="26.1" customHeight="1">
      <c r="A118" s="32"/>
      <c r="B118" s="32" t="s">
        <v>8</v>
      </c>
      <c r="C118" s="32"/>
      <c r="D118" s="32"/>
      <c r="E118" s="33" t="s">
        <v>0</v>
      </c>
      <c r="F118" s="97" t="s">
        <v>79</v>
      </c>
      <c r="G118" s="34" t="s">
        <v>346</v>
      </c>
      <c r="H118" s="700" t="s">
        <v>115</v>
      </c>
      <c r="I118" s="701"/>
      <c r="J118" s="36"/>
    </row>
    <row r="119" spans="1:10">
      <c r="A119" s="60"/>
      <c r="B119" s="60"/>
      <c r="C119" s="60"/>
      <c r="D119" s="60"/>
      <c r="E119" s="48"/>
      <c r="F119" s="52" t="s">
        <v>117</v>
      </c>
      <c r="G119" s="48"/>
      <c r="H119" s="699" t="s">
        <v>702</v>
      </c>
      <c r="I119" s="699"/>
      <c r="J119" s="48"/>
    </row>
    <row r="120" spans="1:10">
      <c r="A120" s="60"/>
      <c r="B120" s="60"/>
      <c r="C120" s="60"/>
      <c r="D120" s="60"/>
      <c r="E120" s="16" t="s">
        <v>2</v>
      </c>
      <c r="F120" s="16" t="s">
        <v>95</v>
      </c>
      <c r="G120" s="221">
        <f>ROUNDUP((((('Exchange rate'!Eur_per_GBP*('UK-R-Console Tables'!G122/(1+'Exchange rate'!UK_vat_rate))*1.25)-('Exchange rate'!Eur_per_GBP*('UK-R-Console Tables'!G122/(1+'Exchange rate'!UK_vat_rate))*1.25)*0.25)+1)*0.9165)/10,0)*10</f>
        <v>2330</v>
      </c>
      <c r="H120" s="404">
        <f>ROUNDUP((((('Exchange rate'!Eur_per_GBP*('UK-R-Console Tables'!H122/(1+'Exchange rate'!UK_vat_rate))*1.25)-('Exchange rate'!Eur_per_GBP*('UK-R-Console Tables'!H122/(1+'Exchange rate'!UK_vat_rate))*1.25)*0.25)+1)*0.9165)/10,0)*10</f>
        <v>3730</v>
      </c>
      <c r="I120" s="400"/>
      <c r="J120" s="49"/>
    </row>
    <row r="121" spans="1:10">
      <c r="A121" s="60"/>
      <c r="B121" s="60"/>
      <c r="C121" s="60"/>
      <c r="D121" s="60"/>
      <c r="E121" s="16" t="s">
        <v>3</v>
      </c>
      <c r="F121" s="16" t="s">
        <v>97</v>
      </c>
      <c r="G121" s="221">
        <f>ROUNDUP((((('Exchange rate'!Eur_per_GBP*('UK-R-Console Tables'!G123/(1+'Exchange rate'!UK_vat_rate))*1.25)-('Exchange rate'!Eur_per_GBP*('UK-R-Console Tables'!G123/(1+'Exchange rate'!UK_vat_rate))*1.25)*0.25)+1)*0.9165)/10,0)*10</f>
        <v>2570</v>
      </c>
      <c r="H121" s="404">
        <f>ROUNDUP((((('Exchange rate'!Eur_per_GBP*('UK-R-Console Tables'!H123/(1+'Exchange rate'!UK_vat_rate))*1.25)-('Exchange rate'!Eur_per_GBP*('UK-R-Console Tables'!H123/(1+'Exchange rate'!UK_vat_rate))*1.25)*0.25)+1)*0.9165)/10,0)*10</f>
        <v>4100</v>
      </c>
      <c r="I121" s="400"/>
      <c r="J121" s="49"/>
    </row>
    <row r="122" spans="1:10">
      <c r="A122" s="60"/>
      <c r="B122" s="60"/>
      <c r="C122" s="60"/>
      <c r="D122" s="60"/>
      <c r="E122" s="16" t="s">
        <v>4</v>
      </c>
      <c r="F122" s="16" t="s">
        <v>98</v>
      </c>
      <c r="G122" s="221">
        <f>ROUNDUP((((('Exchange rate'!Eur_per_GBP*('UK-R-Console Tables'!G124/(1+'Exchange rate'!UK_vat_rate))*1.25)-('Exchange rate'!Eur_per_GBP*('UK-R-Console Tables'!G124/(1+'Exchange rate'!UK_vat_rate))*1.25)*0.25)+1)*0.9165)/10,0)*10</f>
        <v>2950</v>
      </c>
      <c r="H122" s="404">
        <f>ROUNDUP((((('Exchange rate'!Eur_per_GBP*('UK-R-Console Tables'!H124/(1+'Exchange rate'!UK_vat_rate))*1.25)-('Exchange rate'!Eur_per_GBP*('UK-R-Console Tables'!H124/(1+'Exchange rate'!UK_vat_rate))*1.25)*0.25)+1)*0.9165)/10,0)*10</f>
        <v>4710</v>
      </c>
      <c r="I122" s="400"/>
      <c r="J122" s="49"/>
    </row>
    <row r="123" spans="1:10">
      <c r="A123" s="60"/>
      <c r="B123" s="60"/>
      <c r="C123" s="60"/>
      <c r="D123" s="60"/>
      <c r="E123" s="60"/>
      <c r="F123" s="48"/>
      <c r="G123" s="65"/>
      <c r="H123" s="61"/>
      <c r="I123" s="62"/>
      <c r="J123" s="62"/>
    </row>
    <row r="124" spans="1:10">
      <c r="A124" s="60"/>
      <c r="B124" s="60"/>
      <c r="C124" s="60"/>
      <c r="D124" s="60"/>
      <c r="E124" s="178" t="s">
        <v>22</v>
      </c>
      <c r="F124" s="48"/>
      <c r="G124" s="60"/>
      <c r="H124" s="60"/>
      <c r="I124" s="60"/>
      <c r="J124" s="60"/>
    </row>
    <row r="125" spans="1:10">
      <c r="A125" s="60"/>
      <c r="B125" s="60"/>
      <c r="C125" s="60"/>
      <c r="D125" s="60"/>
      <c r="E125" s="131"/>
      <c r="F125" s="133"/>
      <c r="G125" s="60"/>
      <c r="H125" s="60"/>
      <c r="I125" s="60"/>
      <c r="J125" s="60"/>
    </row>
    <row r="126" spans="1:10">
      <c r="A126" s="60"/>
      <c r="B126" s="60"/>
      <c r="C126" s="60"/>
      <c r="D126" s="60"/>
      <c r="I126" s="60"/>
      <c r="J126" s="60"/>
    </row>
    <row r="127" spans="1:10" ht="27" customHeight="1">
      <c r="E127" s="82" t="s">
        <v>14</v>
      </c>
      <c r="F127" s="180"/>
      <c r="G127" s="179"/>
      <c r="H127" s="372">
        <f>ROUNDUP(((('Exchange rate'!Eur_per_GBP*('UK-R-Console Tables'!H129/(1+'Exchange rate'!UK_vat_rate))*1.25*0.9165)+1)/1.59)/10,0)*10</f>
        <v>580</v>
      </c>
      <c r="I127" s="128"/>
      <c r="J127" s="128"/>
    </row>
    <row r="128" spans="1:10" ht="27" customHeight="1">
      <c r="E128" s="131"/>
      <c r="F128" s="128"/>
      <c r="G128" s="128"/>
      <c r="H128" s="128"/>
      <c r="I128" s="126"/>
      <c r="J128" s="126"/>
    </row>
    <row r="129" spans="1:10">
      <c r="E129" s="131"/>
      <c r="F129" s="126"/>
      <c r="G129" s="126"/>
      <c r="H129" s="126"/>
      <c r="I129" s="45"/>
      <c r="J129" s="23"/>
    </row>
    <row r="130" spans="1:10">
      <c r="F130" s="14"/>
    </row>
    <row r="131" spans="1:10">
      <c r="F131" s="14"/>
    </row>
    <row r="132" spans="1:10" ht="49.35" customHeight="1">
      <c r="A132" s="39" t="s">
        <v>23</v>
      </c>
      <c r="B132" s="354" t="s">
        <v>30</v>
      </c>
      <c r="C132" s="50"/>
      <c r="D132" s="50"/>
      <c r="E132" s="41"/>
      <c r="F132" s="42"/>
      <c r="G132" s="41"/>
      <c r="H132" s="41"/>
      <c r="I132" s="41"/>
      <c r="J132" s="41"/>
    </row>
    <row r="133" spans="1:10" s="37" customFormat="1" ht="26.1" customHeight="1">
      <c r="A133" s="32"/>
      <c r="B133" s="32" t="s">
        <v>8</v>
      </c>
      <c r="C133" s="32"/>
      <c r="D133" s="32"/>
      <c r="E133" s="33" t="s">
        <v>0</v>
      </c>
      <c r="F133" s="97" t="s">
        <v>79</v>
      </c>
      <c r="G133" s="34" t="s">
        <v>346</v>
      </c>
      <c r="H133" s="700" t="s">
        <v>115</v>
      </c>
      <c r="I133" s="701"/>
      <c r="J133" s="36"/>
    </row>
    <row r="134" spans="1:10">
      <c r="E134" s="16"/>
      <c r="F134" s="52" t="s">
        <v>117</v>
      </c>
      <c r="G134" s="16"/>
      <c r="H134" s="699" t="s">
        <v>702</v>
      </c>
      <c r="I134" s="699"/>
      <c r="J134" s="16"/>
    </row>
    <row r="135" spans="1:10">
      <c r="E135" s="16" t="s">
        <v>2</v>
      </c>
      <c r="F135" s="16" t="s">
        <v>96</v>
      </c>
      <c r="G135" s="221">
        <f>ROUNDUP((((('Exchange rate'!Eur_per_GBP*('UK-R-Console Tables'!G135/(1+'Exchange rate'!UK_vat_rate))*1.25)-('Exchange rate'!Eur_per_GBP*('UK-R-Console Tables'!G135/(1+'Exchange rate'!UK_vat_rate))*1.25)*0.25)+1)*0.9165)/10,0)*10</f>
        <v>2680</v>
      </c>
      <c r="H135" s="404">
        <f>ROUNDUP((((('Exchange rate'!Eur_per_GBP*('UK-R-Console Tables'!H135/(1+'Exchange rate'!UK_vat_rate))*1.25)-('Exchange rate'!Eur_per_GBP*('UK-R-Console Tables'!H135/(1+'Exchange rate'!UK_vat_rate))*1.25)*0.25)+1)*0.9165)/10,0)*10</f>
        <v>3850</v>
      </c>
      <c r="I135" s="400"/>
      <c r="J135" s="47"/>
    </row>
    <row r="136" spans="1:10">
      <c r="E136" s="16" t="s">
        <v>3</v>
      </c>
      <c r="F136" s="16" t="s">
        <v>95</v>
      </c>
      <c r="G136" s="221">
        <f>ROUNDUP((((('Exchange rate'!Eur_per_GBP*('UK-R-Console Tables'!G136/(1+'Exchange rate'!UK_vat_rate))*1.25)-('Exchange rate'!Eur_per_GBP*('UK-R-Console Tables'!G136/(1+'Exchange rate'!UK_vat_rate))*1.25)*0.25)+1)*0.9165)/10,0)*10</f>
        <v>2870</v>
      </c>
      <c r="H136" s="404">
        <f>ROUNDUP((((('Exchange rate'!Eur_per_GBP*('UK-R-Console Tables'!H136/(1+'Exchange rate'!UK_vat_rate))*1.25)-('Exchange rate'!Eur_per_GBP*('UK-R-Console Tables'!H136/(1+'Exchange rate'!UK_vat_rate))*1.25)*0.25)+1)*0.9165)/10,0)*10</f>
        <v>4470</v>
      </c>
      <c r="I136" s="400"/>
      <c r="J136" s="47"/>
    </row>
    <row r="137" spans="1:10">
      <c r="E137" s="16" t="s">
        <v>4</v>
      </c>
      <c r="F137" s="16" t="s">
        <v>97</v>
      </c>
      <c r="G137" s="221">
        <f>ROUNDUP((((('Exchange rate'!Eur_per_GBP*('UK-R-Console Tables'!G137/(1+'Exchange rate'!UK_vat_rate))*1.25)-('Exchange rate'!Eur_per_GBP*('UK-R-Console Tables'!G137/(1+'Exchange rate'!UK_vat_rate))*1.25)*0.25)+1)*0.9165)/10,0)*10</f>
        <v>3490</v>
      </c>
      <c r="H137" s="404">
        <f>ROUNDUP((((('Exchange rate'!Eur_per_GBP*('UK-R-Console Tables'!H137/(1+'Exchange rate'!UK_vat_rate))*1.25)-('Exchange rate'!Eur_per_GBP*('UK-R-Console Tables'!H137/(1+'Exchange rate'!UK_vat_rate))*1.25)*0.25)+1)*0.9165)/10,0)*10</f>
        <v>4970</v>
      </c>
      <c r="I137" s="400"/>
      <c r="J137" s="47"/>
    </row>
    <row r="138" spans="1:10">
      <c r="E138" s="16" t="s">
        <v>5</v>
      </c>
      <c r="F138" s="16" t="s">
        <v>98</v>
      </c>
      <c r="G138" s="221">
        <f>ROUNDUP((((('Exchange rate'!Eur_per_GBP*('UK-R-Console Tables'!G138/(1+'Exchange rate'!UK_vat_rate))*1.25)-('Exchange rate'!Eur_per_GBP*('UK-R-Console Tables'!G138/(1+'Exchange rate'!UK_vat_rate))*1.25)*0.25)+1)*0.9165)/10,0)*10</f>
        <v>3950</v>
      </c>
      <c r="H138" s="404">
        <f>ROUNDUP((((('Exchange rate'!Eur_per_GBP*('UK-R-Console Tables'!H138/(1+'Exchange rate'!UK_vat_rate))*1.25)-('Exchange rate'!Eur_per_GBP*('UK-R-Console Tables'!H138/(1+'Exchange rate'!UK_vat_rate))*1.25)*0.25)+1)*0.9165)/10,0)*10</f>
        <v>6200</v>
      </c>
      <c r="I138" s="400"/>
      <c r="J138" s="47"/>
    </row>
    <row r="139" spans="1:10">
      <c r="E139" s="16"/>
      <c r="H139" s="55"/>
      <c r="I139" s="55"/>
      <c r="J139" s="47"/>
    </row>
    <row r="140" spans="1:10">
      <c r="F140" s="16"/>
      <c r="G140" s="20"/>
      <c r="H140" s="20"/>
      <c r="I140" s="44"/>
      <c r="J140" s="44"/>
    </row>
    <row r="141" spans="1:10">
      <c r="E141" s="176" t="s">
        <v>22</v>
      </c>
    </row>
    <row r="142" spans="1:10">
      <c r="E142" s="131"/>
    </row>
    <row r="144" spans="1:10">
      <c r="E144" s="82" t="s">
        <v>14</v>
      </c>
      <c r="F144" s="164"/>
      <c r="G144" s="79"/>
      <c r="H144" s="372">
        <f>ROUNDUP(((('Exchange rate'!Eur_per_GBP*('UK-R-Console Tables'!H144/(1+'Exchange rate'!UK_vat_rate))*1.25*0.9165)+1)/1.59)/10,0)*10</f>
        <v>580</v>
      </c>
    </row>
    <row r="145" spans="1:10">
      <c r="E145" s="131"/>
    </row>
    <row r="146" spans="1:10" ht="72" customHeight="1">
      <c r="E146" s="131"/>
      <c r="I146" s="45"/>
    </row>
    <row r="147" spans="1:10" ht="49.35" customHeight="1">
      <c r="A147" s="39"/>
      <c r="B147" s="354" t="s">
        <v>34</v>
      </c>
      <c r="C147" s="359"/>
      <c r="D147" s="50"/>
      <c r="E147" s="41"/>
      <c r="F147" s="42"/>
      <c r="G147" s="41"/>
      <c r="H147" s="41"/>
      <c r="I147" s="41"/>
      <c r="J147" s="41"/>
    </row>
    <row r="148" spans="1:10" s="37" customFormat="1" ht="26.1" customHeight="1">
      <c r="A148" s="32"/>
      <c r="B148" s="32" t="s">
        <v>8</v>
      </c>
      <c r="C148" s="32"/>
      <c r="D148" s="32"/>
      <c r="E148" s="33" t="s">
        <v>0</v>
      </c>
      <c r="F148" s="97" t="s">
        <v>79</v>
      </c>
      <c r="G148" s="34" t="s">
        <v>346</v>
      </c>
      <c r="H148" s="34" t="s">
        <v>82</v>
      </c>
      <c r="I148" s="38"/>
      <c r="J148" s="36"/>
    </row>
    <row r="149" spans="1:10">
      <c r="E149" s="16"/>
      <c r="F149" s="52" t="s">
        <v>117</v>
      </c>
      <c r="G149" s="16"/>
      <c r="H149" s="16"/>
      <c r="I149" s="59"/>
      <c r="J149" s="59"/>
    </row>
    <row r="150" spans="1:10">
      <c r="E150" s="16" t="s">
        <v>2</v>
      </c>
      <c r="F150" s="16" t="s">
        <v>96</v>
      </c>
      <c r="G150" s="45">
        <v>1320</v>
      </c>
      <c r="H150" s="65">
        <v>2660</v>
      </c>
      <c r="I150" s="18"/>
      <c r="J150" s="23"/>
    </row>
    <row r="151" spans="1:10">
      <c r="E151" s="16" t="s">
        <v>3</v>
      </c>
      <c r="F151" s="16" t="s">
        <v>590</v>
      </c>
      <c r="G151" s="45">
        <v>1480</v>
      </c>
      <c r="H151" s="65">
        <v>3000</v>
      </c>
      <c r="I151" s="18"/>
      <c r="J151" s="23"/>
    </row>
    <row r="152" spans="1:10">
      <c r="E152" s="16" t="s">
        <v>4</v>
      </c>
      <c r="F152" s="16" t="s">
        <v>588</v>
      </c>
      <c r="G152" s="45">
        <v>1650</v>
      </c>
      <c r="H152" s="65">
        <v>3330</v>
      </c>
      <c r="I152" s="18"/>
      <c r="J152" s="23"/>
    </row>
    <row r="153" spans="1:10">
      <c r="E153" s="16" t="s">
        <v>5</v>
      </c>
      <c r="F153" s="16" t="s">
        <v>589</v>
      </c>
      <c r="G153" s="45">
        <v>2020</v>
      </c>
      <c r="H153" s="65">
        <v>4100</v>
      </c>
      <c r="I153" s="18"/>
      <c r="J153" s="23"/>
    </row>
    <row r="154" spans="1:10">
      <c r="E154" s="16"/>
      <c r="I154" s="44"/>
      <c r="J154" s="23"/>
    </row>
    <row r="155" spans="1:10">
      <c r="F155" s="16"/>
      <c r="G155" s="20"/>
      <c r="H155" s="20"/>
      <c r="J155" s="23"/>
    </row>
    <row r="156" spans="1:10">
      <c r="E156" s="176" t="s">
        <v>22</v>
      </c>
      <c r="J156" s="23"/>
    </row>
    <row r="157" spans="1:10">
      <c r="E157" s="131"/>
      <c r="J157" s="23"/>
    </row>
    <row r="158" spans="1:10">
      <c r="I158" s="45"/>
      <c r="J158" s="23"/>
    </row>
    <row r="159" spans="1:10">
      <c r="E159" s="82" t="s">
        <v>14</v>
      </c>
      <c r="F159" s="164"/>
      <c r="G159" s="79"/>
      <c r="H159" s="372">
        <f>ROUNDUP(((('Exchange rate'!Eur_per_GBP*('UK-R-Console Tables'!H159/(1+'Exchange rate'!UK_vat_rate))*1.25*0.9165)+1)/1.59)/10,0)*10</f>
        <v>390</v>
      </c>
      <c r="I159" s="45"/>
      <c r="J159" s="23"/>
    </row>
    <row r="160" spans="1:10" ht="48.75" customHeight="1">
      <c r="E160" s="131"/>
      <c r="I160" s="45"/>
      <c r="J160" s="23"/>
    </row>
    <row r="161" spans="1:10">
      <c r="E161" s="131"/>
      <c r="I161" s="45"/>
      <c r="J161" s="23"/>
    </row>
    <row r="162" spans="1:10">
      <c r="E162" s="24"/>
      <c r="I162" s="45"/>
      <c r="J162" s="23"/>
    </row>
    <row r="163" spans="1:10">
      <c r="E163" s="24"/>
      <c r="I163" s="45"/>
      <c r="J163" s="23"/>
    </row>
    <row r="164" spans="1:10" ht="49.35" customHeight="1">
      <c r="A164" s="39"/>
      <c r="B164" s="354" t="s">
        <v>35</v>
      </c>
      <c r="C164" s="50"/>
      <c r="D164" s="50"/>
      <c r="E164" s="41"/>
      <c r="F164" s="42"/>
      <c r="G164" s="41"/>
      <c r="H164" s="41"/>
      <c r="I164" s="41"/>
      <c r="J164" s="41"/>
    </row>
    <row r="165" spans="1:10" s="37" customFormat="1" ht="26.1" customHeight="1">
      <c r="A165" s="32"/>
      <c r="B165" s="32" t="s">
        <v>259</v>
      </c>
      <c r="C165" s="32"/>
      <c r="D165" s="32"/>
      <c r="E165" s="33" t="s">
        <v>0</v>
      </c>
      <c r="F165" s="97" t="s">
        <v>79</v>
      </c>
      <c r="G165" s="34" t="s">
        <v>346</v>
      </c>
      <c r="H165" s="123" t="s">
        <v>82</v>
      </c>
      <c r="I165" s="36" t="s">
        <v>439</v>
      </c>
      <c r="J165" s="36"/>
    </row>
    <row r="166" spans="1:10" ht="42">
      <c r="E166" s="16"/>
      <c r="F166" s="52" t="s">
        <v>117</v>
      </c>
      <c r="G166" s="218"/>
      <c r="I166" s="616" t="s">
        <v>702</v>
      </c>
      <c r="J166" s="46"/>
    </row>
    <row r="167" spans="1:10">
      <c r="E167" s="16" t="s">
        <v>2</v>
      </c>
      <c r="F167" s="16" t="s">
        <v>96</v>
      </c>
      <c r="G167" s="221">
        <f>ROUNDUP((((('Exchange rate'!Eur_per_GBP*('UK-R-Console Tables'!G167/(1+'Exchange rate'!UK_vat_rate))*1.25)-('Exchange rate'!Eur_per_GBP*('UK-R-Console Tables'!G167/(1+'Exchange rate'!UK_vat_rate))*1.25)*0.25)+1)*0.9165)/10,0)*10</f>
        <v>1160</v>
      </c>
      <c r="H167" s="221">
        <f>ROUNDUP((((('Exchange rate'!Eur_per_GBP*('UK-R-Console Tables'!H167/(1+'Exchange rate'!UK_vat_rate))*1.25)-('Exchange rate'!Eur_per_GBP*('UK-R-Console Tables'!H167/(1+'Exchange rate'!UK_vat_rate))*1.25)*0.25)+1)*0.9165)/10,0)*10</f>
        <v>2220</v>
      </c>
      <c r="I167" s="221">
        <f>ROUNDUP((((('Exchange rate'!Eur_per_GBP*('UK-R-Console Tables'!I167/(1+'Exchange rate'!UK_vat_rate))*1.25)-('Exchange rate'!Eur_per_GBP*('UK-R-Console Tables'!I167/(1+'Exchange rate'!UK_vat_rate))*1.25)*0.25)+1)*0.9165)/10,0)*10</f>
        <v>2310</v>
      </c>
    </row>
    <row r="168" spans="1:10">
      <c r="E168" s="16" t="s">
        <v>3</v>
      </c>
      <c r="F168" s="16" t="s">
        <v>590</v>
      </c>
      <c r="G168" s="221">
        <f>ROUNDUP((((('Exchange rate'!Eur_per_GBP*('UK-R-Console Tables'!G168/(1+'Exchange rate'!UK_vat_rate))*1.25)-('Exchange rate'!Eur_per_GBP*('UK-R-Console Tables'!G168/(1+'Exchange rate'!UK_vat_rate))*1.25)*0.25)+1)*0.9165)/10,0)*10</f>
        <v>1390</v>
      </c>
      <c r="H168" s="221">
        <f>ROUNDUP((((('Exchange rate'!Eur_per_GBP*('UK-R-Console Tables'!H168/(1+'Exchange rate'!UK_vat_rate))*1.25)-('Exchange rate'!Eur_per_GBP*('UK-R-Console Tables'!H168/(1+'Exchange rate'!UK_vat_rate))*1.25)*0.25)+1)*0.9165)/10,0)*10</f>
        <v>2670</v>
      </c>
      <c r="I168" s="221">
        <f>ROUNDUP((((('Exchange rate'!Eur_per_GBP*('UK-R-Console Tables'!I168/(1+'Exchange rate'!UK_vat_rate))*1.25)-('Exchange rate'!Eur_per_GBP*('UK-R-Console Tables'!I168/(1+'Exchange rate'!UK_vat_rate))*1.25)*0.25)+1)*0.9165)/10,0)*10</f>
        <v>2760</v>
      </c>
    </row>
    <row r="169" spans="1:10">
      <c r="E169" s="16" t="s">
        <v>4</v>
      </c>
      <c r="F169" s="16" t="s">
        <v>588</v>
      </c>
      <c r="G169" s="221">
        <f>ROUNDUP((((('Exchange rate'!Eur_per_GBP*('UK-R-Console Tables'!G169/(1+'Exchange rate'!UK_vat_rate))*1.25)-('Exchange rate'!Eur_per_GBP*('UK-R-Console Tables'!G169/(1+'Exchange rate'!UK_vat_rate))*1.25)*0.25)+1)*0.9165)/10,0)*10</f>
        <v>1960</v>
      </c>
      <c r="H169" s="221">
        <f>ROUNDUP((((('Exchange rate'!Eur_per_GBP*('UK-R-Console Tables'!H169/(1+'Exchange rate'!UK_vat_rate))*1.25)-('Exchange rate'!Eur_per_GBP*('UK-R-Console Tables'!H169/(1+'Exchange rate'!UK_vat_rate))*1.25)*0.25)+1)*0.9165)/10,0)*10</f>
        <v>3750</v>
      </c>
      <c r="I169" s="221">
        <f>ROUNDUP((((('Exchange rate'!Eur_per_GBP*('UK-R-Console Tables'!I169/(1+'Exchange rate'!UK_vat_rate))*1.25)-('Exchange rate'!Eur_per_GBP*('UK-R-Console Tables'!I169/(1+'Exchange rate'!UK_vat_rate))*1.25)*0.25)+1)*0.9165)/10,0)*10</f>
        <v>3890</v>
      </c>
    </row>
    <row r="170" spans="1:10">
      <c r="E170" s="16" t="s">
        <v>5</v>
      </c>
      <c r="F170" s="16" t="s">
        <v>589</v>
      </c>
      <c r="G170" s="221">
        <f>ROUNDUP((((('Exchange rate'!Eur_per_GBP*('UK-R-Console Tables'!G170/(1+'Exchange rate'!UK_vat_rate))*1.25)-('Exchange rate'!Eur_per_GBP*('UK-R-Console Tables'!G170/(1+'Exchange rate'!UK_vat_rate))*1.25)*0.25)+1)*0.9165)/10,0)*10</f>
        <v>2940</v>
      </c>
      <c r="H170" s="221">
        <f>ROUNDUP((((('Exchange rate'!Eur_per_GBP*('UK-R-Console Tables'!H170/(1+'Exchange rate'!UK_vat_rate))*1.25)-('Exchange rate'!Eur_per_GBP*('UK-R-Console Tables'!H170/(1+'Exchange rate'!UK_vat_rate))*1.25)*0.25)+1)*0.9165)/10,0)*10</f>
        <v>5650</v>
      </c>
      <c r="I170" s="221">
        <f>ROUNDUP((((('Exchange rate'!Eur_per_GBP*('UK-R-Console Tables'!I170/(1+'Exchange rate'!UK_vat_rate))*1.25)-('Exchange rate'!Eur_per_GBP*('UK-R-Console Tables'!I170/(1+'Exchange rate'!UK_vat_rate))*1.25)*0.25)+1)*0.9165)/10,0)*10</f>
        <v>5870</v>
      </c>
    </row>
    <row r="171" spans="1:10">
      <c r="E171" s="16"/>
    </row>
    <row r="172" spans="1:10">
      <c r="F172" s="16"/>
      <c r="G172" s="20"/>
      <c r="H172" s="20"/>
    </row>
    <row r="173" spans="1:10">
      <c r="E173" s="176" t="s">
        <v>22</v>
      </c>
    </row>
    <row r="174" spans="1:10">
      <c r="E174" s="131"/>
    </row>
    <row r="176" spans="1:10">
      <c r="E176" s="82" t="s">
        <v>14</v>
      </c>
      <c r="F176" s="164"/>
      <c r="G176" s="79"/>
      <c r="H176" s="372">
        <f>ROUNDUP(((('Exchange rate'!Eur_per_GBP*('UK-R-Console Tables'!H176/(1+'Exchange rate'!UK_vat_rate))*1.25*0.9165)+1)/1.59)/10,0)*10</f>
        <v>390</v>
      </c>
    </row>
    <row r="177" spans="1:9">
      <c r="E177" s="131"/>
    </row>
    <row r="178" spans="1:9">
      <c r="E178" s="131"/>
    </row>
    <row r="180" spans="1:9">
      <c r="E180" s="24"/>
      <c r="H180" s="256"/>
    </row>
    <row r="181" spans="1:9" ht="21.75" customHeight="1">
      <c r="F181" s="14"/>
    </row>
    <row r="182" spans="1:9" ht="49.35" customHeight="1">
      <c r="A182" s="232"/>
      <c r="B182" s="354" t="s">
        <v>35</v>
      </c>
      <c r="C182" s="359"/>
      <c r="D182" s="4"/>
      <c r="E182" s="233"/>
      <c r="F182" s="42"/>
      <c r="G182" s="41"/>
      <c r="H182" s="41"/>
      <c r="I182" s="41"/>
    </row>
    <row r="183" spans="1:9">
      <c r="A183" s="32"/>
      <c r="B183" s="32" t="s">
        <v>8</v>
      </c>
      <c r="C183" s="32"/>
      <c r="D183" s="32"/>
      <c r="E183" s="33" t="s">
        <v>0</v>
      </c>
      <c r="F183" s="97" t="s">
        <v>79</v>
      </c>
      <c r="G183" s="34" t="s">
        <v>346</v>
      </c>
      <c r="H183" s="34" t="s">
        <v>82</v>
      </c>
      <c r="I183" s="38"/>
    </row>
    <row r="184" spans="1:9">
      <c r="E184" s="16"/>
      <c r="F184" s="52" t="s">
        <v>117</v>
      </c>
      <c r="G184" s="16"/>
      <c r="H184" s="16"/>
      <c r="I184" s="46"/>
    </row>
    <row r="185" spans="1:9">
      <c r="E185" s="16" t="s">
        <v>2</v>
      </c>
      <c r="F185" s="16" t="s">
        <v>96</v>
      </c>
      <c r="G185" s="221">
        <f>ROUNDUP((((('Exchange rate'!Eur_per_GBP*('UK-R-Console Tables'!G186/(1+'Exchange rate'!UK_vat_rate))*1.25)-('Exchange rate'!Eur_per_GBP*('UK-R-Console Tables'!G186/(1+'Exchange rate'!UK_vat_rate))*1.25)*0.25)+1)*0.9165)/10,0)*10</f>
        <v>1080</v>
      </c>
      <c r="H185" s="221">
        <f>ROUNDUP((((('Exchange rate'!Eur_per_GBP*('UK-R-Console Tables'!H186/(1+'Exchange rate'!UK_vat_rate))*1.25)-('Exchange rate'!Eur_per_GBP*('UK-R-Console Tables'!H186/(1+'Exchange rate'!UK_vat_rate))*1.25)*0.25)+1)*0.9165)/10,0)*10</f>
        <v>1980</v>
      </c>
    </row>
    <row r="186" spans="1:9">
      <c r="E186" s="16" t="s">
        <v>3</v>
      </c>
      <c r="F186" s="16" t="s">
        <v>590</v>
      </c>
      <c r="G186" s="221">
        <f>ROUNDUP((((('Exchange rate'!Eur_per_GBP*('UK-R-Console Tables'!G187/(1+'Exchange rate'!UK_vat_rate))*1.25)-('Exchange rate'!Eur_per_GBP*('UK-R-Console Tables'!G187/(1+'Exchange rate'!UK_vat_rate))*1.25)*0.25)+1)*0.9165)/10,0)*10</f>
        <v>1290</v>
      </c>
      <c r="H186" s="221">
        <f>ROUNDUP((((('Exchange rate'!Eur_per_GBP*('UK-R-Console Tables'!H187/(1+'Exchange rate'!UK_vat_rate))*1.25)-('Exchange rate'!Eur_per_GBP*('UK-R-Console Tables'!H187/(1+'Exchange rate'!UK_vat_rate))*1.25)*0.25)+1)*0.9165)/10,0)*10</f>
        <v>2370</v>
      </c>
    </row>
    <row r="187" spans="1:9">
      <c r="E187" s="16" t="s">
        <v>4</v>
      </c>
      <c r="F187" s="16" t="s">
        <v>588</v>
      </c>
      <c r="G187" s="221">
        <f>ROUNDUP((((('Exchange rate'!Eur_per_GBP*('UK-R-Console Tables'!G188/(1+'Exchange rate'!UK_vat_rate))*1.25)-('Exchange rate'!Eur_per_GBP*('UK-R-Console Tables'!G188/(1+'Exchange rate'!UK_vat_rate))*1.25)*0.25)+1)*0.9165)/10,0)*10</f>
        <v>1810</v>
      </c>
      <c r="H187" s="221">
        <f>ROUNDUP((((('Exchange rate'!Eur_per_GBP*('UK-R-Console Tables'!H188/(1+'Exchange rate'!UK_vat_rate))*1.25)-('Exchange rate'!Eur_per_GBP*('UK-R-Console Tables'!H188/(1+'Exchange rate'!UK_vat_rate))*1.25)*0.25)+1)*0.9165)/10,0)*10</f>
        <v>3340</v>
      </c>
    </row>
    <row r="188" spans="1:9">
      <c r="E188" s="16" t="s">
        <v>5</v>
      </c>
      <c r="F188" s="16" t="s">
        <v>589</v>
      </c>
      <c r="G188" s="221">
        <f>ROUNDUP((((('Exchange rate'!Eur_per_GBP*('UK-R-Console Tables'!G189/(1+'Exchange rate'!UK_vat_rate))*1.25)-('Exchange rate'!Eur_per_GBP*('UK-R-Console Tables'!G189/(1+'Exchange rate'!UK_vat_rate))*1.25)*0.25)+1)*0.9165)/10,0)*10</f>
        <v>2730</v>
      </c>
      <c r="H188" s="221">
        <f>ROUNDUP((((('Exchange rate'!Eur_per_GBP*('UK-R-Console Tables'!H189/(1+'Exchange rate'!UK_vat_rate))*1.25)-('Exchange rate'!Eur_per_GBP*('UK-R-Console Tables'!H189/(1+'Exchange rate'!UK_vat_rate))*1.25)*0.25)+1)*0.9165)/10,0)*10</f>
        <v>5020</v>
      </c>
    </row>
    <row r="189" spans="1:9">
      <c r="E189" s="16"/>
    </row>
    <row r="190" spans="1:9">
      <c r="F190" s="16"/>
      <c r="G190" s="20"/>
      <c r="H190" s="20"/>
    </row>
    <row r="191" spans="1:9">
      <c r="E191" s="176" t="s">
        <v>22</v>
      </c>
    </row>
    <row r="192" spans="1:9">
      <c r="E192" s="131"/>
    </row>
    <row r="194" spans="1:10">
      <c r="E194" s="82" t="s">
        <v>14</v>
      </c>
      <c r="F194" s="164"/>
      <c r="G194" s="79"/>
      <c r="H194" s="372">
        <f>ROUNDUP(((('Exchange rate'!Eur_per_GBP*('UK-R-Console Tables'!H195/(1+'Exchange rate'!UK_vat_rate))*1.25*0.9165)+1)/1.59)/10,0)*10</f>
        <v>390</v>
      </c>
    </row>
    <row r="195" spans="1:10">
      <c r="E195" s="131"/>
    </row>
    <row r="196" spans="1:10" ht="63" customHeight="1">
      <c r="E196" s="131"/>
    </row>
    <row r="197" spans="1:10" ht="49.35" customHeight="1">
      <c r="A197" s="39"/>
      <c r="B197" s="25" t="s">
        <v>516</v>
      </c>
      <c r="C197" s="50"/>
      <c r="D197" s="50"/>
      <c r="E197" s="41"/>
      <c r="F197" s="42"/>
      <c r="G197" s="41"/>
      <c r="H197" s="41"/>
      <c r="I197" s="41"/>
      <c r="J197" s="41"/>
    </row>
    <row r="198" spans="1:10">
      <c r="A198" s="32"/>
      <c r="B198" s="32" t="s">
        <v>83</v>
      </c>
      <c r="C198" s="32"/>
      <c r="D198" s="32"/>
      <c r="E198" s="33" t="s">
        <v>0</v>
      </c>
      <c r="F198" s="97" t="s">
        <v>79</v>
      </c>
      <c r="G198" s="34" t="s">
        <v>346</v>
      </c>
      <c r="H198" s="123" t="s">
        <v>114</v>
      </c>
      <c r="I198" s="38"/>
      <c r="J198" s="23"/>
    </row>
    <row r="199" spans="1:10">
      <c r="E199" s="16"/>
      <c r="F199" s="52" t="s">
        <v>119</v>
      </c>
      <c r="G199" s="46"/>
      <c r="H199" s="218" t="s">
        <v>702</v>
      </c>
      <c r="J199" s="23"/>
    </row>
    <row r="200" spans="1:10">
      <c r="E200" s="16" t="s">
        <v>2</v>
      </c>
      <c r="F200" s="48" t="s">
        <v>729</v>
      </c>
      <c r="G200" s="221">
        <f>ROUNDUP((((('Exchange rate'!Eur_per_GBP*('UK-R-Console Tables'!G201/(1+'Exchange rate'!UK_vat_rate))*1.25)-('Exchange rate'!Eur_per_GBP*('UK-R-Console Tables'!G201/(1+'Exchange rate'!UK_vat_rate))*1.25)*0.25)+1)*0.9165)/10,0)*10</f>
        <v>4110</v>
      </c>
      <c r="H200" s="221">
        <f>ROUNDUP((((('Exchange rate'!Eur_per_GBP*('UK-R-Console Tables'!H201/(1+'Exchange rate'!UK_vat_rate))*1.25)-('Exchange rate'!Eur_per_GBP*('UK-R-Console Tables'!H201/(1+'Exchange rate'!UK_vat_rate))*1.25)*0.25)+1)*0.9165)/10,0)*10</f>
        <v>6570</v>
      </c>
      <c r="J200" s="23"/>
    </row>
    <row r="201" spans="1:10">
      <c r="E201" s="16" t="s">
        <v>3</v>
      </c>
      <c r="F201" s="19" t="s">
        <v>745</v>
      </c>
      <c r="G201" s="221">
        <f>ROUNDUP((((('Exchange rate'!Eur_per_GBP*('UK-R-Console Tables'!G202/(1+'Exchange rate'!UK_vat_rate))*1.25)-('Exchange rate'!Eur_per_GBP*('UK-R-Console Tables'!G202/(1+'Exchange rate'!UK_vat_rate))*1.25)*0.25)+1)*0.9165)/10,0)*10</f>
        <v>4380</v>
      </c>
      <c r="H201" s="221">
        <f>ROUNDUP((((('Exchange rate'!Eur_per_GBP*('UK-R-Console Tables'!H202/(1+'Exchange rate'!UK_vat_rate))*1.25)-('Exchange rate'!Eur_per_GBP*('UK-R-Console Tables'!H202/(1+'Exchange rate'!UK_vat_rate))*1.25)*0.25)+1)*0.9165)/10,0)*10</f>
        <v>7010</v>
      </c>
      <c r="I201" s="44"/>
      <c r="J201" s="23"/>
    </row>
    <row r="202" spans="1:10">
      <c r="E202" s="19" t="s">
        <v>4</v>
      </c>
      <c r="F202" s="16" t="s">
        <v>554</v>
      </c>
      <c r="G202" s="221">
        <f>ROUNDUP((((('Exchange rate'!Eur_per_GBP*('UK-R-Console Tables'!G203/(1+'Exchange rate'!UK_vat_rate))*1.25)-('Exchange rate'!Eur_per_GBP*('UK-R-Console Tables'!G203/(1+'Exchange rate'!UK_vat_rate))*1.25)*0.25)+1)*0.9165)/10,0)*10</f>
        <v>4720</v>
      </c>
      <c r="H202" s="221">
        <f>ROUNDUP((((('Exchange rate'!Eur_per_GBP*('UK-R-Console Tables'!H203/(1+'Exchange rate'!UK_vat_rate))*1.25)-('Exchange rate'!Eur_per_GBP*('UK-R-Console Tables'!H203/(1+'Exchange rate'!UK_vat_rate))*1.25)*0.25)+1)*0.9165)/10,0)*10</f>
        <v>7550</v>
      </c>
      <c r="I202" s="44"/>
      <c r="J202" s="23"/>
    </row>
    <row r="203" spans="1:10">
      <c r="E203" s="176" t="s">
        <v>22</v>
      </c>
      <c r="F203" s="67"/>
      <c r="G203" s="67"/>
      <c r="H203" s="9"/>
      <c r="J203" s="23"/>
    </row>
    <row r="204" spans="1:10">
      <c r="E204" s="169"/>
      <c r="F204" s="67"/>
      <c r="G204" s="67"/>
      <c r="H204" s="9"/>
      <c r="J204" s="23"/>
    </row>
    <row r="205" spans="1:10">
      <c r="E205" s="81" t="s">
        <v>14</v>
      </c>
      <c r="F205" s="160"/>
      <c r="G205" s="160"/>
      <c r="H205" s="372">
        <f>ROUNDUP(((('Exchange rate'!Eur_per_GBP*('UK-R-Console Tables'!H207/(1+'Exchange rate'!UK_vat_rate))*1.25*0.9165)+1)/1.59)/10,0)*10</f>
        <v>520</v>
      </c>
      <c r="J205" s="23"/>
    </row>
    <row r="206" spans="1:10">
      <c r="E206" s="24"/>
      <c r="F206" s="67"/>
      <c r="G206" s="67"/>
      <c r="H206" s="143"/>
      <c r="J206" s="23"/>
    </row>
    <row r="207" spans="1:10">
      <c r="E207" s="24" t="s">
        <v>544</v>
      </c>
      <c r="F207" s="67"/>
      <c r="G207" s="67"/>
      <c r="H207" s="549"/>
      <c r="J207" s="23"/>
    </row>
    <row r="208" spans="1:10">
      <c r="E208" s="81" t="s">
        <v>545</v>
      </c>
      <c r="F208" s="164"/>
      <c r="G208" s="79"/>
      <c r="H208" s="372">
        <f>ROUNDUP(((('Exchange rate'!Eur_per_GBP*('UK-R-Console Tables'!H210/(1+'Exchange rate'!UK_vat_rate))*1.25*0.9165)+1)/1.59)/10,0)*10</f>
        <v>1210</v>
      </c>
      <c r="J208" s="23"/>
    </row>
    <row r="209" spans="1:10">
      <c r="E209" s="23"/>
      <c r="H209" s="256"/>
      <c r="J209" s="23"/>
    </row>
    <row r="210" spans="1:10" ht="97.5" customHeight="1">
      <c r="E210" s="369"/>
      <c r="H210" s="256"/>
      <c r="J210" s="23"/>
    </row>
    <row r="211" spans="1:10">
      <c r="E211" s="24"/>
      <c r="H211" s="135"/>
      <c r="J211" s="23"/>
    </row>
    <row r="212" spans="1:10" ht="49.35" customHeight="1">
      <c r="A212" s="39"/>
      <c r="B212" s="25" t="s">
        <v>36</v>
      </c>
      <c r="C212" s="50"/>
      <c r="D212" s="50"/>
      <c r="E212" s="41"/>
      <c r="F212" s="42"/>
      <c r="G212" s="41"/>
      <c r="H212" s="41"/>
      <c r="I212" s="41"/>
      <c r="J212" s="41"/>
    </row>
    <row r="213" spans="1:10" s="37" customFormat="1" ht="26.1" customHeight="1">
      <c r="A213" s="32"/>
      <c r="B213" s="32" t="s">
        <v>8</v>
      </c>
      <c r="C213" s="32"/>
      <c r="D213" s="32"/>
      <c r="E213" s="33" t="s">
        <v>0</v>
      </c>
      <c r="F213" s="97" t="s">
        <v>79</v>
      </c>
      <c r="G213" s="34" t="s">
        <v>346</v>
      </c>
      <c r="H213" s="33" t="s">
        <v>114</v>
      </c>
      <c r="I213" s="38"/>
      <c r="J213" s="36"/>
    </row>
    <row r="214" spans="1:10">
      <c r="E214" s="16"/>
      <c r="F214" s="52" t="s">
        <v>117</v>
      </c>
      <c r="G214" s="46"/>
      <c r="H214" s="699" t="s">
        <v>702</v>
      </c>
      <c r="I214" s="699"/>
      <c r="J214" s="46"/>
    </row>
    <row r="215" spans="1:10">
      <c r="E215" s="16" t="s">
        <v>2</v>
      </c>
      <c r="F215" s="16" t="s">
        <v>96</v>
      </c>
      <c r="G215" s="221">
        <f>ROUNDUP((((('Exchange rate'!Eur_per_GBP*('UK-R-Console Tables'!G217/(1+'Exchange rate'!UK_vat_rate))*1.25)-('Exchange rate'!Eur_per_GBP*('UK-R-Console Tables'!G217/(1+'Exchange rate'!UK_vat_rate))*1.25)*0.25)+1)*0.9165)/10,0)*10</f>
        <v>1080</v>
      </c>
      <c r="H215" s="221">
        <f>ROUNDUP((((('Exchange rate'!Eur_per_GBP*('UK-R-Console Tables'!H217/(1+'Exchange rate'!UK_vat_rate))*1.25)-('Exchange rate'!Eur_per_GBP*('UK-R-Console Tables'!H217/(1+'Exchange rate'!UK_vat_rate))*1.25)*0.25)+1)*0.9165)/10,0)*10</f>
        <v>2180</v>
      </c>
      <c r="J215" s="56">
        <f>H215-G215</f>
        <v>1100</v>
      </c>
    </row>
    <row r="216" spans="1:10">
      <c r="E216" s="16" t="s">
        <v>3</v>
      </c>
      <c r="F216" s="16" t="s">
        <v>590</v>
      </c>
      <c r="G216" s="221">
        <f>ROUNDUP((((('Exchange rate'!Eur_per_GBP*('UK-R-Console Tables'!G218/(1+'Exchange rate'!UK_vat_rate))*1.25)-('Exchange rate'!Eur_per_GBP*('UK-R-Console Tables'!G218/(1+'Exchange rate'!UK_vat_rate))*1.25)*0.25)+1)*0.9165)/10,0)*10</f>
        <v>1290</v>
      </c>
      <c r="H216" s="221">
        <f>ROUNDUP((((('Exchange rate'!Eur_per_GBP*('UK-R-Console Tables'!H218/(1+'Exchange rate'!UK_vat_rate))*1.25)-('Exchange rate'!Eur_per_GBP*('UK-R-Console Tables'!H218/(1+'Exchange rate'!UK_vat_rate))*1.25)*0.25)+1)*0.9165)/10,0)*10</f>
        <v>2620</v>
      </c>
      <c r="J216" s="56">
        <f>H216-G216</f>
        <v>1330</v>
      </c>
    </row>
    <row r="217" spans="1:10">
      <c r="E217" s="16" t="s">
        <v>4</v>
      </c>
      <c r="F217" s="16" t="s">
        <v>588</v>
      </c>
      <c r="G217" s="221">
        <f>ROUNDUP((((('Exchange rate'!Eur_per_GBP*('UK-R-Console Tables'!G219/(1+'Exchange rate'!UK_vat_rate))*1.25)-('Exchange rate'!Eur_per_GBP*('UK-R-Console Tables'!G219/(1+'Exchange rate'!UK_vat_rate))*1.25)*0.25)+1)*0.9165)/10,0)*10</f>
        <v>1810</v>
      </c>
      <c r="H217" s="221">
        <f>ROUNDUP((((('Exchange rate'!Eur_per_GBP*('UK-R-Console Tables'!H219/(1+'Exchange rate'!UK_vat_rate))*1.25)-('Exchange rate'!Eur_per_GBP*('UK-R-Console Tables'!H219/(1+'Exchange rate'!UK_vat_rate))*1.25)*0.25)+1)*0.9165)/10,0)*10</f>
        <v>3680</v>
      </c>
      <c r="J217" s="56">
        <f>H217-G217</f>
        <v>1870</v>
      </c>
    </row>
    <row r="218" spans="1:10">
      <c r="E218" s="16" t="s">
        <v>5</v>
      </c>
      <c r="F218" s="16" t="s">
        <v>589</v>
      </c>
      <c r="G218" s="221">
        <f>ROUNDUP((((('Exchange rate'!Eur_per_GBP*('UK-R-Console Tables'!G220/(1+'Exchange rate'!UK_vat_rate))*1.25)-('Exchange rate'!Eur_per_GBP*('UK-R-Console Tables'!G220/(1+'Exchange rate'!UK_vat_rate))*1.25)*0.25)+1)*0.9165)/10,0)*10</f>
        <v>2730</v>
      </c>
      <c r="H218" s="221">
        <f>ROUNDUP((((('Exchange rate'!Eur_per_GBP*('UK-R-Console Tables'!H220/(1+'Exchange rate'!UK_vat_rate))*1.25)-('Exchange rate'!Eur_per_GBP*('UK-R-Console Tables'!H220/(1+'Exchange rate'!UK_vat_rate))*1.25)*0.25)+1)*0.9165)/10,0)*10</f>
        <v>5550</v>
      </c>
      <c r="J218" s="56">
        <f>H218-G218</f>
        <v>2820</v>
      </c>
    </row>
    <row r="219" spans="1:10">
      <c r="F219" s="16"/>
      <c r="G219" s="20"/>
      <c r="H219" s="20"/>
      <c r="I219" s="44"/>
      <c r="J219" s="23"/>
    </row>
    <row r="220" spans="1:10">
      <c r="E220" s="176" t="s">
        <v>22</v>
      </c>
      <c r="J220" s="23"/>
    </row>
    <row r="221" spans="1:10">
      <c r="E221" s="131"/>
      <c r="J221" s="23"/>
    </row>
    <row r="222" spans="1:10">
      <c r="J222" s="23"/>
    </row>
    <row r="223" spans="1:10">
      <c r="E223" s="82" t="s">
        <v>21</v>
      </c>
      <c r="F223" s="164"/>
      <c r="G223" s="79"/>
      <c r="H223" s="372">
        <f>ROUNDUP(((('Exchange rate'!Eur_per_GBP*('UK-R-Console Tables'!H225/(1+'Exchange rate'!UK_vat_rate))*1.25*0.9165)+1)/1.59)/10,0)*10</f>
        <v>390</v>
      </c>
      <c r="J223" s="23"/>
    </row>
    <row r="224" spans="1:10">
      <c r="E224" s="131"/>
      <c r="J224" s="23"/>
    </row>
    <row r="225" spans="1:10">
      <c r="E225" s="131"/>
      <c r="J225" s="23"/>
    </row>
    <row r="226" spans="1:10">
      <c r="J226" s="23"/>
    </row>
    <row r="227" spans="1:10">
      <c r="E227" s="24"/>
      <c r="H227" s="135"/>
      <c r="J227" s="23"/>
    </row>
    <row r="228" spans="1:10">
      <c r="E228" s="24"/>
      <c r="H228" s="135"/>
      <c r="J228" s="23"/>
    </row>
    <row r="229" spans="1:10">
      <c r="E229" s="24"/>
      <c r="H229" s="135"/>
      <c r="J229" s="23"/>
    </row>
    <row r="230" spans="1:10" ht="17.100000000000001" customHeight="1">
      <c r="E230" s="24"/>
      <c r="H230" s="135"/>
      <c r="J230" s="23"/>
    </row>
    <row r="231" spans="1:10" ht="49.35" customHeight="1">
      <c r="A231" s="39"/>
      <c r="B231" s="25" t="s">
        <v>41</v>
      </c>
      <c r="C231" s="50"/>
      <c r="D231" s="50"/>
      <c r="E231" s="41"/>
      <c r="F231" s="42"/>
      <c r="G231" s="41"/>
      <c r="H231" s="41"/>
      <c r="I231" s="41"/>
      <c r="J231" s="41"/>
    </row>
    <row r="232" spans="1:10" s="37" customFormat="1" ht="26.1" customHeight="1">
      <c r="A232" s="32"/>
      <c r="B232" s="32" t="s">
        <v>8</v>
      </c>
      <c r="C232" s="32"/>
      <c r="D232" s="32"/>
      <c r="E232" s="33" t="s">
        <v>0</v>
      </c>
      <c r="F232" s="97" t="s">
        <v>79</v>
      </c>
      <c r="G232" s="34" t="s">
        <v>346</v>
      </c>
      <c r="H232" s="34" t="s">
        <v>114</v>
      </c>
      <c r="I232" s="38"/>
      <c r="J232" s="36"/>
    </row>
    <row r="233" spans="1:10">
      <c r="E233" s="16"/>
      <c r="F233" s="52" t="s">
        <v>120</v>
      </c>
      <c r="G233" s="66"/>
      <c r="H233" s="699" t="s">
        <v>702</v>
      </c>
      <c r="I233" s="699"/>
    </row>
    <row r="234" spans="1:10">
      <c r="E234" s="67" t="s">
        <v>2</v>
      </c>
      <c r="F234" s="16" t="s">
        <v>318</v>
      </c>
      <c r="G234" s="221">
        <f>ROUNDUP((((('Exchange rate'!Eur_per_GBP*('UK-R-Console Tables'!G236/(1+'Exchange rate'!UK_vat_rate))*1.25)-('Exchange rate'!Eur_per_GBP*('UK-R-Console Tables'!G236/(1+'Exchange rate'!UK_vat_rate))*1.25)*0.25)+1)*0.9165)/10,0)*10</f>
        <v>4170</v>
      </c>
      <c r="H234" s="221">
        <f>ROUNDUP((((('Exchange rate'!Eur_per_GBP*('UK-R-Console Tables'!H236/(1+'Exchange rate'!UK_vat_rate))*1.25)-('Exchange rate'!Eur_per_GBP*('UK-R-Console Tables'!H236/(1+'Exchange rate'!UK_vat_rate))*1.25)*0.25)+1)*0.9165)/10,0)*10</f>
        <v>5810</v>
      </c>
    </row>
    <row r="235" spans="1:10">
      <c r="E235" s="16" t="s">
        <v>3</v>
      </c>
      <c r="F235" s="16" t="s">
        <v>67</v>
      </c>
      <c r="G235" s="221">
        <f>ROUNDUP((((('Exchange rate'!Eur_per_GBP*('UK-R-Console Tables'!G237/(1+'Exchange rate'!UK_vat_rate))*1.25)-('Exchange rate'!Eur_per_GBP*('UK-R-Console Tables'!G237/(1+'Exchange rate'!UK_vat_rate))*1.25)*0.25)+1)*0.9165)/10,0)*10</f>
        <v>4590</v>
      </c>
      <c r="H235" s="221">
        <f>ROUNDUP((((('Exchange rate'!Eur_per_GBP*('UK-R-Console Tables'!H237/(1+'Exchange rate'!UK_vat_rate))*1.25)-('Exchange rate'!Eur_per_GBP*('UK-R-Console Tables'!H237/(1+'Exchange rate'!UK_vat_rate))*1.25)*0.25)+1)*0.9165)/10,0)*10</f>
        <v>6380</v>
      </c>
    </row>
    <row r="236" spans="1:10">
      <c r="E236" s="16" t="s">
        <v>4</v>
      </c>
      <c r="F236" s="16" t="s">
        <v>68</v>
      </c>
      <c r="G236" s="221">
        <f>ROUNDUP((((('Exchange rate'!Eur_per_GBP*('UK-R-Console Tables'!G238/(1+'Exchange rate'!UK_vat_rate))*1.25)-('Exchange rate'!Eur_per_GBP*('UK-R-Console Tables'!G238/(1+'Exchange rate'!UK_vat_rate))*1.25)*0.25)+1)*0.9165)/10,0)*10</f>
        <v>5270</v>
      </c>
      <c r="H236" s="221">
        <f>ROUNDUP((((('Exchange rate'!Eur_per_GBP*('UK-R-Console Tables'!H238/(1+'Exchange rate'!UK_vat_rate))*1.25)-('Exchange rate'!Eur_per_GBP*('UK-R-Console Tables'!H238/(1+'Exchange rate'!UK_vat_rate))*1.25)*0.25)+1)*0.9165)/10,0)*10</f>
        <v>7020</v>
      </c>
    </row>
    <row r="237" spans="1:10">
      <c r="E237" s="16"/>
      <c r="J237" s="23"/>
    </row>
    <row r="238" spans="1:10">
      <c r="F238" s="16"/>
      <c r="G238" s="20"/>
      <c r="H238" s="20"/>
      <c r="I238" s="44"/>
      <c r="J238" s="23"/>
    </row>
    <row r="239" spans="1:10">
      <c r="E239" s="176" t="s">
        <v>22</v>
      </c>
      <c r="J239" s="23"/>
    </row>
    <row r="240" spans="1:10">
      <c r="E240" s="131"/>
      <c r="J240" s="23"/>
    </row>
    <row r="241" spans="5:10">
      <c r="F241" s="14"/>
      <c r="J241" s="23"/>
    </row>
    <row r="242" spans="5:10">
      <c r="E242" s="82" t="s">
        <v>200</v>
      </c>
      <c r="F242" s="164"/>
      <c r="G242" s="79"/>
      <c r="H242" s="372">
        <f>ROUNDUP(((('Exchange rate'!Eur_per_GBP*('UK-R-Console Tables'!H244/(1+'Exchange rate'!UK_vat_rate))*1.25*0.9165)+1)/1.59)/10,0)*10</f>
        <v>750</v>
      </c>
    </row>
    <row r="304" spans="6:10">
      <c r="F304" s="14"/>
      <c r="G304" s="19"/>
      <c r="J304" s="79"/>
    </row>
  </sheetData>
  <mergeCells count="9">
    <mergeCell ref="H214:I214"/>
    <mergeCell ref="H233:I233"/>
    <mergeCell ref="H134:I134"/>
    <mergeCell ref="H133:I133"/>
    <mergeCell ref="A1:J1"/>
    <mergeCell ref="H101:I101"/>
    <mergeCell ref="H102:I102"/>
    <mergeCell ref="H118:I118"/>
    <mergeCell ref="H119:I119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 alignWithMargins="0">
    <oddHeader>&amp;L&amp;"Calibri (Body),Regular"&amp;16Tom Faulkner EU Trade Price List - 2022
&amp;R&amp;"Calibri (Body),Regular"&amp;16Console Tables</oddHeader>
    <oddFooter>&amp;R&amp;"Calibri (Body),Regular"&amp;16&amp;P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D6B3E-5C33-4ED7-B0E7-7FD02EEA1764}">
  <sheetPr codeName="Sheet31">
    <tabColor rgb="FFC00000"/>
  </sheetPr>
  <dimension ref="A1:K322"/>
  <sheetViews>
    <sheetView showGridLines="0" view="pageLayout" topLeftCell="A15" zoomScale="40" zoomScaleNormal="57" zoomScalePageLayoutView="40" workbookViewId="0">
      <selection activeCell="J56" sqref="J56"/>
    </sheetView>
  </sheetViews>
  <sheetFormatPr defaultColWidth="11" defaultRowHeight="26.25"/>
  <cols>
    <col min="1" max="1" width="3.625" style="14" customWidth="1"/>
    <col min="2" max="2" width="14" style="14" bestFit="1" customWidth="1"/>
    <col min="3" max="3" width="18.5" style="14" customWidth="1"/>
    <col min="4" max="4" width="19.625" style="14" customWidth="1"/>
    <col min="5" max="5" width="12.625" style="14" customWidth="1"/>
    <col min="6" max="6" width="24" style="14" bestFit="1" customWidth="1"/>
    <col min="7" max="7" width="28.125" style="19" bestFit="1" customWidth="1"/>
    <col min="8" max="8" width="20.625" style="14" bestFit="1" customWidth="1"/>
    <col min="9" max="9" width="33.125" style="14" customWidth="1"/>
    <col min="10" max="10" width="30.5" style="14" customWidth="1"/>
    <col min="11" max="11" width="17.125" style="14" hidden="1" customWidth="1"/>
    <col min="12" max="12" width="22.125" style="14" customWidth="1"/>
    <col min="13" max="16384" width="11" style="14"/>
  </cols>
  <sheetData>
    <row r="1" spans="1:11" ht="36" customHeight="1">
      <c r="A1" s="696" t="s">
        <v>37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>
      <c r="A2" s="19"/>
      <c r="B2" s="19"/>
      <c r="C2" s="19"/>
      <c r="D2" s="19"/>
      <c r="E2" s="19"/>
      <c r="F2" s="19"/>
      <c r="H2" s="19"/>
      <c r="I2" s="19"/>
      <c r="J2" s="19"/>
      <c r="K2" s="19"/>
    </row>
    <row r="3" spans="1:11" ht="49.35" customHeight="1">
      <c r="A3" s="39"/>
      <c r="B3" s="25" t="s">
        <v>446</v>
      </c>
      <c r="C3" s="50"/>
      <c r="D3" s="50"/>
      <c r="E3" s="41"/>
      <c r="F3" s="41"/>
      <c r="G3" s="42"/>
      <c r="H3" s="41"/>
      <c r="I3" s="41"/>
      <c r="J3" s="41"/>
      <c r="K3" s="41"/>
    </row>
    <row r="4" spans="1:11">
      <c r="A4" s="32"/>
      <c r="B4" s="32" t="s">
        <v>247</v>
      </c>
      <c r="C4" s="32"/>
      <c r="D4" s="32"/>
      <c r="E4" s="33" t="s">
        <v>0</v>
      </c>
      <c r="F4" s="711" t="s">
        <v>79</v>
      </c>
      <c r="G4" s="712"/>
      <c r="H4" s="34" t="s">
        <v>249</v>
      </c>
      <c r="I4" s="99"/>
      <c r="J4" s="38"/>
      <c r="K4" s="23"/>
    </row>
    <row r="5" spans="1:11">
      <c r="E5" s="16"/>
      <c r="F5" s="191" t="s">
        <v>117</v>
      </c>
      <c r="G5" s="526" t="s">
        <v>161</v>
      </c>
      <c r="H5" s="46"/>
      <c r="I5" s="218"/>
      <c r="K5" s="23"/>
    </row>
    <row r="6" spans="1:11">
      <c r="E6" s="16" t="s">
        <v>2</v>
      </c>
      <c r="F6" s="24" t="s">
        <v>100</v>
      </c>
      <c r="G6" s="23" t="s">
        <v>173</v>
      </c>
      <c r="H6" s="522">
        <v>5410</v>
      </c>
      <c r="I6" s="65"/>
      <c r="K6" s="23"/>
    </row>
    <row r="7" spans="1:11">
      <c r="E7" s="16" t="s">
        <v>3</v>
      </c>
      <c r="F7" s="24" t="s">
        <v>451</v>
      </c>
      <c r="G7" s="23" t="s">
        <v>171</v>
      </c>
      <c r="H7" s="522">
        <v>5860</v>
      </c>
      <c r="I7" s="65"/>
      <c r="K7" s="23"/>
    </row>
    <row r="8" spans="1:11">
      <c r="E8" s="19" t="s">
        <v>4</v>
      </c>
      <c r="F8" s="24" t="s">
        <v>99</v>
      </c>
      <c r="G8" s="23" t="s">
        <v>172</v>
      </c>
      <c r="H8" s="522">
        <v>6310</v>
      </c>
      <c r="I8" s="65"/>
      <c r="J8" s="44"/>
      <c r="K8" s="23"/>
    </row>
    <row r="9" spans="1:11">
      <c r="E9" s="19"/>
      <c r="F9" s="19"/>
      <c r="G9" s="16"/>
      <c r="H9" s="65"/>
      <c r="I9" s="65"/>
      <c r="J9" s="44"/>
      <c r="K9" s="23"/>
    </row>
    <row r="10" spans="1:11">
      <c r="E10" s="15" t="s">
        <v>308</v>
      </c>
      <c r="F10" s="15"/>
      <c r="G10" s="16"/>
      <c r="H10" s="20"/>
      <c r="I10" s="20"/>
      <c r="J10" s="44"/>
      <c r="K10" s="23"/>
    </row>
    <row r="11" spans="1:11">
      <c r="G11" s="16"/>
      <c r="H11" s="20"/>
      <c r="I11" s="20"/>
      <c r="J11" s="44"/>
      <c r="K11" s="23"/>
    </row>
    <row r="12" spans="1:11">
      <c r="E12" s="193" t="s">
        <v>22</v>
      </c>
      <c r="F12" s="193"/>
      <c r="K12" s="23"/>
    </row>
    <row r="13" spans="1:11">
      <c r="E13" s="131"/>
      <c r="F13" s="131"/>
      <c r="K13" s="23"/>
    </row>
    <row r="14" spans="1:11">
      <c r="K14" s="23"/>
    </row>
    <row r="15" spans="1:11">
      <c r="E15" s="82" t="s">
        <v>21</v>
      </c>
      <c r="F15" s="82"/>
      <c r="G15" s="164"/>
      <c r="H15" s="79"/>
      <c r="I15" s="521">
        <v>560</v>
      </c>
      <c r="K15" s="23"/>
    </row>
    <row r="16" spans="1:11">
      <c r="E16" s="131"/>
      <c r="F16" s="131"/>
      <c r="K16" s="23"/>
    </row>
    <row r="17" spans="1:11">
      <c r="E17" s="131"/>
      <c r="F17" s="131"/>
      <c r="K17" s="23"/>
    </row>
    <row r="18" spans="1:11">
      <c r="K18" s="23"/>
    </row>
    <row r="19" spans="1:11" ht="49.35" customHeight="1">
      <c r="A19" s="39"/>
      <c r="B19" s="25" t="s">
        <v>447</v>
      </c>
      <c r="C19" s="50"/>
      <c r="D19" s="50"/>
      <c r="E19" s="41"/>
      <c r="F19" s="41"/>
      <c r="G19" s="42"/>
      <c r="H19" s="41"/>
      <c r="I19" s="41"/>
      <c r="J19" s="41"/>
      <c r="K19" s="41"/>
    </row>
    <row r="20" spans="1:11">
      <c r="A20" s="32"/>
      <c r="B20" s="32" t="s">
        <v>83</v>
      </c>
      <c r="C20" s="32"/>
      <c r="D20" s="32"/>
      <c r="E20" s="33" t="s">
        <v>0</v>
      </c>
      <c r="F20" s="720" t="s">
        <v>79</v>
      </c>
      <c r="G20" s="721"/>
      <c r="H20" s="34" t="s">
        <v>346</v>
      </c>
      <c r="I20" s="99"/>
      <c r="J20" s="38"/>
      <c r="K20" s="23"/>
    </row>
    <row r="21" spans="1:11">
      <c r="E21" s="16"/>
      <c r="F21" s="509" t="s">
        <v>119</v>
      </c>
      <c r="G21" s="515" t="s">
        <v>131</v>
      </c>
      <c r="H21" s="46"/>
      <c r="I21" s="218"/>
      <c r="K21" s="23"/>
    </row>
    <row r="22" spans="1:11">
      <c r="E22" s="16" t="s">
        <v>3</v>
      </c>
      <c r="F22" s="478" t="s">
        <v>591</v>
      </c>
      <c r="G22" s="478" t="s">
        <v>655</v>
      </c>
      <c r="H22" s="522">
        <v>6290</v>
      </c>
      <c r="I22" s="65"/>
      <c r="K22" s="23"/>
    </row>
    <row r="23" spans="1:11">
      <c r="E23" s="19" t="s">
        <v>4</v>
      </c>
      <c r="F23" s="478" t="s">
        <v>656</v>
      </c>
      <c r="G23" s="478" t="s">
        <v>657</v>
      </c>
      <c r="H23" s="522">
        <v>6400</v>
      </c>
      <c r="I23" s="65"/>
      <c r="J23" s="44"/>
      <c r="K23" s="23"/>
    </row>
    <row r="24" spans="1:11">
      <c r="E24" s="19"/>
      <c r="F24" s="19"/>
      <c r="G24" s="16"/>
      <c r="H24" s="65"/>
      <c r="I24" s="65"/>
      <c r="J24" s="44"/>
      <c r="K24" s="23"/>
    </row>
    <row r="25" spans="1:11">
      <c r="G25" s="16"/>
      <c r="H25" s="20"/>
      <c r="I25" s="20"/>
      <c r="J25" s="44"/>
      <c r="K25" s="23"/>
    </row>
    <row r="26" spans="1:11">
      <c r="E26" s="210" t="s">
        <v>307</v>
      </c>
      <c r="F26" s="210"/>
      <c r="K26" s="23"/>
    </row>
    <row r="27" spans="1:11">
      <c r="E27" s="141" t="s">
        <v>466</v>
      </c>
      <c r="F27" s="141"/>
      <c r="K27" s="23"/>
    </row>
    <row r="28" spans="1:11">
      <c r="K28" s="23"/>
    </row>
    <row r="29" spans="1:11">
      <c r="E29" s="82" t="s">
        <v>21</v>
      </c>
      <c r="F29" s="82"/>
      <c r="G29" s="164"/>
      <c r="H29" s="79"/>
      <c r="I29" s="521">
        <v>960</v>
      </c>
      <c r="K29" s="23"/>
    </row>
    <row r="30" spans="1:11">
      <c r="E30" s="131"/>
      <c r="F30" s="131"/>
      <c r="K30" s="23"/>
    </row>
    <row r="31" spans="1:11">
      <c r="E31" s="131"/>
      <c r="F31" s="131"/>
      <c r="K31" s="23"/>
    </row>
    <row r="32" spans="1:11">
      <c r="E32" s="82" t="s">
        <v>84</v>
      </c>
      <c r="F32" s="82"/>
      <c r="G32" s="164"/>
      <c r="H32" s="79"/>
      <c r="I32" s="521">
        <v>3940</v>
      </c>
      <c r="K32" s="23"/>
    </row>
    <row r="33" spans="1:11">
      <c r="E33" s="369" t="s">
        <v>467</v>
      </c>
      <c r="F33" s="369"/>
      <c r="I33" s="256"/>
      <c r="K33" s="23"/>
    </row>
    <row r="34" spans="1:11" ht="65.099999999999994" customHeight="1">
      <c r="E34" s="24"/>
      <c r="F34" s="24"/>
      <c r="I34" s="135"/>
      <c r="K34" s="23"/>
    </row>
    <row r="35" spans="1:11" ht="49.35" customHeight="1">
      <c r="A35" s="39"/>
      <c r="B35" s="25" t="s">
        <v>449</v>
      </c>
      <c r="C35" s="50"/>
      <c r="D35" s="50"/>
      <c r="E35" s="41"/>
      <c r="F35" s="41"/>
      <c r="G35" s="42"/>
      <c r="H35" s="41"/>
      <c r="I35" s="41"/>
      <c r="J35" s="41"/>
      <c r="K35" s="41"/>
    </row>
    <row r="36" spans="1:11">
      <c r="A36" s="32"/>
      <c r="B36" s="32" t="s">
        <v>83</v>
      </c>
      <c r="C36" s="32"/>
      <c r="D36" s="32"/>
      <c r="E36" s="33" t="s">
        <v>0</v>
      </c>
      <c r="F36" s="720" t="s">
        <v>79</v>
      </c>
      <c r="G36" s="721"/>
      <c r="H36" s="34" t="s">
        <v>346</v>
      </c>
      <c r="I36" s="99"/>
      <c r="J36" s="38"/>
      <c r="K36" s="23"/>
    </row>
    <row r="37" spans="1:11">
      <c r="E37" s="16"/>
      <c r="F37" s="509" t="s">
        <v>119</v>
      </c>
      <c r="G37" s="515" t="s">
        <v>131</v>
      </c>
      <c r="H37" s="46"/>
      <c r="I37" s="218"/>
      <c r="K37" s="23"/>
    </row>
    <row r="38" spans="1:11">
      <c r="E38" s="16" t="s">
        <v>3</v>
      </c>
      <c r="F38" s="478" t="s">
        <v>591</v>
      </c>
      <c r="G38" s="478" t="s">
        <v>454</v>
      </c>
      <c r="H38" s="522">
        <v>4670</v>
      </c>
      <c r="I38" s="65"/>
      <c r="K38" s="23"/>
    </row>
    <row r="39" spans="1:11">
      <c r="E39" s="19" t="s">
        <v>4</v>
      </c>
      <c r="F39" s="478" t="s">
        <v>656</v>
      </c>
      <c r="G39" s="478" t="s">
        <v>453</v>
      </c>
      <c r="H39" s="522">
        <v>4790</v>
      </c>
      <c r="I39" s="65"/>
      <c r="J39" s="44"/>
      <c r="K39" s="23"/>
    </row>
    <row r="40" spans="1:11">
      <c r="E40" s="19"/>
      <c r="F40" s="19"/>
      <c r="G40" s="16"/>
      <c r="H40" s="65"/>
      <c r="I40" s="65"/>
      <c r="J40" s="44"/>
      <c r="K40" s="23"/>
    </row>
    <row r="41" spans="1:11">
      <c r="G41" s="16"/>
      <c r="H41" s="20"/>
      <c r="I41" s="20"/>
      <c r="J41" s="44"/>
      <c r="K41" s="23"/>
    </row>
    <row r="42" spans="1:11">
      <c r="E42" s="210" t="s">
        <v>307</v>
      </c>
      <c r="F42" s="210"/>
      <c r="K42" s="23"/>
    </row>
    <row r="43" spans="1:11">
      <c r="E43" s="141" t="s">
        <v>466</v>
      </c>
      <c r="F43" s="141"/>
      <c r="K43" s="23"/>
    </row>
    <row r="44" spans="1:11">
      <c r="K44" s="23"/>
    </row>
    <row r="45" spans="1:11">
      <c r="E45" s="82" t="s">
        <v>14</v>
      </c>
      <c r="F45" s="82"/>
      <c r="G45" s="160"/>
      <c r="H45" s="160"/>
      <c r="I45" s="521">
        <v>960</v>
      </c>
      <c r="K45" s="23"/>
    </row>
    <row r="46" spans="1:11">
      <c r="E46" s="369"/>
      <c r="F46" s="369"/>
      <c r="G46" s="67"/>
      <c r="H46" s="67"/>
      <c r="I46" s="9"/>
      <c r="K46" s="23"/>
    </row>
    <row r="47" spans="1:11">
      <c r="E47" s="131"/>
      <c r="F47" s="131"/>
      <c r="K47" s="23"/>
    </row>
    <row r="48" spans="1:11">
      <c r="E48" s="82" t="s">
        <v>84</v>
      </c>
      <c r="F48" s="82"/>
      <c r="G48" s="160"/>
      <c r="H48" s="160"/>
      <c r="I48" s="521">
        <v>3380</v>
      </c>
      <c r="K48" s="23"/>
    </row>
    <row r="49" spans="1:11">
      <c r="E49" s="369" t="s">
        <v>467</v>
      </c>
      <c r="F49" s="369"/>
      <c r="G49" s="67"/>
      <c r="H49" s="67"/>
      <c r="I49" s="9"/>
      <c r="K49" s="23"/>
    </row>
    <row r="50" spans="1:11" ht="72.75" customHeight="1">
      <c r="E50" s="24"/>
      <c r="F50" s="24"/>
      <c r="I50" s="135"/>
      <c r="K50" s="23"/>
    </row>
    <row r="51" spans="1:11" ht="49.35" customHeight="1">
      <c r="A51" s="39"/>
      <c r="B51" s="25" t="s">
        <v>7</v>
      </c>
      <c r="C51" s="50"/>
      <c r="D51" s="50"/>
      <c r="E51" s="41"/>
      <c r="F51" s="41"/>
      <c r="G51" s="42"/>
      <c r="H51" s="41"/>
      <c r="I51" s="41"/>
      <c r="J51" s="41"/>
      <c r="K51" s="41"/>
    </row>
    <row r="52" spans="1:11" s="37" customFormat="1" ht="26.1" customHeight="1">
      <c r="A52" s="32"/>
      <c r="B52" s="32" t="s">
        <v>8</v>
      </c>
      <c r="C52" s="32"/>
      <c r="D52" s="32"/>
      <c r="E52" s="33" t="s">
        <v>0</v>
      </c>
      <c r="F52" s="720" t="s">
        <v>79</v>
      </c>
      <c r="G52" s="721"/>
      <c r="H52" s="34" t="s">
        <v>323</v>
      </c>
      <c r="I52" s="34" t="s">
        <v>264</v>
      </c>
      <c r="J52" s="35" t="s">
        <v>114</v>
      </c>
      <c r="K52" s="36"/>
    </row>
    <row r="53" spans="1:11">
      <c r="E53" s="16"/>
      <c r="F53" s="511" t="s">
        <v>120</v>
      </c>
      <c r="G53" s="515" t="s">
        <v>131</v>
      </c>
      <c r="H53" s="16"/>
      <c r="J53" s="219" t="s">
        <v>219</v>
      </c>
      <c r="K53" s="16"/>
    </row>
    <row r="54" spans="1:11">
      <c r="E54" s="16" t="s">
        <v>2</v>
      </c>
      <c r="F54" s="478" t="s">
        <v>220</v>
      </c>
      <c r="G54" s="523" t="s">
        <v>455</v>
      </c>
      <c r="H54" s="522">
        <v>3680</v>
      </c>
      <c r="I54" s="596">
        <v>5290</v>
      </c>
      <c r="J54" s="522">
        <v>6270</v>
      </c>
      <c r="K54" s="47"/>
    </row>
    <row r="55" spans="1:11">
      <c r="E55" s="16" t="s">
        <v>3</v>
      </c>
      <c r="F55" s="478" t="s">
        <v>221</v>
      </c>
      <c r="G55" s="523" t="s">
        <v>452</v>
      </c>
      <c r="H55" s="522">
        <v>4210</v>
      </c>
      <c r="I55" s="596">
        <v>6050</v>
      </c>
      <c r="J55" s="522">
        <v>6980</v>
      </c>
      <c r="K55" s="47"/>
    </row>
    <row r="56" spans="1:11">
      <c r="E56" s="16" t="s">
        <v>4</v>
      </c>
      <c r="F56" s="478" t="s">
        <v>222</v>
      </c>
      <c r="G56" s="523" t="s">
        <v>453</v>
      </c>
      <c r="H56" s="522">
        <v>4810</v>
      </c>
      <c r="I56" s="596">
        <v>6820</v>
      </c>
      <c r="J56" s="522">
        <v>8230</v>
      </c>
      <c r="K56" s="47"/>
    </row>
    <row r="57" spans="1:11">
      <c r="E57" s="16"/>
      <c r="F57" s="16"/>
      <c r="I57" s="595"/>
    </row>
    <row r="58" spans="1:11">
      <c r="G58" s="16"/>
      <c r="H58" s="20"/>
      <c r="I58" s="20"/>
      <c r="J58" s="44"/>
      <c r="K58" s="44"/>
    </row>
    <row r="59" spans="1:11">
      <c r="E59" s="193" t="s">
        <v>22</v>
      </c>
      <c r="F59" s="193"/>
    </row>
    <row r="60" spans="1:11">
      <c r="E60" s="131"/>
      <c r="F60" s="131"/>
    </row>
    <row r="62" spans="1:11">
      <c r="E62" s="82" t="s">
        <v>128</v>
      </c>
      <c r="F62" s="82"/>
      <c r="G62" s="164"/>
      <c r="H62" s="79"/>
      <c r="I62" s="521">
        <v>870</v>
      </c>
    </row>
    <row r="63" spans="1:11">
      <c r="E63" s="131"/>
      <c r="F63" s="131"/>
      <c r="G63" s="147"/>
      <c r="J63" s="45"/>
    </row>
    <row r="64" spans="1:11">
      <c r="E64" s="131"/>
      <c r="F64" s="131"/>
      <c r="J64" s="45"/>
    </row>
    <row r="65" spans="1:11">
      <c r="E65" s="81" t="s">
        <v>265</v>
      </c>
      <c r="F65" s="81"/>
      <c r="G65" s="164"/>
      <c r="H65" s="79"/>
      <c r="I65" s="521">
        <v>3100</v>
      </c>
      <c r="J65" s="45"/>
    </row>
    <row r="66" spans="1:11" ht="49.35" customHeight="1">
      <c r="A66" s="39"/>
      <c r="B66" s="25" t="s">
        <v>553</v>
      </c>
      <c r="C66" s="50"/>
      <c r="D66" s="50"/>
      <c r="E66" s="41"/>
      <c r="F66" s="41"/>
      <c r="G66" s="42"/>
      <c r="H66" s="41"/>
      <c r="I66" s="41"/>
      <c r="J66" s="41"/>
      <c r="K66" s="41"/>
    </row>
    <row r="67" spans="1:11" s="37" customFormat="1" ht="26.1" customHeight="1">
      <c r="A67" s="32"/>
      <c r="B67" s="32"/>
      <c r="C67" s="32"/>
      <c r="D67" s="32"/>
      <c r="E67" s="33" t="s">
        <v>0</v>
      </c>
      <c r="F67" s="720" t="s">
        <v>79</v>
      </c>
      <c r="G67" s="721"/>
      <c r="H67" s="34"/>
      <c r="I67" s="35" t="s">
        <v>114</v>
      </c>
      <c r="J67" s="38"/>
      <c r="K67" s="36"/>
    </row>
    <row r="68" spans="1:11">
      <c r="E68" s="16"/>
      <c r="F68" s="511" t="s">
        <v>120</v>
      </c>
      <c r="G68" s="515" t="s">
        <v>131</v>
      </c>
      <c r="H68" s="16"/>
      <c r="I68" s="218" t="s">
        <v>219</v>
      </c>
      <c r="K68" s="16"/>
    </row>
    <row r="69" spans="1:11">
      <c r="E69" s="16"/>
      <c r="F69" s="431" t="s">
        <v>448</v>
      </c>
      <c r="G69" s="433" t="s">
        <v>454</v>
      </c>
      <c r="H69" s="522"/>
      <c r="I69" s="522">
        <v>6630</v>
      </c>
      <c r="K69" s="47"/>
    </row>
    <row r="70" spans="1:11">
      <c r="E70" s="16"/>
      <c r="F70" s="478"/>
      <c r="G70" s="523"/>
      <c r="H70" s="522"/>
      <c r="I70" s="522"/>
      <c r="K70" s="47"/>
    </row>
    <row r="71" spans="1:11">
      <c r="E71" s="16"/>
      <c r="F71" s="478"/>
      <c r="G71" s="523"/>
      <c r="H71" s="522"/>
      <c r="I71" s="522"/>
      <c r="K71" s="47"/>
    </row>
    <row r="72" spans="1:11">
      <c r="E72" s="16"/>
      <c r="F72" s="16"/>
    </row>
    <row r="73" spans="1:11">
      <c r="G73" s="16"/>
      <c r="H73" s="20"/>
      <c r="I73" s="20"/>
      <c r="J73" s="44"/>
      <c r="K73" s="44"/>
    </row>
    <row r="74" spans="1:11">
      <c r="E74" s="193" t="s">
        <v>22</v>
      </c>
      <c r="F74" s="193"/>
    </row>
    <row r="75" spans="1:11">
      <c r="E75" s="131"/>
      <c r="F75" s="131"/>
    </row>
    <row r="77" spans="1:11">
      <c r="E77" s="82" t="s">
        <v>128</v>
      </c>
      <c r="F77" s="82"/>
      <c r="G77" s="164"/>
      <c r="H77" s="79"/>
      <c r="I77" s="521">
        <v>960</v>
      </c>
    </row>
    <row r="78" spans="1:11">
      <c r="E78" s="23"/>
      <c r="F78" s="23"/>
      <c r="I78" s="525"/>
    </row>
    <row r="79" spans="1:11">
      <c r="E79" s="571" t="s">
        <v>624</v>
      </c>
      <c r="F79" s="571"/>
      <c r="G79" s="164"/>
      <c r="H79" s="79"/>
      <c r="I79" s="570">
        <v>1690</v>
      </c>
      <c r="J79" s="45"/>
    </row>
    <row r="80" spans="1:11">
      <c r="E80" s="131"/>
      <c r="F80" s="131"/>
      <c r="J80" s="45"/>
    </row>
    <row r="81" spans="1:11" ht="49.35" customHeight="1">
      <c r="A81" s="39"/>
      <c r="B81" s="25" t="s">
        <v>25</v>
      </c>
      <c r="C81" s="50"/>
      <c r="D81" s="50"/>
      <c r="E81" s="41"/>
      <c r="F81" s="41"/>
      <c r="G81" s="42"/>
      <c r="H81" s="41"/>
      <c r="I81" s="41"/>
      <c r="J81" s="41"/>
      <c r="K81" s="41"/>
    </row>
    <row r="82" spans="1:11" s="37" customFormat="1" ht="26.1" customHeight="1">
      <c r="A82" s="32"/>
      <c r="B82" s="32" t="s">
        <v>8</v>
      </c>
      <c r="C82" s="32"/>
      <c r="D82" s="32"/>
      <c r="E82" s="33" t="s">
        <v>0</v>
      </c>
      <c r="F82" s="720" t="s">
        <v>79</v>
      </c>
      <c r="G82" s="721"/>
      <c r="H82" s="34" t="s">
        <v>323</v>
      </c>
      <c r="I82" s="35"/>
      <c r="J82" s="38"/>
      <c r="K82" s="36"/>
    </row>
    <row r="83" spans="1:11">
      <c r="E83" s="16"/>
      <c r="F83" s="511" t="s">
        <v>223</v>
      </c>
      <c r="G83" s="515" t="s">
        <v>456</v>
      </c>
      <c r="H83" s="16"/>
      <c r="I83" s="16"/>
      <c r="J83" s="16"/>
      <c r="K83" s="16"/>
    </row>
    <row r="84" spans="1:11">
      <c r="E84" s="16" t="s">
        <v>2</v>
      </c>
      <c r="F84" s="478" t="s">
        <v>100</v>
      </c>
      <c r="G84" s="523" t="s">
        <v>173</v>
      </c>
      <c r="H84" s="522">
        <v>4480</v>
      </c>
      <c r="I84" s="65"/>
      <c r="J84" s="18"/>
      <c r="K84" s="47"/>
    </row>
    <row r="85" spans="1:11">
      <c r="E85" s="16" t="s">
        <v>3</v>
      </c>
      <c r="F85" s="478" t="s">
        <v>451</v>
      </c>
      <c r="G85" s="523" t="s">
        <v>171</v>
      </c>
      <c r="H85" s="522">
        <v>5020</v>
      </c>
      <c r="I85" s="65"/>
      <c r="J85" s="18"/>
      <c r="K85" s="47"/>
    </row>
    <row r="86" spans="1:11">
      <c r="E86" s="16" t="s">
        <v>4</v>
      </c>
      <c r="F86" s="478" t="s">
        <v>99</v>
      </c>
      <c r="G86" s="523" t="s">
        <v>172</v>
      </c>
      <c r="H86" s="522">
        <v>5730</v>
      </c>
      <c r="I86" s="65"/>
      <c r="J86" s="18"/>
      <c r="K86" s="47"/>
    </row>
    <row r="87" spans="1:11">
      <c r="E87" s="16"/>
      <c r="F87" s="16"/>
    </row>
    <row r="88" spans="1:11">
      <c r="G88" s="16"/>
      <c r="H88" s="20"/>
      <c r="I88" s="20"/>
      <c r="J88" s="44"/>
      <c r="K88" s="44"/>
    </row>
    <row r="89" spans="1:11">
      <c r="E89" s="193" t="s">
        <v>22</v>
      </c>
      <c r="F89" s="193"/>
    </row>
    <row r="90" spans="1:11">
      <c r="E90" s="132"/>
      <c r="F90" s="132"/>
    </row>
    <row r="92" spans="1:11">
      <c r="E92" s="82" t="s">
        <v>200</v>
      </c>
      <c r="F92" s="82"/>
      <c r="G92" s="164"/>
      <c r="H92" s="79"/>
      <c r="I92" s="521">
        <v>750</v>
      </c>
      <c r="J92" s="45"/>
    </row>
    <row r="93" spans="1:11">
      <c r="E93" s="127"/>
      <c r="F93" s="127"/>
      <c r="J93" s="45"/>
    </row>
    <row r="94" spans="1:11">
      <c r="E94" s="57"/>
      <c r="F94" s="57"/>
      <c r="J94" s="45"/>
    </row>
    <row r="95" spans="1:11">
      <c r="E95" s="57"/>
      <c r="F95" s="57"/>
      <c r="J95" s="45"/>
    </row>
    <row r="96" spans="1:11">
      <c r="E96" s="57"/>
      <c r="F96" s="57"/>
      <c r="J96" s="45"/>
    </row>
    <row r="97" spans="1:11" ht="49.35" customHeight="1">
      <c r="E97" s="23"/>
      <c r="F97" s="23"/>
      <c r="J97" s="45"/>
      <c r="K97" s="23"/>
    </row>
    <row r="98" spans="1:11" ht="49.35" customHeight="1">
      <c r="A98" s="39"/>
      <c r="B98" s="25" t="s">
        <v>450</v>
      </c>
      <c r="C98" s="50"/>
      <c r="D98" s="50"/>
      <c r="E98" s="41"/>
      <c r="F98" s="41"/>
      <c r="G98" s="42"/>
      <c r="H98" s="41"/>
      <c r="I98" s="41"/>
      <c r="J98" s="41"/>
      <c r="K98" s="41"/>
    </row>
    <row r="99" spans="1:11" s="37" customFormat="1" ht="26.1" customHeight="1">
      <c r="A99" s="32"/>
      <c r="B99" s="32" t="s">
        <v>8</v>
      </c>
      <c r="C99" s="32"/>
      <c r="D99" s="32"/>
      <c r="E99" s="33" t="s">
        <v>0</v>
      </c>
      <c r="F99" s="720" t="s">
        <v>79</v>
      </c>
      <c r="G99" s="721"/>
      <c r="H99" s="34" t="s">
        <v>635</v>
      </c>
      <c r="I99" s="35" t="s">
        <v>598</v>
      </c>
      <c r="J99" s="38"/>
      <c r="K99" s="36"/>
    </row>
    <row r="100" spans="1:11">
      <c r="E100" s="16"/>
      <c r="F100" s="511" t="s">
        <v>353</v>
      </c>
      <c r="G100" s="515" t="s">
        <v>457</v>
      </c>
      <c r="H100" s="16"/>
      <c r="I100" s="16"/>
      <c r="J100" s="16"/>
      <c r="K100" s="16"/>
    </row>
    <row r="101" spans="1:11">
      <c r="E101" s="16" t="s">
        <v>2</v>
      </c>
      <c r="F101" s="478" t="s">
        <v>100</v>
      </c>
      <c r="G101" s="523" t="s">
        <v>173</v>
      </c>
      <c r="H101" s="436">
        <f>ROUNDUP(((USD_per_GBP*('UK-R-Console Tables'!G88/(1+'Exchange rate'!UK_vat_rate)))+1)/10,0)*10</f>
        <v>3540</v>
      </c>
      <c r="I101" s="522">
        <v>4980</v>
      </c>
      <c r="J101" s="18"/>
      <c r="K101" s="47"/>
    </row>
    <row r="102" spans="1:11">
      <c r="E102" s="16" t="s">
        <v>3</v>
      </c>
      <c r="F102" s="478" t="s">
        <v>451</v>
      </c>
      <c r="G102" s="523" t="s">
        <v>171</v>
      </c>
      <c r="H102" s="436">
        <f>ROUNDUP(((USD_per_GBP*('UK-R-Console Tables'!G89/(1+'Exchange rate'!UK_vat_rate)))+1)/10,0)*10</f>
        <v>3890</v>
      </c>
      <c r="I102" s="522">
        <v>5890</v>
      </c>
      <c r="J102" s="18"/>
      <c r="K102" s="47"/>
    </row>
    <row r="103" spans="1:11">
      <c r="E103" s="16" t="s">
        <v>4</v>
      </c>
      <c r="F103" s="478" t="s">
        <v>98</v>
      </c>
      <c r="G103" s="523" t="s">
        <v>172</v>
      </c>
      <c r="H103" s="436">
        <f>ROUNDUP(((USD_per_GBP*('UK-R-Console Tables'!G90/(1+'Exchange rate'!UK_vat_rate)))+1)/10,0)*10</f>
        <v>4470</v>
      </c>
      <c r="I103" s="522">
        <v>6920</v>
      </c>
      <c r="J103" s="18"/>
      <c r="K103" s="47"/>
    </row>
    <row r="104" spans="1:11">
      <c r="E104" s="16"/>
      <c r="F104" s="16"/>
    </row>
    <row r="105" spans="1:11">
      <c r="G105" s="16"/>
      <c r="H105" s="20"/>
      <c r="I105" s="20"/>
      <c r="J105" s="44"/>
      <c r="K105" s="44"/>
    </row>
    <row r="106" spans="1:11">
      <c r="E106" s="193" t="s">
        <v>22</v>
      </c>
      <c r="F106" s="193"/>
    </row>
    <row r="107" spans="1:11">
      <c r="E107" s="132"/>
      <c r="F107" s="132"/>
    </row>
    <row r="109" spans="1:11">
      <c r="E109" s="82" t="s">
        <v>200</v>
      </c>
      <c r="F109" s="82"/>
      <c r="G109" s="164"/>
      <c r="H109" s="79"/>
      <c r="I109" s="521">
        <v>830</v>
      </c>
      <c r="J109" s="45"/>
    </row>
    <row r="110" spans="1:11">
      <c r="E110" s="127"/>
      <c r="F110" s="127"/>
      <c r="J110" s="45"/>
    </row>
    <row r="111" spans="1:11">
      <c r="E111" s="57"/>
      <c r="F111" s="57"/>
      <c r="J111" s="45"/>
    </row>
    <row r="112" spans="1:11">
      <c r="E112" s="57"/>
      <c r="F112" s="57"/>
      <c r="J112" s="45"/>
    </row>
    <row r="113" spans="1:11" ht="66" customHeight="1">
      <c r="E113" s="57"/>
      <c r="F113" s="57"/>
      <c r="J113" s="45"/>
    </row>
    <row r="114" spans="1:11">
      <c r="E114" s="23"/>
      <c r="F114" s="23"/>
      <c r="J114" s="45"/>
      <c r="K114" s="23"/>
    </row>
    <row r="115" spans="1:11" ht="49.35" customHeight="1">
      <c r="A115" s="39"/>
      <c r="B115" s="354" t="s">
        <v>40</v>
      </c>
      <c r="C115" s="50"/>
      <c r="D115" s="50"/>
      <c r="E115" s="41"/>
      <c r="F115" s="41"/>
      <c r="G115" s="42"/>
      <c r="H115" s="41"/>
      <c r="I115" s="41"/>
      <c r="J115" s="41"/>
      <c r="K115" s="41"/>
    </row>
    <row r="116" spans="1:11" s="37" customFormat="1" ht="26.1" customHeight="1">
      <c r="A116" s="32"/>
      <c r="B116" s="32" t="s">
        <v>8</v>
      </c>
      <c r="C116" s="32"/>
      <c r="D116" s="32"/>
      <c r="E116" s="33" t="s">
        <v>0</v>
      </c>
      <c r="F116" s="720" t="s">
        <v>79</v>
      </c>
      <c r="G116" s="721"/>
      <c r="H116" s="34" t="s">
        <v>346</v>
      </c>
      <c r="I116" s="700" t="s">
        <v>115</v>
      </c>
      <c r="J116" s="701"/>
      <c r="K116" s="36"/>
    </row>
    <row r="117" spans="1:11">
      <c r="A117" s="60"/>
      <c r="B117" s="60"/>
      <c r="C117" s="60"/>
      <c r="D117" s="60"/>
      <c r="E117" s="48"/>
      <c r="F117" s="509" t="s">
        <v>117</v>
      </c>
      <c r="G117" s="515" t="s">
        <v>457</v>
      </c>
      <c r="H117" s="48"/>
      <c r="I117" s="699" t="s">
        <v>219</v>
      </c>
      <c r="J117" s="699"/>
      <c r="K117" s="48"/>
    </row>
    <row r="118" spans="1:11">
      <c r="A118" s="60"/>
      <c r="B118" s="60"/>
      <c r="C118" s="60"/>
      <c r="D118" s="60"/>
      <c r="E118" s="48" t="s">
        <v>2</v>
      </c>
      <c r="F118" s="479" t="s">
        <v>95</v>
      </c>
      <c r="G118" s="523" t="s">
        <v>173</v>
      </c>
      <c r="H118" s="522">
        <v>3050</v>
      </c>
      <c r="I118" s="522">
        <v>4440</v>
      </c>
      <c r="J118" s="400"/>
      <c r="K118" s="49"/>
    </row>
    <row r="119" spans="1:11">
      <c r="A119" s="60"/>
      <c r="B119" s="60"/>
      <c r="C119" s="60"/>
      <c r="D119" s="60"/>
      <c r="E119" s="48" t="s">
        <v>4</v>
      </c>
      <c r="F119" s="479" t="s">
        <v>97</v>
      </c>
      <c r="G119" s="523" t="s">
        <v>171</v>
      </c>
      <c r="H119" s="522">
        <v>3450</v>
      </c>
      <c r="I119" s="522">
        <v>5160</v>
      </c>
      <c r="J119" s="400"/>
      <c r="K119" s="49"/>
    </row>
    <row r="120" spans="1:11">
      <c r="A120" s="60"/>
      <c r="B120" s="60"/>
      <c r="C120" s="60"/>
      <c r="D120" s="60"/>
      <c r="E120" s="48"/>
      <c r="F120" s="48"/>
      <c r="G120" s="48"/>
      <c r="H120" s="60"/>
      <c r="I120" s="60"/>
      <c r="J120" s="49"/>
      <c r="K120" s="49"/>
    </row>
    <row r="121" spans="1:11">
      <c r="A121" s="60"/>
      <c r="B121" s="60"/>
      <c r="C121" s="60"/>
      <c r="D121" s="60"/>
      <c r="E121" s="60"/>
      <c r="F121" s="60"/>
      <c r="G121" s="48"/>
      <c r="H121" s="61"/>
      <c r="I121" s="61"/>
      <c r="J121" s="62"/>
      <c r="K121" s="62"/>
    </row>
    <row r="122" spans="1:11">
      <c r="A122" s="60"/>
      <c r="B122" s="60"/>
      <c r="C122" s="60"/>
      <c r="D122" s="60"/>
      <c r="E122" s="178" t="s">
        <v>22</v>
      </c>
      <c r="F122" s="178"/>
      <c r="G122" s="48"/>
      <c r="H122" s="60"/>
      <c r="I122" s="60"/>
      <c r="J122" s="60"/>
      <c r="K122" s="60"/>
    </row>
    <row r="123" spans="1:11">
      <c r="A123" s="60"/>
      <c r="B123" s="60"/>
      <c r="C123" s="60"/>
      <c r="D123" s="60"/>
      <c r="E123" s="131"/>
      <c r="F123" s="131"/>
      <c r="G123" s="133"/>
      <c r="H123" s="60"/>
      <c r="I123" s="60"/>
      <c r="J123" s="60"/>
      <c r="K123" s="60"/>
    </row>
    <row r="124" spans="1:11">
      <c r="A124" s="60"/>
      <c r="B124" s="60"/>
      <c r="C124" s="60"/>
      <c r="D124" s="60"/>
      <c r="J124" s="60"/>
      <c r="K124" s="60"/>
    </row>
    <row r="125" spans="1:11" ht="27" customHeight="1">
      <c r="E125" s="82" t="s">
        <v>14</v>
      </c>
      <c r="F125" s="82"/>
      <c r="G125" s="180"/>
      <c r="H125" s="179"/>
      <c r="I125" s="521">
        <v>750</v>
      </c>
      <c r="J125" s="128"/>
      <c r="K125" s="128"/>
    </row>
    <row r="126" spans="1:11" ht="27" customHeight="1">
      <c r="E126" s="131"/>
      <c r="F126" s="131"/>
      <c r="G126" s="128"/>
      <c r="H126" s="128"/>
      <c r="I126" s="128"/>
      <c r="J126" s="126"/>
      <c r="K126" s="126"/>
    </row>
    <row r="127" spans="1:11">
      <c r="E127" s="131"/>
      <c r="F127" s="131"/>
      <c r="G127" s="126"/>
      <c r="H127" s="126"/>
      <c r="I127" s="126"/>
      <c r="J127" s="45"/>
      <c r="K127" s="23"/>
    </row>
    <row r="128" spans="1:11">
      <c r="G128" s="14"/>
    </row>
    <row r="129" spans="1:11">
      <c r="G129" s="14"/>
    </row>
    <row r="130" spans="1:11" ht="51" customHeight="1">
      <c r="G130" s="14"/>
    </row>
    <row r="131" spans="1:11" ht="51" customHeight="1">
      <c r="G131" s="14"/>
    </row>
    <row r="132" spans="1:11">
      <c r="G132" s="14"/>
    </row>
    <row r="133" spans="1:11" ht="49.35" customHeight="1">
      <c r="A133" s="39"/>
      <c r="B133" s="354" t="s">
        <v>345</v>
      </c>
      <c r="C133" s="50"/>
      <c r="D133" s="50"/>
      <c r="E133" s="41"/>
      <c r="F133" s="41"/>
      <c r="G133" s="42"/>
      <c r="H133" s="41"/>
      <c r="I133" s="41"/>
      <c r="J133" s="41"/>
      <c r="K133" s="41"/>
    </row>
    <row r="134" spans="1:11" s="37" customFormat="1" ht="26.1" customHeight="1">
      <c r="A134" s="32"/>
      <c r="B134" s="32" t="s">
        <v>8</v>
      </c>
      <c r="C134" s="32"/>
      <c r="D134" s="32"/>
      <c r="E134" s="33" t="s">
        <v>0</v>
      </c>
      <c r="F134" s="720" t="s">
        <v>79</v>
      </c>
      <c r="G134" s="721"/>
      <c r="H134" s="34" t="s">
        <v>346</v>
      </c>
      <c r="I134" s="700" t="s">
        <v>115</v>
      </c>
      <c r="J134" s="701"/>
      <c r="K134" s="36"/>
    </row>
    <row r="135" spans="1:11">
      <c r="A135" s="60"/>
      <c r="B135" s="60"/>
      <c r="C135" s="60"/>
      <c r="D135" s="60"/>
      <c r="E135" s="48"/>
      <c r="F135" s="509" t="s">
        <v>117</v>
      </c>
      <c r="G135" s="484" t="s">
        <v>457</v>
      </c>
      <c r="H135" s="48"/>
      <c r="I135" s="699" t="s">
        <v>219</v>
      </c>
      <c r="J135" s="699"/>
      <c r="K135" s="48"/>
    </row>
    <row r="136" spans="1:11">
      <c r="A136" s="60"/>
      <c r="B136" s="60"/>
      <c r="C136" s="60"/>
      <c r="D136" s="60"/>
      <c r="E136" s="16" t="s">
        <v>2</v>
      </c>
      <c r="F136" s="478" t="s">
        <v>95</v>
      </c>
      <c r="G136" s="478" t="s">
        <v>173</v>
      </c>
      <c r="H136" s="522">
        <v>2720</v>
      </c>
      <c r="I136" s="522">
        <v>4310</v>
      </c>
      <c r="J136" s="400"/>
      <c r="K136" s="49"/>
    </row>
    <row r="137" spans="1:11">
      <c r="A137" s="60"/>
      <c r="B137" s="60"/>
      <c r="C137" s="60"/>
      <c r="D137" s="60"/>
      <c r="E137" s="16" t="s">
        <v>3</v>
      </c>
      <c r="F137" s="478" t="s">
        <v>97</v>
      </c>
      <c r="G137" s="478" t="s">
        <v>171</v>
      </c>
      <c r="H137" s="522">
        <v>2740</v>
      </c>
      <c r="I137" s="522">
        <v>4540</v>
      </c>
      <c r="J137" s="400"/>
      <c r="K137" s="49"/>
    </row>
    <row r="138" spans="1:11">
      <c r="A138" s="60"/>
      <c r="B138" s="60"/>
      <c r="C138" s="60"/>
      <c r="D138" s="60"/>
      <c r="E138" s="16" t="s">
        <v>4</v>
      </c>
      <c r="F138" s="478" t="s">
        <v>98</v>
      </c>
      <c r="G138" s="478" t="s">
        <v>172</v>
      </c>
      <c r="H138" s="522">
        <v>2770</v>
      </c>
      <c r="I138" s="522">
        <v>5230</v>
      </c>
      <c r="J138" s="400"/>
      <c r="K138" s="49"/>
    </row>
    <row r="139" spans="1:11">
      <c r="A139" s="60"/>
      <c r="B139" s="60"/>
      <c r="C139" s="60"/>
      <c r="D139" s="60"/>
      <c r="E139" s="60"/>
      <c r="F139" s="60"/>
      <c r="G139" s="48"/>
      <c r="H139" s="65"/>
      <c r="I139" s="61"/>
      <c r="J139" s="62"/>
      <c r="K139" s="62"/>
    </row>
    <row r="140" spans="1:11">
      <c r="A140" s="60"/>
      <c r="B140" s="60"/>
      <c r="C140" s="60"/>
      <c r="D140" s="60"/>
      <c r="E140" s="178" t="s">
        <v>22</v>
      </c>
      <c r="F140" s="178"/>
      <c r="G140" s="48"/>
      <c r="H140" s="60"/>
      <c r="I140" s="60"/>
      <c r="J140" s="60"/>
      <c r="K140" s="60"/>
    </row>
    <row r="141" spans="1:11">
      <c r="A141" s="60"/>
      <c r="B141" s="60"/>
      <c r="C141" s="60"/>
      <c r="D141" s="60"/>
      <c r="E141" s="131"/>
      <c r="F141" s="131"/>
      <c r="G141" s="133"/>
      <c r="H141" s="60"/>
      <c r="I141" s="60"/>
      <c r="J141" s="60"/>
      <c r="K141" s="60"/>
    </row>
    <row r="142" spans="1:11">
      <c r="A142" s="60"/>
      <c r="B142" s="60"/>
      <c r="C142" s="60"/>
      <c r="D142" s="60"/>
      <c r="J142" s="60"/>
      <c r="K142" s="60"/>
    </row>
    <row r="143" spans="1:11" ht="27" customHeight="1">
      <c r="E143" s="82" t="s">
        <v>14</v>
      </c>
      <c r="F143" s="82"/>
      <c r="G143" s="180"/>
      <c r="H143" s="179"/>
      <c r="I143" s="521">
        <v>830</v>
      </c>
      <c r="J143" s="128"/>
      <c r="K143" s="128"/>
    </row>
    <row r="144" spans="1:11" ht="27" customHeight="1">
      <c r="E144" s="131"/>
      <c r="F144" s="131"/>
      <c r="G144" s="128"/>
      <c r="H144" s="128"/>
      <c r="I144" s="128"/>
      <c r="J144" s="126"/>
      <c r="K144" s="126"/>
    </row>
    <row r="145" spans="1:11">
      <c r="E145" s="131"/>
      <c r="F145" s="131"/>
      <c r="G145" s="126"/>
      <c r="H145" s="126"/>
      <c r="I145" s="126"/>
      <c r="J145" s="45"/>
      <c r="K145" s="23"/>
    </row>
    <row r="146" spans="1:11">
      <c r="G146" s="14"/>
    </row>
    <row r="147" spans="1:11">
      <c r="G147" s="14"/>
    </row>
    <row r="148" spans="1:11" ht="49.35" customHeight="1">
      <c r="A148" s="39" t="s">
        <v>23</v>
      </c>
      <c r="B148" s="354" t="s">
        <v>30</v>
      </c>
      <c r="C148" s="50"/>
      <c r="D148" s="50"/>
      <c r="E148" s="41"/>
      <c r="F148" s="41"/>
      <c r="G148" s="42"/>
      <c r="H148" s="41"/>
      <c r="I148" s="41"/>
      <c r="J148" s="41"/>
      <c r="K148" s="41"/>
    </row>
    <row r="149" spans="1:11" s="37" customFormat="1" ht="26.1" customHeight="1">
      <c r="A149" s="32"/>
      <c r="B149" s="32" t="s">
        <v>8</v>
      </c>
      <c r="C149" s="32"/>
      <c r="D149" s="32"/>
      <c r="E149" s="33" t="s">
        <v>0</v>
      </c>
      <c r="F149" s="720" t="s">
        <v>79</v>
      </c>
      <c r="G149" s="721"/>
      <c r="H149" s="34" t="s">
        <v>346</v>
      </c>
      <c r="I149" s="700" t="s">
        <v>115</v>
      </c>
      <c r="J149" s="701"/>
      <c r="K149" s="36"/>
    </row>
    <row r="150" spans="1:11">
      <c r="E150" s="16"/>
      <c r="F150" s="509" t="s">
        <v>117</v>
      </c>
      <c r="G150" s="484" t="s">
        <v>457</v>
      </c>
      <c r="H150" s="16"/>
      <c r="I150" s="699" t="s">
        <v>219</v>
      </c>
      <c r="J150" s="699"/>
      <c r="K150" s="16"/>
    </row>
    <row r="151" spans="1:11">
      <c r="E151" s="16" t="s">
        <v>2</v>
      </c>
      <c r="F151" s="478" t="s">
        <v>96</v>
      </c>
      <c r="G151" s="524" t="s">
        <v>458</v>
      </c>
      <c r="H151" s="522">
        <v>3500</v>
      </c>
      <c r="I151" s="522">
        <v>5030</v>
      </c>
      <c r="J151" s="400"/>
      <c r="K151" s="47"/>
    </row>
    <row r="152" spans="1:11">
      <c r="E152" s="16" t="s">
        <v>3</v>
      </c>
      <c r="F152" s="478" t="s">
        <v>95</v>
      </c>
      <c r="G152" s="478" t="s">
        <v>173</v>
      </c>
      <c r="H152" s="522">
        <v>3750</v>
      </c>
      <c r="I152" s="522">
        <v>5860</v>
      </c>
      <c r="J152" s="400"/>
      <c r="K152" s="47"/>
    </row>
    <row r="153" spans="1:11">
      <c r="E153" s="16" t="s">
        <v>4</v>
      </c>
      <c r="F153" s="478" t="s">
        <v>97</v>
      </c>
      <c r="G153" s="478" t="s">
        <v>171</v>
      </c>
      <c r="H153" s="522">
        <v>4560</v>
      </c>
      <c r="I153" s="522">
        <v>6510</v>
      </c>
      <c r="J153" s="400"/>
      <c r="K153" s="47"/>
    </row>
    <row r="154" spans="1:11">
      <c r="E154" s="16" t="s">
        <v>5</v>
      </c>
      <c r="F154" s="478" t="s">
        <v>98</v>
      </c>
      <c r="G154" s="478" t="s">
        <v>172</v>
      </c>
      <c r="H154" s="522">
        <v>5170</v>
      </c>
      <c r="I154" s="522">
        <v>8120</v>
      </c>
      <c r="J154" s="400"/>
      <c r="K154" s="47"/>
    </row>
    <row r="155" spans="1:11">
      <c r="E155" s="16"/>
      <c r="F155" s="16"/>
      <c r="I155" s="55"/>
      <c r="J155" s="55"/>
      <c r="K155" s="47"/>
    </row>
    <row r="156" spans="1:11">
      <c r="G156" s="16"/>
      <c r="H156" s="20"/>
      <c r="I156" s="20"/>
      <c r="J156" s="44"/>
      <c r="K156" s="44"/>
    </row>
    <row r="157" spans="1:11">
      <c r="E157" s="193" t="s">
        <v>22</v>
      </c>
      <c r="F157" s="193"/>
    </row>
    <row r="158" spans="1:11">
      <c r="E158" s="131"/>
      <c r="F158" s="131"/>
    </row>
    <row r="160" spans="1:11">
      <c r="E160" s="82" t="s">
        <v>14</v>
      </c>
      <c r="F160" s="82"/>
      <c r="G160" s="164"/>
      <c r="H160" s="79"/>
      <c r="I160" s="521">
        <v>830</v>
      </c>
    </row>
    <row r="161" spans="1:11">
      <c r="E161" s="131"/>
      <c r="F161" s="131"/>
    </row>
    <row r="162" spans="1:11" ht="72" customHeight="1">
      <c r="E162" s="131"/>
      <c r="F162" s="131"/>
      <c r="J162" s="45"/>
    </row>
    <row r="163" spans="1:11" ht="49.35" customHeight="1">
      <c r="A163" s="39"/>
      <c r="B163" s="354" t="s">
        <v>34</v>
      </c>
      <c r="C163" s="359"/>
      <c r="D163" s="50"/>
      <c r="E163" s="41"/>
      <c r="F163" s="41"/>
      <c r="G163" s="42"/>
      <c r="H163" s="41"/>
      <c r="I163" s="41"/>
      <c r="J163" s="41"/>
      <c r="K163" s="41"/>
    </row>
    <row r="164" spans="1:11" s="37" customFormat="1" ht="26.1" customHeight="1">
      <c r="A164" s="32"/>
      <c r="B164" s="32" t="s">
        <v>8</v>
      </c>
      <c r="C164" s="32"/>
      <c r="D164" s="32"/>
      <c r="E164" s="33" t="s">
        <v>0</v>
      </c>
      <c r="F164" s="720" t="s">
        <v>79</v>
      </c>
      <c r="G164" s="721"/>
      <c r="H164" s="34" t="s">
        <v>346</v>
      </c>
      <c r="I164" s="34" t="s">
        <v>82</v>
      </c>
      <c r="J164" s="38"/>
      <c r="K164" s="36"/>
    </row>
    <row r="165" spans="1:11">
      <c r="E165" s="16"/>
      <c r="F165" s="509" t="s">
        <v>117</v>
      </c>
      <c r="G165" s="484" t="s">
        <v>457</v>
      </c>
      <c r="H165" s="16"/>
      <c r="I165" s="16"/>
      <c r="J165" s="59"/>
      <c r="K165" s="59"/>
    </row>
    <row r="166" spans="1:11">
      <c r="E166" s="16" t="s">
        <v>2</v>
      </c>
      <c r="F166" s="478" t="s">
        <v>96</v>
      </c>
      <c r="G166" s="524" t="s">
        <v>458</v>
      </c>
      <c r="H166" s="522">
        <v>1340</v>
      </c>
      <c r="I166" s="522">
        <v>2720</v>
      </c>
      <c r="J166" s="18"/>
      <c r="K166" s="23"/>
    </row>
    <row r="167" spans="1:11">
      <c r="E167" s="16" t="s">
        <v>3</v>
      </c>
      <c r="F167" s="478" t="s">
        <v>590</v>
      </c>
      <c r="G167" s="431" t="s">
        <v>592</v>
      </c>
      <c r="H167" s="522">
        <v>1500</v>
      </c>
      <c r="I167" s="522">
        <v>3050</v>
      </c>
      <c r="J167" s="18"/>
      <c r="K167" s="23"/>
    </row>
    <row r="168" spans="1:11">
      <c r="E168" s="16" t="s">
        <v>4</v>
      </c>
      <c r="F168" s="478" t="s">
        <v>588</v>
      </c>
      <c r="G168" s="431" t="s">
        <v>593</v>
      </c>
      <c r="H168" s="522">
        <v>1680</v>
      </c>
      <c r="I168" s="522">
        <v>3390</v>
      </c>
      <c r="J168" s="18"/>
      <c r="K168" s="23"/>
    </row>
    <row r="169" spans="1:11">
      <c r="E169" s="16" t="s">
        <v>5</v>
      </c>
      <c r="F169" s="478" t="s">
        <v>589</v>
      </c>
      <c r="G169" s="431" t="s">
        <v>594</v>
      </c>
      <c r="H169" s="522">
        <v>2050</v>
      </c>
      <c r="I169" s="522">
        <v>4180</v>
      </c>
      <c r="J169" s="18"/>
      <c r="K169" s="23"/>
    </row>
    <row r="170" spans="1:11">
      <c r="E170" s="16"/>
      <c r="F170" s="16"/>
      <c r="J170" s="44"/>
      <c r="K170" s="23"/>
    </row>
    <row r="171" spans="1:11">
      <c r="G171" s="16"/>
      <c r="H171" s="20"/>
      <c r="I171" s="20"/>
      <c r="K171" s="23"/>
    </row>
    <row r="172" spans="1:11">
      <c r="E172" s="193" t="s">
        <v>22</v>
      </c>
      <c r="F172" s="193"/>
      <c r="K172" s="23"/>
    </row>
    <row r="173" spans="1:11">
      <c r="E173" s="131"/>
      <c r="F173" s="131"/>
      <c r="K173" s="23"/>
    </row>
    <row r="174" spans="1:11">
      <c r="J174" s="45"/>
      <c r="K174" s="23"/>
    </row>
    <row r="175" spans="1:11">
      <c r="E175" s="82" t="s">
        <v>14</v>
      </c>
      <c r="F175" s="82"/>
      <c r="G175" s="164"/>
      <c r="H175" s="79"/>
      <c r="I175" s="521">
        <v>500</v>
      </c>
      <c r="J175" s="45"/>
      <c r="K175" s="23"/>
    </row>
    <row r="176" spans="1:11" ht="48.75" customHeight="1">
      <c r="E176" s="131"/>
      <c r="F176" s="131"/>
      <c r="J176" s="45"/>
      <c r="K176" s="23"/>
    </row>
    <row r="177" spans="1:11">
      <c r="E177" s="131"/>
      <c r="F177" s="131"/>
      <c r="J177" s="45"/>
      <c r="K177" s="23"/>
    </row>
    <row r="178" spans="1:11">
      <c r="E178" s="24"/>
      <c r="F178" s="24"/>
      <c r="J178" s="45"/>
      <c r="K178" s="23"/>
    </row>
    <row r="179" spans="1:11">
      <c r="E179" s="24"/>
      <c r="F179" s="24"/>
      <c r="J179" s="45"/>
      <c r="K179" s="23"/>
    </row>
    <row r="180" spans="1:11" ht="49.35" customHeight="1">
      <c r="A180" s="39"/>
      <c r="B180" s="354" t="s">
        <v>35</v>
      </c>
      <c r="C180" s="50"/>
      <c r="D180" s="50"/>
      <c r="E180" s="41"/>
      <c r="F180" s="41"/>
      <c r="G180" s="42"/>
      <c r="H180" s="41"/>
      <c r="I180" s="41"/>
      <c r="J180" s="41"/>
      <c r="K180" s="41"/>
    </row>
    <row r="181" spans="1:11" s="37" customFormat="1" ht="26.1" customHeight="1">
      <c r="A181" s="32"/>
      <c r="B181" s="32" t="s">
        <v>259</v>
      </c>
      <c r="C181" s="32"/>
      <c r="D181" s="32"/>
      <c r="E181" s="33" t="s">
        <v>0</v>
      </c>
      <c r="F181" s="720" t="s">
        <v>79</v>
      </c>
      <c r="G181" s="721"/>
      <c r="H181" s="34" t="s">
        <v>346</v>
      </c>
      <c r="I181" s="700" t="s">
        <v>115</v>
      </c>
      <c r="J181" s="701"/>
      <c r="K181" s="36"/>
    </row>
    <row r="182" spans="1:11">
      <c r="E182" s="16"/>
      <c r="F182" s="509" t="s">
        <v>117</v>
      </c>
      <c r="G182" s="484" t="s">
        <v>457</v>
      </c>
      <c r="H182" s="218"/>
      <c r="I182" s="699" t="s">
        <v>219</v>
      </c>
      <c r="J182" s="699"/>
      <c r="K182" s="46"/>
    </row>
    <row r="183" spans="1:11">
      <c r="E183" s="16" t="s">
        <v>2</v>
      </c>
      <c r="F183" s="478" t="s">
        <v>96</v>
      </c>
      <c r="G183" s="524" t="s">
        <v>458</v>
      </c>
      <c r="H183" s="522">
        <v>1450</v>
      </c>
      <c r="I183" s="522">
        <v>2860</v>
      </c>
      <c r="J183" s="400"/>
    </row>
    <row r="184" spans="1:11">
      <c r="E184" s="16" t="s">
        <v>3</v>
      </c>
      <c r="F184" s="478" t="s">
        <v>590</v>
      </c>
      <c r="G184" s="431" t="s">
        <v>592</v>
      </c>
      <c r="H184" s="522">
        <v>1610</v>
      </c>
      <c r="I184" s="522">
        <v>3230</v>
      </c>
      <c r="J184" s="400"/>
    </row>
    <row r="185" spans="1:11">
      <c r="E185" s="16" t="s">
        <v>4</v>
      </c>
      <c r="F185" s="478" t="s">
        <v>588</v>
      </c>
      <c r="G185" s="431" t="s">
        <v>593</v>
      </c>
      <c r="H185" s="522">
        <v>1900</v>
      </c>
      <c r="I185" s="522">
        <v>3760</v>
      </c>
      <c r="J185" s="400"/>
    </row>
    <row r="186" spans="1:11">
      <c r="E186" s="16" t="s">
        <v>5</v>
      </c>
      <c r="F186" s="478" t="s">
        <v>589</v>
      </c>
      <c r="G186" s="431" t="s">
        <v>594</v>
      </c>
      <c r="H186" s="522">
        <v>2210</v>
      </c>
      <c r="I186" s="522">
        <v>4420</v>
      </c>
      <c r="J186" s="400"/>
    </row>
    <row r="187" spans="1:11">
      <c r="E187" s="16"/>
      <c r="F187" s="16"/>
      <c r="I187" s="525"/>
    </row>
    <row r="188" spans="1:11">
      <c r="G188" s="16"/>
      <c r="H188" s="20"/>
      <c r="I188" s="20"/>
    </row>
    <row r="189" spans="1:11">
      <c r="E189" s="193" t="s">
        <v>22</v>
      </c>
      <c r="F189" s="193"/>
    </row>
    <row r="190" spans="1:11">
      <c r="E190" s="131"/>
      <c r="F190" s="131"/>
    </row>
    <row r="192" spans="1:11">
      <c r="E192" s="82" t="s">
        <v>14</v>
      </c>
      <c r="F192" s="82"/>
      <c r="G192" s="164"/>
      <c r="H192" s="79"/>
      <c r="I192" s="521">
        <v>500</v>
      </c>
    </row>
    <row r="193" spans="1:10">
      <c r="E193" s="131"/>
      <c r="F193" s="131"/>
    </row>
    <row r="194" spans="1:10">
      <c r="E194" s="131"/>
      <c r="F194" s="131"/>
    </row>
    <row r="196" spans="1:10">
      <c r="E196" s="24"/>
      <c r="F196" s="24"/>
      <c r="I196" s="256"/>
    </row>
    <row r="197" spans="1:10">
      <c r="E197" s="24"/>
      <c r="F197" s="24"/>
      <c r="I197" s="256"/>
    </row>
    <row r="198" spans="1:10">
      <c r="E198" s="24"/>
      <c r="F198" s="24"/>
      <c r="I198" s="256"/>
    </row>
    <row r="199" spans="1:10" ht="21.75" customHeight="1">
      <c r="G199" s="14"/>
    </row>
    <row r="200" spans="1:10" ht="49.35" customHeight="1">
      <c r="A200" s="232"/>
      <c r="B200" s="354" t="s">
        <v>35</v>
      </c>
      <c r="C200" s="359"/>
      <c r="D200" s="4"/>
      <c r="E200" s="233"/>
      <c r="F200" s="233"/>
      <c r="G200" s="42"/>
      <c r="H200" s="41"/>
      <c r="I200" s="41"/>
      <c r="J200" s="41"/>
    </row>
    <row r="201" spans="1:10">
      <c r="A201" s="32"/>
      <c r="B201" s="32" t="s">
        <v>8</v>
      </c>
      <c r="C201" s="32"/>
      <c r="D201" s="32"/>
      <c r="E201" s="33" t="s">
        <v>0</v>
      </c>
      <c r="F201" s="720" t="s">
        <v>79</v>
      </c>
      <c r="G201" s="721"/>
      <c r="H201" s="34" t="s">
        <v>346</v>
      </c>
      <c r="I201" s="34" t="s">
        <v>82</v>
      </c>
      <c r="J201" s="38"/>
    </row>
    <row r="202" spans="1:10">
      <c r="E202" s="16"/>
      <c r="F202" s="509" t="s">
        <v>117</v>
      </c>
      <c r="G202" s="484" t="s">
        <v>457</v>
      </c>
      <c r="H202" s="16"/>
      <c r="I202" s="16"/>
      <c r="J202" s="46"/>
    </row>
    <row r="203" spans="1:10">
      <c r="E203" s="16" t="s">
        <v>2</v>
      </c>
      <c r="F203" s="478" t="s">
        <v>96</v>
      </c>
      <c r="G203" s="524" t="s">
        <v>458</v>
      </c>
      <c r="H203" s="522">
        <v>1340</v>
      </c>
      <c r="I203" s="522">
        <v>2720</v>
      </c>
    </row>
    <row r="204" spans="1:10">
      <c r="E204" s="16" t="s">
        <v>3</v>
      </c>
      <c r="F204" s="478" t="s">
        <v>590</v>
      </c>
      <c r="G204" s="431" t="s">
        <v>592</v>
      </c>
      <c r="H204" s="522">
        <v>1500</v>
      </c>
      <c r="I204" s="522">
        <v>3050</v>
      </c>
    </row>
    <row r="205" spans="1:10">
      <c r="E205" s="16" t="s">
        <v>4</v>
      </c>
      <c r="F205" s="478" t="s">
        <v>588</v>
      </c>
      <c r="G205" s="431" t="s">
        <v>593</v>
      </c>
      <c r="H205" s="522">
        <v>1680</v>
      </c>
      <c r="I205" s="522">
        <v>3390</v>
      </c>
    </row>
    <row r="206" spans="1:10">
      <c r="E206" s="16" t="s">
        <v>5</v>
      </c>
      <c r="F206" s="478" t="s">
        <v>589</v>
      </c>
      <c r="G206" s="431" t="s">
        <v>594</v>
      </c>
      <c r="H206" s="522">
        <v>2050</v>
      </c>
      <c r="I206" s="522">
        <v>4180</v>
      </c>
    </row>
    <row r="207" spans="1:10">
      <c r="E207" s="16"/>
      <c r="F207" s="16"/>
    </row>
    <row r="208" spans="1:10">
      <c r="G208" s="16"/>
      <c r="H208" s="20"/>
      <c r="I208" s="20"/>
    </row>
    <row r="209" spans="1:11">
      <c r="E209" s="193" t="s">
        <v>22</v>
      </c>
      <c r="F209" s="193"/>
    </row>
    <row r="210" spans="1:11">
      <c r="E210" s="131"/>
      <c r="F210" s="131"/>
    </row>
    <row r="212" spans="1:11">
      <c r="E212" s="82" t="s">
        <v>14</v>
      </c>
      <c r="F212" s="82"/>
      <c r="G212" s="164"/>
      <c r="H212" s="79"/>
      <c r="I212" s="521">
        <v>500</v>
      </c>
    </row>
    <row r="213" spans="1:11">
      <c r="E213" s="131"/>
      <c r="F213" s="131"/>
    </row>
    <row r="214" spans="1:11" ht="63" customHeight="1">
      <c r="E214" s="131"/>
      <c r="F214" s="131"/>
    </row>
    <row r="215" spans="1:11" ht="49.35" customHeight="1">
      <c r="A215" s="39"/>
      <c r="B215" s="25" t="s">
        <v>516</v>
      </c>
      <c r="C215" s="50"/>
      <c r="D215" s="50"/>
      <c r="E215" s="41"/>
      <c r="F215" s="41"/>
      <c r="G215" s="42"/>
      <c r="H215" s="41"/>
      <c r="I215" s="41"/>
      <c r="J215" s="41"/>
      <c r="K215" s="41"/>
    </row>
    <row r="216" spans="1:11">
      <c r="A216" s="32"/>
      <c r="B216" s="32" t="s">
        <v>83</v>
      </c>
      <c r="C216" s="32"/>
      <c r="D216" s="32"/>
      <c r="E216" s="33" t="s">
        <v>0</v>
      </c>
      <c r="F216" s="711" t="s">
        <v>79</v>
      </c>
      <c r="G216" s="712"/>
      <c r="H216" s="34" t="s">
        <v>346</v>
      </c>
      <c r="I216" s="99"/>
      <c r="J216" s="38"/>
      <c r="K216" s="23"/>
    </row>
    <row r="217" spans="1:11">
      <c r="E217" s="16"/>
      <c r="F217" s="52" t="s">
        <v>119</v>
      </c>
      <c r="G217" s="515" t="s">
        <v>131</v>
      </c>
      <c r="H217" s="46"/>
      <c r="I217" s="218"/>
      <c r="K217" s="23"/>
    </row>
    <row r="218" spans="1:11">
      <c r="E218" s="16"/>
      <c r="F218" s="16" t="s">
        <v>554</v>
      </c>
      <c r="G218" s="524" t="s">
        <v>555</v>
      </c>
      <c r="H218" s="525">
        <v>5020</v>
      </c>
      <c r="I218" s="65"/>
      <c r="K218" s="23"/>
    </row>
    <row r="219" spans="1:11">
      <c r="E219" s="19"/>
      <c r="F219" s="19"/>
      <c r="G219" s="16"/>
      <c r="H219" s="65"/>
      <c r="I219" s="65"/>
      <c r="J219" s="44"/>
      <c r="K219" s="23"/>
    </row>
    <row r="220" spans="1:11">
      <c r="E220" s="19"/>
      <c r="F220" s="19"/>
      <c r="G220" s="16"/>
      <c r="H220" s="65"/>
      <c r="I220" s="65"/>
      <c r="J220" s="44"/>
      <c r="K220" s="23"/>
    </row>
    <row r="221" spans="1:11">
      <c r="E221" s="193" t="s">
        <v>22</v>
      </c>
      <c r="F221" s="193"/>
      <c r="G221" s="67"/>
      <c r="H221" s="67"/>
      <c r="I221" s="9"/>
      <c r="K221" s="23"/>
    </row>
    <row r="222" spans="1:11">
      <c r="E222" s="169"/>
      <c r="F222" s="169"/>
      <c r="G222" s="67"/>
      <c r="H222" s="67"/>
      <c r="I222" s="9"/>
      <c r="K222" s="23"/>
    </row>
    <row r="223" spans="1:11">
      <c r="E223" s="81" t="s">
        <v>14</v>
      </c>
      <c r="F223" s="81"/>
      <c r="G223" s="160"/>
      <c r="H223" s="160"/>
      <c r="I223" s="521">
        <v>740</v>
      </c>
      <c r="K223" s="23"/>
    </row>
    <row r="224" spans="1:11">
      <c r="E224" s="24"/>
      <c r="F224" s="24"/>
      <c r="G224" s="67"/>
      <c r="H224" s="67"/>
      <c r="I224" s="143"/>
      <c r="K224" s="23"/>
    </row>
    <row r="225" spans="1:11">
      <c r="E225" s="24" t="s">
        <v>544</v>
      </c>
      <c r="F225" s="24"/>
      <c r="G225" s="67"/>
      <c r="H225" s="67"/>
      <c r="I225" s="525"/>
      <c r="K225" s="23"/>
    </row>
    <row r="226" spans="1:11">
      <c r="E226" s="81" t="s">
        <v>545</v>
      </c>
      <c r="F226" s="550"/>
      <c r="G226" s="164"/>
      <c r="H226" s="79"/>
      <c r="I226" s="521">
        <v>1720</v>
      </c>
      <c r="K226" s="23"/>
    </row>
    <row r="227" spans="1:11">
      <c r="E227" s="23"/>
      <c r="F227" s="23"/>
      <c r="I227" s="256"/>
      <c r="K227" s="23"/>
    </row>
    <row r="228" spans="1:11" ht="97.5" customHeight="1">
      <c r="E228" s="369"/>
      <c r="F228" s="369"/>
      <c r="I228" s="256"/>
      <c r="K228" s="23"/>
    </row>
    <row r="229" spans="1:11">
      <c r="E229" s="24"/>
      <c r="F229" s="24"/>
      <c r="I229" s="135"/>
      <c r="K229" s="23"/>
    </row>
    <row r="230" spans="1:11" ht="49.35" customHeight="1">
      <c r="A230" s="39"/>
      <c r="B230" s="25" t="s">
        <v>36</v>
      </c>
      <c r="C230" s="50"/>
      <c r="D230" s="50"/>
      <c r="E230" s="41"/>
      <c r="F230" s="41"/>
      <c r="G230" s="42"/>
      <c r="H230" s="41"/>
      <c r="I230" s="41"/>
      <c r="J230" s="41"/>
      <c r="K230" s="41"/>
    </row>
    <row r="231" spans="1:11" s="37" customFormat="1" ht="26.1" customHeight="1">
      <c r="A231" s="32"/>
      <c r="B231" s="32" t="s">
        <v>8</v>
      </c>
      <c r="C231" s="32"/>
      <c r="D231" s="32"/>
      <c r="E231" s="33" t="s">
        <v>0</v>
      </c>
      <c r="F231" s="720" t="s">
        <v>79</v>
      </c>
      <c r="G231" s="721"/>
      <c r="H231" s="34" t="s">
        <v>346</v>
      </c>
      <c r="I231" s="33" t="s">
        <v>114</v>
      </c>
      <c r="J231" s="38"/>
      <c r="K231" s="36"/>
    </row>
    <row r="232" spans="1:11">
      <c r="E232" s="16"/>
      <c r="F232" s="509" t="s">
        <v>117</v>
      </c>
      <c r="G232" s="484" t="s">
        <v>457</v>
      </c>
      <c r="H232" s="46"/>
      <c r="I232" s="218" t="s">
        <v>219</v>
      </c>
      <c r="K232" s="46"/>
    </row>
    <row r="233" spans="1:11">
      <c r="E233" s="16" t="s">
        <v>2</v>
      </c>
      <c r="F233" s="478" t="s">
        <v>96</v>
      </c>
      <c r="G233" s="524" t="s">
        <v>458</v>
      </c>
      <c r="H233" s="522">
        <v>1340</v>
      </c>
      <c r="I233" s="522">
        <v>2720</v>
      </c>
      <c r="K233" s="56">
        <f>I233-H233</f>
        <v>1380</v>
      </c>
    </row>
    <row r="234" spans="1:11">
      <c r="E234" s="16" t="s">
        <v>3</v>
      </c>
      <c r="F234" s="478" t="s">
        <v>590</v>
      </c>
      <c r="G234" s="431" t="s">
        <v>592</v>
      </c>
      <c r="H234" s="522">
        <v>1500</v>
      </c>
      <c r="I234" s="522">
        <v>3050</v>
      </c>
      <c r="K234" s="56">
        <f>I234-H234</f>
        <v>1550</v>
      </c>
    </row>
    <row r="235" spans="1:11">
      <c r="E235" s="16" t="s">
        <v>4</v>
      </c>
      <c r="F235" s="478" t="s">
        <v>588</v>
      </c>
      <c r="G235" s="431" t="s">
        <v>593</v>
      </c>
      <c r="H235" s="522">
        <v>1680</v>
      </c>
      <c r="I235" s="522">
        <v>3390</v>
      </c>
      <c r="K235" s="56">
        <f>I235-H235</f>
        <v>1710</v>
      </c>
    </row>
    <row r="236" spans="1:11">
      <c r="E236" s="16" t="s">
        <v>5</v>
      </c>
      <c r="F236" s="478" t="s">
        <v>589</v>
      </c>
      <c r="G236" s="431" t="s">
        <v>594</v>
      </c>
      <c r="H236" s="522">
        <v>2050</v>
      </c>
      <c r="I236" s="522">
        <v>4180</v>
      </c>
      <c r="K236" s="56">
        <f>I236-H236</f>
        <v>2130</v>
      </c>
    </row>
    <row r="237" spans="1:11">
      <c r="G237" s="16"/>
      <c r="H237" s="20"/>
      <c r="I237" s="20"/>
      <c r="J237" s="44"/>
      <c r="K237" s="23"/>
    </row>
    <row r="238" spans="1:11">
      <c r="E238" s="193" t="s">
        <v>22</v>
      </c>
      <c r="F238" s="193"/>
      <c r="K238" s="23"/>
    </row>
    <row r="239" spans="1:11">
      <c r="E239" s="131"/>
      <c r="F239" s="131"/>
      <c r="K239" s="23"/>
    </row>
    <row r="240" spans="1:11">
      <c r="K240" s="23"/>
    </row>
    <row r="241" spans="1:11">
      <c r="E241" s="82" t="s">
        <v>21</v>
      </c>
      <c r="F241" s="82"/>
      <c r="G241" s="164"/>
      <c r="H241" s="79"/>
      <c r="I241" s="521">
        <v>500</v>
      </c>
      <c r="K241" s="23"/>
    </row>
    <row r="242" spans="1:11">
      <c r="E242" s="131"/>
      <c r="F242" s="131"/>
      <c r="K242" s="23"/>
    </row>
    <row r="243" spans="1:11">
      <c r="E243" s="131"/>
      <c r="F243" s="131"/>
      <c r="K243" s="23"/>
    </row>
    <row r="244" spans="1:11">
      <c r="K244" s="23"/>
    </row>
    <row r="245" spans="1:11">
      <c r="E245" s="24"/>
      <c r="F245" s="24"/>
      <c r="I245" s="135"/>
      <c r="K245" s="23"/>
    </row>
    <row r="246" spans="1:11">
      <c r="E246" s="24"/>
      <c r="F246" s="24"/>
      <c r="I246" s="135"/>
      <c r="K246" s="23"/>
    </row>
    <row r="247" spans="1:11">
      <c r="E247" s="24"/>
      <c r="F247" s="24"/>
      <c r="I247" s="135"/>
      <c r="K247" s="23"/>
    </row>
    <row r="248" spans="1:11" ht="17.100000000000001" customHeight="1">
      <c r="E248" s="24"/>
      <c r="F248" s="24"/>
      <c r="I248" s="135"/>
      <c r="K248" s="23"/>
    </row>
    <row r="249" spans="1:11" ht="49.35" customHeight="1">
      <c r="A249" s="39"/>
      <c r="B249" s="25" t="s">
        <v>41</v>
      </c>
      <c r="C249" s="50"/>
      <c r="D249" s="50"/>
      <c r="E249" s="41"/>
      <c r="F249" s="41"/>
      <c r="G249" s="42"/>
      <c r="H249" s="41"/>
      <c r="I249" s="41"/>
      <c r="J249" s="41"/>
      <c r="K249" s="41"/>
    </row>
    <row r="250" spans="1:11" s="37" customFormat="1" ht="26.1" customHeight="1">
      <c r="A250" s="32"/>
      <c r="B250" s="32" t="s">
        <v>8</v>
      </c>
      <c r="C250" s="32"/>
      <c r="D250" s="32"/>
      <c r="E250" s="33" t="s">
        <v>0</v>
      </c>
      <c r="F250" s="720" t="s">
        <v>79</v>
      </c>
      <c r="G250" s="721"/>
      <c r="H250" s="34" t="s">
        <v>346</v>
      </c>
      <c r="I250" s="34" t="s">
        <v>114</v>
      </c>
      <c r="J250" s="38"/>
      <c r="K250" s="36"/>
    </row>
    <row r="251" spans="1:11">
      <c r="E251" s="16"/>
      <c r="F251" s="511" t="s">
        <v>120</v>
      </c>
      <c r="G251" s="515" t="s">
        <v>131</v>
      </c>
      <c r="H251" s="66"/>
      <c r="I251" s="218" t="s">
        <v>219</v>
      </c>
    </row>
    <row r="252" spans="1:11">
      <c r="E252" s="67" t="s">
        <v>2</v>
      </c>
      <c r="F252" s="478" t="s">
        <v>220</v>
      </c>
      <c r="G252" s="523" t="s">
        <v>455</v>
      </c>
      <c r="H252" s="522">
        <v>4480</v>
      </c>
      <c r="I252" s="522">
        <v>7620</v>
      </c>
    </row>
    <row r="253" spans="1:11">
      <c r="E253" s="16" t="s">
        <v>3</v>
      </c>
      <c r="F253" s="478" t="s">
        <v>221</v>
      </c>
      <c r="G253" s="523" t="s">
        <v>452</v>
      </c>
      <c r="H253" s="522">
        <v>4960</v>
      </c>
      <c r="I253" s="522">
        <v>8470</v>
      </c>
    </row>
    <row r="254" spans="1:11">
      <c r="E254" s="16" t="s">
        <v>4</v>
      </c>
      <c r="F254" s="478" t="s">
        <v>222</v>
      </c>
      <c r="G254" s="523" t="s">
        <v>453</v>
      </c>
      <c r="H254" s="522">
        <v>5280</v>
      </c>
      <c r="I254" s="522">
        <v>8980</v>
      </c>
    </row>
    <row r="255" spans="1:11">
      <c r="E255" s="16"/>
      <c r="F255" s="16"/>
      <c r="K255" s="23"/>
    </row>
    <row r="256" spans="1:11">
      <c r="G256" s="16"/>
      <c r="H256" s="20"/>
      <c r="I256" s="20"/>
      <c r="J256" s="44"/>
      <c r="K256" s="23"/>
    </row>
    <row r="257" spans="5:11">
      <c r="E257" s="193" t="s">
        <v>22</v>
      </c>
      <c r="F257" s="193"/>
      <c r="K257" s="23"/>
    </row>
    <row r="258" spans="5:11">
      <c r="E258" s="131"/>
      <c r="F258" s="131"/>
      <c r="K258" s="23"/>
    </row>
    <row r="259" spans="5:11">
      <c r="G259" s="14"/>
      <c r="K259" s="23"/>
    </row>
    <row r="260" spans="5:11">
      <c r="E260" s="82" t="s">
        <v>200</v>
      </c>
      <c r="F260" s="82"/>
      <c r="G260" s="164"/>
      <c r="H260" s="79"/>
      <c r="I260" s="521">
        <v>870</v>
      </c>
    </row>
    <row r="322" spans="7:11">
      <c r="G322" s="14"/>
      <c r="H322" s="19"/>
      <c r="K322" s="79"/>
    </row>
  </sheetData>
  <mergeCells count="25">
    <mergeCell ref="A1:K1"/>
    <mergeCell ref="I116:J116"/>
    <mergeCell ref="I117:J117"/>
    <mergeCell ref="I134:J134"/>
    <mergeCell ref="I135:J135"/>
    <mergeCell ref="F134:G134"/>
    <mergeCell ref="F116:G116"/>
    <mergeCell ref="F4:G4"/>
    <mergeCell ref="F20:G20"/>
    <mergeCell ref="F36:G36"/>
    <mergeCell ref="F52:G52"/>
    <mergeCell ref="F82:G82"/>
    <mergeCell ref="F99:G99"/>
    <mergeCell ref="F67:G67"/>
    <mergeCell ref="I149:J149"/>
    <mergeCell ref="F149:G149"/>
    <mergeCell ref="F164:G164"/>
    <mergeCell ref="F181:G181"/>
    <mergeCell ref="F201:G201"/>
    <mergeCell ref="F216:G216"/>
    <mergeCell ref="F231:G231"/>
    <mergeCell ref="F250:G250"/>
    <mergeCell ref="I150:J150"/>
    <mergeCell ref="I181:J181"/>
    <mergeCell ref="I182:J182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 alignWithMargins="0">
    <oddHeader>&amp;L&amp;"Calibri (Body),Regular"&amp;16Tom Faulkner Canada  Net Trade Price List - 2021&amp;R&amp;"Calibri (Body),Regular"&amp;16Console Tables</oddHeader>
    <oddFooter>&amp;L&amp;"Calibri (Body),Regular"&amp;16Kerbside delivery (excluding taxes, duty and insurance) is 20% of the total order value. White Glove is an extra 5% of total order value. &amp;R&amp;"Calibri (Body),Regular"&amp;16&amp;P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D1D2-8EFA-4004-A171-AB1374BD8D3E}">
  <sheetPr codeName="Sheet32">
    <tabColor theme="0" tint="-0.499984740745262"/>
  </sheetPr>
  <dimension ref="A1:K305"/>
  <sheetViews>
    <sheetView showGridLines="0" view="pageLayout" topLeftCell="A178" zoomScale="40" zoomScaleNormal="57" zoomScalePageLayoutView="40" workbookViewId="0">
      <selection activeCell="I202" sqref="I202:I203"/>
    </sheetView>
  </sheetViews>
  <sheetFormatPr defaultColWidth="11" defaultRowHeight="26.25"/>
  <cols>
    <col min="1" max="1" width="3.625" style="14" customWidth="1"/>
    <col min="2" max="2" width="14" style="14" bestFit="1" customWidth="1"/>
    <col min="3" max="3" width="18.5" style="14" customWidth="1"/>
    <col min="4" max="4" width="19.625" style="14" customWidth="1"/>
    <col min="5" max="5" width="12.625" style="14" customWidth="1"/>
    <col min="6" max="6" width="24" style="14" bestFit="1" customWidth="1"/>
    <col min="7" max="7" width="28.125" style="19" bestFit="1" customWidth="1"/>
    <col min="8" max="8" width="20.625" style="14" bestFit="1" customWidth="1"/>
    <col min="9" max="9" width="33.125" style="14" customWidth="1"/>
    <col min="10" max="10" width="30.5" style="14" customWidth="1"/>
    <col min="11" max="11" width="17.125" style="14" hidden="1" customWidth="1"/>
    <col min="12" max="12" width="22.125" style="14" customWidth="1"/>
    <col min="13" max="16384" width="11" style="14"/>
  </cols>
  <sheetData>
    <row r="1" spans="1:11" ht="36" customHeight="1">
      <c r="A1" s="696" t="s">
        <v>37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>
      <c r="A2" s="19"/>
      <c r="B2" s="19"/>
      <c r="C2" s="19"/>
      <c r="D2" s="19"/>
      <c r="E2" s="19"/>
      <c r="F2" s="19"/>
      <c r="H2" s="19"/>
      <c r="I2" s="19"/>
      <c r="J2" s="19"/>
      <c r="K2" s="19"/>
    </row>
    <row r="3" spans="1:11" ht="49.35" customHeight="1">
      <c r="A3" s="39"/>
      <c r="B3" s="25" t="s">
        <v>446</v>
      </c>
      <c r="C3" s="50"/>
      <c r="D3" s="50"/>
      <c r="E3" s="41"/>
      <c r="F3" s="41"/>
      <c r="G3" s="42"/>
      <c r="H3" s="41"/>
      <c r="I3" s="41"/>
      <c r="J3" s="41"/>
      <c r="K3" s="41"/>
    </row>
    <row r="4" spans="1:11">
      <c r="A4" s="32"/>
      <c r="B4" s="32" t="s">
        <v>247</v>
      </c>
      <c r="C4" s="32"/>
      <c r="D4" s="32"/>
      <c r="E4" s="33" t="s">
        <v>0</v>
      </c>
      <c r="F4" s="711" t="s">
        <v>79</v>
      </c>
      <c r="G4" s="712"/>
      <c r="H4" s="34" t="s">
        <v>249</v>
      </c>
      <c r="I4" s="99"/>
      <c r="J4" s="38"/>
      <c r="K4" s="23"/>
    </row>
    <row r="5" spans="1:11">
      <c r="E5" s="16"/>
      <c r="F5" s="191" t="s">
        <v>117</v>
      </c>
      <c r="G5" s="526" t="s">
        <v>161</v>
      </c>
      <c r="H5" s="46"/>
      <c r="I5" s="218"/>
      <c r="K5" s="23"/>
    </row>
    <row r="6" spans="1:11">
      <c r="E6" s="16" t="s">
        <v>2</v>
      </c>
      <c r="F6" s="24" t="s">
        <v>100</v>
      </c>
      <c r="G6" s="23" t="s">
        <v>173</v>
      </c>
      <c r="H6" s="525">
        <f>ROUNDUP((('UK-R-Console Tables'!G6)*USD_per_GBP)*(1-UK_VAT),-1)</f>
        <v>5530</v>
      </c>
      <c r="I6" s="65"/>
      <c r="K6" s="23"/>
    </row>
    <row r="7" spans="1:11">
      <c r="E7" s="16" t="s">
        <v>3</v>
      </c>
      <c r="F7" s="24" t="s">
        <v>451</v>
      </c>
      <c r="G7" s="23" t="s">
        <v>171</v>
      </c>
      <c r="H7" s="525">
        <f>ROUNDUP((('UK-R-Console Tables'!G7)*USD_per_GBP)*(1-UK_VAT),-1)</f>
        <v>6090</v>
      </c>
      <c r="I7" s="65"/>
      <c r="K7" s="23"/>
    </row>
    <row r="8" spans="1:11">
      <c r="E8" s="19" t="s">
        <v>4</v>
      </c>
      <c r="F8" s="24" t="s">
        <v>99</v>
      </c>
      <c r="G8" s="23" t="s">
        <v>172</v>
      </c>
      <c r="H8" s="525">
        <f>ROUNDUP((('UK-R-Console Tables'!G8)*USD_per_GBP)*(1-UK_VAT),-1)</f>
        <v>6990</v>
      </c>
      <c r="I8" s="65"/>
      <c r="J8" s="44"/>
      <c r="K8" s="23"/>
    </row>
    <row r="9" spans="1:11">
      <c r="E9" s="19"/>
      <c r="F9" s="19"/>
      <c r="G9" s="16"/>
      <c r="H9" s="65"/>
      <c r="I9" s="65"/>
      <c r="J9" s="44"/>
      <c r="K9" s="23"/>
    </row>
    <row r="10" spans="1:11">
      <c r="E10" s="15" t="s">
        <v>308</v>
      </c>
      <c r="F10" s="15"/>
      <c r="G10" s="16"/>
      <c r="H10" s="20"/>
      <c r="I10" s="20"/>
      <c r="J10" s="44"/>
      <c r="K10" s="23"/>
    </row>
    <row r="11" spans="1:11">
      <c r="G11" s="16"/>
      <c r="H11" s="20"/>
      <c r="I11" s="20"/>
      <c r="J11" s="44"/>
      <c r="K11" s="23"/>
    </row>
    <row r="12" spans="1:11">
      <c r="E12" s="193" t="s">
        <v>22</v>
      </c>
      <c r="F12" s="193"/>
      <c r="K12" s="23"/>
    </row>
    <row r="13" spans="1:11">
      <c r="E13" s="131"/>
      <c r="F13" s="131"/>
      <c r="K13" s="23"/>
    </row>
    <row r="14" spans="1:11">
      <c r="K14" s="23"/>
    </row>
    <row r="15" spans="1:11">
      <c r="E15" s="82" t="s">
        <v>21</v>
      </c>
      <c r="F15" s="82"/>
      <c r="G15" s="164"/>
      <c r="H15" s="79"/>
      <c r="I15" s="521">
        <f>ROUNDUP((('UK-R-Console Tables'!H15)*USD_per_GBP)*(1-UK_VAT),-1)</f>
        <v>610</v>
      </c>
      <c r="K15" s="23"/>
    </row>
    <row r="16" spans="1:11">
      <c r="E16" s="131"/>
      <c r="F16" s="131"/>
      <c r="K16" s="23"/>
    </row>
    <row r="17" spans="1:11">
      <c r="E17" s="131"/>
      <c r="F17" s="131"/>
      <c r="K17" s="23"/>
    </row>
    <row r="18" spans="1:11">
      <c r="K18" s="23"/>
    </row>
    <row r="19" spans="1:11" ht="49.35" customHeight="1">
      <c r="A19" s="39"/>
      <c r="B19" s="25" t="s">
        <v>447</v>
      </c>
      <c r="C19" s="50"/>
      <c r="D19" s="50"/>
      <c r="E19" s="41"/>
      <c r="F19" s="41"/>
      <c r="G19" s="42"/>
      <c r="H19" s="41"/>
      <c r="I19" s="41"/>
      <c r="J19" s="41"/>
      <c r="K19" s="41"/>
    </row>
    <row r="20" spans="1:11">
      <c r="A20" s="32"/>
      <c r="B20" s="32" t="s">
        <v>83</v>
      </c>
      <c r="C20" s="32"/>
      <c r="D20" s="32"/>
      <c r="E20" s="33" t="s">
        <v>0</v>
      </c>
      <c r="F20" s="720" t="s">
        <v>79</v>
      </c>
      <c r="G20" s="721"/>
      <c r="H20" s="34" t="s">
        <v>346</v>
      </c>
      <c r="I20" s="123" t="s">
        <v>439</v>
      </c>
      <c r="J20" s="38"/>
      <c r="K20" s="23"/>
    </row>
    <row r="21" spans="1:11">
      <c r="E21" s="16"/>
      <c r="F21" s="509" t="s">
        <v>119</v>
      </c>
      <c r="G21" s="515" t="s">
        <v>131</v>
      </c>
      <c r="H21" s="46"/>
      <c r="I21" s="218" t="s">
        <v>702</v>
      </c>
      <c r="K21" s="23"/>
    </row>
    <row r="22" spans="1:11">
      <c r="E22" s="16" t="s">
        <v>3</v>
      </c>
      <c r="F22" s="478" t="s">
        <v>448</v>
      </c>
      <c r="G22" s="478" t="s">
        <v>454</v>
      </c>
      <c r="H22" s="525">
        <f>ROUNDUP((('UK-R-Console Tables'!G22)*USD_per_GBP)*(1-UK_VAT),-1)</f>
        <v>6280</v>
      </c>
      <c r="I22" s="525">
        <f>ROUNDUP((('UK-R-Console Tables'!H22)*USD_per_GBP)*(1-UK_VAT),-1)</f>
        <v>10040</v>
      </c>
      <c r="K22" s="23"/>
    </row>
    <row r="23" spans="1:11">
      <c r="E23" s="19" t="s">
        <v>4</v>
      </c>
      <c r="F23" s="478" t="s">
        <v>68</v>
      </c>
      <c r="G23" s="478" t="s">
        <v>453</v>
      </c>
      <c r="H23" s="525">
        <f>ROUNDUP((('UK-R-Console Tables'!G23)*USD_per_GBP)*(1-UK_VAT),-1)</f>
        <v>7220</v>
      </c>
      <c r="I23" s="525">
        <f>ROUNDUP((('UK-R-Console Tables'!H23)*USD_per_GBP)*(1-UK_VAT),-1)</f>
        <v>11050</v>
      </c>
      <c r="J23" s="44"/>
      <c r="K23" s="23"/>
    </row>
    <row r="24" spans="1:11">
      <c r="E24" s="19"/>
      <c r="F24" s="19"/>
      <c r="G24" s="16"/>
      <c r="H24" s="65"/>
      <c r="I24" s="65"/>
      <c r="J24" s="44"/>
      <c r="K24" s="23"/>
    </row>
    <row r="25" spans="1:11">
      <c r="G25" s="16"/>
      <c r="H25" s="20"/>
      <c r="I25" s="20"/>
      <c r="J25" s="44"/>
      <c r="K25" s="23"/>
    </row>
    <row r="26" spans="1:11">
      <c r="E26" s="210" t="s">
        <v>307</v>
      </c>
      <c r="F26" s="210"/>
      <c r="K26" s="23"/>
    </row>
    <row r="27" spans="1:11">
      <c r="E27" s="141" t="s">
        <v>466</v>
      </c>
      <c r="F27" s="141"/>
      <c r="K27" s="23"/>
    </row>
    <row r="28" spans="1:11">
      <c r="K28" s="23"/>
    </row>
    <row r="29" spans="1:11">
      <c r="E29" s="82" t="s">
        <v>21</v>
      </c>
      <c r="F29" s="82"/>
      <c r="G29" s="164"/>
      <c r="H29" s="79"/>
      <c r="I29" s="521">
        <f>ROUNDUP((('UK-R-Console Tables'!H29)*USD_per_GBP)*(1-UK_VAT),-1)</f>
        <v>1060</v>
      </c>
      <c r="K29" s="23"/>
    </row>
    <row r="30" spans="1:11">
      <c r="E30" s="131"/>
      <c r="F30" s="131"/>
      <c r="K30" s="23"/>
    </row>
    <row r="31" spans="1:11">
      <c r="E31" s="131"/>
      <c r="F31" s="131"/>
      <c r="K31" s="23"/>
    </row>
    <row r="32" spans="1:11">
      <c r="E32" s="82" t="s">
        <v>84</v>
      </c>
      <c r="F32" s="82"/>
      <c r="G32" s="164"/>
      <c r="H32" s="79"/>
      <c r="I32" s="521">
        <f>ROUNDUP((('UK-R-Console Tables'!H32)*USD_per_GBP)*(1-UK_VAT),-1)</f>
        <v>4600</v>
      </c>
      <c r="K32" s="23"/>
    </row>
    <row r="33" spans="1:11">
      <c r="E33" s="369" t="s">
        <v>467</v>
      </c>
      <c r="F33" s="369"/>
      <c r="I33" s="256"/>
      <c r="K33" s="23"/>
    </row>
    <row r="34" spans="1:11" ht="65.099999999999994" customHeight="1">
      <c r="E34" s="24"/>
      <c r="F34" s="24"/>
      <c r="I34" s="135"/>
      <c r="K34" s="23"/>
    </row>
    <row r="35" spans="1:11" ht="49.35" customHeight="1">
      <c r="A35" s="39"/>
      <c r="B35" s="25" t="s">
        <v>449</v>
      </c>
      <c r="C35" s="50"/>
      <c r="D35" s="50"/>
      <c r="E35" s="41"/>
      <c r="F35" s="41"/>
      <c r="G35" s="42"/>
      <c r="H35" s="41"/>
      <c r="I35" s="41"/>
      <c r="J35" s="41"/>
      <c r="K35" s="41"/>
    </row>
    <row r="36" spans="1:11">
      <c r="A36" s="32"/>
      <c r="B36" s="32" t="s">
        <v>83</v>
      </c>
      <c r="C36" s="32"/>
      <c r="D36" s="32"/>
      <c r="E36" s="33" t="s">
        <v>0</v>
      </c>
      <c r="F36" s="720" t="s">
        <v>79</v>
      </c>
      <c r="G36" s="721"/>
      <c r="H36" s="34" t="s">
        <v>346</v>
      </c>
      <c r="I36" s="99"/>
      <c r="J36" s="38"/>
      <c r="K36" s="23"/>
    </row>
    <row r="37" spans="1:11">
      <c r="E37" s="16"/>
      <c r="F37" s="509" t="s">
        <v>119</v>
      </c>
      <c r="G37" s="515" t="s">
        <v>131</v>
      </c>
      <c r="H37" s="46"/>
      <c r="I37" s="218"/>
      <c r="K37" s="23"/>
    </row>
    <row r="38" spans="1:11">
      <c r="E38" s="16" t="s">
        <v>3</v>
      </c>
      <c r="F38" s="478" t="s">
        <v>448</v>
      </c>
      <c r="G38" s="478" t="s">
        <v>454</v>
      </c>
      <c r="H38" s="525">
        <f>ROUNDUP((('UK-R-Console Tables'!G38)*USD_per_GBP)*(1-UK_VAT),-1)</f>
        <v>6280</v>
      </c>
      <c r="I38" s="65"/>
      <c r="K38" s="23"/>
    </row>
    <row r="39" spans="1:11">
      <c r="E39" s="19" t="s">
        <v>4</v>
      </c>
      <c r="F39" s="478" t="s">
        <v>68</v>
      </c>
      <c r="G39" s="478" t="s">
        <v>453</v>
      </c>
      <c r="H39" s="525">
        <f>ROUNDUP((('UK-R-Console Tables'!G39)*USD_per_GBP)*(1-UK_VAT),-1)</f>
        <v>7220</v>
      </c>
      <c r="I39" s="65"/>
      <c r="J39" s="44"/>
      <c r="K39" s="23"/>
    </row>
    <row r="40" spans="1:11">
      <c r="E40" s="19"/>
      <c r="F40" s="19"/>
      <c r="G40" s="16"/>
      <c r="H40" s="65"/>
      <c r="I40" s="65"/>
      <c r="J40" s="44"/>
      <c r="K40" s="23"/>
    </row>
    <row r="41" spans="1:11">
      <c r="G41" s="16"/>
      <c r="H41" s="20"/>
      <c r="I41" s="20"/>
      <c r="J41" s="44"/>
      <c r="K41" s="23"/>
    </row>
    <row r="42" spans="1:11">
      <c r="E42" s="210" t="s">
        <v>307</v>
      </c>
      <c r="F42" s="210"/>
      <c r="K42" s="23"/>
    </row>
    <row r="43" spans="1:11">
      <c r="E43" s="141" t="s">
        <v>466</v>
      </c>
      <c r="F43" s="141"/>
      <c r="K43" s="23"/>
    </row>
    <row r="44" spans="1:11">
      <c r="K44" s="23"/>
    </row>
    <row r="45" spans="1:11">
      <c r="E45" s="82" t="s">
        <v>14</v>
      </c>
      <c r="F45" s="82"/>
      <c r="G45" s="160"/>
      <c r="H45" s="160"/>
      <c r="I45" s="521">
        <f>ROUNDUP((('UK-R-Console Tables'!H45)*USD_per_GBP)*(1-UK_VAT),-1)</f>
        <v>1060</v>
      </c>
      <c r="K45" s="23"/>
    </row>
    <row r="46" spans="1:11">
      <c r="E46" s="369"/>
      <c r="F46" s="369"/>
      <c r="G46" s="67"/>
      <c r="H46" s="67"/>
      <c r="I46" s="9"/>
      <c r="K46" s="23"/>
    </row>
    <row r="47" spans="1:11">
      <c r="E47" s="131"/>
      <c r="F47" s="131"/>
      <c r="K47" s="23"/>
    </row>
    <row r="48" spans="1:11">
      <c r="E48" s="82" t="s">
        <v>84</v>
      </c>
      <c r="F48" s="82"/>
      <c r="G48" s="160"/>
      <c r="H48" s="160"/>
      <c r="I48" s="521">
        <f>ROUNDUP((('UK-R-Console Tables'!H48)*USD_per_GBP)*(1-UK_VAT),-1)</f>
        <v>4600</v>
      </c>
      <c r="K48" s="23"/>
    </row>
    <row r="49" spans="1:11">
      <c r="E49" s="369" t="s">
        <v>467</v>
      </c>
      <c r="F49" s="369"/>
      <c r="G49" s="67"/>
      <c r="H49" s="67"/>
      <c r="I49" s="9"/>
      <c r="K49" s="23"/>
    </row>
    <row r="50" spans="1:11" ht="72.75" customHeight="1">
      <c r="E50" s="24"/>
      <c r="F50" s="24"/>
      <c r="I50" s="135"/>
      <c r="K50" s="23"/>
    </row>
    <row r="51" spans="1:11" ht="49.35" customHeight="1">
      <c r="A51" s="39"/>
      <c r="B51" s="25" t="s">
        <v>7</v>
      </c>
      <c r="C51" s="50"/>
      <c r="D51" s="50"/>
      <c r="E51" s="41"/>
      <c r="F51" s="41"/>
      <c r="G51" s="42"/>
      <c r="H51" s="41"/>
      <c r="I51" s="41"/>
      <c r="J51" s="41"/>
      <c r="K51" s="41"/>
    </row>
    <row r="52" spans="1:11" s="37" customFormat="1" ht="26.1" customHeight="1">
      <c r="A52" s="32"/>
      <c r="B52" s="32" t="s">
        <v>8</v>
      </c>
      <c r="C52" s="32"/>
      <c r="D52" s="32"/>
      <c r="E52" s="33" t="s">
        <v>0</v>
      </c>
      <c r="F52" s="720" t="s">
        <v>79</v>
      </c>
      <c r="G52" s="721"/>
      <c r="H52" s="34" t="s">
        <v>323</v>
      </c>
      <c r="I52" s="34" t="s">
        <v>264</v>
      </c>
      <c r="J52" s="35" t="s">
        <v>114</v>
      </c>
      <c r="K52" s="36"/>
    </row>
    <row r="53" spans="1:11">
      <c r="E53" s="16"/>
      <c r="F53" s="511" t="s">
        <v>120</v>
      </c>
      <c r="G53" s="515" t="s">
        <v>131</v>
      </c>
      <c r="H53" s="16"/>
      <c r="J53" s="219" t="s">
        <v>219</v>
      </c>
      <c r="K53" s="16"/>
    </row>
    <row r="54" spans="1:11">
      <c r="E54" s="16" t="s">
        <v>2</v>
      </c>
      <c r="F54" s="478" t="s">
        <v>220</v>
      </c>
      <c r="G54" s="523" t="s">
        <v>455</v>
      </c>
      <c r="H54" s="525">
        <f>ROUNDUP((('UK-R-Console Tables'!G54)*USD_per_GBP)*(1-UK_VAT),-1)</f>
        <v>4460</v>
      </c>
      <c r="I54" s="596">
        <f>ROUNDUP((('UK-R-Console Tables'!H54)*USD_per_GBP)*(1-UK_VAT),-1)</f>
        <v>5800</v>
      </c>
      <c r="J54" s="525">
        <f>ROUNDUP((('UK-R-Console Tables'!I54)*USD_per_GBP)*(1-UK_VAT),-1)</f>
        <v>7140</v>
      </c>
      <c r="K54" s="47"/>
    </row>
    <row r="55" spans="1:11">
      <c r="E55" s="16" t="s">
        <v>3</v>
      </c>
      <c r="F55" s="478" t="s">
        <v>221</v>
      </c>
      <c r="G55" s="523" t="s">
        <v>452</v>
      </c>
      <c r="H55" s="525">
        <f>ROUNDUP((('UK-R-Console Tables'!G55)*USD_per_GBP)*(1-UK_VAT),-1)</f>
        <v>5130</v>
      </c>
      <c r="I55" s="596">
        <f>ROUNDUP((('UK-R-Console Tables'!H55)*USD_per_GBP)*(1-UK_VAT),-1)</f>
        <v>6670</v>
      </c>
      <c r="J55" s="525">
        <f>ROUNDUP((('UK-R-Console Tables'!I55)*USD_per_GBP)*(1-UK_VAT),-1)</f>
        <v>8200</v>
      </c>
      <c r="K55" s="47"/>
    </row>
    <row r="56" spans="1:11">
      <c r="E56" s="16" t="s">
        <v>4</v>
      </c>
      <c r="F56" s="478" t="s">
        <v>222</v>
      </c>
      <c r="G56" s="523" t="s">
        <v>453</v>
      </c>
      <c r="H56" s="525">
        <f>ROUNDUP((('UK-R-Console Tables'!G56)*USD_per_GBP)*(1-UK_VAT),-1)</f>
        <v>5900</v>
      </c>
      <c r="I56" s="596">
        <f>ROUNDUP((('UK-R-Console Tables'!H56)*USD_per_GBP)*(1-UK_VAT),-1)</f>
        <v>7670</v>
      </c>
      <c r="J56" s="525">
        <f>ROUNDUP((('UK-R-Console Tables'!I56)*USD_per_GBP)*(1-UK_VAT),-1)</f>
        <v>9440</v>
      </c>
      <c r="K56" s="47"/>
    </row>
    <row r="57" spans="1:11">
      <c r="E57" s="16"/>
      <c r="F57" s="16"/>
    </row>
    <row r="58" spans="1:11">
      <c r="G58" s="16"/>
      <c r="H58" s="20"/>
      <c r="I58" s="20"/>
      <c r="J58" s="44"/>
      <c r="K58" s="44"/>
    </row>
    <row r="59" spans="1:11">
      <c r="E59" s="193" t="s">
        <v>22</v>
      </c>
      <c r="F59" s="193"/>
    </row>
    <row r="60" spans="1:11">
      <c r="E60" s="131"/>
      <c r="F60" s="131"/>
    </row>
    <row r="62" spans="1:11">
      <c r="E62" s="82" t="s">
        <v>128</v>
      </c>
      <c r="F62" s="82"/>
      <c r="G62" s="164"/>
      <c r="H62" s="79"/>
      <c r="I62" s="521">
        <f>ROUNDUP((('UK-R-Console Tables'!H62)*USD_per_GBP)*(1-UK_VAT),-1)</f>
        <v>1060</v>
      </c>
    </row>
    <row r="63" spans="1:11">
      <c r="E63" s="131"/>
      <c r="F63" s="131"/>
      <c r="G63" s="147"/>
      <c r="J63" s="45"/>
    </row>
    <row r="64" spans="1:11">
      <c r="E64" s="131"/>
      <c r="F64" s="131"/>
      <c r="J64" s="45"/>
    </row>
    <row r="65" spans="1:11">
      <c r="E65" s="81" t="s">
        <v>265</v>
      </c>
      <c r="F65" s="81"/>
      <c r="G65" s="164"/>
      <c r="H65" s="79"/>
      <c r="I65" s="521">
        <f>ROUNDUP((('UK-R-Console Tables'!H65)*USD_per_GBP)*(1-UK_VAT),-1)</f>
        <v>3730</v>
      </c>
      <c r="J65" s="45"/>
    </row>
    <row r="66" spans="1:11" ht="49.35" customHeight="1">
      <c r="A66" s="39"/>
      <c r="B66" s="25" t="s">
        <v>25</v>
      </c>
      <c r="C66" s="50"/>
      <c r="D66" s="50"/>
      <c r="E66" s="41"/>
      <c r="F66" s="41"/>
      <c r="G66" s="42"/>
      <c r="H66" s="41"/>
      <c r="I66" s="41"/>
      <c r="J66" s="41"/>
      <c r="K66" s="41"/>
    </row>
    <row r="67" spans="1:11" s="37" customFormat="1" ht="26.1" customHeight="1">
      <c r="A67" s="32"/>
      <c r="B67" s="32" t="s">
        <v>8</v>
      </c>
      <c r="C67" s="32"/>
      <c r="D67" s="32"/>
      <c r="E67" s="33" t="s">
        <v>0</v>
      </c>
      <c r="F67" s="720" t="s">
        <v>79</v>
      </c>
      <c r="G67" s="721"/>
      <c r="H67" s="34" t="s">
        <v>323</v>
      </c>
      <c r="I67" s="35" t="s">
        <v>264</v>
      </c>
      <c r="J67" s="35" t="s">
        <v>114</v>
      </c>
      <c r="K67" s="36"/>
    </row>
    <row r="68" spans="1:11" ht="42">
      <c r="E68" s="16"/>
      <c r="F68" s="511" t="s">
        <v>223</v>
      </c>
      <c r="G68" s="515" t="s">
        <v>456</v>
      </c>
      <c r="H68" s="16"/>
      <c r="I68" s="16"/>
      <c r="J68" s="620" t="s">
        <v>702</v>
      </c>
      <c r="K68" s="16"/>
    </row>
    <row r="69" spans="1:11">
      <c r="E69" s="16" t="s">
        <v>2</v>
      </c>
      <c r="F69" s="478" t="s">
        <v>100</v>
      </c>
      <c r="G69" s="523" t="s">
        <v>173</v>
      </c>
      <c r="H69" s="525">
        <f>ROUNDUP((('UK-R-Console Tables'!G71)*USD_per_GBP)*(1-UK_VAT),-1)</f>
        <v>4980</v>
      </c>
      <c r="I69" s="525">
        <f>ROUNDUP((('UK-R-Console Tables'!H71)*USD_per_GBP)*(1-UK_VAT),-1)</f>
        <v>5820</v>
      </c>
      <c r="J69" s="525">
        <f>ROUNDUP((('UK-R-Console Tables'!I71)*USD_per_GBP)*(1-UK_VAT),-1)</f>
        <v>7160</v>
      </c>
      <c r="K69" s="47"/>
    </row>
    <row r="70" spans="1:11">
      <c r="E70" s="16" t="s">
        <v>3</v>
      </c>
      <c r="F70" s="478" t="s">
        <v>451</v>
      </c>
      <c r="G70" s="523" t="s">
        <v>171</v>
      </c>
      <c r="H70" s="525">
        <f>ROUNDUP((('UK-R-Console Tables'!G72)*USD_per_GBP)*(1-UK_VAT),-1)</f>
        <v>5410</v>
      </c>
      <c r="I70" s="525">
        <f>ROUNDUP((('UK-R-Console Tables'!H72)*USD_per_GBP)*(1-UK_VAT),-1)</f>
        <v>6510</v>
      </c>
      <c r="J70" s="525">
        <f>ROUNDUP((('UK-R-Console Tables'!I72)*USD_per_GBP)*(1-UK_VAT),-1)</f>
        <v>8010</v>
      </c>
      <c r="K70" s="47"/>
    </row>
    <row r="71" spans="1:11">
      <c r="E71" s="16" t="s">
        <v>4</v>
      </c>
      <c r="F71" s="478" t="s">
        <v>99</v>
      </c>
      <c r="G71" s="523" t="s">
        <v>172</v>
      </c>
      <c r="H71" s="525">
        <f>ROUNDUP((('UK-R-Console Tables'!G73)*USD_per_GBP)*(1-UK_VAT),-1)</f>
        <v>6230</v>
      </c>
      <c r="I71" s="525">
        <f>ROUNDUP((('UK-R-Console Tables'!H73)*USD_per_GBP)*(1-UK_VAT),-1)</f>
        <v>7440</v>
      </c>
      <c r="J71" s="525">
        <f>ROUNDUP((('UK-R-Console Tables'!I73)*USD_per_GBP)*(1-UK_VAT),-1)</f>
        <v>9160</v>
      </c>
      <c r="K71" s="47"/>
    </row>
    <row r="72" spans="1:11">
      <c r="E72" s="16"/>
      <c r="F72" s="16"/>
    </row>
    <row r="73" spans="1:11">
      <c r="G73" s="16"/>
      <c r="H73" s="20"/>
      <c r="I73" s="20"/>
      <c r="J73" s="44"/>
      <c r="K73" s="44"/>
    </row>
    <row r="74" spans="1:11">
      <c r="E74" s="193" t="s">
        <v>22</v>
      </c>
      <c r="F74" s="193"/>
    </row>
    <row r="75" spans="1:11">
      <c r="E75" s="132"/>
      <c r="F75" s="132"/>
    </row>
    <row r="77" spans="1:11">
      <c r="E77" s="82" t="s">
        <v>200</v>
      </c>
      <c r="F77" s="82"/>
      <c r="G77" s="164"/>
      <c r="H77" s="79"/>
      <c r="I77" s="521">
        <f>ROUNDUP((('UK-R-Console Tables'!H79)*USD_per_GBP)*(1-UK_VAT),-1)</f>
        <v>900</v>
      </c>
      <c r="J77" s="45"/>
    </row>
    <row r="78" spans="1:11">
      <c r="E78" s="127"/>
      <c r="F78" s="127"/>
      <c r="J78" s="45"/>
    </row>
    <row r="79" spans="1:11">
      <c r="E79" s="57"/>
      <c r="F79" s="57"/>
      <c r="J79" s="45"/>
    </row>
    <row r="80" spans="1:11">
      <c r="E80" s="57"/>
      <c r="F80" s="57"/>
      <c r="J80" s="45"/>
    </row>
    <row r="81" spans="1:11">
      <c r="E81" s="57"/>
      <c r="F81" s="57"/>
      <c r="J81" s="45"/>
    </row>
    <row r="82" spans="1:11" ht="49.35" customHeight="1">
      <c r="E82" s="23"/>
      <c r="F82" s="23"/>
      <c r="J82" s="45"/>
      <c r="K82" s="23"/>
    </row>
    <row r="83" spans="1:11" ht="49.35" customHeight="1">
      <c r="A83" s="39"/>
      <c r="B83" s="25" t="s">
        <v>450</v>
      </c>
      <c r="C83" s="50"/>
      <c r="D83" s="50"/>
      <c r="E83" s="41"/>
      <c r="F83" s="41"/>
      <c r="G83" s="42"/>
      <c r="H83" s="41"/>
      <c r="I83" s="41"/>
      <c r="J83" s="41"/>
      <c r="K83" s="41"/>
    </row>
    <row r="84" spans="1:11" s="37" customFormat="1" ht="26.1" customHeight="1">
      <c r="A84" s="32"/>
      <c r="B84" s="32" t="s">
        <v>8</v>
      </c>
      <c r="C84" s="32"/>
      <c r="D84" s="32"/>
      <c r="E84" s="33" t="s">
        <v>0</v>
      </c>
      <c r="F84" s="720" t="s">
        <v>79</v>
      </c>
      <c r="G84" s="721"/>
      <c r="H84" s="34" t="s">
        <v>636</v>
      </c>
      <c r="I84" s="35" t="s">
        <v>1</v>
      </c>
      <c r="J84" s="643" t="s">
        <v>114</v>
      </c>
      <c r="K84" s="36"/>
    </row>
    <row r="85" spans="1:11" ht="42">
      <c r="E85" s="16"/>
      <c r="F85" s="511" t="s">
        <v>353</v>
      </c>
      <c r="G85" s="515" t="s">
        <v>457</v>
      </c>
      <c r="H85" s="16"/>
      <c r="I85" s="16"/>
      <c r="J85" s="620" t="s">
        <v>702</v>
      </c>
      <c r="K85" s="16"/>
    </row>
    <row r="86" spans="1:11">
      <c r="E86" s="16" t="s">
        <v>2</v>
      </c>
      <c r="F86" s="478" t="s">
        <v>100</v>
      </c>
      <c r="G86" s="523" t="s">
        <v>173</v>
      </c>
      <c r="H86" s="525">
        <f>ROUNDUP((('UK-R-Console Tables'!G88)*USD_per_GBP)*(1-UK_VAT),-1)</f>
        <v>3400</v>
      </c>
      <c r="I86" s="525">
        <f>ROUNDUP((('UK-R-Console Tables'!H88)*USD_per_GBP)*(1-UK_VAT),-1)</f>
        <v>4410</v>
      </c>
      <c r="J86" s="525">
        <f>ROUNDUP((('UK-R-Console Tables'!I88)*USD_per_GBP)*(1-UK_VAT),-1)</f>
        <v>5430</v>
      </c>
      <c r="K86" s="47"/>
    </row>
    <row r="87" spans="1:11">
      <c r="E87" s="16" t="s">
        <v>3</v>
      </c>
      <c r="F87" s="478" t="s">
        <v>451</v>
      </c>
      <c r="G87" s="523" t="s">
        <v>171</v>
      </c>
      <c r="H87" s="525">
        <f>ROUNDUP((('UK-R-Console Tables'!G89)*USD_per_GBP)*(1-UK_VAT),-1)</f>
        <v>3730</v>
      </c>
      <c r="I87" s="525">
        <f>ROUNDUP((('UK-R-Console Tables'!H89)*USD_per_GBP)*(1-UK_VAT),-1)</f>
        <v>4850</v>
      </c>
      <c r="J87" s="525">
        <f>ROUNDUP((('UK-R-Console Tables'!I89)*USD_per_GBP)*(1-UK_VAT),-1)</f>
        <v>5960</v>
      </c>
      <c r="K87" s="47"/>
    </row>
    <row r="88" spans="1:11">
      <c r="E88" s="16" t="s">
        <v>4</v>
      </c>
      <c r="F88" s="478" t="s">
        <v>98</v>
      </c>
      <c r="G88" s="523" t="s">
        <v>172</v>
      </c>
      <c r="H88" s="525">
        <f>ROUNDUP((('UK-R-Console Tables'!G90)*USD_per_GBP)*(1-UK_VAT),-1)</f>
        <v>4290</v>
      </c>
      <c r="I88" s="525">
        <f>ROUNDUP((('UK-R-Console Tables'!H90)*USD_per_GBP)*(1-UK_VAT),-1)</f>
        <v>5570</v>
      </c>
      <c r="J88" s="525">
        <f>ROUNDUP((('UK-R-Console Tables'!I90)*USD_per_GBP)*(1-UK_VAT),-1)</f>
        <v>6860</v>
      </c>
      <c r="K88" s="47"/>
    </row>
    <row r="89" spans="1:11">
      <c r="E89" s="16"/>
      <c r="F89" s="16"/>
    </row>
    <row r="90" spans="1:11">
      <c r="G90" s="16"/>
      <c r="H90" s="20"/>
      <c r="I90" s="20"/>
      <c r="J90" s="44"/>
      <c r="K90" s="44"/>
    </row>
    <row r="91" spans="1:11">
      <c r="E91" s="193" t="s">
        <v>22</v>
      </c>
      <c r="F91" s="193"/>
    </row>
    <row r="92" spans="1:11">
      <c r="E92" s="132"/>
      <c r="F92" s="132"/>
    </row>
    <row r="94" spans="1:11">
      <c r="E94" s="82" t="s">
        <v>200</v>
      </c>
      <c r="F94" s="82"/>
      <c r="G94" s="164"/>
      <c r="H94" s="79"/>
      <c r="I94" s="521">
        <f>ROUNDUP((('UK-R-Console Tables'!H96)*USD_per_GBP)*(1-UK_VAT),-1)</f>
        <v>900</v>
      </c>
      <c r="J94" s="45"/>
    </row>
    <row r="95" spans="1:11">
      <c r="E95" s="127"/>
      <c r="F95" s="127"/>
      <c r="J95" s="45"/>
    </row>
    <row r="96" spans="1:11">
      <c r="E96" s="57"/>
      <c r="F96" s="57"/>
      <c r="J96" s="45"/>
    </row>
    <row r="97" spans="1:11">
      <c r="E97" s="57"/>
      <c r="F97" s="57"/>
      <c r="J97" s="45"/>
    </row>
    <row r="98" spans="1:11" ht="66" customHeight="1">
      <c r="E98" s="57"/>
      <c r="F98" s="57"/>
      <c r="J98" s="45"/>
    </row>
    <row r="99" spans="1:11">
      <c r="E99" s="23"/>
      <c r="F99" s="23"/>
      <c r="J99" s="45"/>
      <c r="K99" s="23"/>
    </row>
    <row r="100" spans="1:11" ht="49.35" customHeight="1">
      <c r="A100" s="39"/>
      <c r="B100" s="354" t="s">
        <v>40</v>
      </c>
      <c r="C100" s="50"/>
      <c r="D100" s="50"/>
      <c r="E100" s="41"/>
      <c r="F100" s="41"/>
      <c r="G100" s="42"/>
      <c r="H100" s="41"/>
      <c r="I100" s="41"/>
      <c r="J100" s="41"/>
      <c r="K100" s="41"/>
    </row>
    <row r="101" spans="1:11" s="37" customFormat="1" ht="26.1" customHeight="1">
      <c r="A101" s="32"/>
      <c r="B101" s="32" t="s">
        <v>8</v>
      </c>
      <c r="C101" s="32"/>
      <c r="D101" s="32"/>
      <c r="E101" s="33" t="s">
        <v>0</v>
      </c>
      <c r="F101" s="720" t="s">
        <v>79</v>
      </c>
      <c r="G101" s="721"/>
      <c r="H101" s="34" t="s">
        <v>346</v>
      </c>
      <c r="I101" s="700" t="s">
        <v>115</v>
      </c>
      <c r="J101" s="701"/>
      <c r="K101" s="36"/>
    </row>
    <row r="102" spans="1:11">
      <c r="A102" s="60"/>
      <c r="B102" s="60"/>
      <c r="C102" s="60"/>
      <c r="D102" s="60"/>
      <c r="E102" s="48"/>
      <c r="F102" s="509" t="s">
        <v>117</v>
      </c>
      <c r="G102" s="515" t="s">
        <v>457</v>
      </c>
      <c r="H102" s="48"/>
      <c r="I102" s="699" t="s">
        <v>702</v>
      </c>
      <c r="J102" s="699"/>
      <c r="K102" s="48"/>
    </row>
    <row r="103" spans="1:11">
      <c r="A103" s="60"/>
      <c r="B103" s="60"/>
      <c r="C103" s="60"/>
      <c r="D103" s="60"/>
      <c r="E103" s="48" t="s">
        <v>2</v>
      </c>
      <c r="F103" s="479" t="s">
        <v>95</v>
      </c>
      <c r="G103" s="523" t="s">
        <v>173</v>
      </c>
      <c r="H103" s="525">
        <f>ROUNDUP((('UK-R-Console Tables'!G105)*USD_per_GBP)*(1-UK_VAT),-1)</f>
        <v>3400</v>
      </c>
      <c r="I103" s="540">
        <f>ROUNDUP((('UK-R-Console Tables'!H105)*USD_per_GBP)*(1-UK_VAT),-1)</f>
        <v>5430</v>
      </c>
      <c r="J103" s="400"/>
      <c r="K103" s="49"/>
    </row>
    <row r="104" spans="1:11">
      <c r="A104" s="60"/>
      <c r="B104" s="60"/>
      <c r="C104" s="60"/>
      <c r="D104" s="60"/>
      <c r="E104" s="48" t="s">
        <v>4</v>
      </c>
      <c r="F104" s="479" t="s">
        <v>97</v>
      </c>
      <c r="G104" s="523" t="s">
        <v>171</v>
      </c>
      <c r="H104" s="525">
        <f>ROUNDUP((('UK-R-Console Tables'!G106)*USD_per_GBP)*(1-UK_VAT),-1)</f>
        <v>3730</v>
      </c>
      <c r="I104" s="540">
        <f>ROUNDUP((('UK-R-Console Tables'!H106)*USD_per_GBP)*(1-UK_VAT),-1)</f>
        <v>5960</v>
      </c>
      <c r="J104" s="400"/>
      <c r="K104" s="49"/>
    </row>
    <row r="105" spans="1:11">
      <c r="A105" s="60"/>
      <c r="B105" s="60"/>
      <c r="C105" s="60"/>
      <c r="D105" s="60"/>
      <c r="E105" s="48"/>
      <c r="F105" s="48"/>
      <c r="G105" s="48"/>
      <c r="H105" s="60"/>
      <c r="I105" s="60"/>
      <c r="J105" s="49"/>
      <c r="K105" s="49"/>
    </row>
    <row r="106" spans="1:11">
      <c r="A106" s="60"/>
      <c r="B106" s="60"/>
      <c r="C106" s="60"/>
      <c r="D106" s="60"/>
      <c r="E106" s="60"/>
      <c r="F106" s="60"/>
      <c r="G106" s="48"/>
      <c r="H106" s="61"/>
      <c r="I106" s="61"/>
      <c r="J106" s="62"/>
      <c r="K106" s="62"/>
    </row>
    <row r="107" spans="1:11">
      <c r="A107" s="60"/>
      <c r="B107" s="60"/>
      <c r="C107" s="60"/>
      <c r="D107" s="60"/>
      <c r="E107" s="178" t="s">
        <v>22</v>
      </c>
      <c r="F107" s="178"/>
      <c r="G107" s="48"/>
      <c r="H107" s="60"/>
      <c r="I107" s="60"/>
      <c r="J107" s="60"/>
      <c r="K107" s="60"/>
    </row>
    <row r="108" spans="1:11">
      <c r="A108" s="60"/>
      <c r="B108" s="60"/>
      <c r="C108" s="60"/>
      <c r="D108" s="60"/>
      <c r="E108" s="131"/>
      <c r="F108" s="131"/>
      <c r="G108" s="133"/>
      <c r="H108" s="60"/>
      <c r="I108" s="60"/>
      <c r="J108" s="60"/>
      <c r="K108" s="60"/>
    </row>
    <row r="109" spans="1:11">
      <c r="A109" s="60"/>
      <c r="B109" s="60"/>
      <c r="C109" s="60"/>
      <c r="D109" s="60"/>
      <c r="J109" s="60"/>
      <c r="K109" s="60"/>
    </row>
    <row r="110" spans="1:11" ht="27" customHeight="1">
      <c r="E110" s="82" t="s">
        <v>14</v>
      </c>
      <c r="F110" s="82"/>
      <c r="G110" s="180"/>
      <c r="H110" s="179"/>
      <c r="I110" s="521">
        <f>ROUNDUP((('UK-R-Console Tables'!H112)*USD_per_GBP)*(1-UK_VAT),-1)</f>
        <v>900</v>
      </c>
      <c r="J110" s="128"/>
      <c r="K110" s="128"/>
    </row>
    <row r="111" spans="1:11" ht="27" customHeight="1">
      <c r="E111" s="131"/>
      <c r="F111" s="131"/>
      <c r="G111" s="128"/>
      <c r="H111" s="128"/>
      <c r="I111" s="128"/>
      <c r="J111" s="126"/>
      <c r="K111" s="126"/>
    </row>
    <row r="112" spans="1:11">
      <c r="E112" s="131"/>
      <c r="F112" s="131"/>
      <c r="G112" s="126"/>
      <c r="H112" s="126"/>
      <c r="I112" s="126"/>
      <c r="J112" s="45"/>
      <c r="K112" s="23"/>
    </row>
    <row r="113" spans="1:11">
      <c r="G113" s="14"/>
    </row>
    <row r="114" spans="1:11">
      <c r="G114" s="14"/>
    </row>
    <row r="115" spans="1:11" ht="51" customHeight="1">
      <c r="G115" s="14"/>
    </row>
    <row r="116" spans="1:11" ht="49.35" customHeight="1">
      <c r="A116" s="39"/>
      <c r="B116" s="354" t="s">
        <v>345</v>
      </c>
      <c r="C116" s="50"/>
      <c r="D116" s="50"/>
      <c r="E116" s="41"/>
      <c r="F116" s="41"/>
      <c r="G116" s="42"/>
      <c r="H116" s="41"/>
      <c r="I116" s="41"/>
      <c r="J116" s="41"/>
      <c r="K116" s="41"/>
    </row>
    <row r="117" spans="1:11" s="37" customFormat="1" ht="26.1" customHeight="1">
      <c r="A117" s="32"/>
      <c r="B117" s="32" t="s">
        <v>8</v>
      </c>
      <c r="C117" s="32"/>
      <c r="D117" s="32"/>
      <c r="E117" s="33" t="s">
        <v>0</v>
      </c>
      <c r="F117" s="720" t="s">
        <v>79</v>
      </c>
      <c r="G117" s="721"/>
      <c r="H117" s="34" t="s">
        <v>346</v>
      </c>
      <c r="I117" s="700" t="s">
        <v>115</v>
      </c>
      <c r="J117" s="701"/>
      <c r="K117" s="36"/>
    </row>
    <row r="118" spans="1:11">
      <c r="A118" s="60"/>
      <c r="B118" s="60"/>
      <c r="C118" s="60"/>
      <c r="D118" s="60"/>
      <c r="E118" s="48"/>
      <c r="F118" s="509" t="s">
        <v>117</v>
      </c>
      <c r="G118" s="484" t="s">
        <v>457</v>
      </c>
      <c r="H118" s="48"/>
      <c r="I118" s="699" t="s">
        <v>702</v>
      </c>
      <c r="J118" s="699"/>
      <c r="K118" s="48"/>
    </row>
    <row r="119" spans="1:11">
      <c r="A119" s="60"/>
      <c r="B119" s="60"/>
      <c r="C119" s="60"/>
      <c r="D119" s="60"/>
      <c r="E119" s="16" t="s">
        <v>2</v>
      </c>
      <c r="F119" s="478" t="s">
        <v>95</v>
      </c>
      <c r="G119" s="478" t="s">
        <v>173</v>
      </c>
      <c r="H119" s="525">
        <f>ROUNDUP((('UK-R-Console Tables'!G122)*USD_per_GBP)*(1-UK_VAT),-1)</f>
        <v>3040</v>
      </c>
      <c r="I119" s="540">
        <f>ROUNDUP((('UK-R-Console Tables'!H122)*USD_per_GBP)*(1-UK_VAT),-1)</f>
        <v>4850</v>
      </c>
      <c r="J119" s="400"/>
      <c r="K119" s="49"/>
    </row>
    <row r="120" spans="1:11">
      <c r="A120" s="60"/>
      <c r="B120" s="60"/>
      <c r="C120" s="60"/>
      <c r="D120" s="60"/>
      <c r="E120" s="16" t="s">
        <v>3</v>
      </c>
      <c r="F120" s="478" t="s">
        <v>97</v>
      </c>
      <c r="G120" s="478" t="s">
        <v>171</v>
      </c>
      <c r="H120" s="525">
        <f>ROUNDUP((('UK-R-Console Tables'!G123)*USD_per_GBP)*(1-UK_VAT),-1)</f>
        <v>3340</v>
      </c>
      <c r="I120" s="540">
        <f>ROUNDUP((('UK-R-Console Tables'!H123)*USD_per_GBP)*(1-UK_VAT),-1)</f>
        <v>5340</v>
      </c>
      <c r="J120" s="400"/>
      <c r="K120" s="49"/>
    </row>
    <row r="121" spans="1:11">
      <c r="A121" s="60"/>
      <c r="B121" s="60"/>
      <c r="C121" s="60"/>
      <c r="D121" s="60"/>
      <c r="E121" s="16" t="s">
        <v>4</v>
      </c>
      <c r="F121" s="478" t="s">
        <v>98</v>
      </c>
      <c r="G121" s="478" t="s">
        <v>172</v>
      </c>
      <c r="H121" s="525">
        <f>ROUNDUP((('UK-R-Console Tables'!G124)*USD_per_GBP)*(1-UK_VAT),-1)</f>
        <v>3850</v>
      </c>
      <c r="I121" s="540">
        <f>ROUNDUP((('UK-R-Console Tables'!H124)*USD_per_GBP)*(1-UK_VAT),-1)</f>
        <v>6140</v>
      </c>
      <c r="J121" s="400"/>
      <c r="K121" s="49"/>
    </row>
    <row r="122" spans="1:11">
      <c r="A122" s="60"/>
      <c r="B122" s="60"/>
      <c r="C122" s="60"/>
      <c r="D122" s="60"/>
      <c r="E122" s="60"/>
      <c r="F122" s="60"/>
      <c r="G122" s="48"/>
      <c r="H122" s="65"/>
      <c r="I122" s="61"/>
      <c r="J122" s="62"/>
      <c r="K122" s="62"/>
    </row>
    <row r="123" spans="1:11">
      <c r="A123" s="60"/>
      <c r="B123" s="60"/>
      <c r="C123" s="60"/>
      <c r="D123" s="60"/>
      <c r="E123" s="178" t="s">
        <v>22</v>
      </c>
      <c r="F123" s="178"/>
      <c r="G123" s="48"/>
      <c r="H123" s="60"/>
      <c r="I123" s="60"/>
      <c r="J123" s="60"/>
      <c r="K123" s="60"/>
    </row>
    <row r="124" spans="1:11">
      <c r="A124" s="60"/>
      <c r="B124" s="60"/>
      <c r="C124" s="60"/>
      <c r="D124" s="60"/>
      <c r="E124" s="131"/>
      <c r="F124" s="131"/>
      <c r="G124" s="133"/>
      <c r="H124" s="60"/>
      <c r="I124" s="60"/>
      <c r="J124" s="60"/>
      <c r="K124" s="60"/>
    </row>
    <row r="125" spans="1:11">
      <c r="A125" s="60"/>
      <c r="B125" s="60"/>
      <c r="C125" s="60"/>
      <c r="D125" s="60"/>
      <c r="J125" s="60"/>
      <c r="K125" s="60"/>
    </row>
    <row r="126" spans="1:11" ht="27" customHeight="1">
      <c r="E126" s="82" t="s">
        <v>14</v>
      </c>
      <c r="F126" s="82"/>
      <c r="G126" s="180"/>
      <c r="H126" s="179"/>
      <c r="I126" s="521">
        <f>ROUNDUP((('UK-R-Console Tables'!H129)*USD_per_GBP)*(1-UK_VAT),-1)</f>
        <v>900</v>
      </c>
      <c r="J126" s="128"/>
      <c r="K126" s="128"/>
    </row>
    <row r="127" spans="1:11" ht="27" customHeight="1">
      <c r="E127" s="131"/>
      <c r="F127" s="131"/>
      <c r="G127" s="128"/>
      <c r="H127" s="128"/>
      <c r="I127" s="128"/>
      <c r="J127" s="126"/>
      <c r="K127" s="126"/>
    </row>
    <row r="128" spans="1:11">
      <c r="E128" s="131"/>
      <c r="F128" s="131"/>
      <c r="G128" s="126"/>
      <c r="H128" s="126"/>
      <c r="I128" s="126"/>
      <c r="J128" s="45"/>
      <c r="K128" s="23"/>
    </row>
    <row r="129" spans="1:11">
      <c r="G129" s="14"/>
    </row>
    <row r="130" spans="1:11">
      <c r="G130" s="14"/>
    </row>
    <row r="131" spans="1:11" ht="49.35" customHeight="1">
      <c r="A131" s="39" t="s">
        <v>23</v>
      </c>
      <c r="B131" s="354" t="s">
        <v>30</v>
      </c>
      <c r="C131" s="50"/>
      <c r="D131" s="50"/>
      <c r="E131" s="41"/>
      <c r="F131" s="41"/>
      <c r="G131" s="42"/>
      <c r="H131" s="41"/>
      <c r="I131" s="41"/>
      <c r="J131" s="41"/>
      <c r="K131" s="41"/>
    </row>
    <row r="132" spans="1:11" s="37" customFormat="1" ht="26.1" customHeight="1">
      <c r="A132" s="32"/>
      <c r="B132" s="32" t="s">
        <v>8</v>
      </c>
      <c r="C132" s="32"/>
      <c r="D132" s="32"/>
      <c r="E132" s="33" t="s">
        <v>0</v>
      </c>
      <c r="F132" s="720" t="s">
        <v>79</v>
      </c>
      <c r="G132" s="721"/>
      <c r="H132" s="34" t="s">
        <v>346</v>
      </c>
      <c r="I132" s="700" t="s">
        <v>115</v>
      </c>
      <c r="J132" s="701"/>
      <c r="K132" s="36"/>
    </row>
    <row r="133" spans="1:11">
      <c r="E133" s="16"/>
      <c r="F133" s="509" t="s">
        <v>117</v>
      </c>
      <c r="G133" s="484" t="s">
        <v>457</v>
      </c>
      <c r="H133" s="16"/>
      <c r="I133" s="699" t="s">
        <v>702</v>
      </c>
      <c r="J133" s="699"/>
      <c r="K133" s="16"/>
    </row>
    <row r="134" spans="1:11">
      <c r="E134" s="16" t="s">
        <v>2</v>
      </c>
      <c r="F134" s="478" t="s">
        <v>96</v>
      </c>
      <c r="G134" s="524" t="s">
        <v>458</v>
      </c>
      <c r="H134" s="525">
        <f>ROUNDUP((('UK-R-Console Tables'!G135)*USD_per_GBP)*(1-UK_VAT),-1)</f>
        <v>3490</v>
      </c>
      <c r="I134" s="540">
        <f>ROUNDUP((('UK-R-Console Tables'!H135)*USD_per_GBP)*(1-UK_VAT),-1)</f>
        <v>5010</v>
      </c>
      <c r="J134" s="400"/>
      <c r="K134" s="47"/>
    </row>
    <row r="135" spans="1:11">
      <c r="E135" s="16" t="s">
        <v>3</v>
      </c>
      <c r="F135" s="478" t="s">
        <v>95</v>
      </c>
      <c r="G135" s="478" t="s">
        <v>173</v>
      </c>
      <c r="H135" s="525">
        <f>ROUNDUP((('UK-R-Console Tables'!G136)*USD_per_GBP)*(1-UK_VAT),-1)</f>
        <v>3730</v>
      </c>
      <c r="I135" s="540">
        <f>ROUNDUP((('UK-R-Console Tables'!H136)*USD_per_GBP)*(1-UK_VAT),-1)</f>
        <v>5830</v>
      </c>
      <c r="J135" s="400"/>
      <c r="K135" s="47"/>
    </row>
    <row r="136" spans="1:11">
      <c r="E136" s="16" t="s">
        <v>4</v>
      </c>
      <c r="F136" s="478" t="s">
        <v>97</v>
      </c>
      <c r="G136" s="478" t="s">
        <v>171</v>
      </c>
      <c r="H136" s="525">
        <f>ROUNDUP((('UK-R-Console Tables'!G137)*USD_per_GBP)*(1-UK_VAT),-1)</f>
        <v>4540</v>
      </c>
      <c r="I136" s="540">
        <f>ROUNDUP((('UK-R-Console Tables'!H137)*USD_per_GBP)*(1-UK_VAT),-1)</f>
        <v>6480</v>
      </c>
      <c r="J136" s="400"/>
      <c r="K136" s="47"/>
    </row>
    <row r="137" spans="1:11">
      <c r="E137" s="16" t="s">
        <v>5</v>
      </c>
      <c r="F137" s="478" t="s">
        <v>98</v>
      </c>
      <c r="G137" s="478" t="s">
        <v>172</v>
      </c>
      <c r="H137" s="525">
        <f>ROUNDUP((('UK-R-Console Tables'!G138)*USD_per_GBP)*(1-UK_VAT),-1)</f>
        <v>5150</v>
      </c>
      <c r="I137" s="540">
        <f>ROUNDUP((('UK-R-Console Tables'!H138)*USD_per_GBP)*(1-UK_VAT),-1)</f>
        <v>8080</v>
      </c>
      <c r="J137" s="400"/>
      <c r="K137" s="47"/>
    </row>
    <row r="138" spans="1:11">
      <c r="E138" s="16"/>
      <c r="F138" s="16"/>
      <c r="I138" s="55"/>
      <c r="J138" s="55"/>
      <c r="K138" s="47"/>
    </row>
    <row r="139" spans="1:11">
      <c r="G139" s="16"/>
      <c r="H139" s="20"/>
      <c r="I139" s="20"/>
      <c r="J139" s="44"/>
      <c r="K139" s="44"/>
    </row>
    <row r="140" spans="1:11">
      <c r="E140" s="193" t="s">
        <v>22</v>
      </c>
      <c r="F140" s="193"/>
    </row>
    <row r="141" spans="1:11">
      <c r="E141" s="131"/>
      <c r="F141" s="131"/>
    </row>
    <row r="143" spans="1:11">
      <c r="E143" s="82" t="s">
        <v>14</v>
      </c>
      <c r="F143" s="82"/>
      <c r="G143" s="164"/>
      <c r="H143" s="79"/>
      <c r="I143" s="521">
        <f>ROUNDUP((('UK-R-Console Tables'!H144)*USD_per_GBP)*(1-UK_VAT),-1)</f>
        <v>900</v>
      </c>
    </row>
    <row r="144" spans="1:11">
      <c r="E144" s="131"/>
      <c r="F144" s="131"/>
    </row>
    <row r="145" spans="1:11" ht="72" customHeight="1">
      <c r="E145" s="131"/>
      <c r="F145" s="131"/>
      <c r="J145" s="45"/>
    </row>
    <row r="146" spans="1:11" ht="49.35" customHeight="1">
      <c r="A146" s="39"/>
      <c r="B146" s="354" t="s">
        <v>34</v>
      </c>
      <c r="C146" s="359"/>
      <c r="D146" s="50"/>
      <c r="E146" s="41"/>
      <c r="F146" s="41"/>
      <c r="G146" s="42"/>
      <c r="H146" s="41"/>
      <c r="I146" s="41"/>
      <c r="J146" s="41"/>
      <c r="K146" s="41"/>
    </row>
    <row r="147" spans="1:11" s="37" customFormat="1" ht="26.1" customHeight="1">
      <c r="A147" s="32"/>
      <c r="B147" s="32" t="s">
        <v>8</v>
      </c>
      <c r="C147" s="32"/>
      <c r="D147" s="32"/>
      <c r="E147" s="33" t="s">
        <v>0</v>
      </c>
      <c r="F147" s="720" t="s">
        <v>79</v>
      </c>
      <c r="G147" s="721"/>
      <c r="H147" s="34" t="s">
        <v>346</v>
      </c>
      <c r="I147" s="34" t="s">
        <v>82</v>
      </c>
      <c r="J147" s="38"/>
      <c r="K147" s="36"/>
    </row>
    <row r="148" spans="1:11">
      <c r="E148" s="16"/>
      <c r="F148" s="509" t="s">
        <v>117</v>
      </c>
      <c r="G148" s="484" t="s">
        <v>457</v>
      </c>
      <c r="H148" s="16"/>
      <c r="I148" s="16"/>
      <c r="J148" s="59"/>
      <c r="K148" s="59"/>
    </row>
    <row r="149" spans="1:11">
      <c r="E149" s="16" t="s">
        <v>2</v>
      </c>
      <c r="F149" s="478" t="s">
        <v>96</v>
      </c>
      <c r="G149" s="524" t="s">
        <v>458</v>
      </c>
      <c r="H149" s="525">
        <f>ROUNDUP((('UK-R-Console Tables'!G150)*USD_per_GBP)*(1-UK_VAT),-1)</f>
        <v>1400</v>
      </c>
      <c r="I149" s="525">
        <f>ROUNDUP((('UK-R-Console Tables'!H150)*USD_per_GBP)*(1-UK_VAT),-1)</f>
        <v>2580</v>
      </c>
      <c r="J149" s="18"/>
      <c r="K149" s="23"/>
    </row>
    <row r="150" spans="1:11">
      <c r="E150" s="16" t="s">
        <v>3</v>
      </c>
      <c r="F150" s="478" t="s">
        <v>590</v>
      </c>
      <c r="G150" s="431" t="s">
        <v>592</v>
      </c>
      <c r="H150" s="525">
        <f>ROUNDUP((('UK-R-Console Tables'!G151)*USD_per_GBP)*(1-UK_VAT),-1)</f>
        <v>1670</v>
      </c>
      <c r="I150" s="525">
        <f>ROUNDUP((('UK-R-Console Tables'!H151)*USD_per_GBP)*(1-UK_VAT),-1)</f>
        <v>3080</v>
      </c>
      <c r="J150" s="18"/>
      <c r="K150" s="23"/>
    </row>
    <row r="151" spans="1:11">
      <c r="E151" s="16" t="s">
        <v>4</v>
      </c>
      <c r="F151" s="478" t="s">
        <v>588</v>
      </c>
      <c r="G151" s="431" t="s">
        <v>593</v>
      </c>
      <c r="H151" s="525">
        <f>ROUNDUP((('UK-R-Console Tables'!G152)*USD_per_GBP)*(1-UK_VAT),-1)</f>
        <v>2360</v>
      </c>
      <c r="I151" s="525">
        <f>ROUNDUP((('UK-R-Console Tables'!H152)*USD_per_GBP)*(1-UK_VAT),-1)</f>
        <v>4350</v>
      </c>
      <c r="J151" s="18"/>
      <c r="K151" s="23"/>
    </row>
    <row r="152" spans="1:11">
      <c r="E152" s="16" t="s">
        <v>5</v>
      </c>
      <c r="F152" s="478" t="s">
        <v>589</v>
      </c>
      <c r="G152" s="431" t="s">
        <v>594</v>
      </c>
      <c r="H152" s="525">
        <f>ROUNDUP((('UK-R-Console Tables'!G153)*USD_per_GBP)*(1-UK_VAT),-1)</f>
        <v>3560</v>
      </c>
      <c r="I152" s="525">
        <f>ROUNDUP((('UK-R-Console Tables'!H153)*USD_per_GBP)*(1-UK_VAT),-1)</f>
        <v>6550</v>
      </c>
      <c r="J152" s="18"/>
      <c r="K152" s="23"/>
    </row>
    <row r="153" spans="1:11">
      <c r="E153" s="16"/>
      <c r="F153" s="16"/>
      <c r="J153" s="44"/>
      <c r="K153" s="23"/>
    </row>
    <row r="154" spans="1:11">
      <c r="G154" s="16"/>
      <c r="H154" s="20"/>
      <c r="I154" s="20"/>
      <c r="K154" s="23"/>
    </row>
    <row r="155" spans="1:11">
      <c r="E155" s="193" t="s">
        <v>22</v>
      </c>
      <c r="F155" s="193"/>
      <c r="K155" s="23"/>
    </row>
    <row r="156" spans="1:11">
      <c r="E156" s="131"/>
      <c r="F156" s="131"/>
      <c r="K156" s="23"/>
    </row>
    <row r="157" spans="1:11">
      <c r="J157" s="45"/>
      <c r="K157" s="23"/>
    </row>
    <row r="158" spans="1:11">
      <c r="E158" s="82" t="s">
        <v>14</v>
      </c>
      <c r="F158" s="82"/>
      <c r="G158" s="164"/>
      <c r="H158" s="79"/>
      <c r="I158" s="521">
        <f>ROUNDUP((('UK-R-Console Tables'!H159)*USD_per_GBP)*(1-UK_VAT),-1)</f>
        <v>610</v>
      </c>
      <c r="J158" s="45"/>
      <c r="K158" s="23"/>
    </row>
    <row r="159" spans="1:11" ht="48.75" customHeight="1">
      <c r="E159" s="131"/>
      <c r="F159" s="131"/>
      <c r="J159" s="45"/>
      <c r="K159" s="23"/>
    </row>
    <row r="160" spans="1:11">
      <c r="E160" s="131"/>
      <c r="F160" s="131"/>
      <c r="J160" s="45"/>
      <c r="K160" s="23"/>
    </row>
    <row r="161" spans="1:11">
      <c r="E161" s="24"/>
      <c r="F161" s="24"/>
      <c r="J161" s="45"/>
      <c r="K161" s="23"/>
    </row>
    <row r="162" spans="1:11">
      <c r="E162" s="24"/>
      <c r="F162" s="24"/>
      <c r="J162" s="45"/>
      <c r="K162" s="23"/>
    </row>
    <row r="163" spans="1:11" ht="49.35" customHeight="1">
      <c r="A163" s="39"/>
      <c r="B163" s="354" t="s">
        <v>35</v>
      </c>
      <c r="C163" s="50"/>
      <c r="D163" s="50"/>
      <c r="E163" s="41"/>
      <c r="F163" s="41"/>
      <c r="G163" s="42"/>
      <c r="H163" s="41"/>
      <c r="I163" s="41"/>
      <c r="J163" s="41"/>
      <c r="K163" s="41"/>
    </row>
    <row r="164" spans="1:11" s="37" customFormat="1" ht="26.1" customHeight="1">
      <c r="A164" s="32"/>
      <c r="B164" s="32" t="s">
        <v>259</v>
      </c>
      <c r="C164" s="32"/>
      <c r="D164" s="32"/>
      <c r="E164" s="33" t="s">
        <v>0</v>
      </c>
      <c r="F164" s="720" t="s">
        <v>79</v>
      </c>
      <c r="G164" s="721"/>
      <c r="H164" s="34" t="s">
        <v>346</v>
      </c>
      <c r="I164" s="123" t="s">
        <v>82</v>
      </c>
      <c r="J164" s="36" t="s">
        <v>114</v>
      </c>
      <c r="K164" s="36"/>
    </row>
    <row r="165" spans="1:11" ht="42">
      <c r="E165" s="16"/>
      <c r="F165" s="509" t="s">
        <v>117</v>
      </c>
      <c r="G165" s="484" t="s">
        <v>457</v>
      </c>
      <c r="H165" s="218"/>
      <c r="J165" s="616" t="s">
        <v>702</v>
      </c>
      <c r="K165" s="46"/>
    </row>
    <row r="166" spans="1:11">
      <c r="E166" s="16" t="s">
        <v>2</v>
      </c>
      <c r="F166" s="478" t="s">
        <v>96</v>
      </c>
      <c r="G166" s="524" t="s">
        <v>458</v>
      </c>
      <c r="H166" s="525">
        <f>ROUNDUP((('UK-R-Console Tables'!G167)*USD_per_GBP)*(1-UK_VAT),-1)</f>
        <v>1510</v>
      </c>
      <c r="I166" s="525">
        <f>ROUNDUP((('UK-R-Console Tables'!H167)*USD_per_GBP)*(1-UK_VAT),-1)</f>
        <v>2890</v>
      </c>
      <c r="J166" s="525">
        <f>ROUNDUP((('UK-R-Console Tables'!I167)*USD_per_GBP)*(1-UK_VAT),-1)</f>
        <v>3010</v>
      </c>
    </row>
    <row r="167" spans="1:11">
      <c r="E167" s="16" t="s">
        <v>3</v>
      </c>
      <c r="F167" s="478" t="s">
        <v>590</v>
      </c>
      <c r="G167" s="431" t="s">
        <v>592</v>
      </c>
      <c r="H167" s="525">
        <f>ROUNDUP((('UK-R-Console Tables'!G168)*USD_per_GBP)*(1-UK_VAT),-1)</f>
        <v>1810</v>
      </c>
      <c r="I167" s="525">
        <f>ROUNDUP((('UK-R-Console Tables'!H168)*USD_per_GBP)*(1-UK_VAT),-1)</f>
        <v>3480</v>
      </c>
      <c r="J167" s="525">
        <f>ROUNDUP((('UK-R-Console Tables'!I168)*USD_per_GBP)*(1-UK_VAT),-1)</f>
        <v>3600</v>
      </c>
    </row>
    <row r="168" spans="1:11">
      <c r="E168" s="16" t="s">
        <v>4</v>
      </c>
      <c r="F168" s="478" t="s">
        <v>588</v>
      </c>
      <c r="G168" s="431" t="s">
        <v>593</v>
      </c>
      <c r="H168" s="525">
        <f>ROUNDUP((('UK-R-Console Tables'!G169)*USD_per_GBP)*(1-UK_VAT),-1)</f>
        <v>2550</v>
      </c>
      <c r="I168" s="525">
        <f>ROUNDUP((('UK-R-Console Tables'!H169)*USD_per_GBP)*(1-UK_VAT),-1)</f>
        <v>4890</v>
      </c>
      <c r="J168" s="525">
        <f>ROUNDUP((('UK-R-Console Tables'!I169)*USD_per_GBP)*(1-UK_VAT),-1)</f>
        <v>5070</v>
      </c>
    </row>
    <row r="169" spans="1:11">
      <c r="E169" s="16" t="s">
        <v>5</v>
      </c>
      <c r="F169" s="478" t="s">
        <v>589</v>
      </c>
      <c r="G169" s="431" t="s">
        <v>594</v>
      </c>
      <c r="H169" s="525">
        <f>ROUNDUP((('UK-R-Console Tables'!G170)*USD_per_GBP)*(1-UK_VAT),-1)</f>
        <v>3820</v>
      </c>
      <c r="I169" s="525">
        <f>ROUNDUP((('UK-R-Console Tables'!H170)*USD_per_GBP)*(1-UK_VAT),-1)</f>
        <v>7360</v>
      </c>
      <c r="J169" s="525">
        <f>ROUNDUP((('UK-R-Console Tables'!I170)*USD_per_GBP)*(1-UK_VAT),-1)</f>
        <v>7640</v>
      </c>
    </row>
    <row r="170" spans="1:11">
      <c r="E170" s="16"/>
      <c r="F170" s="16"/>
      <c r="I170" s="525"/>
    </row>
    <row r="171" spans="1:11">
      <c r="G171" s="16"/>
      <c r="H171" s="20"/>
      <c r="I171" s="20"/>
    </row>
    <row r="172" spans="1:11">
      <c r="E172" s="193" t="s">
        <v>22</v>
      </c>
      <c r="F172" s="193"/>
    </row>
    <row r="173" spans="1:11">
      <c r="E173" s="131"/>
      <c r="F173" s="131"/>
    </row>
    <row r="175" spans="1:11">
      <c r="E175" s="82" t="s">
        <v>14</v>
      </c>
      <c r="F175" s="82"/>
      <c r="G175" s="164"/>
      <c r="H175" s="79"/>
      <c r="I175" s="521">
        <f>ROUNDUP((('UK-R-Console Tables'!H176)*USD_per_GBP)*(1-UK_VAT),-1)</f>
        <v>610</v>
      </c>
    </row>
    <row r="176" spans="1:11">
      <c r="E176" s="131"/>
      <c r="F176" s="131"/>
    </row>
    <row r="177" spans="1:10">
      <c r="E177" s="131"/>
      <c r="F177" s="131"/>
    </row>
    <row r="179" spans="1:10">
      <c r="E179" s="24"/>
      <c r="F179" s="24"/>
      <c r="I179" s="256"/>
    </row>
    <row r="180" spans="1:10">
      <c r="E180" s="24"/>
      <c r="F180" s="24"/>
      <c r="I180" s="256"/>
    </row>
    <row r="181" spans="1:10">
      <c r="E181" s="24"/>
      <c r="F181" s="24"/>
      <c r="I181" s="256"/>
    </row>
    <row r="182" spans="1:10" ht="21.75" customHeight="1">
      <c r="G182" s="14"/>
    </row>
    <row r="183" spans="1:10" ht="49.35" customHeight="1">
      <c r="A183" s="232"/>
      <c r="B183" s="354" t="s">
        <v>35</v>
      </c>
      <c r="C183" s="359"/>
      <c r="D183" s="4"/>
      <c r="E183" s="233"/>
      <c r="F183" s="233"/>
      <c r="G183" s="42"/>
      <c r="H183" s="41"/>
      <c r="I183" s="41"/>
      <c r="J183" s="41"/>
    </row>
    <row r="184" spans="1:10">
      <c r="A184" s="32"/>
      <c r="B184" s="32" t="s">
        <v>8</v>
      </c>
      <c r="C184" s="32"/>
      <c r="D184" s="32"/>
      <c r="E184" s="33" t="s">
        <v>0</v>
      </c>
      <c r="F184" s="720" t="s">
        <v>79</v>
      </c>
      <c r="G184" s="721"/>
      <c r="H184" s="34" t="s">
        <v>346</v>
      </c>
      <c r="I184" s="34" t="s">
        <v>82</v>
      </c>
      <c r="J184" s="38"/>
    </row>
    <row r="185" spans="1:10">
      <c r="E185" s="16"/>
      <c r="F185" s="509" t="s">
        <v>117</v>
      </c>
      <c r="G185" s="484" t="s">
        <v>457</v>
      </c>
      <c r="H185" s="16"/>
      <c r="I185" s="16"/>
      <c r="J185" s="46"/>
    </row>
    <row r="186" spans="1:10">
      <c r="E186" s="16" t="s">
        <v>2</v>
      </c>
      <c r="F186" s="478" t="s">
        <v>96</v>
      </c>
      <c r="G186" s="524" t="s">
        <v>458</v>
      </c>
      <c r="H186" s="525">
        <f>ROUNDUP((('UK-R-Console Tables'!G186)*USD_per_GBP)*(1-UK_VAT),-1)</f>
        <v>1400</v>
      </c>
      <c r="I186" s="525">
        <f>ROUNDUP((('UK-R-Console Tables'!H186)*USD_per_GBP)*(1-UK_VAT),-1)</f>
        <v>2580</v>
      </c>
    </row>
    <row r="187" spans="1:10">
      <c r="E187" s="16" t="s">
        <v>3</v>
      </c>
      <c r="F187" s="478" t="s">
        <v>590</v>
      </c>
      <c r="G187" s="431" t="s">
        <v>592</v>
      </c>
      <c r="H187" s="525">
        <f>ROUNDUP((('UK-R-Console Tables'!G187)*USD_per_GBP)*(1-UK_VAT),-1)</f>
        <v>1670</v>
      </c>
      <c r="I187" s="525">
        <f>ROUNDUP((('UK-R-Console Tables'!H187)*USD_per_GBP)*(1-UK_VAT),-1)</f>
        <v>3080</v>
      </c>
    </row>
    <row r="188" spans="1:10">
      <c r="E188" s="16" t="s">
        <v>4</v>
      </c>
      <c r="F188" s="478" t="s">
        <v>588</v>
      </c>
      <c r="G188" s="431" t="s">
        <v>593</v>
      </c>
      <c r="H188" s="525">
        <f>ROUNDUP((('UK-R-Console Tables'!G188)*USD_per_GBP)*(1-UK_VAT),-1)</f>
        <v>2360</v>
      </c>
      <c r="I188" s="525">
        <f>ROUNDUP((('UK-R-Console Tables'!H188)*USD_per_GBP)*(1-UK_VAT),-1)</f>
        <v>4350</v>
      </c>
    </row>
    <row r="189" spans="1:10">
      <c r="E189" s="16" t="s">
        <v>5</v>
      </c>
      <c r="F189" s="478" t="s">
        <v>589</v>
      </c>
      <c r="G189" s="431" t="s">
        <v>594</v>
      </c>
      <c r="H189" s="525">
        <f>ROUNDUP((('UK-R-Console Tables'!G189)*USD_per_GBP)*(1-UK_VAT),-1)</f>
        <v>3560</v>
      </c>
      <c r="I189" s="525">
        <f>ROUNDUP((('UK-R-Console Tables'!H189)*USD_per_GBP)*(1-UK_VAT),-1)</f>
        <v>6550</v>
      </c>
    </row>
    <row r="190" spans="1:10">
      <c r="E190" s="16"/>
      <c r="F190" s="16"/>
    </row>
    <row r="191" spans="1:10">
      <c r="G191" s="16"/>
      <c r="H191" s="20"/>
      <c r="I191" s="20"/>
    </row>
    <row r="192" spans="1:10">
      <c r="E192" s="193" t="s">
        <v>22</v>
      </c>
      <c r="F192" s="193"/>
    </row>
    <row r="193" spans="1:11">
      <c r="E193" s="131"/>
      <c r="F193" s="131"/>
    </row>
    <row r="195" spans="1:11">
      <c r="E195" s="82" t="s">
        <v>14</v>
      </c>
      <c r="F195" s="82"/>
      <c r="G195" s="164"/>
      <c r="H195" s="79"/>
      <c r="I195" s="521">
        <f>ROUNDUP((('UK-R-Console Tables'!H195)*USD_per_GBP)*(1-UK_VAT),-1)</f>
        <v>610</v>
      </c>
    </row>
    <row r="196" spans="1:11">
      <c r="E196" s="23"/>
      <c r="F196" s="23"/>
      <c r="I196" s="525"/>
    </row>
    <row r="197" spans="1:11">
      <c r="E197" s="131"/>
      <c r="F197" s="131"/>
    </row>
    <row r="198" spans="1:11" ht="49.35" customHeight="1">
      <c r="A198" s="39"/>
      <c r="B198" s="25" t="s">
        <v>516</v>
      </c>
      <c r="C198" s="50"/>
      <c r="D198" s="50"/>
      <c r="E198" s="41"/>
      <c r="F198" s="41"/>
      <c r="G198" s="42"/>
      <c r="H198" s="41"/>
      <c r="I198" s="41"/>
      <c r="J198" s="41"/>
      <c r="K198" s="41"/>
    </row>
    <row r="199" spans="1:11">
      <c r="A199" s="32"/>
      <c r="B199" s="32" t="s">
        <v>83</v>
      </c>
      <c r="C199" s="32"/>
      <c r="D199" s="32"/>
      <c r="E199" s="33" t="s">
        <v>0</v>
      </c>
      <c r="F199" s="711" t="s">
        <v>79</v>
      </c>
      <c r="G199" s="712"/>
      <c r="H199" s="34" t="s">
        <v>346</v>
      </c>
      <c r="I199" s="123" t="s">
        <v>439</v>
      </c>
      <c r="J199" s="38"/>
      <c r="K199" s="23"/>
    </row>
    <row r="200" spans="1:11">
      <c r="E200" s="16"/>
      <c r="F200" s="52" t="s">
        <v>119</v>
      </c>
      <c r="G200" s="515" t="s">
        <v>131</v>
      </c>
      <c r="H200" s="46"/>
      <c r="I200" s="218" t="s">
        <v>702</v>
      </c>
      <c r="K200" s="23"/>
    </row>
    <row r="201" spans="1:11">
      <c r="E201" s="16" t="s">
        <v>2</v>
      </c>
      <c r="F201" s="48" t="s">
        <v>729</v>
      </c>
      <c r="G201" s="22" t="s">
        <v>730</v>
      </c>
      <c r="H201" s="525">
        <f>ROUNDUP((('UK-R-Console Tables'!G201)*USD_per_GBP)*(1-UK_VAT),-1)</f>
        <v>5360</v>
      </c>
      <c r="I201" s="525">
        <f>ROUNDUP((('UK-R-Console Tables'!H201)*USD_per_GBP)*(1-UK_VAT),-1)</f>
        <v>8560</v>
      </c>
      <c r="K201" s="23"/>
    </row>
    <row r="202" spans="1:11">
      <c r="E202" s="16" t="s">
        <v>3</v>
      </c>
      <c r="F202" s="19" t="s">
        <v>745</v>
      </c>
      <c r="G202" s="19" t="s">
        <v>746</v>
      </c>
      <c r="H202" s="525">
        <f>ROUNDUP((('UK-R-Console Tables'!G202)*USD_per_GBP)*(1-UK_VAT),-1)</f>
        <v>5710</v>
      </c>
      <c r="I202" s="525">
        <f>ROUNDUP((('UK-R-Console Tables'!H202)*USD_per_GBP)*(1-UK_VAT),-1)</f>
        <v>9130</v>
      </c>
      <c r="J202" s="44"/>
      <c r="K202" s="23"/>
    </row>
    <row r="203" spans="1:11">
      <c r="E203" s="19" t="s">
        <v>4</v>
      </c>
      <c r="F203" s="16" t="s">
        <v>554</v>
      </c>
      <c r="G203" s="611" t="s">
        <v>555</v>
      </c>
      <c r="H203" s="525">
        <f>ROUNDUP((('UK-R-Console Tables'!G203)*USD_per_GBP)*(1-UK_VAT),-1)</f>
        <v>6150</v>
      </c>
      <c r="I203" s="525">
        <f>ROUNDUP((('UK-R-Console Tables'!H203)*USD_per_GBP)*(1-UK_VAT),-1)</f>
        <v>9840</v>
      </c>
      <c r="J203" s="44"/>
      <c r="K203" s="23"/>
    </row>
    <row r="204" spans="1:11">
      <c r="E204" s="193" t="s">
        <v>22</v>
      </c>
      <c r="F204" s="193"/>
      <c r="G204" s="67"/>
      <c r="H204" s="67"/>
      <c r="I204" s="9"/>
      <c r="K204" s="23"/>
    </row>
    <row r="205" spans="1:11">
      <c r="E205" s="169"/>
      <c r="F205" s="169"/>
      <c r="G205" s="67"/>
      <c r="H205" s="67"/>
      <c r="I205" s="9"/>
      <c r="K205" s="23"/>
    </row>
    <row r="206" spans="1:11">
      <c r="E206" s="81" t="s">
        <v>14</v>
      </c>
      <c r="F206" s="81"/>
      <c r="G206" s="160"/>
      <c r="H206" s="160"/>
      <c r="I206" s="521">
        <f>ROUNDUP((('UK-R-Console Tables'!H207)*USD_per_GBP)*(1-UK_VAT),-1)</f>
        <v>810</v>
      </c>
      <c r="K206" s="23"/>
    </row>
    <row r="207" spans="1:11">
      <c r="E207" s="24"/>
      <c r="F207" s="24"/>
      <c r="G207" s="67"/>
      <c r="H207" s="67"/>
      <c r="I207" s="143"/>
      <c r="K207" s="23"/>
    </row>
    <row r="208" spans="1:11">
      <c r="E208" s="24" t="s">
        <v>544</v>
      </c>
      <c r="F208" s="24"/>
      <c r="G208" s="67"/>
      <c r="H208" s="67"/>
      <c r="I208" s="525"/>
      <c r="K208" s="23"/>
    </row>
    <row r="209" spans="1:11">
      <c r="E209" s="81" t="s">
        <v>545</v>
      </c>
      <c r="F209" s="550"/>
      <c r="G209" s="164"/>
      <c r="H209" s="79"/>
      <c r="I209" s="521">
        <f>ROUNDUP((('UK-R-Console Tables'!H210)*USD_per_GBP)*(1-UK_VAT),-1)</f>
        <v>1880</v>
      </c>
      <c r="K209" s="23"/>
    </row>
    <row r="210" spans="1:11">
      <c r="E210" s="23"/>
      <c r="F210" s="23"/>
      <c r="I210" s="256"/>
      <c r="K210" s="23"/>
    </row>
    <row r="211" spans="1:11" ht="97.5" customHeight="1">
      <c r="E211" s="369"/>
      <c r="F211" s="369"/>
      <c r="I211" s="256"/>
      <c r="K211" s="23"/>
    </row>
    <row r="212" spans="1:11">
      <c r="E212" s="24"/>
      <c r="F212" s="24"/>
      <c r="I212" s="135"/>
      <c r="K212" s="23"/>
    </row>
    <row r="213" spans="1:11" ht="49.35" customHeight="1">
      <c r="A213" s="39"/>
      <c r="B213" s="25" t="s">
        <v>36</v>
      </c>
      <c r="C213" s="50"/>
      <c r="D213" s="50"/>
      <c r="E213" s="41"/>
      <c r="F213" s="41"/>
      <c r="G213" s="42"/>
      <c r="H213" s="41"/>
      <c r="I213" s="41"/>
      <c r="J213" s="41"/>
      <c r="K213" s="41"/>
    </row>
    <row r="214" spans="1:11" s="37" customFormat="1" ht="26.1" customHeight="1">
      <c r="A214" s="32"/>
      <c r="B214" s="32" t="s">
        <v>8</v>
      </c>
      <c r="C214" s="32"/>
      <c r="D214" s="32"/>
      <c r="E214" s="33" t="s">
        <v>0</v>
      </c>
      <c r="F214" s="720" t="s">
        <v>79</v>
      </c>
      <c r="G214" s="721"/>
      <c r="H214" s="34" t="s">
        <v>346</v>
      </c>
      <c r="I214" s="33" t="s">
        <v>114</v>
      </c>
      <c r="J214" s="38"/>
      <c r="K214" s="36"/>
    </row>
    <row r="215" spans="1:11">
      <c r="E215" s="16"/>
      <c r="F215" s="509" t="s">
        <v>117</v>
      </c>
      <c r="G215" s="484" t="s">
        <v>457</v>
      </c>
      <c r="H215" s="46"/>
      <c r="I215" s="699" t="s">
        <v>702</v>
      </c>
      <c r="J215" s="699"/>
      <c r="K215" s="46"/>
    </row>
    <row r="216" spans="1:11">
      <c r="E216" s="16" t="s">
        <v>2</v>
      </c>
      <c r="F216" s="478" t="s">
        <v>96</v>
      </c>
      <c r="G216" s="524" t="s">
        <v>458</v>
      </c>
      <c r="H216" s="525">
        <f>ROUNDUP((('UK-R-Console Tables'!G217)*USD_per_GBP)*(1-UK_VAT),-1)</f>
        <v>1400</v>
      </c>
      <c r="I216" s="525">
        <f>ROUNDUP((('UK-R-Console Tables'!H217)*USD_per_GBP)*(1-UK_VAT),-1)</f>
        <v>2840</v>
      </c>
      <c r="K216" s="56">
        <f>I216-H216</f>
        <v>1440</v>
      </c>
    </row>
    <row r="217" spans="1:11">
      <c r="E217" s="16" t="s">
        <v>3</v>
      </c>
      <c r="F217" s="478" t="s">
        <v>590</v>
      </c>
      <c r="G217" s="431" t="s">
        <v>592</v>
      </c>
      <c r="H217" s="525">
        <f>ROUNDUP((('UK-R-Console Tables'!G218)*USD_per_GBP)*(1-UK_VAT),-1)</f>
        <v>1670</v>
      </c>
      <c r="I217" s="525">
        <f>ROUNDUP((('UK-R-Console Tables'!H218)*USD_per_GBP)*(1-UK_VAT),-1)</f>
        <v>3410</v>
      </c>
      <c r="K217" s="56">
        <f>I217-H217</f>
        <v>1740</v>
      </c>
    </row>
    <row r="218" spans="1:11">
      <c r="E218" s="16" t="s">
        <v>4</v>
      </c>
      <c r="F218" s="478" t="s">
        <v>588</v>
      </c>
      <c r="G218" s="431" t="s">
        <v>593</v>
      </c>
      <c r="H218" s="525">
        <f>ROUNDUP((('UK-R-Console Tables'!G219)*USD_per_GBP)*(1-UK_VAT),-1)</f>
        <v>2360</v>
      </c>
      <c r="I218" s="525">
        <f>ROUNDUP((('UK-R-Console Tables'!H219)*USD_per_GBP)*(1-UK_VAT),-1)</f>
        <v>4800</v>
      </c>
      <c r="K218" s="56">
        <f>I218-H218</f>
        <v>2440</v>
      </c>
    </row>
    <row r="219" spans="1:11">
      <c r="E219" s="16" t="s">
        <v>5</v>
      </c>
      <c r="F219" s="478" t="s">
        <v>589</v>
      </c>
      <c r="G219" s="431" t="s">
        <v>594</v>
      </c>
      <c r="H219" s="525">
        <f>ROUNDUP((('UK-R-Console Tables'!G220)*USD_per_GBP)*(1-UK_VAT),-1)</f>
        <v>3560</v>
      </c>
      <c r="I219" s="525">
        <f>ROUNDUP((('UK-R-Console Tables'!H220)*USD_per_GBP)*(1-UK_VAT),-1)</f>
        <v>7230</v>
      </c>
      <c r="K219" s="56">
        <f>I219-H219</f>
        <v>3670</v>
      </c>
    </row>
    <row r="220" spans="1:11">
      <c r="G220" s="16"/>
      <c r="H220" s="20"/>
      <c r="I220" s="20"/>
      <c r="J220" s="44"/>
      <c r="K220" s="23"/>
    </row>
    <row r="221" spans="1:11">
      <c r="E221" s="193" t="s">
        <v>22</v>
      </c>
      <c r="F221" s="193"/>
      <c r="K221" s="23"/>
    </row>
    <row r="222" spans="1:11">
      <c r="E222" s="131"/>
      <c r="F222" s="131"/>
      <c r="K222" s="23"/>
    </row>
    <row r="223" spans="1:11">
      <c r="K223" s="23"/>
    </row>
    <row r="224" spans="1:11">
      <c r="E224" s="82" t="s">
        <v>21</v>
      </c>
      <c r="F224" s="82"/>
      <c r="G224" s="164"/>
      <c r="H224" s="79"/>
      <c r="I224" s="521">
        <f>ROUNDUP((('UK-R-Console Tables'!H225)*USD_per_GBP)*(1-UK_VAT),-1)</f>
        <v>610</v>
      </c>
      <c r="K224" s="23"/>
    </row>
    <row r="225" spans="1:11">
      <c r="E225" s="131"/>
      <c r="F225" s="131"/>
      <c r="K225" s="23"/>
    </row>
    <row r="226" spans="1:11">
      <c r="E226" s="131"/>
      <c r="F226" s="131"/>
      <c r="K226" s="23"/>
    </row>
    <row r="227" spans="1:11">
      <c r="K227" s="23"/>
    </row>
    <row r="228" spans="1:11">
      <c r="E228" s="24"/>
      <c r="F228" s="24"/>
      <c r="I228" s="135"/>
      <c r="K228" s="23"/>
    </row>
    <row r="229" spans="1:11">
      <c r="E229" s="24"/>
      <c r="F229" s="24"/>
      <c r="I229" s="135"/>
      <c r="K229" s="23"/>
    </row>
    <row r="230" spans="1:11">
      <c r="E230" s="24"/>
      <c r="F230" s="24"/>
      <c r="I230" s="135"/>
      <c r="K230" s="23"/>
    </row>
    <row r="231" spans="1:11" ht="17.100000000000001" customHeight="1">
      <c r="E231" s="24"/>
      <c r="F231" s="24"/>
      <c r="I231" s="135"/>
      <c r="K231" s="23"/>
    </row>
    <row r="232" spans="1:11" ht="49.35" customHeight="1">
      <c r="A232" s="39"/>
      <c r="B232" s="25" t="s">
        <v>41</v>
      </c>
      <c r="C232" s="50"/>
      <c r="D232" s="50"/>
      <c r="E232" s="41"/>
      <c r="F232" s="41"/>
      <c r="G232" s="42"/>
      <c r="H232" s="41"/>
      <c r="I232" s="41"/>
      <c r="J232" s="41"/>
      <c r="K232" s="41"/>
    </row>
    <row r="233" spans="1:11" s="37" customFormat="1" ht="26.1" customHeight="1">
      <c r="A233" s="32"/>
      <c r="B233" s="32" t="s">
        <v>8</v>
      </c>
      <c r="C233" s="32"/>
      <c r="D233" s="32"/>
      <c r="E233" s="33" t="s">
        <v>0</v>
      </c>
      <c r="F233" s="720" t="s">
        <v>79</v>
      </c>
      <c r="G233" s="721"/>
      <c r="H233" s="34" t="s">
        <v>346</v>
      </c>
      <c r="I233" s="34" t="s">
        <v>114</v>
      </c>
      <c r="J233" s="38"/>
      <c r="K233" s="36"/>
    </row>
    <row r="234" spans="1:11">
      <c r="E234" s="16"/>
      <c r="F234" s="511" t="s">
        <v>120</v>
      </c>
      <c r="G234" s="515" t="s">
        <v>131</v>
      </c>
      <c r="H234" s="66"/>
      <c r="I234" s="699" t="s">
        <v>702</v>
      </c>
      <c r="J234" s="699"/>
    </row>
    <row r="235" spans="1:11">
      <c r="E235" s="67" t="s">
        <v>2</v>
      </c>
      <c r="F235" s="478" t="s">
        <v>220</v>
      </c>
      <c r="G235" s="523" t="s">
        <v>455</v>
      </c>
      <c r="H235" s="525">
        <f>ROUNDUP((('UK-R-Console Tables'!G236)*USD_per_GBP)*(1-UK_VAT),-1)</f>
        <v>5440</v>
      </c>
      <c r="I235" s="525">
        <f>ROUNDUP((('UK-R-Console Tables'!H236)*USD_per_GBP)*(1-UK_VAT),-1)</f>
        <v>7560</v>
      </c>
    </row>
    <row r="236" spans="1:11">
      <c r="E236" s="16" t="s">
        <v>3</v>
      </c>
      <c r="F236" s="478" t="s">
        <v>221</v>
      </c>
      <c r="G236" s="523" t="s">
        <v>452</v>
      </c>
      <c r="H236" s="525">
        <f>ROUNDUP((('UK-R-Console Tables'!G237)*USD_per_GBP)*(1-UK_VAT),-1)</f>
        <v>5990</v>
      </c>
      <c r="I236" s="525">
        <f>ROUNDUP((('UK-R-Console Tables'!H237)*USD_per_GBP)*(1-UK_VAT),-1)</f>
        <v>8320</v>
      </c>
    </row>
    <row r="237" spans="1:11">
      <c r="E237" s="16" t="s">
        <v>4</v>
      </c>
      <c r="F237" s="478" t="s">
        <v>222</v>
      </c>
      <c r="G237" s="523" t="s">
        <v>453</v>
      </c>
      <c r="H237" s="525">
        <f>ROUNDUP((('UK-R-Console Tables'!G238)*USD_per_GBP)*(1-UK_VAT),-1)</f>
        <v>6870</v>
      </c>
      <c r="I237" s="525">
        <f>ROUNDUP((('UK-R-Console Tables'!H238)*USD_per_GBP)*(1-UK_VAT),-1)</f>
        <v>9140</v>
      </c>
    </row>
    <row r="238" spans="1:11">
      <c r="E238" s="16"/>
      <c r="F238" s="16"/>
      <c r="K238" s="23"/>
    </row>
    <row r="239" spans="1:11">
      <c r="G239" s="16"/>
      <c r="H239" s="20"/>
      <c r="I239" s="20"/>
      <c r="J239" s="44"/>
      <c r="K239" s="23"/>
    </row>
    <row r="240" spans="1:11">
      <c r="E240" s="193" t="s">
        <v>22</v>
      </c>
      <c r="F240" s="193"/>
      <c r="K240" s="23"/>
    </row>
    <row r="241" spans="5:11">
      <c r="E241" s="131"/>
      <c r="F241" s="131"/>
      <c r="K241" s="23"/>
    </row>
    <row r="242" spans="5:11">
      <c r="G242" s="14"/>
      <c r="K242" s="23"/>
    </row>
    <row r="243" spans="5:11">
      <c r="E243" s="82" t="s">
        <v>200</v>
      </c>
      <c r="F243" s="82"/>
      <c r="G243" s="164"/>
      <c r="H243" s="79"/>
      <c r="I243" s="521">
        <f>ROUNDUP((('UK-R-Console Tables'!H244)*USD_per_GBP)*(1-UK_VAT),-1)</f>
        <v>1160</v>
      </c>
    </row>
    <row r="305" spans="7:11">
      <c r="G305" s="14"/>
      <c r="H305" s="19"/>
      <c r="K305" s="79"/>
    </row>
  </sheetData>
  <mergeCells count="24">
    <mergeCell ref="I234:J234"/>
    <mergeCell ref="A1:K1"/>
    <mergeCell ref="I101:J101"/>
    <mergeCell ref="I102:J102"/>
    <mergeCell ref="I117:J117"/>
    <mergeCell ref="I118:J118"/>
    <mergeCell ref="F117:G117"/>
    <mergeCell ref="F101:G101"/>
    <mergeCell ref="F4:G4"/>
    <mergeCell ref="F20:G20"/>
    <mergeCell ref="F36:G36"/>
    <mergeCell ref="F52:G52"/>
    <mergeCell ref="F67:G67"/>
    <mergeCell ref="F84:G84"/>
    <mergeCell ref="I132:J132"/>
    <mergeCell ref="F132:G132"/>
    <mergeCell ref="F233:G233"/>
    <mergeCell ref="I133:J133"/>
    <mergeCell ref="I215:J215"/>
    <mergeCell ref="F147:G147"/>
    <mergeCell ref="F164:G164"/>
    <mergeCell ref="F184:G184"/>
    <mergeCell ref="F199:G199"/>
    <mergeCell ref="F214:G214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 alignWithMargins="0">
    <oddHeader>&amp;L&amp;"Calibri (Body),Regular"&amp;16Tom Faulkner UAE Retail Price List - 2022
&amp;R&amp;"Calibri (Body),Regular"&amp;16Console Tables</oddHeader>
    <oddFooter>&amp;L&amp;"Calibri (Body),Regular"&amp;16Prices do not include delivery, installation and local taxes. &amp;R&amp;"Calibri (Body),Regular"&amp;16&amp;P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5F365-A921-4C31-9BB4-7097F0331B66}">
  <sheetPr codeName="Sheet33">
    <tabColor theme="1"/>
  </sheetPr>
  <dimension ref="A1:K305"/>
  <sheetViews>
    <sheetView showGridLines="0" view="pageLayout" topLeftCell="A187" zoomScale="40" zoomScaleNormal="57" zoomScalePageLayoutView="40" workbookViewId="0">
      <selection activeCell="I202" sqref="I202:I203"/>
    </sheetView>
  </sheetViews>
  <sheetFormatPr defaultColWidth="11" defaultRowHeight="26.25"/>
  <cols>
    <col min="1" max="1" width="3.625" style="14" customWidth="1"/>
    <col min="2" max="2" width="14" style="14" bestFit="1" customWidth="1"/>
    <col min="3" max="3" width="18.5" style="14" customWidth="1"/>
    <col min="4" max="4" width="19.625" style="14" customWidth="1"/>
    <col min="5" max="5" width="12.625" style="14" customWidth="1"/>
    <col min="6" max="6" width="24" style="14" bestFit="1" customWidth="1"/>
    <col min="7" max="7" width="28.125" style="19" bestFit="1" customWidth="1"/>
    <col min="8" max="8" width="20.625" style="14" bestFit="1" customWidth="1"/>
    <col min="9" max="9" width="33.125" style="14" customWidth="1"/>
    <col min="10" max="10" width="30.5" style="14" customWidth="1"/>
    <col min="11" max="11" width="17.125" style="14" hidden="1" customWidth="1"/>
    <col min="12" max="12" width="22.125" style="14" customWidth="1"/>
    <col min="13" max="16384" width="11" style="14"/>
  </cols>
  <sheetData>
    <row r="1" spans="1:11" ht="36" customHeight="1">
      <c r="A1" s="696" t="s">
        <v>37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>
      <c r="A2" s="19"/>
      <c r="B2" s="19"/>
      <c r="C2" s="19"/>
      <c r="D2" s="19"/>
      <c r="E2" s="19"/>
      <c r="F2" s="19"/>
      <c r="H2" s="19"/>
      <c r="I2" s="19"/>
      <c r="J2" s="19"/>
      <c r="K2" s="19"/>
    </row>
    <row r="3" spans="1:11" ht="49.35" customHeight="1">
      <c r="A3" s="39"/>
      <c r="B3" s="25" t="s">
        <v>446</v>
      </c>
      <c r="C3" s="50"/>
      <c r="D3" s="50"/>
      <c r="E3" s="41"/>
      <c r="F3" s="41"/>
      <c r="G3" s="42"/>
      <c r="H3" s="41"/>
      <c r="I3" s="41"/>
      <c r="J3" s="41"/>
      <c r="K3" s="41"/>
    </row>
    <row r="4" spans="1:11">
      <c r="A4" s="32"/>
      <c r="B4" s="32" t="s">
        <v>247</v>
      </c>
      <c r="C4" s="32"/>
      <c r="D4" s="32"/>
      <c r="E4" s="33" t="s">
        <v>0</v>
      </c>
      <c r="F4" s="711" t="s">
        <v>79</v>
      </c>
      <c r="G4" s="712"/>
      <c r="H4" s="34" t="s">
        <v>249</v>
      </c>
      <c r="I4" s="99"/>
      <c r="J4" s="38"/>
      <c r="K4" s="23"/>
    </row>
    <row r="5" spans="1:11">
      <c r="E5" s="16"/>
      <c r="F5" s="191" t="s">
        <v>117</v>
      </c>
      <c r="G5" s="526" t="s">
        <v>161</v>
      </c>
      <c r="H5" s="46"/>
      <c r="I5" s="218"/>
      <c r="K5" s="23"/>
    </row>
    <row r="6" spans="1:11">
      <c r="E6" s="16" t="s">
        <v>2</v>
      </c>
      <c r="F6" s="24" t="s">
        <v>100</v>
      </c>
      <c r="G6" s="23" t="s">
        <v>173</v>
      </c>
      <c r="H6" s="525">
        <f>ROUNDUP((('UK-T-Console Tables'!G6)*USD_per_GBP),-1)</f>
        <v>4360</v>
      </c>
      <c r="I6" s="65"/>
      <c r="K6" s="23"/>
    </row>
    <row r="7" spans="1:11">
      <c r="E7" s="16" t="s">
        <v>3</v>
      </c>
      <c r="F7" s="24" t="s">
        <v>451</v>
      </c>
      <c r="G7" s="23" t="s">
        <v>171</v>
      </c>
      <c r="H7" s="525">
        <f>ROUNDUP((('UK-T-Console Tables'!G7)*USD_per_GBP),-1)</f>
        <v>4790</v>
      </c>
      <c r="I7" s="65"/>
      <c r="K7" s="23"/>
    </row>
    <row r="8" spans="1:11">
      <c r="E8" s="19" t="s">
        <v>4</v>
      </c>
      <c r="F8" s="24" t="s">
        <v>99</v>
      </c>
      <c r="G8" s="23" t="s">
        <v>172</v>
      </c>
      <c r="H8" s="525">
        <f>ROUNDUP((('UK-T-Console Tables'!G8)*USD_per_GBP),-1)</f>
        <v>5510</v>
      </c>
      <c r="I8" s="65"/>
      <c r="J8" s="44"/>
      <c r="K8" s="23"/>
    </row>
    <row r="9" spans="1:11">
      <c r="E9" s="19"/>
      <c r="F9" s="19"/>
      <c r="G9" s="16"/>
      <c r="H9" s="65"/>
      <c r="I9" s="65"/>
      <c r="J9" s="44"/>
      <c r="K9" s="23"/>
    </row>
    <row r="10" spans="1:11">
      <c r="E10" s="15" t="s">
        <v>308</v>
      </c>
      <c r="F10" s="15"/>
      <c r="G10" s="16"/>
      <c r="H10" s="20"/>
      <c r="I10" s="20"/>
      <c r="J10" s="44"/>
      <c r="K10" s="23"/>
    </row>
    <row r="11" spans="1:11">
      <c r="G11" s="16"/>
      <c r="H11" s="20"/>
      <c r="I11" s="20"/>
      <c r="J11" s="44"/>
      <c r="K11" s="23"/>
    </row>
    <row r="12" spans="1:11">
      <c r="E12" s="193" t="s">
        <v>22</v>
      </c>
      <c r="F12" s="193"/>
      <c r="K12" s="23"/>
    </row>
    <row r="13" spans="1:11">
      <c r="E13" s="131"/>
      <c r="F13" s="131"/>
      <c r="K13" s="23"/>
    </row>
    <row r="14" spans="1:11">
      <c r="K14" s="23"/>
    </row>
    <row r="15" spans="1:11">
      <c r="E15" s="82" t="s">
        <v>21</v>
      </c>
      <c r="F15" s="82"/>
      <c r="G15" s="164"/>
      <c r="H15" s="79"/>
      <c r="I15" s="521">
        <f>ROUNDUP((('UK-T-Console Tables'!H15)*USD_per_GBP),-1)</f>
        <v>480</v>
      </c>
      <c r="K15" s="23"/>
    </row>
    <row r="16" spans="1:11">
      <c r="E16" s="131"/>
      <c r="F16" s="131"/>
      <c r="K16" s="23"/>
    </row>
    <row r="17" spans="1:11">
      <c r="E17" s="131"/>
      <c r="F17" s="131"/>
      <c r="K17" s="23"/>
    </row>
    <row r="18" spans="1:11">
      <c r="K18" s="23"/>
    </row>
    <row r="19" spans="1:11" ht="49.35" customHeight="1">
      <c r="A19" s="39"/>
      <c r="B19" s="25" t="s">
        <v>447</v>
      </c>
      <c r="C19" s="50"/>
      <c r="D19" s="50"/>
      <c r="E19" s="41"/>
      <c r="F19" s="41"/>
      <c r="G19" s="42"/>
      <c r="H19" s="41"/>
      <c r="I19" s="41"/>
      <c r="J19" s="41"/>
      <c r="K19" s="41"/>
    </row>
    <row r="20" spans="1:11">
      <c r="A20" s="32"/>
      <c r="B20" s="32" t="s">
        <v>83</v>
      </c>
      <c r="C20" s="32"/>
      <c r="D20" s="32"/>
      <c r="E20" s="33" t="s">
        <v>0</v>
      </c>
      <c r="F20" s="720" t="s">
        <v>79</v>
      </c>
      <c r="G20" s="721"/>
      <c r="H20" s="34" t="s">
        <v>346</v>
      </c>
      <c r="I20" s="123" t="s">
        <v>439</v>
      </c>
      <c r="J20" s="38"/>
      <c r="K20" s="23"/>
    </row>
    <row r="21" spans="1:11">
      <c r="E21" s="16"/>
      <c r="F21" s="509" t="s">
        <v>119</v>
      </c>
      <c r="G21" s="515" t="s">
        <v>131</v>
      </c>
      <c r="H21" s="46"/>
      <c r="I21" s="218" t="s">
        <v>702</v>
      </c>
      <c r="K21" s="23"/>
    </row>
    <row r="22" spans="1:11">
      <c r="E22" s="16" t="s">
        <v>3</v>
      </c>
      <c r="F22" s="478" t="s">
        <v>591</v>
      </c>
      <c r="G22" s="478" t="s">
        <v>658</v>
      </c>
      <c r="H22" s="525">
        <f>ROUNDUP((('UK-T-Console Tables'!G22)*USD_per_GBP),-1)</f>
        <v>4950</v>
      </c>
      <c r="I22" s="525">
        <f>ROUNDUP((('UK-T-Console Tables'!H22)*USD_per_GBP),-1)</f>
        <v>7900</v>
      </c>
      <c r="K22" s="23"/>
    </row>
    <row r="23" spans="1:11">
      <c r="E23" s="19" t="s">
        <v>4</v>
      </c>
      <c r="F23" s="478" t="s">
        <v>656</v>
      </c>
      <c r="G23" s="478" t="s">
        <v>657</v>
      </c>
      <c r="H23" s="525">
        <f>ROUNDUP((('UK-T-Console Tables'!G23)*USD_per_GBP),-1)</f>
        <v>5690</v>
      </c>
      <c r="I23" s="525">
        <f>ROUNDUP((('UK-T-Console Tables'!H23)*USD_per_GBP),-1)</f>
        <v>8700</v>
      </c>
      <c r="J23" s="44"/>
      <c r="K23" s="23"/>
    </row>
    <row r="24" spans="1:11">
      <c r="E24" s="19"/>
      <c r="F24" s="19"/>
      <c r="G24" s="16"/>
      <c r="H24" s="65"/>
      <c r="I24" s="65"/>
      <c r="J24" s="44"/>
      <c r="K24" s="23"/>
    </row>
    <row r="25" spans="1:11">
      <c r="G25" s="16"/>
      <c r="H25" s="20"/>
      <c r="I25" s="20"/>
      <c r="J25" s="44"/>
      <c r="K25" s="23"/>
    </row>
    <row r="26" spans="1:11">
      <c r="E26" s="210" t="s">
        <v>307</v>
      </c>
      <c r="F26" s="210"/>
      <c r="K26" s="23"/>
    </row>
    <row r="27" spans="1:11">
      <c r="E27" s="141" t="s">
        <v>466</v>
      </c>
      <c r="F27" s="141"/>
      <c r="K27" s="23"/>
    </row>
    <row r="28" spans="1:11">
      <c r="K28" s="23"/>
    </row>
    <row r="29" spans="1:11">
      <c r="E29" s="82" t="s">
        <v>21</v>
      </c>
      <c r="F29" s="82"/>
      <c r="G29" s="164"/>
      <c r="H29" s="79"/>
      <c r="I29" s="521">
        <f>ROUNDUP((('UK-T-Console Tables'!H29)*USD_per_GBP),-1)</f>
        <v>840</v>
      </c>
      <c r="K29" s="23"/>
    </row>
    <row r="30" spans="1:11">
      <c r="E30" s="131"/>
      <c r="F30" s="131"/>
      <c r="K30" s="23"/>
    </row>
    <row r="31" spans="1:11">
      <c r="E31" s="131"/>
      <c r="F31" s="131"/>
      <c r="K31" s="23"/>
    </row>
    <row r="32" spans="1:11">
      <c r="E32" s="82" t="s">
        <v>84</v>
      </c>
      <c r="F32" s="82"/>
      <c r="G32" s="164"/>
      <c r="H32" s="79"/>
      <c r="I32" s="521">
        <f>ROUNDUP((('UK-T-Console Tables'!H32)*USD_per_GBP),-1)</f>
        <v>3620</v>
      </c>
      <c r="K32" s="23"/>
    </row>
    <row r="33" spans="1:11">
      <c r="E33" s="369" t="s">
        <v>467</v>
      </c>
      <c r="F33" s="369"/>
      <c r="I33" s="256"/>
      <c r="K33" s="23"/>
    </row>
    <row r="34" spans="1:11" ht="65.099999999999994" customHeight="1">
      <c r="E34" s="24"/>
      <c r="F34" s="24"/>
      <c r="I34" s="135"/>
      <c r="K34" s="23"/>
    </row>
    <row r="35" spans="1:11" ht="49.35" customHeight="1">
      <c r="A35" s="39"/>
      <c r="B35" s="25" t="s">
        <v>449</v>
      </c>
      <c r="C35" s="50"/>
      <c r="D35" s="50"/>
      <c r="E35" s="41"/>
      <c r="F35" s="41"/>
      <c r="G35" s="42"/>
      <c r="H35" s="41"/>
      <c r="I35" s="41"/>
      <c r="J35" s="41"/>
      <c r="K35" s="41"/>
    </row>
    <row r="36" spans="1:11">
      <c r="A36" s="32"/>
      <c r="B36" s="32" t="s">
        <v>83</v>
      </c>
      <c r="C36" s="32"/>
      <c r="D36" s="32"/>
      <c r="E36" s="33" t="s">
        <v>0</v>
      </c>
      <c r="F36" s="720" t="s">
        <v>79</v>
      </c>
      <c r="G36" s="721"/>
      <c r="H36" s="34" t="s">
        <v>346</v>
      </c>
      <c r="I36" s="99"/>
      <c r="J36" s="38"/>
      <c r="K36" s="23"/>
    </row>
    <row r="37" spans="1:11">
      <c r="E37" s="16"/>
      <c r="F37" s="509" t="s">
        <v>119</v>
      </c>
      <c r="G37" s="515" t="s">
        <v>131</v>
      </c>
      <c r="H37" s="46"/>
      <c r="I37" s="218"/>
      <c r="K37" s="23"/>
    </row>
    <row r="38" spans="1:11">
      <c r="E38" s="16" t="s">
        <v>3</v>
      </c>
      <c r="F38" s="478" t="s">
        <v>591</v>
      </c>
      <c r="G38" s="478" t="s">
        <v>655</v>
      </c>
      <c r="H38" s="525">
        <f>ROUNDUP((('UK-T-Console Tables'!G38)*USD_per_GBP),-1)</f>
        <v>4950</v>
      </c>
      <c r="I38" s="65"/>
      <c r="K38" s="23"/>
    </row>
    <row r="39" spans="1:11">
      <c r="E39" s="19" t="s">
        <v>4</v>
      </c>
      <c r="F39" s="478" t="s">
        <v>656</v>
      </c>
      <c r="G39" s="478" t="s">
        <v>657</v>
      </c>
      <c r="H39" s="525">
        <f>ROUNDUP((('UK-T-Console Tables'!G39)*USD_per_GBP),-1)</f>
        <v>5690</v>
      </c>
      <c r="I39" s="65"/>
      <c r="J39" s="44"/>
      <c r="K39" s="23"/>
    </row>
    <row r="40" spans="1:11">
      <c r="E40" s="19"/>
      <c r="F40" s="19"/>
      <c r="G40" s="16"/>
      <c r="H40" s="65"/>
      <c r="I40" s="65"/>
      <c r="J40" s="44"/>
      <c r="K40" s="23"/>
    </row>
    <row r="41" spans="1:11">
      <c r="G41" s="16"/>
      <c r="H41" s="20"/>
      <c r="I41" s="20"/>
      <c r="J41" s="44"/>
      <c r="K41" s="23"/>
    </row>
    <row r="42" spans="1:11">
      <c r="E42" s="210" t="s">
        <v>307</v>
      </c>
      <c r="F42" s="210"/>
      <c r="K42" s="23"/>
    </row>
    <row r="43" spans="1:11">
      <c r="E43" s="141" t="s">
        <v>466</v>
      </c>
      <c r="F43" s="141"/>
      <c r="K43" s="23"/>
    </row>
    <row r="44" spans="1:11">
      <c r="K44" s="23"/>
    </row>
    <row r="45" spans="1:11">
      <c r="E45" s="82" t="s">
        <v>14</v>
      </c>
      <c r="F45" s="82"/>
      <c r="G45" s="160"/>
      <c r="H45" s="160"/>
      <c r="I45" s="521">
        <f>ROUNDUP((('UK-T-Console Tables'!H45)*USD_per_GBP),-1)</f>
        <v>840</v>
      </c>
      <c r="K45" s="23"/>
    </row>
    <row r="46" spans="1:11">
      <c r="E46" s="369"/>
      <c r="F46" s="369"/>
      <c r="G46" s="67"/>
      <c r="H46" s="67"/>
      <c r="I46" s="9"/>
      <c r="K46" s="23"/>
    </row>
    <row r="47" spans="1:11">
      <c r="E47" s="131"/>
      <c r="F47" s="131"/>
      <c r="K47" s="23"/>
    </row>
    <row r="48" spans="1:11">
      <c r="E48" s="82" t="s">
        <v>84</v>
      </c>
      <c r="F48" s="82"/>
      <c r="G48" s="160"/>
      <c r="H48" s="160"/>
      <c r="I48" s="521">
        <f>ROUNDUP((('UK-T-Console Tables'!H48)*USD_per_GBP),-1)</f>
        <v>3620</v>
      </c>
      <c r="K48" s="23"/>
    </row>
    <row r="49" spans="1:11">
      <c r="E49" s="369" t="s">
        <v>467</v>
      </c>
      <c r="F49" s="369"/>
      <c r="G49" s="67"/>
      <c r="H49" s="67"/>
      <c r="I49" s="9"/>
      <c r="K49" s="23"/>
    </row>
    <row r="50" spans="1:11" ht="72.75" customHeight="1">
      <c r="E50" s="24"/>
      <c r="F50" s="24"/>
      <c r="I50" s="135"/>
      <c r="K50" s="23"/>
    </row>
    <row r="51" spans="1:11" ht="49.35" customHeight="1">
      <c r="A51" s="39"/>
      <c r="B51" s="25" t="s">
        <v>7</v>
      </c>
      <c r="C51" s="50"/>
      <c r="D51" s="50"/>
      <c r="E51" s="41"/>
      <c r="F51" s="41"/>
      <c r="G51" s="42"/>
      <c r="H51" s="41"/>
      <c r="I51" s="41"/>
      <c r="J51" s="41"/>
      <c r="K51" s="41"/>
    </row>
    <row r="52" spans="1:11" s="37" customFormat="1" ht="26.1" customHeight="1">
      <c r="A52" s="32"/>
      <c r="B52" s="32" t="s">
        <v>8</v>
      </c>
      <c r="C52" s="32"/>
      <c r="D52" s="32"/>
      <c r="E52" s="33" t="s">
        <v>0</v>
      </c>
      <c r="F52" s="720" t="s">
        <v>79</v>
      </c>
      <c r="G52" s="721"/>
      <c r="H52" s="34" t="s">
        <v>323</v>
      </c>
      <c r="I52" s="34" t="s">
        <v>264</v>
      </c>
      <c r="J52" s="35" t="s">
        <v>114</v>
      </c>
      <c r="K52" s="36"/>
    </row>
    <row r="53" spans="1:11">
      <c r="E53" s="16"/>
      <c r="F53" s="511" t="s">
        <v>120</v>
      </c>
      <c r="G53" s="515" t="s">
        <v>131</v>
      </c>
      <c r="H53" s="16"/>
      <c r="J53" s="219" t="s">
        <v>219</v>
      </c>
      <c r="K53" s="16"/>
    </row>
    <row r="54" spans="1:11">
      <c r="E54" s="16" t="s">
        <v>2</v>
      </c>
      <c r="F54" s="478" t="s">
        <v>220</v>
      </c>
      <c r="G54" s="523" t="s">
        <v>455</v>
      </c>
      <c r="H54" s="525">
        <f>ROUNDUP((('UK-T-Console Tables'!G54)*USD_per_GBP),-1)</f>
        <v>3520</v>
      </c>
      <c r="I54" s="596">
        <f>ROUNDUP((('UK-T-Console Tables'!H54)*USD_per_GBP),-1)</f>
        <v>4570</v>
      </c>
      <c r="J54" s="525">
        <f>ROUNDUP((('UK-T-Console Tables'!I54)*USD_per_GBP),-1)</f>
        <v>5620</v>
      </c>
      <c r="K54" s="47"/>
    </row>
    <row r="55" spans="1:11">
      <c r="E55" s="16" t="s">
        <v>3</v>
      </c>
      <c r="F55" s="478" t="s">
        <v>221</v>
      </c>
      <c r="G55" s="523" t="s">
        <v>452</v>
      </c>
      <c r="H55" s="525">
        <f>ROUNDUP((('UK-T-Console Tables'!G55)*USD_per_GBP),-1)</f>
        <v>4050</v>
      </c>
      <c r="I55" s="596">
        <f>ROUNDUP((('UK-T-Console Tables'!H55)*USD_per_GBP),-1)</f>
        <v>5250</v>
      </c>
      <c r="J55" s="525">
        <f>ROUNDUP((('UK-T-Console Tables'!I55)*USD_per_GBP),-1)</f>
        <v>6460</v>
      </c>
      <c r="K55" s="47"/>
    </row>
    <row r="56" spans="1:11">
      <c r="E56" s="16" t="s">
        <v>4</v>
      </c>
      <c r="F56" s="478" t="s">
        <v>222</v>
      </c>
      <c r="G56" s="523" t="s">
        <v>453</v>
      </c>
      <c r="H56" s="525">
        <f>ROUNDUP((('UK-T-Console Tables'!G56)*USD_per_GBP),-1)</f>
        <v>4640</v>
      </c>
      <c r="I56" s="596">
        <f>ROUNDUP((('UK-T-Console Tables'!H56)*USD_per_GBP),-1)</f>
        <v>6040</v>
      </c>
      <c r="J56" s="525">
        <f>ROUNDUP((('UK-T-Console Tables'!I56)*USD_per_GBP),-1)</f>
        <v>7420</v>
      </c>
      <c r="K56" s="47"/>
    </row>
    <row r="57" spans="1:11">
      <c r="E57" s="16"/>
      <c r="F57" s="16"/>
    </row>
    <row r="58" spans="1:11">
      <c r="G58" s="16"/>
      <c r="H58" s="20"/>
      <c r="I58" s="20"/>
      <c r="J58" s="44"/>
      <c r="K58" s="44"/>
    </row>
    <row r="59" spans="1:11">
      <c r="E59" s="193" t="s">
        <v>22</v>
      </c>
      <c r="F59" s="193"/>
    </row>
    <row r="60" spans="1:11">
      <c r="E60" s="131"/>
      <c r="F60" s="131"/>
    </row>
    <row r="62" spans="1:11">
      <c r="E62" s="82" t="s">
        <v>128</v>
      </c>
      <c r="F62" s="82"/>
      <c r="G62" s="164"/>
      <c r="H62" s="79"/>
      <c r="I62" s="521">
        <f>ROUNDUP((('UK-T-Console Tables'!H62)*USD_per_GBP),-1)</f>
        <v>840</v>
      </c>
    </row>
    <row r="63" spans="1:11">
      <c r="E63" s="131"/>
      <c r="F63" s="131"/>
      <c r="G63" s="147"/>
      <c r="J63" s="45"/>
    </row>
    <row r="64" spans="1:11">
      <c r="E64" s="131"/>
      <c r="F64" s="131"/>
      <c r="J64" s="45"/>
    </row>
    <row r="65" spans="1:11">
      <c r="E65" s="81" t="s">
        <v>265</v>
      </c>
      <c r="F65" s="81"/>
      <c r="G65" s="164"/>
      <c r="H65" s="79"/>
      <c r="I65" s="521">
        <f>ROUNDUP((('UK-T-Console Tables'!H65)*USD_per_GBP),-1)</f>
        <v>2940</v>
      </c>
      <c r="J65" s="45"/>
    </row>
    <row r="66" spans="1:11" ht="49.35" customHeight="1">
      <c r="A66" s="39"/>
      <c r="B66" s="25" t="s">
        <v>25</v>
      </c>
      <c r="C66" s="50"/>
      <c r="D66" s="50"/>
      <c r="E66" s="41"/>
      <c r="F66" s="41"/>
      <c r="G66" s="42"/>
      <c r="H66" s="41"/>
      <c r="I66" s="41"/>
      <c r="J66" s="41"/>
      <c r="K66" s="41"/>
    </row>
    <row r="67" spans="1:11" s="37" customFormat="1" ht="26.1" customHeight="1">
      <c r="A67" s="32"/>
      <c r="B67" s="32" t="s">
        <v>8</v>
      </c>
      <c r="C67" s="32"/>
      <c r="D67" s="32"/>
      <c r="E67" s="33" t="s">
        <v>0</v>
      </c>
      <c r="F67" s="720" t="s">
        <v>79</v>
      </c>
      <c r="G67" s="721"/>
      <c r="H67" s="34" t="s">
        <v>323</v>
      </c>
      <c r="I67" s="35" t="s">
        <v>264</v>
      </c>
      <c r="J67" s="35" t="s">
        <v>114</v>
      </c>
      <c r="K67" s="36"/>
    </row>
    <row r="68" spans="1:11" ht="42">
      <c r="E68" s="16"/>
      <c r="F68" s="511" t="s">
        <v>223</v>
      </c>
      <c r="G68" s="515" t="s">
        <v>456</v>
      </c>
      <c r="H68" s="16"/>
      <c r="I68" s="16"/>
      <c r="J68" s="620" t="s">
        <v>702</v>
      </c>
      <c r="K68" s="16"/>
    </row>
    <row r="69" spans="1:11">
      <c r="E69" s="16" t="s">
        <v>2</v>
      </c>
      <c r="F69" s="478" t="s">
        <v>100</v>
      </c>
      <c r="G69" s="523" t="s">
        <v>173</v>
      </c>
      <c r="H69" s="525">
        <f>ROUNDUP((('UK-T-Console Tables'!G69)*USD_per_GBP),-1)</f>
        <v>3920</v>
      </c>
      <c r="I69" s="525">
        <f>ROUNDUP((('UK-T-Console Tables'!H69)*USD_per_GBP),-1)</f>
        <v>4580</v>
      </c>
      <c r="J69" s="525">
        <f>ROUNDUP((('UK-T-Console Tables'!I69)*USD_per_GBP),-1)</f>
        <v>5630</v>
      </c>
      <c r="K69" s="47"/>
    </row>
    <row r="70" spans="1:11">
      <c r="E70" s="16" t="s">
        <v>3</v>
      </c>
      <c r="F70" s="478" t="s">
        <v>451</v>
      </c>
      <c r="G70" s="523" t="s">
        <v>171</v>
      </c>
      <c r="H70" s="525">
        <f>ROUNDUP((('UK-T-Console Tables'!G70)*USD_per_GBP),-1)</f>
        <v>4260</v>
      </c>
      <c r="I70" s="525">
        <f>ROUNDUP((('UK-T-Console Tables'!H70)*USD_per_GBP),-1)</f>
        <v>5130</v>
      </c>
      <c r="J70" s="525">
        <f>ROUNDUP((('UK-T-Console Tables'!I70)*USD_per_GBP),-1)</f>
        <v>6300</v>
      </c>
      <c r="K70" s="47"/>
    </row>
    <row r="71" spans="1:11">
      <c r="E71" s="16" t="s">
        <v>4</v>
      </c>
      <c r="F71" s="478" t="s">
        <v>99</v>
      </c>
      <c r="G71" s="523" t="s">
        <v>172</v>
      </c>
      <c r="H71" s="525">
        <f>ROUNDUP((('UK-T-Console Tables'!G71)*USD_per_GBP),-1)</f>
        <v>4900</v>
      </c>
      <c r="I71" s="525">
        <f>ROUNDUP((('UK-T-Console Tables'!H71)*USD_per_GBP),-1)</f>
        <v>5860</v>
      </c>
      <c r="J71" s="525">
        <f>ROUNDUP((('UK-T-Console Tables'!I71)*USD_per_GBP),-1)</f>
        <v>7200</v>
      </c>
      <c r="K71" s="47"/>
    </row>
    <row r="72" spans="1:11">
      <c r="E72" s="16"/>
      <c r="F72" s="16"/>
    </row>
    <row r="73" spans="1:11">
      <c r="G73" s="16"/>
      <c r="H73" s="20"/>
      <c r="I73" s="20"/>
      <c r="J73" s="44"/>
      <c r="K73" s="44"/>
    </row>
    <row r="74" spans="1:11">
      <c r="E74" s="193" t="s">
        <v>22</v>
      </c>
      <c r="F74" s="193"/>
    </row>
    <row r="75" spans="1:11">
      <c r="E75" s="132"/>
      <c r="F75" s="132"/>
    </row>
    <row r="77" spans="1:11">
      <c r="E77" s="82" t="s">
        <v>200</v>
      </c>
      <c r="F77" s="82"/>
      <c r="G77" s="164"/>
      <c r="H77" s="79"/>
      <c r="I77" s="521" t="e">
        <f>ROUNDUP((('UK-T-Console Tables'!#REF!)*USD_per_GBP),-1)</f>
        <v>#REF!</v>
      </c>
      <c r="J77" s="45"/>
    </row>
    <row r="78" spans="1:11">
      <c r="E78" s="127"/>
      <c r="F78" s="127"/>
      <c r="J78" s="45"/>
    </row>
    <row r="79" spans="1:11">
      <c r="E79" s="57"/>
      <c r="F79" s="57"/>
      <c r="J79" s="45"/>
    </row>
    <row r="80" spans="1:11">
      <c r="E80" s="57"/>
      <c r="F80" s="57"/>
      <c r="J80" s="45"/>
    </row>
    <row r="81" spans="1:11">
      <c r="E81" s="57"/>
      <c r="F81" s="57"/>
      <c r="J81" s="45"/>
    </row>
    <row r="82" spans="1:11" ht="49.35" customHeight="1">
      <c r="E82" s="23"/>
      <c r="F82" s="23"/>
      <c r="J82" s="45"/>
      <c r="K82" s="23"/>
    </row>
    <row r="83" spans="1:11" ht="49.35" customHeight="1">
      <c r="A83" s="39"/>
      <c r="B83" s="25" t="s">
        <v>450</v>
      </c>
      <c r="C83" s="50"/>
      <c r="D83" s="50"/>
      <c r="E83" s="41"/>
      <c r="F83" s="41"/>
      <c r="G83" s="42"/>
      <c r="H83" s="41"/>
      <c r="I83" s="41"/>
      <c r="J83" s="41"/>
      <c r="K83" s="41"/>
    </row>
    <row r="84" spans="1:11" s="37" customFormat="1" ht="26.1" customHeight="1">
      <c r="A84" s="32"/>
      <c r="B84" s="32" t="s">
        <v>8</v>
      </c>
      <c r="C84" s="32"/>
      <c r="D84" s="32"/>
      <c r="E84" s="33" t="s">
        <v>0</v>
      </c>
      <c r="F84" s="720" t="s">
        <v>79</v>
      </c>
      <c r="G84" s="721"/>
      <c r="H84" s="34" t="s">
        <v>635</v>
      </c>
      <c r="I84" s="35" t="s">
        <v>1</v>
      </c>
      <c r="J84" s="643" t="s">
        <v>114</v>
      </c>
      <c r="K84" s="36"/>
    </row>
    <row r="85" spans="1:11" ht="42">
      <c r="E85" s="16"/>
      <c r="F85" s="511" t="s">
        <v>353</v>
      </c>
      <c r="G85" s="515" t="s">
        <v>457</v>
      </c>
      <c r="H85" s="16"/>
      <c r="I85" s="16"/>
      <c r="J85" s="620" t="s">
        <v>702</v>
      </c>
      <c r="K85" s="16"/>
    </row>
    <row r="86" spans="1:11">
      <c r="E86" s="16" t="s">
        <v>2</v>
      </c>
      <c r="F86" s="478" t="s">
        <v>100</v>
      </c>
      <c r="G86" s="523" t="s">
        <v>173</v>
      </c>
      <c r="H86" s="525">
        <f>ROUNDUP((('UK-T-Console Tables'!G84)*USD_per_GBP),-1)</f>
        <v>2680</v>
      </c>
      <c r="I86" s="525">
        <f>ROUNDUP((('UK-T-Console Tables'!H84)*USD_per_GBP),-1)</f>
        <v>3480</v>
      </c>
      <c r="J86" s="525">
        <f>ROUNDUP((('UK-T-Console Tables'!I84)*USD_per_GBP),-1)</f>
        <v>0</v>
      </c>
      <c r="K86" s="47"/>
    </row>
    <row r="87" spans="1:11">
      <c r="E87" s="16" t="s">
        <v>3</v>
      </c>
      <c r="F87" s="478" t="s">
        <v>451</v>
      </c>
      <c r="G87" s="523" t="s">
        <v>171</v>
      </c>
      <c r="H87" s="525">
        <f>ROUNDUP((('UK-T-Console Tables'!G85)*USD_per_GBP),-1)</f>
        <v>2940</v>
      </c>
      <c r="I87" s="525">
        <f>ROUNDUP((('UK-T-Console Tables'!H85)*USD_per_GBP),-1)</f>
        <v>3830</v>
      </c>
      <c r="J87" s="525">
        <f>ROUNDUP((('UK-T-Console Tables'!I85)*USD_per_GBP),-1)</f>
        <v>0</v>
      </c>
      <c r="K87" s="47"/>
    </row>
    <row r="88" spans="1:11">
      <c r="E88" s="16" t="s">
        <v>4</v>
      </c>
      <c r="F88" s="478" t="s">
        <v>98</v>
      </c>
      <c r="G88" s="523" t="s">
        <v>172</v>
      </c>
      <c r="H88" s="525">
        <f>ROUNDUP((('UK-T-Console Tables'!G86)*USD_per_GBP),-1)</f>
        <v>3380</v>
      </c>
      <c r="I88" s="525">
        <f>ROUNDUP((('UK-T-Console Tables'!H86)*USD_per_GBP),-1)</f>
        <v>4390</v>
      </c>
      <c r="J88" s="525">
        <f>ROUNDUP((('UK-T-Console Tables'!I86)*USD_per_GBP),-1)</f>
        <v>0</v>
      </c>
      <c r="K88" s="47"/>
    </row>
    <row r="89" spans="1:11">
      <c r="E89" s="16"/>
      <c r="F89" s="16"/>
    </row>
    <row r="90" spans="1:11">
      <c r="G90" s="16"/>
      <c r="H90" s="20"/>
      <c r="I90" s="20"/>
      <c r="J90" s="44"/>
      <c r="K90" s="44"/>
    </row>
    <row r="91" spans="1:11">
      <c r="E91" s="193" t="s">
        <v>22</v>
      </c>
      <c r="F91" s="193"/>
    </row>
    <row r="92" spans="1:11">
      <c r="E92" s="132"/>
      <c r="F92" s="132"/>
    </row>
    <row r="94" spans="1:11">
      <c r="E94" s="82" t="s">
        <v>200</v>
      </c>
      <c r="F94" s="82"/>
      <c r="G94" s="164"/>
      <c r="H94" s="79"/>
      <c r="I94" s="521">
        <f>ROUNDUP((('UK-T-Console Tables'!H92)*USD_per_GBP),-1)</f>
        <v>720</v>
      </c>
      <c r="J94" s="45"/>
    </row>
    <row r="95" spans="1:11">
      <c r="E95" s="127"/>
      <c r="F95" s="127"/>
      <c r="J95" s="45"/>
    </row>
    <row r="96" spans="1:11">
      <c r="E96" s="57"/>
      <c r="F96" s="57"/>
      <c r="J96" s="45"/>
    </row>
    <row r="97" spans="1:11">
      <c r="E97" s="57"/>
      <c r="F97" s="57"/>
      <c r="J97" s="45"/>
    </row>
    <row r="98" spans="1:11" ht="66" customHeight="1">
      <c r="E98" s="57"/>
      <c r="F98" s="57"/>
      <c r="J98" s="45"/>
    </row>
    <row r="99" spans="1:11">
      <c r="E99" s="23"/>
      <c r="F99" s="23"/>
      <c r="J99" s="45"/>
      <c r="K99" s="23"/>
    </row>
    <row r="100" spans="1:11" ht="49.35" customHeight="1">
      <c r="A100" s="39"/>
      <c r="B100" s="354" t="s">
        <v>40</v>
      </c>
      <c r="C100" s="50"/>
      <c r="D100" s="50"/>
      <c r="E100" s="41"/>
      <c r="F100" s="41"/>
      <c r="G100" s="42"/>
      <c r="H100" s="41"/>
      <c r="I100" s="41"/>
      <c r="J100" s="41"/>
      <c r="K100" s="41"/>
    </row>
    <row r="101" spans="1:11" s="37" customFormat="1" ht="26.1" customHeight="1">
      <c r="A101" s="32"/>
      <c r="B101" s="32" t="s">
        <v>8</v>
      </c>
      <c r="C101" s="32"/>
      <c r="D101" s="32"/>
      <c r="E101" s="33" t="s">
        <v>0</v>
      </c>
      <c r="F101" s="720" t="s">
        <v>79</v>
      </c>
      <c r="G101" s="721"/>
      <c r="H101" s="34" t="s">
        <v>346</v>
      </c>
      <c r="I101" s="700" t="s">
        <v>115</v>
      </c>
      <c r="J101" s="701"/>
      <c r="K101" s="36"/>
    </row>
    <row r="102" spans="1:11">
      <c r="A102" s="60"/>
      <c r="B102" s="60"/>
      <c r="C102" s="60"/>
      <c r="D102" s="60"/>
      <c r="E102" s="48"/>
      <c r="F102" s="509" t="s">
        <v>117</v>
      </c>
      <c r="G102" s="515" t="s">
        <v>457</v>
      </c>
      <c r="H102" s="48"/>
      <c r="I102" s="699" t="s">
        <v>702</v>
      </c>
      <c r="J102" s="699"/>
      <c r="K102" s="48"/>
    </row>
    <row r="103" spans="1:11">
      <c r="A103" s="60"/>
      <c r="B103" s="60"/>
      <c r="C103" s="60"/>
      <c r="D103" s="60"/>
      <c r="E103" s="48" t="s">
        <v>2</v>
      </c>
      <c r="F103" s="479" t="s">
        <v>95</v>
      </c>
      <c r="G103" s="523" t="s">
        <v>173</v>
      </c>
      <c r="H103" s="525">
        <f>ROUNDUP((('UK-T-Console Tables'!G101)*USD_per_GBP),-1)</f>
        <v>2680</v>
      </c>
      <c r="I103" s="540">
        <f>ROUNDUP((('UK-T-Console Tables'!H101)*USD_per_GBP),-1)</f>
        <v>4270</v>
      </c>
      <c r="J103" s="400"/>
      <c r="K103" s="49"/>
    </row>
    <row r="104" spans="1:11">
      <c r="A104" s="60"/>
      <c r="B104" s="60"/>
      <c r="C104" s="60"/>
      <c r="D104" s="60"/>
      <c r="E104" s="48" t="s">
        <v>4</v>
      </c>
      <c r="F104" s="479" t="s">
        <v>97</v>
      </c>
      <c r="G104" s="523" t="s">
        <v>171</v>
      </c>
      <c r="H104" s="525">
        <f>ROUNDUP((('UK-T-Console Tables'!G102)*USD_per_GBP),-1)</f>
        <v>2940</v>
      </c>
      <c r="I104" s="540">
        <f>ROUNDUP((('UK-T-Console Tables'!H102)*USD_per_GBP),-1)</f>
        <v>4690</v>
      </c>
      <c r="J104" s="400"/>
      <c r="K104" s="49"/>
    </row>
    <row r="105" spans="1:11">
      <c r="A105" s="60"/>
      <c r="B105" s="60"/>
      <c r="C105" s="60"/>
      <c r="D105" s="60"/>
      <c r="E105" s="48"/>
      <c r="F105" s="48"/>
      <c r="G105" s="48"/>
      <c r="H105" s="60"/>
      <c r="I105" s="60"/>
      <c r="J105" s="49"/>
      <c r="K105" s="49"/>
    </row>
    <row r="106" spans="1:11">
      <c r="A106" s="60"/>
      <c r="B106" s="60"/>
      <c r="C106" s="60"/>
      <c r="D106" s="60"/>
      <c r="E106" s="60"/>
      <c r="F106" s="60"/>
      <c r="G106" s="48"/>
      <c r="H106" s="61"/>
      <c r="I106" s="61"/>
      <c r="J106" s="62"/>
      <c r="K106" s="62"/>
    </row>
    <row r="107" spans="1:11">
      <c r="A107" s="60"/>
      <c r="B107" s="60"/>
      <c r="C107" s="60"/>
      <c r="D107" s="60"/>
      <c r="E107" s="178" t="s">
        <v>22</v>
      </c>
      <c r="F107" s="178"/>
      <c r="G107" s="48"/>
      <c r="H107" s="60"/>
      <c r="I107" s="60"/>
      <c r="J107" s="60"/>
      <c r="K107" s="60"/>
    </row>
    <row r="108" spans="1:11">
      <c r="A108" s="60"/>
      <c r="B108" s="60"/>
      <c r="C108" s="60"/>
      <c r="D108" s="60"/>
      <c r="E108" s="131"/>
      <c r="F108" s="131"/>
      <c r="G108" s="133"/>
      <c r="H108" s="60"/>
      <c r="I108" s="60"/>
      <c r="J108" s="60"/>
      <c r="K108" s="60"/>
    </row>
    <row r="109" spans="1:11">
      <c r="A109" s="60"/>
      <c r="B109" s="60"/>
      <c r="C109" s="60"/>
      <c r="D109" s="60"/>
      <c r="J109" s="60"/>
      <c r="K109" s="60"/>
    </row>
    <row r="110" spans="1:11" ht="27" customHeight="1">
      <c r="E110" s="82" t="s">
        <v>14</v>
      </c>
      <c r="F110" s="82"/>
      <c r="G110" s="180"/>
      <c r="H110" s="179"/>
      <c r="I110" s="521">
        <f>ROUNDUP((('UK-T-Console Tables'!H108)*USD_per_GBP),-1)</f>
        <v>720</v>
      </c>
      <c r="J110" s="128"/>
      <c r="K110" s="128"/>
    </row>
    <row r="111" spans="1:11" ht="27" customHeight="1">
      <c r="E111" s="131"/>
      <c r="F111" s="131"/>
      <c r="G111" s="128"/>
      <c r="H111" s="128"/>
      <c r="I111" s="128"/>
      <c r="J111" s="126"/>
      <c r="K111" s="126"/>
    </row>
    <row r="112" spans="1:11">
      <c r="E112" s="131"/>
      <c r="F112" s="131"/>
      <c r="G112" s="126"/>
      <c r="H112" s="126"/>
      <c r="I112" s="126"/>
      <c r="J112" s="45"/>
      <c r="K112" s="23"/>
    </row>
    <row r="113" spans="1:11">
      <c r="G113" s="14"/>
    </row>
    <row r="114" spans="1:11">
      <c r="G114" s="14"/>
    </row>
    <row r="115" spans="1:11">
      <c r="G115" s="14"/>
    </row>
    <row r="116" spans="1:11" ht="49.35" customHeight="1">
      <c r="A116" s="39"/>
      <c r="B116" s="354" t="s">
        <v>345</v>
      </c>
      <c r="C116" s="50"/>
      <c r="D116" s="50"/>
      <c r="E116" s="41"/>
      <c r="F116" s="41"/>
      <c r="G116" s="42"/>
      <c r="H116" s="41"/>
      <c r="I116" s="41"/>
      <c r="J116" s="41"/>
      <c r="K116" s="41"/>
    </row>
    <row r="117" spans="1:11" s="37" customFormat="1" ht="26.1" customHeight="1">
      <c r="A117" s="32"/>
      <c r="B117" s="32" t="s">
        <v>8</v>
      </c>
      <c r="C117" s="32"/>
      <c r="D117" s="32"/>
      <c r="E117" s="33" t="s">
        <v>0</v>
      </c>
      <c r="F117" s="720" t="s">
        <v>79</v>
      </c>
      <c r="G117" s="721"/>
      <c r="H117" s="34" t="s">
        <v>346</v>
      </c>
      <c r="I117" s="700" t="s">
        <v>115</v>
      </c>
      <c r="J117" s="701"/>
      <c r="K117" s="36"/>
    </row>
    <row r="118" spans="1:11">
      <c r="A118" s="60"/>
      <c r="B118" s="60"/>
      <c r="C118" s="60"/>
      <c r="D118" s="60"/>
      <c r="E118" s="48"/>
      <c r="F118" s="509" t="s">
        <v>117</v>
      </c>
      <c r="G118" s="484" t="s">
        <v>457</v>
      </c>
      <c r="H118" s="48"/>
      <c r="I118" s="699" t="s">
        <v>702</v>
      </c>
      <c r="J118" s="699"/>
      <c r="K118" s="48"/>
    </row>
    <row r="119" spans="1:11">
      <c r="A119" s="60"/>
      <c r="B119" s="60"/>
      <c r="C119" s="60"/>
      <c r="D119" s="60"/>
      <c r="E119" s="16" t="s">
        <v>2</v>
      </c>
      <c r="F119" s="478" t="s">
        <v>95</v>
      </c>
      <c r="G119" s="478" t="s">
        <v>173</v>
      </c>
      <c r="H119" s="525">
        <f>ROUNDUP((('UK-T-Console Tables'!G118)*USD_per_GBP),-1)</f>
        <v>2400</v>
      </c>
      <c r="I119" s="540">
        <f>ROUNDUP((('UK-T-Console Tables'!H118)*USD_per_GBP),-1)</f>
        <v>3830</v>
      </c>
      <c r="J119" s="400"/>
      <c r="K119" s="49"/>
    </row>
    <row r="120" spans="1:11">
      <c r="A120" s="60"/>
      <c r="B120" s="60"/>
      <c r="C120" s="60"/>
      <c r="D120" s="60"/>
      <c r="E120" s="16" t="s">
        <v>3</v>
      </c>
      <c r="F120" s="478" t="s">
        <v>97</v>
      </c>
      <c r="G120" s="478" t="s">
        <v>171</v>
      </c>
      <c r="H120" s="525">
        <f>ROUNDUP((('UK-T-Console Tables'!G119)*USD_per_GBP),-1)</f>
        <v>2640</v>
      </c>
      <c r="I120" s="540">
        <f>ROUNDUP((('UK-T-Console Tables'!H119)*USD_per_GBP),-1)</f>
        <v>4200</v>
      </c>
      <c r="J120" s="400"/>
      <c r="K120" s="49"/>
    </row>
    <row r="121" spans="1:11">
      <c r="A121" s="60"/>
      <c r="B121" s="60"/>
      <c r="C121" s="60"/>
      <c r="D121" s="60"/>
      <c r="E121" s="16" t="s">
        <v>4</v>
      </c>
      <c r="F121" s="478" t="s">
        <v>98</v>
      </c>
      <c r="G121" s="478" t="s">
        <v>172</v>
      </c>
      <c r="H121" s="525">
        <f>ROUNDUP((('UK-T-Console Tables'!G120)*USD_per_GBP),-1)</f>
        <v>3030</v>
      </c>
      <c r="I121" s="540">
        <f>ROUNDUP((('UK-T-Console Tables'!H120)*USD_per_GBP),-1)</f>
        <v>4830</v>
      </c>
      <c r="J121" s="400"/>
      <c r="K121" s="49"/>
    </row>
    <row r="122" spans="1:11">
      <c r="A122" s="60"/>
      <c r="B122" s="60"/>
      <c r="C122" s="60"/>
      <c r="D122" s="60"/>
      <c r="E122" s="60"/>
      <c r="F122" s="60"/>
      <c r="G122" s="48"/>
      <c r="H122" s="65"/>
      <c r="I122" s="61"/>
      <c r="J122" s="62"/>
      <c r="K122" s="62"/>
    </row>
    <row r="123" spans="1:11">
      <c r="A123" s="60"/>
      <c r="B123" s="60"/>
      <c r="C123" s="60"/>
      <c r="D123" s="60"/>
      <c r="E123" s="178" t="s">
        <v>22</v>
      </c>
      <c r="F123" s="178"/>
      <c r="G123" s="48"/>
      <c r="H123" s="60"/>
      <c r="I123" s="60"/>
      <c r="J123" s="60"/>
      <c r="K123" s="60"/>
    </row>
    <row r="124" spans="1:11">
      <c r="A124" s="60"/>
      <c r="B124" s="60"/>
      <c r="C124" s="60"/>
      <c r="D124" s="60"/>
      <c r="E124" s="131"/>
      <c r="F124" s="131"/>
      <c r="G124" s="133"/>
      <c r="H124" s="60"/>
      <c r="I124" s="60"/>
      <c r="J124" s="60"/>
      <c r="K124" s="60"/>
    </row>
    <row r="125" spans="1:11">
      <c r="A125" s="60"/>
      <c r="B125" s="60"/>
      <c r="C125" s="60"/>
      <c r="D125" s="60"/>
      <c r="J125" s="60"/>
      <c r="K125" s="60"/>
    </row>
    <row r="126" spans="1:11" ht="27" customHeight="1">
      <c r="E126" s="82" t="s">
        <v>14</v>
      </c>
      <c r="F126" s="82"/>
      <c r="G126" s="180"/>
      <c r="H126" s="179"/>
      <c r="I126" s="521">
        <f>ROUNDUP((('UK-T-Console Tables'!H125)*USD_per_GBP),-1)</f>
        <v>720</v>
      </c>
      <c r="J126" s="128"/>
      <c r="K126" s="128"/>
    </row>
    <row r="127" spans="1:11" ht="27" customHeight="1">
      <c r="E127" s="131"/>
      <c r="F127" s="131"/>
      <c r="G127" s="128"/>
      <c r="H127" s="128"/>
      <c r="I127" s="128"/>
      <c r="J127" s="126"/>
      <c r="K127" s="126"/>
    </row>
    <row r="128" spans="1:11">
      <c r="E128" s="131"/>
      <c r="F128" s="131"/>
      <c r="G128" s="126"/>
      <c r="H128" s="126"/>
      <c r="I128" s="126"/>
      <c r="J128" s="45"/>
      <c r="K128" s="23"/>
    </row>
    <row r="129" spans="1:11">
      <c r="G129" s="14"/>
    </row>
    <row r="130" spans="1:11">
      <c r="G130" s="14"/>
    </row>
    <row r="131" spans="1:11" ht="49.35" customHeight="1">
      <c r="A131" s="39" t="s">
        <v>23</v>
      </c>
      <c r="B131" s="354" t="s">
        <v>30</v>
      </c>
      <c r="C131" s="50"/>
      <c r="D131" s="50"/>
      <c r="E131" s="41"/>
      <c r="F131" s="41"/>
      <c r="G131" s="42"/>
      <c r="H131" s="41"/>
      <c r="I131" s="41"/>
      <c r="J131" s="41"/>
      <c r="K131" s="41"/>
    </row>
    <row r="132" spans="1:11" s="37" customFormat="1" ht="26.1" customHeight="1">
      <c r="A132" s="32"/>
      <c r="B132" s="32" t="s">
        <v>8</v>
      </c>
      <c r="C132" s="32"/>
      <c r="D132" s="32"/>
      <c r="E132" s="33" t="s">
        <v>0</v>
      </c>
      <c r="F132" s="720" t="s">
        <v>79</v>
      </c>
      <c r="G132" s="721"/>
      <c r="H132" s="34" t="s">
        <v>346</v>
      </c>
      <c r="I132" s="700" t="s">
        <v>115</v>
      </c>
      <c r="J132" s="701"/>
      <c r="K132" s="36"/>
    </row>
    <row r="133" spans="1:11">
      <c r="E133" s="16"/>
      <c r="F133" s="509" t="s">
        <v>117</v>
      </c>
      <c r="G133" s="484" t="s">
        <v>457</v>
      </c>
      <c r="H133" s="16"/>
      <c r="I133" s="699" t="s">
        <v>702</v>
      </c>
      <c r="J133" s="699"/>
      <c r="K133" s="16"/>
    </row>
    <row r="134" spans="1:11">
      <c r="E134" s="16" t="s">
        <v>2</v>
      </c>
      <c r="F134" s="478" t="s">
        <v>96</v>
      </c>
      <c r="G134" s="524" t="s">
        <v>458</v>
      </c>
      <c r="H134" s="525">
        <f>ROUNDUP((('UK-T-Console Tables'!G133)*USD_per_GBP),-1)</f>
        <v>2750</v>
      </c>
      <c r="I134" s="540">
        <f>ROUNDUP((('UK-T-Console Tables'!H133)*USD_per_GBP),-1)</f>
        <v>3950</v>
      </c>
      <c r="J134" s="525"/>
      <c r="K134" s="47"/>
    </row>
    <row r="135" spans="1:11">
      <c r="E135" s="16" t="s">
        <v>3</v>
      </c>
      <c r="F135" s="478" t="s">
        <v>95</v>
      </c>
      <c r="G135" s="478" t="s">
        <v>173</v>
      </c>
      <c r="H135" s="525">
        <f>ROUNDUP((('UK-T-Console Tables'!G134)*USD_per_GBP),-1)</f>
        <v>2940</v>
      </c>
      <c r="I135" s="540">
        <f>ROUNDUP((('UK-T-Console Tables'!H134)*USD_per_GBP),-1)</f>
        <v>4600</v>
      </c>
      <c r="J135" s="525"/>
      <c r="K135" s="47"/>
    </row>
    <row r="136" spans="1:11">
      <c r="E136" s="16" t="s">
        <v>4</v>
      </c>
      <c r="F136" s="478" t="s">
        <v>97</v>
      </c>
      <c r="G136" s="478" t="s">
        <v>171</v>
      </c>
      <c r="H136" s="525">
        <f>ROUNDUP((('UK-T-Console Tables'!G135)*USD_per_GBP),-1)</f>
        <v>3570</v>
      </c>
      <c r="I136" s="540">
        <f>ROUNDUP((('UK-T-Console Tables'!H135)*USD_per_GBP),-1)</f>
        <v>5100</v>
      </c>
      <c r="J136" s="525"/>
      <c r="K136" s="47"/>
    </row>
    <row r="137" spans="1:11">
      <c r="E137" s="16" t="s">
        <v>5</v>
      </c>
      <c r="F137" s="478" t="s">
        <v>98</v>
      </c>
      <c r="G137" s="478" t="s">
        <v>172</v>
      </c>
      <c r="H137" s="525">
        <f>ROUNDUP((('UK-T-Console Tables'!G136)*USD_per_GBP),-1)</f>
        <v>4050</v>
      </c>
      <c r="I137" s="540">
        <f>ROUNDUP((('UK-T-Console Tables'!H136)*USD_per_GBP),-1)</f>
        <v>6360</v>
      </c>
      <c r="J137" s="525"/>
      <c r="K137" s="47"/>
    </row>
    <row r="138" spans="1:11">
      <c r="E138" s="16"/>
      <c r="F138" s="16"/>
      <c r="I138" s="553"/>
      <c r="J138" s="55"/>
      <c r="K138" s="47"/>
    </row>
    <row r="139" spans="1:11">
      <c r="G139" s="16"/>
      <c r="H139" s="20"/>
      <c r="I139" s="20"/>
      <c r="J139" s="44"/>
      <c r="K139" s="44"/>
    </row>
    <row r="140" spans="1:11">
      <c r="E140" s="193" t="s">
        <v>22</v>
      </c>
      <c r="F140" s="193"/>
    </row>
    <row r="141" spans="1:11">
      <c r="E141" s="131"/>
      <c r="F141" s="131"/>
    </row>
    <row r="143" spans="1:11">
      <c r="E143" s="82" t="s">
        <v>14</v>
      </c>
      <c r="F143" s="82"/>
      <c r="G143" s="164"/>
      <c r="H143" s="79"/>
      <c r="I143" s="521">
        <f>ROUNDUP((('UK-T-Console Tables'!H142)*USD_per_GBP),-1)</f>
        <v>720</v>
      </c>
    </row>
    <row r="144" spans="1:11">
      <c r="E144" s="131"/>
      <c r="F144" s="131"/>
    </row>
    <row r="145" spans="1:11" ht="72" customHeight="1">
      <c r="E145" s="131"/>
      <c r="F145" s="131"/>
      <c r="J145" s="45"/>
    </row>
    <row r="146" spans="1:11" ht="49.35" customHeight="1">
      <c r="A146" s="39"/>
      <c r="B146" s="354" t="s">
        <v>34</v>
      </c>
      <c r="C146" s="359"/>
      <c r="D146" s="50"/>
      <c r="E146" s="41"/>
      <c r="F146" s="41"/>
      <c r="G146" s="42"/>
      <c r="H146" s="41"/>
      <c r="I146" s="41"/>
      <c r="J146" s="41"/>
      <c r="K146" s="41"/>
    </row>
    <row r="147" spans="1:11" s="37" customFormat="1" ht="26.1" customHeight="1">
      <c r="A147" s="32"/>
      <c r="B147" s="32" t="s">
        <v>8</v>
      </c>
      <c r="C147" s="32"/>
      <c r="D147" s="32"/>
      <c r="E147" s="33" t="s">
        <v>0</v>
      </c>
      <c r="F147" s="720" t="s">
        <v>79</v>
      </c>
      <c r="G147" s="721"/>
      <c r="H147" s="34" t="s">
        <v>346</v>
      </c>
      <c r="I147" s="34" t="s">
        <v>82</v>
      </c>
      <c r="J147" s="38"/>
      <c r="K147" s="36"/>
    </row>
    <row r="148" spans="1:11">
      <c r="E148" s="16"/>
      <c r="F148" s="509" t="s">
        <v>117</v>
      </c>
      <c r="G148" s="484" t="s">
        <v>457</v>
      </c>
      <c r="H148" s="16"/>
      <c r="I148" s="16"/>
      <c r="J148" s="59"/>
      <c r="K148" s="59"/>
    </row>
    <row r="149" spans="1:11">
      <c r="E149" s="16" t="s">
        <v>2</v>
      </c>
      <c r="F149" s="478" t="s">
        <v>96</v>
      </c>
      <c r="G149" s="524" t="s">
        <v>458</v>
      </c>
      <c r="H149" s="525">
        <f>ROUNDUP((('UK-T-Console Tables'!G148)*USD_per_GBP),-1)</f>
        <v>1110</v>
      </c>
      <c r="I149" s="525">
        <f>ROUNDUP((('UK-T-Console Tables'!H148)*USD_per_GBP),-1)</f>
        <v>2030</v>
      </c>
      <c r="J149" s="18"/>
      <c r="K149" s="23"/>
    </row>
    <row r="150" spans="1:11">
      <c r="E150" s="16" t="s">
        <v>3</v>
      </c>
      <c r="F150" s="478" t="s">
        <v>590</v>
      </c>
      <c r="G150" s="431" t="s">
        <v>592</v>
      </c>
      <c r="H150" s="525">
        <f>ROUNDUP((('UK-T-Console Tables'!G149)*USD_per_GBP),-1)</f>
        <v>1320</v>
      </c>
      <c r="I150" s="525">
        <f>ROUNDUP((('UK-T-Console Tables'!H149)*USD_per_GBP),-1)</f>
        <v>2430</v>
      </c>
      <c r="J150" s="18"/>
      <c r="K150" s="23"/>
    </row>
    <row r="151" spans="1:11">
      <c r="E151" s="16" t="s">
        <v>4</v>
      </c>
      <c r="F151" s="478" t="s">
        <v>588</v>
      </c>
      <c r="G151" s="431" t="s">
        <v>593</v>
      </c>
      <c r="H151" s="525">
        <f>ROUNDUP((('UK-T-Console Tables'!G150)*USD_per_GBP),-1)</f>
        <v>1870</v>
      </c>
      <c r="I151" s="525">
        <f>ROUNDUP((('UK-T-Console Tables'!H150)*USD_per_GBP),-1)</f>
        <v>3430</v>
      </c>
      <c r="J151" s="18"/>
      <c r="K151" s="23"/>
    </row>
    <row r="152" spans="1:11">
      <c r="E152" s="16" t="s">
        <v>5</v>
      </c>
      <c r="F152" s="478" t="s">
        <v>589</v>
      </c>
      <c r="G152" s="431" t="s">
        <v>594</v>
      </c>
      <c r="H152" s="525">
        <f>ROUNDUP((('UK-T-Console Tables'!G151)*USD_per_GBP),-1)</f>
        <v>2800</v>
      </c>
      <c r="I152" s="525">
        <f>ROUNDUP((('UK-T-Console Tables'!H151)*USD_per_GBP),-1)</f>
        <v>5160</v>
      </c>
      <c r="J152" s="18"/>
      <c r="K152" s="23"/>
    </row>
    <row r="153" spans="1:11">
      <c r="E153" s="16"/>
      <c r="F153" s="16"/>
      <c r="J153" s="44"/>
      <c r="K153" s="23"/>
    </row>
    <row r="154" spans="1:11">
      <c r="G154" s="16"/>
      <c r="H154" s="20"/>
      <c r="I154" s="20"/>
      <c r="K154" s="23"/>
    </row>
    <row r="155" spans="1:11">
      <c r="E155" s="193" t="s">
        <v>22</v>
      </c>
      <c r="F155" s="193"/>
      <c r="K155" s="23"/>
    </row>
    <row r="156" spans="1:11">
      <c r="E156" s="131"/>
      <c r="F156" s="131"/>
      <c r="K156" s="23"/>
    </row>
    <row r="157" spans="1:11">
      <c r="J157" s="45"/>
      <c r="K157" s="23"/>
    </row>
    <row r="158" spans="1:11">
      <c r="E158" s="82" t="s">
        <v>14</v>
      </c>
      <c r="F158" s="82"/>
      <c r="G158" s="164"/>
      <c r="H158" s="79"/>
      <c r="I158" s="521">
        <f>ROUNDUP((('UK-T-Console Tables'!H157)*USD_per_GBP),-1)</f>
        <v>480</v>
      </c>
      <c r="J158" s="45"/>
      <c r="K158" s="23"/>
    </row>
    <row r="159" spans="1:11" ht="48.75" customHeight="1">
      <c r="E159" s="131"/>
      <c r="F159" s="131"/>
      <c r="J159" s="45"/>
      <c r="K159" s="23"/>
    </row>
    <row r="160" spans="1:11">
      <c r="E160" s="131"/>
      <c r="F160" s="131"/>
      <c r="J160" s="45"/>
      <c r="K160" s="23"/>
    </row>
    <row r="161" spans="1:11">
      <c r="E161" s="24"/>
      <c r="F161" s="24"/>
      <c r="J161" s="45"/>
      <c r="K161" s="23"/>
    </row>
    <row r="162" spans="1:11">
      <c r="E162" s="24"/>
      <c r="F162" s="24"/>
      <c r="J162" s="45"/>
      <c r="K162" s="23"/>
    </row>
    <row r="163" spans="1:11" ht="49.35" customHeight="1">
      <c r="A163" s="39"/>
      <c r="B163" s="354" t="s">
        <v>35</v>
      </c>
      <c r="C163" s="50"/>
      <c r="D163" s="50"/>
      <c r="E163" s="41"/>
      <c r="F163" s="41"/>
      <c r="G163" s="42"/>
      <c r="H163" s="41"/>
      <c r="I163" s="41"/>
      <c r="J163" s="41"/>
      <c r="K163" s="41"/>
    </row>
    <row r="164" spans="1:11" s="37" customFormat="1" ht="26.1" customHeight="1">
      <c r="A164" s="32"/>
      <c r="B164" s="32" t="s">
        <v>259</v>
      </c>
      <c r="C164" s="32"/>
      <c r="D164" s="32"/>
      <c r="E164" s="33" t="s">
        <v>0</v>
      </c>
      <c r="F164" s="720" t="s">
        <v>79</v>
      </c>
      <c r="G164" s="721"/>
      <c r="H164" s="34" t="s">
        <v>346</v>
      </c>
      <c r="I164" s="123" t="s">
        <v>82</v>
      </c>
      <c r="J164" s="36" t="s">
        <v>728</v>
      </c>
      <c r="K164" s="36"/>
    </row>
    <row r="165" spans="1:11" ht="42">
      <c r="E165" s="16"/>
      <c r="F165" s="509" t="s">
        <v>117</v>
      </c>
      <c r="G165" s="484" t="s">
        <v>457</v>
      </c>
      <c r="H165" s="218"/>
      <c r="J165" s="616" t="s">
        <v>702</v>
      </c>
      <c r="K165" s="46"/>
    </row>
    <row r="166" spans="1:11">
      <c r="E166" s="16" t="s">
        <v>2</v>
      </c>
      <c r="F166" s="478" t="s">
        <v>96</v>
      </c>
      <c r="G166" s="524" t="s">
        <v>458</v>
      </c>
      <c r="H166" s="525">
        <f>ROUNDUP((('UK-T-Console Tables'!G165)*USD_per_GBP),-1)</f>
        <v>1190</v>
      </c>
      <c r="I166" s="525">
        <f>ROUNDUP((('UK-T-Console Tables'!H165)*USD_per_GBP),-1)</f>
        <v>2290</v>
      </c>
      <c r="J166" s="525">
        <f>ROUNDUP((('UK-T-Console Tables'!I165)*USD_per_GBP),-1)</f>
        <v>2370</v>
      </c>
    </row>
    <row r="167" spans="1:11">
      <c r="E167" s="16" t="s">
        <v>3</v>
      </c>
      <c r="F167" s="478" t="s">
        <v>590</v>
      </c>
      <c r="G167" s="431" t="s">
        <v>592</v>
      </c>
      <c r="H167" s="525">
        <f>ROUNDUP((('UK-T-Console Tables'!G166)*USD_per_GBP),-1)</f>
        <v>1430</v>
      </c>
      <c r="I167" s="525">
        <f>ROUNDUP((('UK-T-Console Tables'!H166)*USD_per_GBP),-1)</f>
        <v>2730</v>
      </c>
      <c r="J167" s="525">
        <f>ROUNDUP((('UK-T-Console Tables'!I166)*USD_per_GBP),-1)</f>
        <v>2830</v>
      </c>
    </row>
    <row r="168" spans="1:11">
      <c r="E168" s="16" t="s">
        <v>4</v>
      </c>
      <c r="F168" s="478" t="s">
        <v>588</v>
      </c>
      <c r="G168" s="431" t="s">
        <v>593</v>
      </c>
      <c r="H168" s="525">
        <f>ROUNDUP((('UK-T-Console Tables'!G167)*USD_per_GBP),-1)</f>
        <v>2010</v>
      </c>
      <c r="I168" s="525">
        <f>ROUNDUP((('UK-T-Console Tables'!H167)*USD_per_GBP),-1)</f>
        <v>3850</v>
      </c>
      <c r="J168" s="525">
        <f>ROUNDUP((('UK-T-Console Tables'!I167)*USD_per_GBP),-1)</f>
        <v>3990</v>
      </c>
    </row>
    <row r="169" spans="1:11">
      <c r="E169" s="16" t="s">
        <v>5</v>
      </c>
      <c r="F169" s="478" t="s">
        <v>589</v>
      </c>
      <c r="G169" s="431" t="s">
        <v>594</v>
      </c>
      <c r="H169" s="525">
        <f>ROUNDUP((('UK-T-Console Tables'!G168)*USD_per_GBP),-1)</f>
        <v>3010</v>
      </c>
      <c r="I169" s="525">
        <f>ROUNDUP((('UK-T-Console Tables'!H168)*USD_per_GBP),-1)</f>
        <v>5800</v>
      </c>
      <c r="J169" s="525">
        <f>ROUNDUP((('UK-T-Console Tables'!I168)*USD_per_GBP),-1)</f>
        <v>6010</v>
      </c>
    </row>
    <row r="170" spans="1:11">
      <c r="E170" s="16"/>
      <c r="F170" s="16"/>
      <c r="I170" s="525"/>
    </row>
    <row r="171" spans="1:11">
      <c r="G171" s="16"/>
      <c r="H171" s="20"/>
      <c r="I171" s="20"/>
    </row>
    <row r="172" spans="1:11">
      <c r="E172" s="193" t="s">
        <v>22</v>
      </c>
      <c r="F172" s="193"/>
    </row>
    <row r="173" spans="1:11">
      <c r="E173" s="131"/>
      <c r="F173" s="131"/>
    </row>
    <row r="175" spans="1:11">
      <c r="E175" s="82" t="s">
        <v>14</v>
      </c>
      <c r="F175" s="82"/>
      <c r="G175" s="164"/>
      <c r="H175" s="79"/>
      <c r="I175" s="521">
        <f>ROUNDUP((('UK-T-Console Tables'!H174)*USD_per_GBP),-1)</f>
        <v>480</v>
      </c>
    </row>
    <row r="176" spans="1:11">
      <c r="E176" s="131"/>
      <c r="F176" s="131"/>
    </row>
    <row r="177" spans="1:10">
      <c r="E177" s="131"/>
      <c r="F177" s="131"/>
    </row>
    <row r="179" spans="1:10">
      <c r="E179" s="24"/>
      <c r="F179" s="24"/>
      <c r="I179" s="256"/>
    </row>
    <row r="180" spans="1:10">
      <c r="E180" s="24"/>
      <c r="F180" s="24"/>
      <c r="I180" s="256"/>
    </row>
    <row r="181" spans="1:10">
      <c r="E181" s="24"/>
      <c r="F181" s="24"/>
      <c r="I181" s="256"/>
    </row>
    <row r="182" spans="1:10" ht="21.75" customHeight="1">
      <c r="G182" s="14"/>
    </row>
    <row r="183" spans="1:10" ht="49.35" customHeight="1">
      <c r="A183" s="232"/>
      <c r="B183" s="354" t="s">
        <v>35</v>
      </c>
      <c r="C183" s="359"/>
      <c r="D183" s="4"/>
      <c r="E183" s="233"/>
      <c r="F183" s="233"/>
      <c r="G183" s="42"/>
      <c r="H183" s="41"/>
      <c r="I183" s="41"/>
      <c r="J183" s="41"/>
    </row>
    <row r="184" spans="1:10">
      <c r="A184" s="32"/>
      <c r="B184" s="32" t="s">
        <v>8</v>
      </c>
      <c r="C184" s="32"/>
      <c r="D184" s="32"/>
      <c r="E184" s="33" t="s">
        <v>0</v>
      </c>
      <c r="F184" s="720" t="s">
        <v>79</v>
      </c>
      <c r="G184" s="721"/>
      <c r="H184" s="34" t="s">
        <v>346</v>
      </c>
      <c r="I184" s="34" t="s">
        <v>82</v>
      </c>
      <c r="J184" s="38"/>
    </row>
    <row r="185" spans="1:10">
      <c r="E185" s="16"/>
      <c r="F185" s="509" t="s">
        <v>117</v>
      </c>
      <c r="G185" s="484" t="s">
        <v>457</v>
      </c>
      <c r="H185" s="16"/>
      <c r="I185" s="16"/>
      <c r="J185" s="46"/>
    </row>
    <row r="186" spans="1:10">
      <c r="E186" s="16" t="s">
        <v>2</v>
      </c>
      <c r="F186" s="478" t="s">
        <v>96</v>
      </c>
      <c r="G186" s="524" t="s">
        <v>458</v>
      </c>
      <c r="H186" s="525">
        <f>ROUNDUP((('UK-T-Console Tables'!G185)*USD_per_GBP),-1)</f>
        <v>1110</v>
      </c>
      <c r="I186" s="525">
        <f>ROUNDUP((('UK-T-Console Tables'!H185)*USD_per_GBP),-1)</f>
        <v>2030</v>
      </c>
    </row>
    <row r="187" spans="1:10">
      <c r="E187" s="16" t="s">
        <v>3</v>
      </c>
      <c r="F187" s="478" t="s">
        <v>590</v>
      </c>
      <c r="G187" s="431" t="s">
        <v>592</v>
      </c>
      <c r="H187" s="525">
        <f>ROUNDUP((('UK-T-Console Tables'!G186)*USD_per_GBP),-1)</f>
        <v>1320</v>
      </c>
      <c r="I187" s="525">
        <f>ROUNDUP((('UK-T-Console Tables'!H186)*USD_per_GBP),-1)</f>
        <v>2430</v>
      </c>
    </row>
    <row r="188" spans="1:10">
      <c r="E188" s="16" t="s">
        <v>4</v>
      </c>
      <c r="F188" s="478" t="s">
        <v>588</v>
      </c>
      <c r="G188" s="431" t="s">
        <v>593</v>
      </c>
      <c r="H188" s="525">
        <f>ROUNDUP((('UK-T-Console Tables'!G187)*USD_per_GBP),-1)</f>
        <v>1870</v>
      </c>
      <c r="I188" s="525">
        <f>ROUNDUP((('UK-T-Console Tables'!H187)*USD_per_GBP),-1)</f>
        <v>3430</v>
      </c>
    </row>
    <row r="189" spans="1:10">
      <c r="E189" s="16" t="s">
        <v>5</v>
      </c>
      <c r="F189" s="478" t="s">
        <v>589</v>
      </c>
      <c r="G189" s="431" t="s">
        <v>594</v>
      </c>
      <c r="H189" s="525">
        <f>ROUNDUP((('UK-T-Console Tables'!G188)*USD_per_GBP),-1)</f>
        <v>2800</v>
      </c>
      <c r="I189" s="525">
        <f>ROUNDUP((('UK-T-Console Tables'!H188)*USD_per_GBP),-1)</f>
        <v>5160</v>
      </c>
    </row>
    <row r="190" spans="1:10">
      <c r="E190" s="16"/>
      <c r="F190" s="16"/>
    </row>
    <row r="191" spans="1:10">
      <c r="G191" s="16"/>
      <c r="H191" s="20"/>
      <c r="I191" s="20"/>
    </row>
    <row r="192" spans="1:10">
      <c r="E192" s="193" t="s">
        <v>22</v>
      </c>
      <c r="F192" s="193"/>
    </row>
    <row r="193" spans="1:11">
      <c r="E193" s="131"/>
      <c r="F193" s="131"/>
    </row>
    <row r="195" spans="1:11">
      <c r="E195" s="82" t="s">
        <v>14</v>
      </c>
      <c r="F195" s="82"/>
      <c r="G195" s="164"/>
      <c r="H195" s="79"/>
      <c r="I195" s="521">
        <f>ROUNDUP((('UK-T-Console Tables'!H194)*USD_per_GBP),-1)</f>
        <v>480</v>
      </c>
    </row>
    <row r="196" spans="1:11">
      <c r="E196" s="23"/>
      <c r="F196" s="23"/>
      <c r="I196" s="525"/>
    </row>
    <row r="197" spans="1:11">
      <c r="E197" s="131"/>
      <c r="F197" s="131"/>
    </row>
    <row r="198" spans="1:11" ht="49.35" customHeight="1">
      <c r="A198" s="39"/>
      <c r="B198" s="25" t="s">
        <v>516</v>
      </c>
      <c r="C198" s="50"/>
      <c r="D198" s="50"/>
      <c r="E198" s="41"/>
      <c r="F198" s="41"/>
      <c r="G198" s="42"/>
      <c r="H198" s="41"/>
      <c r="I198" s="41"/>
      <c r="J198" s="41"/>
      <c r="K198" s="41"/>
    </row>
    <row r="199" spans="1:11">
      <c r="A199" s="32"/>
      <c r="B199" s="32" t="s">
        <v>83</v>
      </c>
      <c r="C199" s="32"/>
      <c r="D199" s="32"/>
      <c r="E199" s="33" t="s">
        <v>0</v>
      </c>
      <c r="F199" s="711" t="s">
        <v>79</v>
      </c>
      <c r="G199" s="712"/>
      <c r="H199" s="34" t="s">
        <v>346</v>
      </c>
      <c r="I199" s="123" t="s">
        <v>439</v>
      </c>
      <c r="J199" s="38"/>
      <c r="K199" s="23"/>
    </row>
    <row r="200" spans="1:11">
      <c r="E200" s="16"/>
      <c r="F200" s="52" t="s">
        <v>119</v>
      </c>
      <c r="G200" s="515" t="s">
        <v>131</v>
      </c>
      <c r="H200" s="46"/>
      <c r="I200" s="218" t="s">
        <v>702</v>
      </c>
      <c r="K200" s="23"/>
    </row>
    <row r="201" spans="1:11">
      <c r="E201" s="16" t="s">
        <v>2</v>
      </c>
      <c r="F201" s="48" t="s">
        <v>729</v>
      </c>
      <c r="G201" s="22" t="s">
        <v>730</v>
      </c>
      <c r="H201" s="525">
        <f>ROUNDUP((('UK-T-Console Tables'!G200)*USD_per_GBP),-1)</f>
        <v>4220</v>
      </c>
      <c r="I201" s="525">
        <f>ROUNDUP((('UK-T-Console Tables'!H200)*USD_per_GBP),-1)</f>
        <v>6740</v>
      </c>
      <c r="K201" s="23"/>
    </row>
    <row r="202" spans="1:11">
      <c r="E202" s="16" t="s">
        <v>3</v>
      </c>
      <c r="F202" s="19" t="s">
        <v>745</v>
      </c>
      <c r="G202" s="19" t="s">
        <v>746</v>
      </c>
      <c r="H202" s="525">
        <f>ROUNDUP((('UK-T-Console Tables'!G201)*USD_per_GBP),-1)</f>
        <v>4500</v>
      </c>
      <c r="I202" s="525">
        <f>ROUNDUP((('UK-T-Console Tables'!H201)*USD_per_GBP),-1)</f>
        <v>7190</v>
      </c>
      <c r="J202" s="44"/>
      <c r="K202" s="23"/>
    </row>
    <row r="203" spans="1:11">
      <c r="E203" s="19" t="s">
        <v>4</v>
      </c>
      <c r="F203" s="16" t="s">
        <v>554</v>
      </c>
      <c r="G203" s="611" t="s">
        <v>555</v>
      </c>
      <c r="H203" s="525">
        <f>ROUNDUP((('UK-T-Console Tables'!G202)*USD_per_GBP),-1)</f>
        <v>4850</v>
      </c>
      <c r="I203" s="525">
        <f>ROUNDUP((('UK-T-Console Tables'!H202)*USD_per_GBP),-1)</f>
        <v>7750</v>
      </c>
      <c r="J203" s="44"/>
      <c r="K203" s="23"/>
    </row>
    <row r="204" spans="1:11">
      <c r="E204" s="193" t="s">
        <v>22</v>
      </c>
      <c r="F204" s="193"/>
      <c r="G204" s="67"/>
      <c r="H204" s="67"/>
      <c r="I204" s="9"/>
      <c r="K204" s="23"/>
    </row>
    <row r="205" spans="1:11">
      <c r="E205" s="169"/>
      <c r="F205" s="169"/>
      <c r="G205" s="67"/>
      <c r="H205" s="67"/>
      <c r="I205" s="9"/>
      <c r="K205" s="23"/>
    </row>
    <row r="206" spans="1:11">
      <c r="E206" s="81" t="s">
        <v>14</v>
      </c>
      <c r="F206" s="81"/>
      <c r="G206" s="160"/>
      <c r="H206" s="160"/>
      <c r="I206" s="521">
        <f>ROUNDUP((('UK-T-Console Tables'!H205)*USD_per_GBP),-1)</f>
        <v>650</v>
      </c>
      <c r="K206" s="23"/>
    </row>
    <row r="207" spans="1:11">
      <c r="E207" s="24"/>
      <c r="F207" s="24"/>
      <c r="G207" s="67"/>
      <c r="H207" s="67"/>
      <c r="I207" s="143"/>
      <c r="K207" s="23"/>
    </row>
    <row r="208" spans="1:11">
      <c r="E208" s="24" t="s">
        <v>544</v>
      </c>
      <c r="F208" s="24"/>
      <c r="G208" s="67"/>
      <c r="H208" s="67"/>
      <c r="I208" s="525"/>
      <c r="K208" s="23"/>
    </row>
    <row r="209" spans="1:11">
      <c r="E209" s="81" t="s">
        <v>545</v>
      </c>
      <c r="F209" s="550"/>
      <c r="G209" s="164"/>
      <c r="H209" s="79"/>
      <c r="I209" s="521">
        <f>ROUNDUP((('UK-T-Console Tables'!H208)*USD_per_GBP),-1)</f>
        <v>1490</v>
      </c>
      <c r="K209" s="23"/>
    </row>
    <row r="210" spans="1:11">
      <c r="E210" s="23"/>
      <c r="F210" s="23"/>
      <c r="I210" s="256"/>
      <c r="K210" s="23"/>
    </row>
    <row r="211" spans="1:11" ht="97.5" customHeight="1">
      <c r="E211" s="369"/>
      <c r="F211" s="369"/>
      <c r="I211" s="256"/>
      <c r="K211" s="23"/>
    </row>
    <row r="212" spans="1:11">
      <c r="E212" s="24"/>
      <c r="F212" s="24"/>
      <c r="I212" s="135"/>
      <c r="K212" s="23"/>
    </row>
    <row r="213" spans="1:11" ht="49.35" customHeight="1">
      <c r="A213" s="39"/>
      <c r="B213" s="25" t="s">
        <v>36</v>
      </c>
      <c r="C213" s="50"/>
      <c r="D213" s="50"/>
      <c r="E213" s="41"/>
      <c r="F213" s="41"/>
      <c r="G213" s="42"/>
      <c r="H213" s="41"/>
      <c r="I213" s="41"/>
      <c r="J213" s="41"/>
      <c r="K213" s="41"/>
    </row>
    <row r="214" spans="1:11" s="37" customFormat="1" ht="26.1" customHeight="1">
      <c r="A214" s="32"/>
      <c r="B214" s="32" t="s">
        <v>8</v>
      </c>
      <c r="C214" s="32"/>
      <c r="D214" s="32"/>
      <c r="E214" s="33" t="s">
        <v>0</v>
      </c>
      <c r="F214" s="720" t="s">
        <v>79</v>
      </c>
      <c r="G214" s="721"/>
      <c r="H214" s="34" t="s">
        <v>346</v>
      </c>
      <c r="I214" s="33" t="s">
        <v>114</v>
      </c>
      <c r="J214" s="38"/>
      <c r="K214" s="36"/>
    </row>
    <row r="215" spans="1:11">
      <c r="E215" s="16"/>
      <c r="F215" s="509" t="s">
        <v>117</v>
      </c>
      <c r="G215" s="484" t="s">
        <v>457</v>
      </c>
      <c r="H215" s="46"/>
      <c r="I215" s="699" t="s">
        <v>702</v>
      </c>
      <c r="J215" s="699"/>
      <c r="K215" s="46"/>
    </row>
    <row r="216" spans="1:11">
      <c r="E216" s="16" t="s">
        <v>2</v>
      </c>
      <c r="F216" s="478" t="s">
        <v>96</v>
      </c>
      <c r="G216" s="524" t="s">
        <v>458</v>
      </c>
      <c r="H216" s="525">
        <f>ROUNDUP((('UK-T-Console Tables'!G215)*USD_per_GBP),-1)</f>
        <v>1110</v>
      </c>
      <c r="I216" s="525">
        <f>ROUNDUP((('UK-T-Console Tables'!H215)*USD_per_GBP),-1)</f>
        <v>2240</v>
      </c>
      <c r="K216" s="56">
        <f>I216-H216</f>
        <v>1130</v>
      </c>
    </row>
    <row r="217" spans="1:11">
      <c r="E217" s="16" t="s">
        <v>3</v>
      </c>
      <c r="F217" s="478" t="s">
        <v>590</v>
      </c>
      <c r="G217" s="431" t="s">
        <v>592</v>
      </c>
      <c r="H217" s="525">
        <f>ROUNDUP((('UK-T-Console Tables'!G216)*USD_per_GBP),-1)</f>
        <v>1320</v>
      </c>
      <c r="I217" s="525">
        <f>ROUNDUP((('UK-T-Console Tables'!H216)*USD_per_GBP),-1)</f>
        <v>2690</v>
      </c>
      <c r="K217" s="56">
        <f>I217-H217</f>
        <v>1370</v>
      </c>
    </row>
    <row r="218" spans="1:11">
      <c r="E218" s="16" t="s">
        <v>4</v>
      </c>
      <c r="F218" s="478" t="s">
        <v>588</v>
      </c>
      <c r="G218" s="431" t="s">
        <v>593</v>
      </c>
      <c r="H218" s="525">
        <f>ROUNDUP((('UK-T-Console Tables'!G217)*USD_per_GBP),-1)</f>
        <v>1870</v>
      </c>
      <c r="I218" s="525">
        <f>ROUNDUP((('UK-T-Console Tables'!H217)*USD_per_GBP),-1)</f>
        <v>3780</v>
      </c>
      <c r="K218" s="56">
        <f>I218-H218</f>
        <v>1910</v>
      </c>
    </row>
    <row r="219" spans="1:11">
      <c r="E219" s="16" t="s">
        <v>5</v>
      </c>
      <c r="F219" s="478" t="s">
        <v>589</v>
      </c>
      <c r="G219" s="431" t="s">
        <v>594</v>
      </c>
      <c r="H219" s="525">
        <f>ROUNDUP((('UK-T-Console Tables'!G218)*USD_per_GBP),-1)</f>
        <v>2800</v>
      </c>
      <c r="I219" s="525">
        <f>ROUNDUP((('UK-T-Console Tables'!H218)*USD_per_GBP),-1)</f>
        <v>5690</v>
      </c>
      <c r="K219" s="56">
        <f>I219-H219</f>
        <v>2890</v>
      </c>
    </row>
    <row r="220" spans="1:11">
      <c r="G220" s="16"/>
      <c r="H220" s="20"/>
      <c r="I220" s="20"/>
      <c r="J220" s="44"/>
      <c r="K220" s="23"/>
    </row>
    <row r="221" spans="1:11">
      <c r="E221" s="193" t="s">
        <v>22</v>
      </c>
      <c r="F221" s="193"/>
      <c r="K221" s="23"/>
    </row>
    <row r="222" spans="1:11">
      <c r="E222" s="131"/>
      <c r="F222" s="131"/>
      <c r="K222" s="23"/>
    </row>
    <row r="223" spans="1:11">
      <c r="K223" s="23"/>
    </row>
    <row r="224" spans="1:11">
      <c r="E224" s="82" t="s">
        <v>21</v>
      </c>
      <c r="F224" s="82"/>
      <c r="G224" s="164"/>
      <c r="H224" s="79"/>
      <c r="I224" s="521">
        <f>ROUNDUP((('UK-T-Console Tables'!H223)*USD_per_GBP),-1)</f>
        <v>480</v>
      </c>
      <c r="K224" s="23"/>
    </row>
    <row r="225" spans="1:11">
      <c r="E225" s="131"/>
      <c r="F225" s="131"/>
      <c r="K225" s="23"/>
    </row>
    <row r="226" spans="1:11">
      <c r="E226" s="131"/>
      <c r="F226" s="131"/>
      <c r="K226" s="23"/>
    </row>
    <row r="227" spans="1:11">
      <c r="K227" s="23"/>
    </row>
    <row r="228" spans="1:11">
      <c r="E228" s="24"/>
      <c r="F228" s="24"/>
      <c r="I228" s="135"/>
      <c r="K228" s="23"/>
    </row>
    <row r="229" spans="1:11">
      <c r="E229" s="24"/>
      <c r="F229" s="24"/>
      <c r="I229" s="135"/>
      <c r="K229" s="23"/>
    </row>
    <row r="230" spans="1:11">
      <c r="E230" s="24"/>
      <c r="F230" s="24"/>
      <c r="I230" s="135"/>
      <c r="K230" s="23"/>
    </row>
    <row r="231" spans="1:11" ht="17.100000000000001" customHeight="1">
      <c r="E231" s="24"/>
      <c r="F231" s="24"/>
      <c r="I231" s="135"/>
      <c r="K231" s="23"/>
    </row>
    <row r="232" spans="1:11" ht="49.35" customHeight="1">
      <c r="A232" s="39"/>
      <c r="B232" s="25" t="s">
        <v>41</v>
      </c>
      <c r="C232" s="50"/>
      <c r="D232" s="50"/>
      <c r="E232" s="41"/>
      <c r="F232" s="41"/>
      <c r="G232" s="42"/>
      <c r="H232" s="41"/>
      <c r="I232" s="41"/>
      <c r="J232" s="41"/>
      <c r="K232" s="41"/>
    </row>
    <row r="233" spans="1:11" s="37" customFormat="1" ht="26.1" customHeight="1">
      <c r="A233" s="32"/>
      <c r="B233" s="32" t="s">
        <v>8</v>
      </c>
      <c r="C233" s="32"/>
      <c r="D233" s="32"/>
      <c r="E233" s="33" t="s">
        <v>0</v>
      </c>
      <c r="F233" s="720" t="s">
        <v>79</v>
      </c>
      <c r="G233" s="721"/>
      <c r="H233" s="34" t="s">
        <v>346</v>
      </c>
      <c r="I233" s="34" t="s">
        <v>114</v>
      </c>
      <c r="J233" s="38"/>
      <c r="K233" s="36"/>
    </row>
    <row r="234" spans="1:11">
      <c r="E234" s="16"/>
      <c r="F234" s="511" t="s">
        <v>120</v>
      </c>
      <c r="G234" s="515" t="s">
        <v>131</v>
      </c>
      <c r="H234" s="66"/>
      <c r="I234" s="699" t="s">
        <v>702</v>
      </c>
      <c r="J234" s="699"/>
    </row>
    <row r="235" spans="1:11">
      <c r="E235" s="67" t="s">
        <v>2</v>
      </c>
      <c r="F235" s="478" t="s">
        <v>220</v>
      </c>
      <c r="G235" s="523" t="s">
        <v>455</v>
      </c>
      <c r="H235" s="525">
        <f>ROUNDUP((('UK-T-Console Tables'!G234)*USD_per_GBP),-1)</f>
        <v>4290</v>
      </c>
      <c r="I235" s="525">
        <f>ROUNDUP((('UK-T-Console Tables'!H234)*USD_per_GBP),-1)</f>
        <v>5950</v>
      </c>
    </row>
    <row r="236" spans="1:11">
      <c r="E236" s="16" t="s">
        <v>3</v>
      </c>
      <c r="F236" s="478" t="s">
        <v>221</v>
      </c>
      <c r="G236" s="523" t="s">
        <v>452</v>
      </c>
      <c r="H236" s="525">
        <f>ROUNDUP((('UK-T-Console Tables'!G235)*USD_per_GBP),-1)</f>
        <v>4710</v>
      </c>
      <c r="I236" s="525">
        <f>ROUNDUP((('UK-T-Console Tables'!H235)*USD_per_GBP),-1)</f>
        <v>6540</v>
      </c>
    </row>
    <row r="237" spans="1:11">
      <c r="E237" s="16" t="s">
        <v>4</v>
      </c>
      <c r="F237" s="478" t="s">
        <v>222</v>
      </c>
      <c r="G237" s="523" t="s">
        <v>453</v>
      </c>
      <c r="H237" s="525">
        <f>ROUNDUP((('UK-T-Console Tables'!G236)*USD_per_GBP),-1)</f>
        <v>5410</v>
      </c>
      <c r="I237" s="525">
        <f>ROUNDUP((('UK-T-Console Tables'!H236)*USD_per_GBP),-1)</f>
        <v>7200</v>
      </c>
    </row>
    <row r="238" spans="1:11">
      <c r="E238" s="16"/>
      <c r="F238" s="16"/>
      <c r="K238" s="23"/>
    </row>
    <row r="239" spans="1:11">
      <c r="G239" s="16"/>
      <c r="H239" s="20"/>
      <c r="I239" s="20"/>
      <c r="J239" s="44"/>
      <c r="K239" s="23"/>
    </row>
    <row r="240" spans="1:11">
      <c r="E240" s="193" t="s">
        <v>22</v>
      </c>
      <c r="F240" s="193"/>
      <c r="K240" s="23"/>
    </row>
    <row r="241" spans="5:11">
      <c r="E241" s="131"/>
      <c r="F241" s="131"/>
      <c r="K241" s="23"/>
    </row>
    <row r="242" spans="5:11">
      <c r="G242" s="14"/>
      <c r="K242" s="23"/>
    </row>
    <row r="243" spans="5:11">
      <c r="E243" s="82" t="s">
        <v>200</v>
      </c>
      <c r="F243" s="82"/>
      <c r="G243" s="164"/>
      <c r="H243" s="79"/>
      <c r="I243" s="521">
        <f>ROUNDUP((('UK-T-Console Tables'!H242)*USD_per_GBP),-1)</f>
        <v>910</v>
      </c>
    </row>
    <row r="305" spans="7:11">
      <c r="G305" s="14"/>
      <c r="H305" s="19"/>
      <c r="K305" s="79"/>
    </row>
  </sheetData>
  <mergeCells count="24">
    <mergeCell ref="I234:J234"/>
    <mergeCell ref="F184:G184"/>
    <mergeCell ref="F199:G199"/>
    <mergeCell ref="F214:G214"/>
    <mergeCell ref="F233:G233"/>
    <mergeCell ref="I215:J215"/>
    <mergeCell ref="F164:G164"/>
    <mergeCell ref="F84:G84"/>
    <mergeCell ref="F101:G101"/>
    <mergeCell ref="I101:J101"/>
    <mergeCell ref="I102:J102"/>
    <mergeCell ref="F117:G117"/>
    <mergeCell ref="I117:J117"/>
    <mergeCell ref="I118:J118"/>
    <mergeCell ref="F132:G132"/>
    <mergeCell ref="I132:J132"/>
    <mergeCell ref="I133:J133"/>
    <mergeCell ref="F147:G147"/>
    <mergeCell ref="F67:G67"/>
    <mergeCell ref="A1:K1"/>
    <mergeCell ref="F4:G4"/>
    <mergeCell ref="F20:G20"/>
    <mergeCell ref="F36:G36"/>
    <mergeCell ref="F52:G52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 alignWithMargins="0">
    <oddHeader>&amp;L&amp;"Calibri (Body),Regular"&amp;16Tom Faulkner UAE Trade Price List - 2022
&amp;R&amp;"Calibri (Body),Regular"&amp;16Console Tables</oddHeader>
    <oddFooter>&amp;L&amp;"Calibri (Body),Regular"&amp;16Prices do not include delivery, installation and local taxes. &amp;R&amp;"Calibri (Body),Regular"&amp;16&amp;P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4"/>
  <dimension ref="A1:I372"/>
  <sheetViews>
    <sheetView showGridLines="0" view="pageLayout" topLeftCell="A180" zoomScale="50" zoomScaleNormal="120" zoomScalePageLayoutView="50" workbookViewId="0">
      <selection activeCell="G325" sqref="G325"/>
    </sheetView>
  </sheetViews>
  <sheetFormatPr defaultColWidth="11" defaultRowHeight="26.25"/>
  <cols>
    <col min="1" max="1" width="3.5" style="14" customWidth="1"/>
    <col min="2" max="2" width="14" style="14" bestFit="1" customWidth="1"/>
    <col min="3" max="3" width="22.125" style="14" bestFit="1" customWidth="1"/>
    <col min="4" max="4" width="18.625" style="14" customWidth="1"/>
    <col min="5" max="5" width="10.625" style="14" customWidth="1"/>
    <col min="6" max="6" width="22.625" style="19" customWidth="1"/>
    <col min="7" max="7" width="39.625" style="14" customWidth="1"/>
    <col min="8" max="8" width="38.125" style="14" customWidth="1"/>
    <col min="9" max="9" width="38.625" style="14" customWidth="1"/>
    <col min="10" max="16384" width="11" style="14"/>
  </cols>
  <sheetData>
    <row r="1" spans="1:9" ht="36">
      <c r="A1" s="696" t="s">
        <v>206</v>
      </c>
      <c r="B1" s="696"/>
      <c r="C1" s="696"/>
      <c r="D1" s="696"/>
      <c r="E1" s="696"/>
      <c r="F1" s="696"/>
      <c r="G1" s="696"/>
      <c r="H1" s="696"/>
      <c r="I1" s="696"/>
    </row>
    <row r="2" spans="1:9">
      <c r="A2" s="19"/>
      <c r="B2" s="19"/>
      <c r="C2" s="19"/>
      <c r="D2" s="19"/>
      <c r="E2" s="19"/>
      <c r="G2" s="19"/>
      <c r="H2" s="19"/>
      <c r="I2" s="19"/>
    </row>
    <row r="3" spans="1:9" ht="49.35" customHeight="1">
      <c r="A3" s="39" t="s">
        <v>23</v>
      </c>
      <c r="B3" s="25" t="s">
        <v>208</v>
      </c>
      <c r="C3" s="50"/>
      <c r="D3" s="50"/>
      <c r="E3" s="41"/>
      <c r="F3" s="42"/>
      <c r="G3" s="41"/>
      <c r="H3" s="41"/>
      <c r="I3" s="41"/>
    </row>
    <row r="4" spans="1:9" ht="25.35" customHeight="1">
      <c r="A4" s="26"/>
      <c r="B4" s="26" t="s">
        <v>29</v>
      </c>
      <c r="C4" s="26"/>
      <c r="D4" s="26"/>
      <c r="E4" s="28" t="s">
        <v>0</v>
      </c>
      <c r="F4" s="136" t="s">
        <v>79</v>
      </c>
      <c r="G4" s="28" t="s">
        <v>341</v>
      </c>
      <c r="H4" s="266" t="s">
        <v>439</v>
      </c>
      <c r="I4" s="38"/>
    </row>
    <row r="5" spans="1:9">
      <c r="E5" s="16"/>
      <c r="F5" s="52" t="s">
        <v>118</v>
      </c>
      <c r="G5" s="48"/>
      <c r="H5" s="218" t="s">
        <v>697</v>
      </c>
      <c r="I5" s="16"/>
    </row>
    <row r="6" spans="1:9">
      <c r="E6" s="16" t="s">
        <v>2</v>
      </c>
      <c r="F6" s="16" t="s">
        <v>73</v>
      </c>
      <c r="G6" s="45">
        <v>900</v>
      </c>
      <c r="H6" s="65">
        <v>1410</v>
      </c>
      <c r="I6" s="18"/>
    </row>
    <row r="7" spans="1:9">
      <c r="E7" s="16" t="s">
        <v>3</v>
      </c>
      <c r="F7" s="16" t="s">
        <v>74</v>
      </c>
      <c r="G7" s="45">
        <v>1400</v>
      </c>
      <c r="H7" s="65">
        <v>2190</v>
      </c>
      <c r="I7" s="18"/>
    </row>
    <row r="8" spans="1:9">
      <c r="E8" s="16" t="s">
        <v>4</v>
      </c>
      <c r="F8" s="16" t="s">
        <v>75</v>
      </c>
      <c r="G8" s="45">
        <v>2010</v>
      </c>
      <c r="H8" s="65">
        <v>3150</v>
      </c>
      <c r="I8" s="18"/>
    </row>
    <row r="9" spans="1:9">
      <c r="E9" s="16"/>
      <c r="F9" s="16"/>
      <c r="G9" s="45"/>
      <c r="H9" s="58"/>
      <c r="I9" s="18"/>
    </row>
    <row r="10" spans="1:9">
      <c r="E10" s="16"/>
      <c r="F10" s="16"/>
      <c r="G10" s="45"/>
      <c r="H10" s="45"/>
      <c r="I10" s="18"/>
    </row>
    <row r="11" spans="1:9">
      <c r="E11" s="16"/>
    </row>
    <row r="12" spans="1:9">
      <c r="E12" s="176" t="s">
        <v>22</v>
      </c>
      <c r="F12" s="16"/>
      <c r="G12" s="20"/>
      <c r="H12" s="20"/>
      <c r="I12" s="44"/>
    </row>
    <row r="13" spans="1:9">
      <c r="E13" s="114"/>
    </row>
    <row r="15" spans="1:9">
      <c r="E15" s="82" t="s">
        <v>14</v>
      </c>
      <c r="F15" s="164"/>
      <c r="G15" s="79"/>
      <c r="H15" s="190">
        <v>410</v>
      </c>
    </row>
    <row r="16" spans="1:9">
      <c r="E16" s="114"/>
    </row>
    <row r="17" spans="1:9">
      <c r="I17" s="98"/>
    </row>
    <row r="18" spans="1:9">
      <c r="E18" s="81" t="s">
        <v>78</v>
      </c>
      <c r="F18" s="164"/>
      <c r="G18" s="79"/>
      <c r="H18" s="190">
        <v>1067</v>
      </c>
      <c r="I18" s="98"/>
    </row>
    <row r="19" spans="1:9">
      <c r="E19" s="24"/>
      <c r="H19" s="45"/>
      <c r="I19" s="98"/>
    </row>
    <row r="20" spans="1:9">
      <c r="E20" s="24"/>
      <c r="H20" s="45"/>
      <c r="I20" s="98"/>
    </row>
    <row r="21" spans="1:9">
      <c r="E21" s="24"/>
      <c r="H21" s="45"/>
      <c r="I21" s="98"/>
    </row>
    <row r="22" spans="1:9">
      <c r="E22" s="24"/>
      <c r="H22" s="45"/>
      <c r="I22" s="98"/>
    </row>
    <row r="23" spans="1:9" customFormat="1" ht="48.75">
      <c r="A23" s="2" t="s">
        <v>23</v>
      </c>
      <c r="B23" s="354" t="s">
        <v>312</v>
      </c>
      <c r="C23" s="3"/>
      <c r="D23" s="3"/>
      <c r="E23" s="3"/>
      <c r="F23" s="117"/>
      <c r="G23" s="71"/>
      <c r="H23" s="71"/>
      <c r="I23" s="41"/>
    </row>
    <row r="24" spans="1:9" s="69" customFormat="1">
      <c r="A24" s="26"/>
      <c r="B24" s="26" t="s">
        <v>29</v>
      </c>
      <c r="C24" s="26"/>
      <c r="D24" s="26"/>
      <c r="E24" s="139" t="s">
        <v>47</v>
      </c>
      <c r="F24" s="215" t="s">
        <v>94</v>
      </c>
      <c r="G24" s="140" t="s">
        <v>346</v>
      </c>
      <c r="H24" s="266" t="s">
        <v>320</v>
      </c>
      <c r="I24" s="38"/>
    </row>
    <row r="25" spans="1:9" customFormat="1">
      <c r="A25" s="1"/>
      <c r="B25" s="14"/>
      <c r="C25" s="14"/>
      <c r="D25" s="14"/>
      <c r="E25" s="167"/>
      <c r="F25" s="167" t="s">
        <v>118</v>
      </c>
      <c r="G25" s="167"/>
      <c r="H25" s="218"/>
      <c r="I25" s="98"/>
    </row>
    <row r="26" spans="1:9" customFormat="1">
      <c r="A26" s="1"/>
      <c r="B26" s="14"/>
      <c r="C26" s="14"/>
      <c r="D26" s="14"/>
      <c r="E26" s="150" t="s">
        <v>3</v>
      </c>
      <c r="F26" s="150" t="s">
        <v>286</v>
      </c>
      <c r="G26" s="213">
        <v>1720</v>
      </c>
      <c r="H26" s="367">
        <v>2600</v>
      </c>
      <c r="I26" s="98"/>
    </row>
    <row r="27" spans="1:9" customFormat="1">
      <c r="A27" s="1"/>
      <c r="B27" s="14"/>
      <c r="C27" s="14"/>
      <c r="D27" s="14"/>
      <c r="E27" s="48" t="s">
        <v>4</v>
      </c>
      <c r="F27" s="150" t="s">
        <v>75</v>
      </c>
      <c r="G27" s="213">
        <v>1900</v>
      </c>
      <c r="H27" s="213">
        <v>2970</v>
      </c>
      <c r="I27" s="98"/>
    </row>
    <row r="28" spans="1:9" customFormat="1">
      <c r="A28" s="1"/>
      <c r="B28" s="14"/>
      <c r="C28" s="14"/>
      <c r="D28" s="14"/>
      <c r="E28" s="48"/>
      <c r="F28" s="150"/>
      <c r="G28" s="213"/>
      <c r="H28" s="213"/>
      <c r="I28" s="98"/>
    </row>
    <row r="29" spans="1:9" customFormat="1">
      <c r="A29" s="1"/>
      <c r="B29" s="14"/>
      <c r="C29" s="14"/>
      <c r="D29" s="14"/>
      <c r="E29" s="48"/>
      <c r="F29" s="150"/>
      <c r="G29" s="213"/>
      <c r="H29" s="213"/>
      <c r="I29" s="98"/>
    </row>
    <row r="30" spans="1:9" customFormat="1">
      <c r="A30" s="1"/>
      <c r="B30" s="14"/>
      <c r="C30" s="14"/>
      <c r="D30" s="14"/>
      <c r="E30" s="210" t="s">
        <v>269</v>
      </c>
      <c r="F30" s="150"/>
      <c r="G30" s="213"/>
      <c r="H30" s="213"/>
      <c r="I30" s="98"/>
    </row>
    <row r="31" spans="1:9" customFormat="1" ht="25.35" customHeight="1">
      <c r="B31" s="14"/>
      <c r="C31" s="14"/>
      <c r="D31" s="14"/>
      <c r="E31" s="272"/>
      <c r="F31" s="150"/>
      <c r="G31" s="150"/>
      <c r="H31" s="150"/>
      <c r="I31" s="98"/>
    </row>
    <row r="32" spans="1:9" customFormat="1" ht="25.35" customHeight="1">
      <c r="B32" s="14"/>
      <c r="C32" s="14"/>
      <c r="D32" s="14"/>
      <c r="E32" s="168"/>
      <c r="F32" s="150"/>
      <c r="G32" s="150"/>
      <c r="H32" s="150"/>
      <c r="I32" s="98"/>
    </row>
    <row r="33" spans="1:9" customFormat="1" ht="25.35" customHeight="1">
      <c r="B33" s="14"/>
      <c r="C33" s="14"/>
      <c r="D33" s="14"/>
      <c r="E33" s="82" t="s">
        <v>14</v>
      </c>
      <c r="F33" s="164"/>
      <c r="G33" s="79"/>
      <c r="H33" s="190">
        <v>540</v>
      </c>
      <c r="I33" s="98"/>
    </row>
    <row r="34" spans="1:9" customFormat="1" ht="24.75" customHeight="1">
      <c r="B34" s="14"/>
      <c r="C34" s="14"/>
      <c r="D34" s="14"/>
      <c r="E34" s="8"/>
      <c r="F34" s="170"/>
      <c r="G34" s="170"/>
      <c r="H34" s="170"/>
      <c r="I34" s="98"/>
    </row>
    <row r="35" spans="1:9" customFormat="1" ht="100.35" customHeight="1">
      <c r="B35" s="14"/>
      <c r="C35" s="14"/>
      <c r="D35" s="14"/>
      <c r="E35" s="64"/>
      <c r="F35" s="150"/>
      <c r="G35" s="150"/>
      <c r="H35" s="267"/>
      <c r="I35" s="98"/>
    </row>
    <row r="36" spans="1:9" customFormat="1" ht="25.35" customHeight="1">
      <c r="E36" s="129"/>
      <c r="F36" s="9"/>
      <c r="G36" s="119"/>
      <c r="H36" s="120"/>
      <c r="I36" s="263"/>
    </row>
    <row r="37" spans="1:9" customFormat="1" ht="48.75">
      <c r="A37" s="2" t="s">
        <v>23</v>
      </c>
      <c r="B37" s="354" t="s">
        <v>312</v>
      </c>
      <c r="C37" s="3"/>
      <c r="D37" s="3"/>
      <c r="E37" s="3"/>
      <c r="F37" s="117"/>
      <c r="G37" s="71"/>
      <c r="H37" s="71"/>
      <c r="I37" s="41"/>
    </row>
    <row r="38" spans="1:9" s="69" customFormat="1">
      <c r="A38" s="26"/>
      <c r="B38" s="26" t="s">
        <v>436</v>
      </c>
      <c r="C38" s="26"/>
      <c r="D38" s="26"/>
      <c r="E38" s="139" t="s">
        <v>47</v>
      </c>
      <c r="F38" s="215" t="s">
        <v>94</v>
      </c>
      <c r="G38" s="140" t="s">
        <v>346</v>
      </c>
      <c r="H38" s="266" t="s">
        <v>320</v>
      </c>
      <c r="I38" s="38"/>
    </row>
    <row r="39" spans="1:9" customFormat="1">
      <c r="A39" s="1"/>
      <c r="B39" s="14"/>
      <c r="C39" s="14"/>
      <c r="D39" s="14"/>
      <c r="E39" s="167"/>
      <c r="F39" s="167" t="s">
        <v>118</v>
      </c>
      <c r="G39" s="167"/>
      <c r="H39" s="218"/>
      <c r="I39" s="98"/>
    </row>
    <row r="40" spans="1:9" customFormat="1">
      <c r="A40" s="1"/>
      <c r="B40" s="14"/>
      <c r="C40" s="14"/>
      <c r="D40" s="14"/>
      <c r="E40" s="150" t="s">
        <v>3</v>
      </c>
      <c r="F40" s="150" t="s">
        <v>437</v>
      </c>
      <c r="G40" s="213">
        <v>1720</v>
      </c>
      <c r="H40" s="367">
        <v>2560</v>
      </c>
      <c r="I40" s="98"/>
    </row>
    <row r="41" spans="1:9" customFormat="1">
      <c r="A41" s="1"/>
      <c r="B41" s="14"/>
      <c r="C41" s="14"/>
      <c r="D41" s="14"/>
      <c r="E41" s="48" t="s">
        <v>4</v>
      </c>
      <c r="F41" s="150" t="s">
        <v>135</v>
      </c>
      <c r="G41" s="213">
        <v>1820</v>
      </c>
      <c r="H41" s="213">
        <v>2870</v>
      </c>
      <c r="I41" s="98"/>
    </row>
    <row r="42" spans="1:9" customFormat="1">
      <c r="A42" s="1"/>
      <c r="B42" s="14"/>
      <c r="C42" s="14"/>
      <c r="D42" s="14"/>
      <c r="E42" s="48"/>
      <c r="F42" s="150"/>
      <c r="G42" s="213"/>
      <c r="H42" s="213"/>
      <c r="I42" s="98"/>
    </row>
    <row r="43" spans="1:9" customFormat="1">
      <c r="A43" s="1"/>
      <c r="B43" s="14"/>
      <c r="C43" s="14"/>
      <c r="D43" s="14"/>
      <c r="E43" s="48"/>
      <c r="F43" s="150"/>
      <c r="G43" s="213"/>
      <c r="H43" s="213"/>
      <c r="I43" s="98"/>
    </row>
    <row r="44" spans="1:9" customFormat="1">
      <c r="A44" s="1"/>
      <c r="B44" s="14"/>
      <c r="C44" s="14"/>
      <c r="D44" s="14"/>
      <c r="E44" s="210" t="s">
        <v>269</v>
      </c>
      <c r="F44" s="150"/>
      <c r="G44" s="213"/>
      <c r="H44" s="213"/>
      <c r="I44" s="98"/>
    </row>
    <row r="45" spans="1:9" customFormat="1" ht="25.35" customHeight="1">
      <c r="B45" s="14"/>
      <c r="C45" s="14"/>
      <c r="D45" s="14"/>
      <c r="E45" s="272"/>
      <c r="F45" s="150"/>
      <c r="G45" s="150"/>
      <c r="H45" s="150"/>
      <c r="I45" s="98"/>
    </row>
    <row r="46" spans="1:9" customFormat="1" ht="25.35" customHeight="1">
      <c r="B46" s="14"/>
      <c r="C46" s="14"/>
      <c r="D46" s="14"/>
      <c r="E46" s="168"/>
      <c r="F46" s="150"/>
      <c r="G46" s="150"/>
      <c r="H46" s="150"/>
      <c r="I46" s="98"/>
    </row>
    <row r="47" spans="1:9" customFormat="1" ht="25.35" customHeight="1">
      <c r="B47" s="14"/>
      <c r="C47" s="14"/>
      <c r="D47" s="14"/>
      <c r="E47" s="82" t="s">
        <v>14</v>
      </c>
      <c r="F47" s="164"/>
      <c r="G47" s="79"/>
      <c r="H47" s="190">
        <v>540</v>
      </c>
      <c r="I47" s="98"/>
    </row>
    <row r="48" spans="1:9" customFormat="1" ht="100.35" customHeight="1">
      <c r="B48" s="14"/>
      <c r="C48" s="14"/>
      <c r="D48" s="14"/>
      <c r="E48" s="169"/>
      <c r="F48" s="170"/>
      <c r="G48" s="170"/>
      <c r="H48" s="150"/>
      <c r="I48" s="98"/>
    </row>
    <row r="49" spans="1:9" customFormat="1" ht="24.75" customHeight="1">
      <c r="B49" s="14"/>
      <c r="C49" s="14"/>
      <c r="D49" s="14"/>
      <c r="E49" s="8"/>
      <c r="F49" s="170"/>
      <c r="G49" s="170"/>
      <c r="H49" s="170"/>
      <c r="I49" s="98"/>
    </row>
    <row r="50" spans="1:9" customFormat="1" ht="25.35" customHeight="1">
      <c r="B50" s="14"/>
      <c r="C50" s="14"/>
      <c r="D50" s="14"/>
      <c r="E50" s="64"/>
      <c r="F50" s="150"/>
      <c r="G50" s="150"/>
      <c r="H50" s="267"/>
      <c r="I50" s="98"/>
    </row>
    <row r="51" spans="1:9" customFormat="1" ht="25.35" customHeight="1">
      <c r="E51" s="129"/>
      <c r="F51" s="9"/>
      <c r="G51" s="119"/>
      <c r="H51" s="120"/>
      <c r="I51" s="263"/>
    </row>
    <row r="52" spans="1:9" s="234" customFormat="1" ht="57" customHeight="1">
      <c r="A52" s="268" t="s">
        <v>23</v>
      </c>
      <c r="B52" s="25" t="s">
        <v>207</v>
      </c>
      <c r="C52" s="3"/>
      <c r="D52" s="4"/>
      <c r="E52" s="269"/>
      <c r="F52" s="113"/>
      <c r="G52" s="269"/>
      <c r="H52" s="269"/>
      <c r="I52" s="41"/>
    </row>
    <row r="53" spans="1:9">
      <c r="A53" s="26"/>
      <c r="B53" s="26" t="s">
        <v>29</v>
      </c>
      <c r="C53" s="26"/>
      <c r="D53" s="26"/>
      <c r="E53" s="28" t="s">
        <v>0</v>
      </c>
      <c r="F53" s="136" t="s">
        <v>79</v>
      </c>
      <c r="G53" s="271" t="s">
        <v>464</v>
      </c>
      <c r="H53" s="96"/>
      <c r="I53" s="38"/>
    </row>
    <row r="54" spans="1:9">
      <c r="E54" s="16"/>
      <c r="F54" s="52" t="s">
        <v>119</v>
      </c>
      <c r="G54" s="48"/>
      <c r="H54" s="54"/>
      <c r="I54" s="16"/>
    </row>
    <row r="55" spans="1:9">
      <c r="E55" s="16" t="s">
        <v>3</v>
      </c>
      <c r="F55" s="16" t="s">
        <v>189</v>
      </c>
      <c r="G55" s="65">
        <v>2920</v>
      </c>
      <c r="H55" s="45"/>
      <c r="I55" s="18"/>
    </row>
    <row r="56" spans="1:9">
      <c r="E56" s="16" t="s">
        <v>4</v>
      </c>
      <c r="F56" s="16" t="s">
        <v>190</v>
      </c>
      <c r="G56" s="65">
        <v>3080</v>
      </c>
      <c r="H56" s="45"/>
      <c r="I56" s="18"/>
    </row>
    <row r="57" spans="1:9">
      <c r="E57" s="16"/>
      <c r="F57" s="16"/>
      <c r="G57" s="45"/>
      <c r="H57" s="45"/>
      <c r="I57" s="18"/>
    </row>
    <row r="58" spans="1:9">
      <c r="E58" s="16"/>
      <c r="F58" s="16"/>
      <c r="G58" s="45"/>
      <c r="H58" s="45"/>
      <c r="I58" s="18"/>
    </row>
    <row r="59" spans="1:9">
      <c r="E59" s="176" t="s">
        <v>22</v>
      </c>
    </row>
    <row r="60" spans="1:9">
      <c r="E60" s="114"/>
      <c r="F60" s="16"/>
      <c r="G60" s="20"/>
      <c r="H60" s="20"/>
      <c r="I60" s="44"/>
    </row>
    <row r="61" spans="1:9">
      <c r="E61" s="79" t="s">
        <v>14</v>
      </c>
      <c r="F61" s="164"/>
      <c r="G61" s="79"/>
      <c r="H61" s="187">
        <v>540</v>
      </c>
    </row>
    <row r="62" spans="1:9">
      <c r="E62" s="23"/>
      <c r="H62" s="45"/>
    </row>
    <row r="63" spans="1:9">
      <c r="E63" s="114"/>
    </row>
    <row r="64" spans="1:9">
      <c r="E64" s="114"/>
    </row>
    <row r="65" spans="1:9">
      <c r="A65" s="26"/>
      <c r="B65" s="26" t="s">
        <v>46</v>
      </c>
      <c r="C65" s="26"/>
      <c r="D65" s="26"/>
      <c r="E65" s="28"/>
      <c r="F65" s="136" t="s">
        <v>79</v>
      </c>
      <c r="G65" s="271" t="s">
        <v>464</v>
      </c>
      <c r="H65" s="96"/>
      <c r="I65" s="38"/>
    </row>
    <row r="66" spans="1:9">
      <c r="E66" s="16"/>
      <c r="F66" s="52" t="s">
        <v>119</v>
      </c>
      <c r="G66" s="48"/>
      <c r="H66" s="54"/>
      <c r="I66" s="16"/>
    </row>
    <row r="67" spans="1:9">
      <c r="E67" s="16"/>
      <c r="F67" s="16" t="s">
        <v>638</v>
      </c>
      <c r="G67" s="65">
        <v>3490</v>
      </c>
      <c r="H67" s="45"/>
      <c r="I67" s="18"/>
    </row>
    <row r="68" spans="1:9">
      <c r="E68" s="16"/>
      <c r="F68" s="16"/>
      <c r="G68" s="65"/>
      <c r="H68" s="45"/>
      <c r="I68" s="18"/>
    </row>
    <row r="69" spans="1:9">
      <c r="E69" s="16"/>
      <c r="F69" s="16"/>
      <c r="G69" s="45"/>
      <c r="H69" s="45"/>
      <c r="I69" s="18"/>
    </row>
    <row r="70" spans="1:9">
      <c r="E70" s="16"/>
      <c r="F70" s="16"/>
      <c r="G70" s="45"/>
      <c r="H70" s="45"/>
      <c r="I70" s="18"/>
    </row>
    <row r="71" spans="1:9">
      <c r="E71" s="176" t="s">
        <v>22</v>
      </c>
    </row>
    <row r="72" spans="1:9">
      <c r="E72" s="114"/>
      <c r="F72" s="16"/>
      <c r="G72" s="20"/>
      <c r="H72" s="20"/>
      <c r="I72" s="44"/>
    </row>
    <row r="73" spans="1:9">
      <c r="E73" s="79" t="s">
        <v>14</v>
      </c>
      <c r="F73" s="164"/>
      <c r="G73" s="79"/>
      <c r="H73" s="187">
        <v>540</v>
      </c>
    </row>
    <row r="74" spans="1:9">
      <c r="E74" s="23"/>
      <c r="H74" s="45"/>
    </row>
    <row r="75" spans="1:9">
      <c r="E75" s="114"/>
    </row>
    <row r="76" spans="1:9">
      <c r="E76" s="114"/>
    </row>
    <row r="77" spans="1:9" s="234" customFormat="1" ht="57" customHeight="1">
      <c r="A77" s="268" t="s">
        <v>23</v>
      </c>
      <c r="B77" s="25" t="s">
        <v>553</v>
      </c>
      <c r="C77" s="3"/>
      <c r="D77" s="4"/>
      <c r="E77" s="269"/>
      <c r="F77" s="113"/>
      <c r="G77" s="269"/>
      <c r="H77" s="269"/>
      <c r="I77" s="41"/>
    </row>
    <row r="78" spans="1:9">
      <c r="A78" s="26"/>
      <c r="B78" s="26"/>
      <c r="C78" s="26"/>
      <c r="D78" s="26"/>
      <c r="E78" s="28" t="s">
        <v>0</v>
      </c>
      <c r="F78" s="136" t="s">
        <v>79</v>
      </c>
      <c r="G78" s="271" t="s">
        <v>598</v>
      </c>
      <c r="H78" s="96"/>
      <c r="I78" s="38"/>
    </row>
    <row r="79" spans="1:9">
      <c r="E79" s="16"/>
      <c r="F79" s="52" t="s">
        <v>119</v>
      </c>
      <c r="G79" s="48"/>
      <c r="H79" s="54"/>
      <c r="I79" s="16"/>
    </row>
    <row r="80" spans="1:9">
      <c r="E80" s="16" t="s">
        <v>2</v>
      </c>
      <c r="F80" s="16" t="s">
        <v>605</v>
      </c>
      <c r="G80" s="65">
        <v>3290</v>
      </c>
      <c r="H80" s="45"/>
      <c r="I80" s="18"/>
    </row>
    <row r="81" spans="1:9">
      <c r="E81" s="16" t="s">
        <v>3</v>
      </c>
      <c r="F81" s="16" t="s">
        <v>606</v>
      </c>
      <c r="G81" s="65">
        <v>4030</v>
      </c>
      <c r="H81" s="45"/>
      <c r="I81" s="18"/>
    </row>
    <row r="82" spans="1:9">
      <c r="E82" s="16"/>
      <c r="F82" s="16"/>
      <c r="G82" s="45"/>
      <c r="H82" s="45"/>
      <c r="I82" s="18"/>
    </row>
    <row r="83" spans="1:9">
      <c r="E83" s="16"/>
      <c r="F83" s="16"/>
      <c r="G83" s="45"/>
      <c r="H83" s="45"/>
      <c r="I83" s="18"/>
    </row>
    <row r="84" spans="1:9">
      <c r="E84" s="193" t="s">
        <v>607</v>
      </c>
    </row>
    <row r="85" spans="1:9">
      <c r="E85" s="114"/>
      <c r="F85" s="16"/>
      <c r="G85" s="20"/>
      <c r="H85" s="20"/>
      <c r="I85" s="44"/>
    </row>
    <row r="86" spans="1:9">
      <c r="E86" s="82" t="s">
        <v>194</v>
      </c>
      <c r="F86" s="185"/>
      <c r="G86" s="188"/>
      <c r="H86" s="190">
        <v>540</v>
      </c>
    </row>
    <row r="87" spans="1:9">
      <c r="E87" s="23"/>
      <c r="F87" s="46"/>
      <c r="G87" s="55"/>
      <c r="H87" s="45"/>
    </row>
    <row r="88" spans="1:9">
      <c r="E88" s="571" t="s">
        <v>625</v>
      </c>
      <c r="F88" s="185"/>
      <c r="G88" s="188"/>
      <c r="H88" s="187">
        <v>1650</v>
      </c>
    </row>
    <row r="89" spans="1:9">
      <c r="E89" s="114"/>
    </row>
    <row r="90" spans="1:9" ht="49.35" customHeight="1">
      <c r="A90" s="39" t="s">
        <v>23</v>
      </c>
      <c r="B90" s="25" t="s">
        <v>209</v>
      </c>
      <c r="C90" s="50"/>
      <c r="D90" s="50"/>
      <c r="E90" s="41"/>
      <c r="F90" s="42"/>
      <c r="G90" s="41"/>
      <c r="H90" s="41"/>
      <c r="I90" s="41"/>
    </row>
    <row r="91" spans="1:9" ht="25.35" customHeight="1">
      <c r="A91" s="26"/>
      <c r="B91" s="26" t="s">
        <v>29</v>
      </c>
      <c r="C91" s="26"/>
      <c r="D91" s="26"/>
      <c r="E91" s="28" t="s">
        <v>0</v>
      </c>
      <c r="F91" s="136" t="s">
        <v>79</v>
      </c>
      <c r="G91" s="31" t="s">
        <v>443</v>
      </c>
      <c r="H91" s="31" t="s">
        <v>114</v>
      </c>
      <c r="I91" s="38" t="s">
        <v>460</v>
      </c>
    </row>
    <row r="92" spans="1:9">
      <c r="A92" s="55"/>
      <c r="B92" s="55"/>
      <c r="C92" s="55"/>
      <c r="D92" s="55"/>
      <c r="E92" s="46"/>
      <c r="F92" s="52" t="s">
        <v>118</v>
      </c>
      <c r="G92" s="16"/>
      <c r="H92" s="47"/>
      <c r="I92" s="47"/>
    </row>
    <row r="93" spans="1:9">
      <c r="A93" s="55"/>
      <c r="B93" s="55"/>
      <c r="C93" s="55"/>
      <c r="D93" s="55"/>
      <c r="E93" s="46"/>
      <c r="F93" s="16" t="s">
        <v>191</v>
      </c>
      <c r="G93" s="45">
        <v>1360</v>
      </c>
      <c r="H93" s="134">
        <v>2430</v>
      </c>
      <c r="I93" s="134">
        <v>3580</v>
      </c>
    </row>
    <row r="94" spans="1:9">
      <c r="A94" s="55"/>
      <c r="B94" s="55"/>
      <c r="C94" s="55"/>
      <c r="D94" s="55"/>
      <c r="E94" s="55"/>
      <c r="F94" s="46"/>
      <c r="G94" s="56"/>
      <c r="H94" s="55"/>
      <c r="I94" s="55"/>
    </row>
    <row r="95" spans="1:9">
      <c r="A95" s="55"/>
      <c r="B95" s="55"/>
      <c r="C95" s="55"/>
      <c r="D95" s="55"/>
      <c r="E95" s="176" t="s">
        <v>22</v>
      </c>
      <c r="F95" s="46"/>
      <c r="G95" s="55"/>
      <c r="H95" s="55"/>
      <c r="I95" s="55"/>
    </row>
    <row r="96" spans="1:9">
      <c r="A96" s="55"/>
      <c r="B96" s="55"/>
      <c r="C96" s="55"/>
      <c r="D96" s="55"/>
      <c r="E96" s="114"/>
      <c r="F96" s="46"/>
      <c r="G96" s="55"/>
      <c r="H96" s="55"/>
      <c r="I96" s="55"/>
    </row>
    <row r="97" spans="1:9">
      <c r="A97" s="55"/>
      <c r="B97" s="55"/>
      <c r="C97" s="55"/>
      <c r="D97" s="55"/>
      <c r="E97" s="79" t="s">
        <v>14</v>
      </c>
      <c r="F97" s="164"/>
      <c r="G97" s="79"/>
      <c r="H97" s="187">
        <v>480</v>
      </c>
      <c r="I97" s="58"/>
    </row>
    <row r="98" spans="1:9">
      <c r="A98" s="55"/>
      <c r="B98" s="55"/>
      <c r="C98" s="55"/>
      <c r="D98" s="55"/>
      <c r="F98" s="46"/>
      <c r="G98" s="55"/>
      <c r="H98" s="23"/>
      <c r="I98" s="58"/>
    </row>
    <row r="99" spans="1:9">
      <c r="A99" s="55"/>
      <c r="B99" s="55"/>
      <c r="C99" s="55"/>
      <c r="D99" s="55"/>
      <c r="I99" s="58"/>
    </row>
    <row r="100" spans="1:9">
      <c r="A100" s="55"/>
      <c r="B100" s="55"/>
      <c r="C100" s="55"/>
      <c r="D100" s="55"/>
      <c r="E100" s="23"/>
      <c r="F100" s="46"/>
      <c r="G100" s="55"/>
      <c r="H100" s="45"/>
      <c r="I100" s="58"/>
    </row>
    <row r="101" spans="1:9">
      <c r="A101" s="55"/>
      <c r="B101" s="55"/>
      <c r="C101" s="55"/>
      <c r="D101" s="55"/>
      <c r="E101" s="57"/>
      <c r="F101" s="46"/>
      <c r="G101" s="55"/>
      <c r="H101" s="55"/>
      <c r="I101" s="58"/>
    </row>
    <row r="102" spans="1:9">
      <c r="A102" s="55"/>
      <c r="B102" s="55"/>
      <c r="C102" s="55"/>
      <c r="D102" s="55"/>
      <c r="E102" s="57"/>
      <c r="F102" s="46"/>
      <c r="G102" s="55"/>
      <c r="H102" s="55"/>
      <c r="I102" s="58"/>
    </row>
    <row r="103" spans="1:9">
      <c r="A103" s="55"/>
      <c r="B103" s="55"/>
      <c r="C103" s="55"/>
      <c r="D103" s="55"/>
      <c r="E103" s="57"/>
      <c r="F103" s="46"/>
      <c r="G103" s="55"/>
      <c r="H103" s="55"/>
      <c r="I103" s="58"/>
    </row>
    <row r="104" spans="1:9" ht="49.35" customHeight="1">
      <c r="A104" s="39" t="s">
        <v>23</v>
      </c>
      <c r="B104" s="354" t="s">
        <v>438</v>
      </c>
      <c r="C104" s="358"/>
      <c r="D104" s="50"/>
      <c r="E104" s="41"/>
      <c r="F104" s="42"/>
      <c r="G104" s="41"/>
      <c r="H104" s="41"/>
      <c r="I104" s="41"/>
    </row>
    <row r="105" spans="1:9" ht="25.35" customHeight="1">
      <c r="A105" s="26"/>
      <c r="B105" s="26" t="s">
        <v>29</v>
      </c>
      <c r="C105" s="26"/>
      <c r="D105" s="26"/>
      <c r="E105" s="28" t="s">
        <v>0</v>
      </c>
      <c r="F105" s="136" t="s">
        <v>79</v>
      </c>
      <c r="G105" s="31" t="s">
        <v>323</v>
      </c>
      <c r="H105" s="722" t="s">
        <v>115</v>
      </c>
      <c r="I105" s="723"/>
    </row>
    <row r="106" spans="1:9">
      <c r="A106" s="55"/>
      <c r="B106" s="55"/>
      <c r="C106" s="55"/>
      <c r="D106" s="55"/>
      <c r="E106" s="46"/>
      <c r="F106" s="52" t="s">
        <v>118</v>
      </c>
      <c r="G106" s="46"/>
      <c r="H106" s="699" t="s">
        <v>219</v>
      </c>
      <c r="I106" s="699"/>
    </row>
    <row r="107" spans="1:9">
      <c r="A107" s="55"/>
      <c r="B107" s="55"/>
      <c r="C107" s="55"/>
      <c r="D107" s="55"/>
      <c r="E107" s="16" t="s">
        <v>2</v>
      </c>
      <c r="F107" s="16" t="s">
        <v>73</v>
      </c>
      <c r="G107" s="65">
        <v>2090</v>
      </c>
      <c r="H107" s="724">
        <v>2450</v>
      </c>
      <c r="I107" s="724"/>
    </row>
    <row r="108" spans="1:9">
      <c r="A108" s="55"/>
      <c r="B108" s="55"/>
      <c r="C108" s="55"/>
      <c r="D108" s="55"/>
      <c r="E108" s="16" t="s">
        <v>3</v>
      </c>
      <c r="F108" s="16" t="s">
        <v>74</v>
      </c>
      <c r="G108" s="65">
        <v>2170</v>
      </c>
      <c r="H108" s="724">
        <v>2760</v>
      </c>
      <c r="I108" s="724"/>
    </row>
    <row r="109" spans="1:9">
      <c r="A109" s="55"/>
      <c r="B109" s="55"/>
      <c r="C109" s="55"/>
      <c r="D109" s="55"/>
      <c r="E109" s="16" t="s">
        <v>4</v>
      </c>
      <c r="F109" s="16" t="s">
        <v>75</v>
      </c>
      <c r="G109" s="65">
        <v>2220</v>
      </c>
      <c r="H109" s="724">
        <v>3130</v>
      </c>
      <c r="I109" s="724"/>
    </row>
    <row r="110" spans="1:9">
      <c r="A110" s="55"/>
      <c r="B110" s="55"/>
      <c r="C110" s="55"/>
      <c r="D110" s="55"/>
      <c r="E110" s="46"/>
      <c r="F110" s="46"/>
      <c r="G110" s="55"/>
      <c r="H110" s="55"/>
      <c r="I110" s="55"/>
    </row>
    <row r="111" spans="1:9">
      <c r="A111" s="55"/>
      <c r="B111" s="55"/>
      <c r="C111" s="55"/>
      <c r="D111" s="55"/>
      <c r="E111" s="176" t="s">
        <v>22</v>
      </c>
      <c r="F111" s="46"/>
      <c r="G111" s="56"/>
      <c r="H111" s="56"/>
      <c r="I111" s="257"/>
    </row>
    <row r="112" spans="1:9">
      <c r="A112" s="55"/>
      <c r="B112" s="55"/>
      <c r="C112" s="55"/>
      <c r="D112" s="55"/>
      <c r="E112" s="114"/>
      <c r="F112" s="46"/>
      <c r="G112" s="55"/>
      <c r="H112" s="55"/>
      <c r="I112" s="55"/>
    </row>
    <row r="113" spans="1:9">
      <c r="A113" s="55"/>
      <c r="B113" s="55"/>
      <c r="C113" s="55"/>
      <c r="D113" s="55"/>
      <c r="I113" s="55"/>
    </row>
    <row r="114" spans="1:9">
      <c r="A114" s="55"/>
      <c r="B114" s="55"/>
      <c r="C114" s="55"/>
      <c r="D114" s="55"/>
      <c r="E114" s="82" t="s">
        <v>14</v>
      </c>
      <c r="F114" s="185"/>
      <c r="G114" s="188"/>
      <c r="H114" s="190">
        <v>540</v>
      </c>
      <c r="I114" s="58"/>
    </row>
    <row r="115" spans="1:9">
      <c r="A115" s="55"/>
      <c r="B115" s="55"/>
      <c r="C115" s="55"/>
      <c r="D115" s="55"/>
      <c r="E115" s="114"/>
      <c r="F115" s="46"/>
      <c r="G115" s="55"/>
      <c r="H115" s="55"/>
      <c r="I115" s="58"/>
    </row>
    <row r="116" spans="1:9">
      <c r="A116" s="55"/>
      <c r="B116" s="55"/>
      <c r="C116" s="55"/>
      <c r="D116" s="55"/>
      <c r="E116" s="114"/>
      <c r="F116" s="46"/>
      <c r="G116" s="55"/>
      <c r="H116" s="55"/>
      <c r="I116" s="58"/>
    </row>
    <row r="117" spans="1:9">
      <c r="A117" s="55"/>
      <c r="B117" s="55"/>
      <c r="C117" s="55"/>
      <c r="D117" s="55"/>
      <c r="E117" s="114"/>
      <c r="F117" s="46"/>
      <c r="G117" s="55"/>
      <c r="H117" s="55"/>
      <c r="I117" s="58"/>
    </row>
    <row r="118" spans="1:9">
      <c r="A118" s="55"/>
      <c r="B118" s="55"/>
      <c r="C118" s="55"/>
      <c r="D118" s="55"/>
      <c r="E118" s="128"/>
      <c r="F118" s="46"/>
      <c r="G118" s="55"/>
      <c r="H118" s="55"/>
      <c r="I118" s="58"/>
    </row>
    <row r="119" spans="1:9">
      <c r="A119" s="55"/>
      <c r="B119" s="55"/>
      <c r="C119" s="55"/>
      <c r="D119" s="55"/>
      <c r="E119" s="128"/>
      <c r="F119" s="46"/>
      <c r="G119" s="55"/>
      <c r="H119" s="55"/>
      <c r="I119" s="58"/>
    </row>
    <row r="120" spans="1:9">
      <c r="A120" s="55"/>
      <c r="B120" s="55"/>
      <c r="C120" s="55"/>
      <c r="D120" s="55"/>
      <c r="E120" s="128"/>
      <c r="F120" s="46"/>
      <c r="G120" s="55"/>
      <c r="H120" s="55"/>
      <c r="I120" s="58"/>
    </row>
    <row r="121" spans="1:9" ht="49.35" customHeight="1">
      <c r="A121" s="39" t="s">
        <v>23</v>
      </c>
      <c r="B121" s="354" t="s">
        <v>314</v>
      </c>
      <c r="C121" s="358"/>
      <c r="D121" s="50"/>
      <c r="E121" s="41"/>
      <c r="F121" s="42"/>
      <c r="G121" s="41"/>
      <c r="H121" s="41"/>
      <c r="I121" s="41"/>
    </row>
    <row r="122" spans="1:9" ht="25.35" customHeight="1">
      <c r="A122" s="26"/>
      <c r="B122" s="26" t="s">
        <v>29</v>
      </c>
      <c r="C122" s="26"/>
      <c r="D122" s="26"/>
      <c r="E122" s="28" t="s">
        <v>0</v>
      </c>
      <c r="F122" s="136" t="s">
        <v>79</v>
      </c>
      <c r="G122" s="31" t="s">
        <v>323</v>
      </c>
      <c r="H122" s="722" t="s">
        <v>115</v>
      </c>
      <c r="I122" s="723"/>
    </row>
    <row r="123" spans="1:9">
      <c r="A123" s="55"/>
      <c r="B123" s="55"/>
      <c r="C123" s="55"/>
      <c r="D123" s="55"/>
      <c r="E123" s="46"/>
      <c r="F123" s="52" t="s">
        <v>118</v>
      </c>
      <c r="G123" s="46"/>
      <c r="H123" s="699" t="s">
        <v>219</v>
      </c>
      <c r="I123" s="699"/>
    </row>
    <row r="124" spans="1:9">
      <c r="A124" s="55"/>
      <c r="B124" s="55"/>
      <c r="C124" s="55"/>
      <c r="D124" s="55"/>
      <c r="E124" s="16" t="s">
        <v>2</v>
      </c>
      <c r="F124" s="16" t="s">
        <v>73</v>
      </c>
      <c r="G124" s="65">
        <v>1910</v>
      </c>
      <c r="H124" s="724">
        <v>2160</v>
      </c>
      <c r="I124" s="724"/>
    </row>
    <row r="125" spans="1:9">
      <c r="A125" s="55"/>
      <c r="B125" s="55"/>
      <c r="C125" s="55"/>
      <c r="D125" s="55"/>
      <c r="E125" s="16" t="s">
        <v>3</v>
      </c>
      <c r="F125" s="16" t="s">
        <v>74</v>
      </c>
      <c r="G125" s="65">
        <v>2210</v>
      </c>
      <c r="H125" s="724">
        <v>2400</v>
      </c>
      <c r="I125" s="724"/>
    </row>
    <row r="126" spans="1:9">
      <c r="A126" s="55"/>
      <c r="B126" s="55"/>
      <c r="C126" s="55"/>
      <c r="D126" s="55"/>
      <c r="E126" s="16" t="s">
        <v>4</v>
      </c>
      <c r="F126" s="16" t="s">
        <v>75</v>
      </c>
      <c r="G126" s="65">
        <v>2400</v>
      </c>
      <c r="H126" s="724">
        <v>2870</v>
      </c>
      <c r="I126" s="724"/>
    </row>
    <row r="127" spans="1:9">
      <c r="A127" s="55"/>
      <c r="B127" s="55"/>
      <c r="C127" s="55"/>
      <c r="D127" s="55"/>
      <c r="E127" s="46"/>
      <c r="F127" s="46"/>
      <c r="G127" s="55"/>
      <c r="H127" s="55"/>
      <c r="I127" s="55"/>
    </row>
    <row r="128" spans="1:9">
      <c r="A128" s="55"/>
      <c r="B128" s="55"/>
      <c r="C128" s="55"/>
      <c r="D128" s="55"/>
      <c r="E128" s="176" t="s">
        <v>22</v>
      </c>
      <c r="F128" s="46"/>
      <c r="G128" s="56"/>
      <c r="H128" s="56"/>
      <c r="I128" s="257"/>
    </row>
    <row r="129" spans="1:9">
      <c r="A129" s="55"/>
      <c r="B129" s="55"/>
      <c r="C129" s="55"/>
      <c r="D129" s="55"/>
      <c r="E129" s="114"/>
      <c r="F129" s="46"/>
      <c r="G129" s="55"/>
      <c r="H129" s="55"/>
      <c r="I129" s="55"/>
    </row>
    <row r="130" spans="1:9">
      <c r="A130" s="55"/>
      <c r="B130" s="55"/>
      <c r="C130" s="55"/>
      <c r="D130" s="55"/>
      <c r="I130" s="55"/>
    </row>
    <row r="131" spans="1:9">
      <c r="A131" s="55"/>
      <c r="B131" s="55"/>
      <c r="C131" s="55"/>
      <c r="D131" s="55"/>
      <c r="E131" s="82" t="s">
        <v>21</v>
      </c>
      <c r="F131" s="185"/>
      <c r="G131" s="188"/>
      <c r="H131" s="190">
        <v>540</v>
      </c>
      <c r="I131" s="58"/>
    </row>
    <row r="132" spans="1:9">
      <c r="A132" s="55"/>
      <c r="B132" s="55"/>
      <c r="C132" s="55"/>
      <c r="D132" s="55"/>
      <c r="E132" s="114"/>
      <c r="F132" s="46"/>
      <c r="G132" s="55"/>
      <c r="H132" s="55"/>
      <c r="I132" s="58"/>
    </row>
    <row r="133" spans="1:9">
      <c r="A133" s="55"/>
      <c r="B133" s="55"/>
      <c r="C133" s="55"/>
      <c r="D133" s="55"/>
      <c r="E133" s="128"/>
      <c r="F133" s="46"/>
      <c r="G133" s="55"/>
      <c r="H133" s="55"/>
      <c r="I133" s="58"/>
    </row>
    <row r="134" spans="1:9">
      <c r="A134" s="55"/>
      <c r="B134" s="55"/>
      <c r="C134" s="55"/>
      <c r="D134" s="55"/>
      <c r="E134" s="128"/>
      <c r="F134" s="46"/>
      <c r="G134" s="55"/>
      <c r="H134" s="55"/>
      <c r="I134" s="58"/>
    </row>
    <row r="135" spans="1:9" ht="25.35" customHeight="1">
      <c r="A135" s="26"/>
      <c r="B135" s="26" t="s">
        <v>15</v>
      </c>
      <c r="C135" s="26"/>
      <c r="D135" s="26"/>
      <c r="E135" s="28" t="s">
        <v>0</v>
      </c>
      <c r="F135" s="136" t="s">
        <v>79</v>
      </c>
      <c r="G135" s="31" t="s">
        <v>323</v>
      </c>
      <c r="H135" s="722" t="s">
        <v>115</v>
      </c>
      <c r="I135" s="723"/>
    </row>
    <row r="136" spans="1:9">
      <c r="A136" s="55"/>
      <c r="B136" s="55"/>
      <c r="C136" s="55"/>
      <c r="D136" s="55"/>
      <c r="F136" s="52" t="s">
        <v>118</v>
      </c>
      <c r="H136" s="699" t="s">
        <v>219</v>
      </c>
      <c r="I136" s="699"/>
    </row>
    <row r="137" spans="1:9">
      <c r="A137" s="55"/>
      <c r="B137" s="55"/>
      <c r="C137" s="55"/>
      <c r="D137" s="55"/>
      <c r="E137" s="16" t="s">
        <v>2</v>
      </c>
      <c r="F137" s="16" t="s">
        <v>124</v>
      </c>
      <c r="G137" s="65">
        <v>2090</v>
      </c>
      <c r="H137" s="724">
        <v>2490</v>
      </c>
      <c r="I137" s="724"/>
    </row>
    <row r="138" spans="1:9">
      <c r="A138" s="55"/>
      <c r="B138" s="55"/>
      <c r="C138" s="55"/>
      <c r="D138" s="55"/>
      <c r="E138" s="16" t="s">
        <v>3</v>
      </c>
      <c r="F138" s="16" t="s">
        <v>125</v>
      </c>
      <c r="G138" s="65">
        <v>2310</v>
      </c>
      <c r="H138" s="724">
        <v>2870</v>
      </c>
      <c r="I138" s="724"/>
    </row>
    <row r="139" spans="1:9">
      <c r="A139" s="55"/>
      <c r="B139" s="55"/>
      <c r="C139" s="55"/>
      <c r="D139" s="55"/>
      <c r="E139" s="16" t="s">
        <v>4</v>
      </c>
      <c r="F139" s="16" t="s">
        <v>126</v>
      </c>
      <c r="G139" s="65">
        <v>2810</v>
      </c>
      <c r="H139" s="724">
        <v>3520</v>
      </c>
      <c r="I139" s="724"/>
    </row>
    <row r="140" spans="1:9">
      <c r="A140" s="55"/>
      <c r="B140" s="55"/>
      <c r="C140" s="55"/>
      <c r="D140" s="55"/>
      <c r="E140" s="46"/>
      <c r="F140" s="46"/>
      <c r="G140" s="45"/>
      <c r="H140" s="45"/>
      <c r="I140" s="55"/>
    </row>
    <row r="141" spans="1:9">
      <c r="A141" s="55"/>
      <c r="B141" s="55"/>
      <c r="C141" s="55"/>
      <c r="D141" s="55"/>
      <c r="E141" s="55"/>
      <c r="F141" s="46"/>
      <c r="G141" s="56"/>
      <c r="H141" s="56"/>
      <c r="I141" s="257"/>
    </row>
    <row r="142" spans="1:9">
      <c r="A142" s="55"/>
      <c r="B142" s="55"/>
      <c r="C142" s="55"/>
      <c r="D142" s="55"/>
      <c r="E142" s="176" t="s">
        <v>22</v>
      </c>
      <c r="F142" s="46"/>
      <c r="G142" s="56"/>
      <c r="H142" s="56"/>
      <c r="I142" s="55"/>
    </row>
    <row r="143" spans="1:9">
      <c r="A143" s="55"/>
      <c r="B143" s="55"/>
      <c r="C143" s="55"/>
      <c r="D143" s="55"/>
      <c r="E143" s="114"/>
      <c r="F143" s="46"/>
      <c r="G143" s="55"/>
      <c r="H143" s="55"/>
      <c r="I143" s="55"/>
    </row>
    <row r="144" spans="1:9">
      <c r="A144" s="55"/>
      <c r="B144" s="55"/>
      <c r="C144" s="55"/>
      <c r="D144" s="55"/>
      <c r="I144" s="58"/>
    </row>
    <row r="145" spans="1:9">
      <c r="E145" s="82" t="s">
        <v>21</v>
      </c>
      <c r="F145" s="185"/>
      <c r="G145" s="188"/>
      <c r="H145" s="190">
        <v>540</v>
      </c>
    </row>
    <row r="146" spans="1:9">
      <c r="E146" s="114"/>
      <c r="F146" s="46"/>
      <c r="G146" s="55"/>
      <c r="H146" s="55"/>
    </row>
    <row r="147" spans="1:9">
      <c r="E147" s="128"/>
      <c r="F147" s="46"/>
      <c r="G147" s="55"/>
      <c r="H147" s="55"/>
    </row>
    <row r="148" spans="1:9">
      <c r="E148" s="128"/>
      <c r="F148" s="46"/>
      <c r="G148" s="55"/>
      <c r="H148" s="55"/>
    </row>
    <row r="149" spans="1:9">
      <c r="E149" s="128"/>
      <c r="F149" s="46"/>
      <c r="G149" s="55"/>
      <c r="H149" s="55"/>
    </row>
    <row r="150" spans="1:9" ht="49.35" customHeight="1">
      <c r="A150" s="39"/>
      <c r="B150" s="25" t="s">
        <v>210</v>
      </c>
      <c r="C150" s="358"/>
      <c r="D150" s="50"/>
      <c r="E150" s="41"/>
      <c r="F150" s="42"/>
      <c r="G150" s="41"/>
      <c r="H150" s="41"/>
      <c r="I150" s="41"/>
    </row>
    <row r="151" spans="1:9" ht="25.35" customHeight="1">
      <c r="A151" s="26"/>
      <c r="B151" s="26" t="s">
        <v>29</v>
      </c>
      <c r="C151" s="26"/>
      <c r="D151" s="26"/>
      <c r="E151" s="28" t="s">
        <v>0</v>
      </c>
      <c r="F151" s="136" t="s">
        <v>79</v>
      </c>
      <c r="G151" s="28" t="s">
        <v>341</v>
      </c>
      <c r="H151" s="360" t="s">
        <v>188</v>
      </c>
      <c r="I151" s="38"/>
    </row>
    <row r="152" spans="1:9">
      <c r="E152" s="16"/>
      <c r="F152" s="52" t="s">
        <v>118</v>
      </c>
      <c r="G152" s="16"/>
      <c r="H152" s="53"/>
      <c r="I152" s="16"/>
    </row>
    <row r="153" spans="1:9">
      <c r="E153" s="16" t="s">
        <v>2</v>
      </c>
      <c r="F153" s="16" t="s">
        <v>73</v>
      </c>
      <c r="G153" s="45">
        <v>770</v>
      </c>
      <c r="H153" s="65">
        <v>1150</v>
      </c>
      <c r="I153" s="18"/>
    </row>
    <row r="154" spans="1:9">
      <c r="E154" s="16" t="s">
        <v>3</v>
      </c>
      <c r="F154" s="16" t="s">
        <v>74</v>
      </c>
      <c r="G154" s="45">
        <v>1200</v>
      </c>
      <c r="H154" s="65">
        <v>1790</v>
      </c>
      <c r="I154" s="18"/>
    </row>
    <row r="155" spans="1:9">
      <c r="E155" s="16" t="s">
        <v>4</v>
      </c>
      <c r="F155" s="16" t="s">
        <v>75</v>
      </c>
      <c r="G155" s="45">
        <v>1720</v>
      </c>
      <c r="H155" s="65">
        <v>2580</v>
      </c>
      <c r="I155" s="18"/>
    </row>
    <row r="156" spans="1:9">
      <c r="E156" s="16"/>
    </row>
    <row r="157" spans="1:9">
      <c r="F157" s="16"/>
      <c r="G157" s="20"/>
      <c r="H157" s="20"/>
      <c r="I157" s="44"/>
    </row>
    <row r="158" spans="1:9">
      <c r="E158" s="176" t="s">
        <v>22</v>
      </c>
    </row>
    <row r="159" spans="1:9">
      <c r="E159" s="114"/>
    </row>
    <row r="160" spans="1:9">
      <c r="I160" s="45"/>
    </row>
    <row r="161" spans="1:9">
      <c r="E161" s="82" t="s">
        <v>14</v>
      </c>
      <c r="F161" s="164"/>
      <c r="G161" s="79"/>
      <c r="H161" s="190">
        <v>340</v>
      </c>
    </row>
    <row r="162" spans="1:9">
      <c r="E162" s="114"/>
    </row>
    <row r="163" spans="1:9">
      <c r="E163" s="128"/>
    </row>
    <row r="164" spans="1:9">
      <c r="E164" s="128"/>
    </row>
    <row r="165" spans="1:9" s="51" customFormat="1" ht="25.35" customHeight="1">
      <c r="A165" s="32"/>
      <c r="B165" s="32" t="s">
        <v>15</v>
      </c>
      <c r="C165" s="32"/>
      <c r="D165" s="32"/>
      <c r="E165" s="33" t="s">
        <v>0</v>
      </c>
      <c r="F165" s="97" t="s">
        <v>79</v>
      </c>
      <c r="G165" s="33" t="s">
        <v>341</v>
      </c>
      <c r="H165" s="361" t="s">
        <v>188</v>
      </c>
      <c r="I165" s="38"/>
    </row>
    <row r="166" spans="1:9">
      <c r="E166" s="16"/>
      <c r="F166" s="52" t="s">
        <v>118</v>
      </c>
      <c r="G166" s="16"/>
      <c r="H166" s="53"/>
      <c r="I166" s="16"/>
    </row>
    <row r="167" spans="1:9">
      <c r="E167" s="16" t="s">
        <v>2</v>
      </c>
      <c r="F167" s="16" t="s">
        <v>70</v>
      </c>
      <c r="G167" s="45">
        <v>860</v>
      </c>
      <c r="H167" s="65">
        <v>1300</v>
      </c>
      <c r="I167" s="18"/>
    </row>
    <row r="168" spans="1:9">
      <c r="E168" s="16" t="s">
        <v>3</v>
      </c>
      <c r="F168" s="16" t="s">
        <v>71</v>
      </c>
      <c r="G168" s="45">
        <v>1350</v>
      </c>
      <c r="H168" s="65">
        <v>2020</v>
      </c>
      <c r="I168" s="18"/>
    </row>
    <row r="169" spans="1:9">
      <c r="E169" s="16" t="s">
        <v>4</v>
      </c>
      <c r="F169" s="16" t="s">
        <v>72</v>
      </c>
      <c r="G169" s="45">
        <v>1940</v>
      </c>
      <c r="H169" s="65">
        <v>2930</v>
      </c>
      <c r="I169" s="18"/>
    </row>
    <row r="170" spans="1:9">
      <c r="E170" s="16"/>
    </row>
    <row r="171" spans="1:9">
      <c r="E171" s="176" t="s">
        <v>22</v>
      </c>
      <c r="F171" s="16"/>
      <c r="G171" s="20"/>
      <c r="H171" s="20"/>
      <c r="I171" s="44"/>
    </row>
    <row r="172" spans="1:9">
      <c r="E172" s="114"/>
    </row>
    <row r="174" spans="1:9">
      <c r="E174" s="82" t="s">
        <v>14</v>
      </c>
      <c r="F174" s="164"/>
      <c r="G174" s="79"/>
      <c r="H174" s="190">
        <v>340</v>
      </c>
      <c r="I174" s="45"/>
    </row>
    <row r="175" spans="1:9">
      <c r="E175" s="114"/>
      <c r="I175" s="45"/>
    </row>
    <row r="176" spans="1:9">
      <c r="E176" s="128"/>
      <c r="I176" s="45"/>
    </row>
    <row r="177" spans="1:9">
      <c r="E177" s="128"/>
      <c r="I177" s="45"/>
    </row>
    <row r="178" spans="1:9" ht="49.35" customHeight="1">
      <c r="A178" s="39"/>
      <c r="B178" s="25" t="s">
        <v>236</v>
      </c>
      <c r="C178" s="50"/>
      <c r="D178" s="50"/>
      <c r="E178" s="41"/>
      <c r="F178" s="42"/>
      <c r="G178" s="41"/>
      <c r="H178" s="41"/>
      <c r="I178" s="41"/>
    </row>
    <row r="179" spans="1:9" s="51" customFormat="1" ht="25.35" customHeight="1">
      <c r="A179" s="32"/>
      <c r="B179" s="32" t="s">
        <v>237</v>
      </c>
      <c r="C179" s="32"/>
      <c r="D179" s="32"/>
      <c r="E179" s="33" t="s">
        <v>0</v>
      </c>
      <c r="F179" s="97" t="s">
        <v>79</v>
      </c>
      <c r="G179" s="33" t="s">
        <v>341</v>
      </c>
      <c r="H179" s="361" t="s">
        <v>188</v>
      </c>
      <c r="I179" s="38"/>
    </row>
    <row r="180" spans="1:9">
      <c r="C180" s="223"/>
      <c r="E180" s="16"/>
      <c r="F180" s="43" t="s">
        <v>120</v>
      </c>
      <c r="G180" s="45"/>
      <c r="H180" s="65"/>
      <c r="I180" s="16"/>
    </row>
    <row r="181" spans="1:9">
      <c r="E181" s="16" t="s">
        <v>2</v>
      </c>
      <c r="F181" s="224" t="s">
        <v>240</v>
      </c>
      <c r="G181" s="725">
        <v>3210</v>
      </c>
      <c r="H181" s="726">
        <v>4810</v>
      </c>
      <c r="I181" s="18"/>
    </row>
    <row r="182" spans="1:9">
      <c r="E182" s="16" t="s">
        <v>3</v>
      </c>
      <c r="F182" s="224" t="s">
        <v>241</v>
      </c>
      <c r="G182" s="725"/>
      <c r="H182" s="726"/>
      <c r="I182" s="18"/>
    </row>
    <row r="183" spans="1:9">
      <c r="E183" s="16" t="s">
        <v>4</v>
      </c>
      <c r="F183" s="224" t="s">
        <v>242</v>
      </c>
      <c r="G183" s="725"/>
      <c r="H183" s="726"/>
      <c r="I183" s="18"/>
    </row>
    <row r="184" spans="1:9">
      <c r="E184" s="16"/>
    </row>
    <row r="185" spans="1:9">
      <c r="F185" s="16"/>
      <c r="G185" s="20"/>
      <c r="H185" s="20"/>
      <c r="I185" s="44"/>
    </row>
    <row r="186" spans="1:9">
      <c r="E186" s="176" t="s">
        <v>22</v>
      </c>
    </row>
    <row r="187" spans="1:9">
      <c r="E187" s="114"/>
      <c r="F187" s="114"/>
    </row>
    <row r="188" spans="1:9">
      <c r="I188" s="45"/>
    </row>
    <row r="189" spans="1:9">
      <c r="E189" s="82" t="s">
        <v>14</v>
      </c>
      <c r="F189" s="164"/>
      <c r="G189" s="79"/>
      <c r="H189" s="190">
        <v>800</v>
      </c>
    </row>
    <row r="190" spans="1:9" ht="49.35" customHeight="1">
      <c r="A190" s="39"/>
      <c r="B190" s="25" t="s">
        <v>211</v>
      </c>
      <c r="C190" s="50"/>
      <c r="D190" s="50"/>
      <c r="E190" s="41"/>
      <c r="F190" s="42"/>
      <c r="G190" s="41"/>
      <c r="H190" s="41"/>
      <c r="I190" s="366"/>
    </row>
    <row r="191" spans="1:9" s="51" customFormat="1" ht="47.25" customHeight="1">
      <c r="A191" s="32"/>
      <c r="B191" s="32" t="s">
        <v>15</v>
      </c>
      <c r="C191" s="32"/>
      <c r="D191" s="32"/>
      <c r="E191" s="33" t="s">
        <v>0</v>
      </c>
      <c r="F191" s="97" t="s">
        <v>79</v>
      </c>
      <c r="G191" s="34" t="s">
        <v>192</v>
      </c>
      <c r="H191" s="34" t="s">
        <v>556</v>
      </c>
      <c r="I191" s="35" t="s">
        <v>439</v>
      </c>
    </row>
    <row r="192" spans="1:9">
      <c r="A192" s="55"/>
      <c r="B192" s="55"/>
      <c r="C192" s="55"/>
      <c r="D192" s="55"/>
      <c r="E192" s="48"/>
      <c r="F192" s="52" t="s">
        <v>119</v>
      </c>
      <c r="G192" s="48"/>
      <c r="H192" s="220"/>
      <c r="I192" s="220" t="s">
        <v>219</v>
      </c>
    </row>
    <row r="193" spans="1:9">
      <c r="A193" s="55"/>
      <c r="B193" s="55"/>
      <c r="C193" s="55"/>
      <c r="D193" s="55"/>
      <c r="E193" s="48" t="s">
        <v>2</v>
      </c>
      <c r="F193" s="48" t="s">
        <v>288</v>
      </c>
      <c r="G193" s="65">
        <v>620</v>
      </c>
      <c r="H193" s="65">
        <v>990</v>
      </c>
      <c r="I193" s="65">
        <v>1230</v>
      </c>
    </row>
    <row r="194" spans="1:9">
      <c r="A194" s="55"/>
      <c r="B194" s="55"/>
      <c r="C194" s="55"/>
      <c r="D194" s="55"/>
      <c r="E194" s="48" t="s">
        <v>3</v>
      </c>
      <c r="F194" s="48" t="s">
        <v>289</v>
      </c>
      <c r="G194" s="65">
        <v>720</v>
      </c>
      <c r="H194" s="65">
        <v>1070</v>
      </c>
      <c r="I194" s="65">
        <v>1320</v>
      </c>
    </row>
    <row r="195" spans="1:9">
      <c r="A195" s="55"/>
      <c r="B195" s="55"/>
      <c r="C195" s="55"/>
      <c r="D195" s="55"/>
      <c r="E195" s="48" t="s">
        <v>4</v>
      </c>
      <c r="F195" s="48" t="s">
        <v>290</v>
      </c>
      <c r="G195" s="65">
        <v>810</v>
      </c>
      <c r="H195" s="65">
        <v>1160</v>
      </c>
      <c r="I195" s="65">
        <v>1440</v>
      </c>
    </row>
    <row r="196" spans="1:9">
      <c r="A196" s="55"/>
      <c r="B196" s="55"/>
      <c r="C196" s="55"/>
      <c r="D196" s="55"/>
      <c r="E196" s="48"/>
      <c r="F196" s="48"/>
      <c r="G196" s="65"/>
      <c r="H196" s="65"/>
      <c r="I196" s="60"/>
    </row>
    <row r="197" spans="1:9">
      <c r="A197" s="55"/>
      <c r="B197" s="55"/>
      <c r="C197" s="55"/>
      <c r="D197" s="55"/>
      <c r="E197" s="48"/>
      <c r="F197" s="48"/>
      <c r="G197" s="60"/>
      <c r="H197" s="60"/>
      <c r="I197" s="60"/>
    </row>
    <row r="198" spans="1:9">
      <c r="A198" s="55"/>
      <c r="B198" s="55"/>
      <c r="C198" s="55"/>
      <c r="D198" s="55"/>
      <c r="E198" s="193" t="s">
        <v>305</v>
      </c>
      <c r="H198" s="61"/>
      <c r="I198" s="62"/>
    </row>
    <row r="199" spans="1:9">
      <c r="A199" s="55"/>
      <c r="B199" s="55"/>
      <c r="C199" s="55"/>
      <c r="D199" s="55"/>
      <c r="E199" s="63"/>
      <c r="F199" s="48"/>
      <c r="G199" s="60"/>
      <c r="H199" s="60"/>
      <c r="I199" s="60"/>
    </row>
    <row r="200" spans="1:9">
      <c r="A200" s="55"/>
      <c r="B200" s="55"/>
      <c r="C200" s="55"/>
      <c r="D200" s="55"/>
      <c r="E200" s="82" t="s">
        <v>634</v>
      </c>
      <c r="F200" s="164"/>
      <c r="G200" s="79"/>
      <c r="H200" s="190">
        <v>600</v>
      </c>
      <c r="I200" s="60"/>
    </row>
    <row r="201" spans="1:9">
      <c r="A201" s="55"/>
      <c r="B201" s="55"/>
      <c r="C201" s="55"/>
      <c r="D201" s="55"/>
      <c r="E201" s="23"/>
      <c r="H201" s="45"/>
      <c r="I201" s="60"/>
    </row>
    <row r="202" spans="1:9">
      <c r="A202" s="55"/>
      <c r="B202" s="55"/>
      <c r="C202" s="55"/>
      <c r="D202" s="55"/>
      <c r="E202" s="82" t="s">
        <v>716</v>
      </c>
      <c r="F202" s="164"/>
      <c r="G202" s="79"/>
      <c r="H202" s="190">
        <v>600</v>
      </c>
      <c r="I202" s="60"/>
    </row>
    <row r="203" spans="1:9">
      <c r="A203" s="55"/>
      <c r="B203" s="55"/>
      <c r="C203" s="55"/>
      <c r="D203" s="55"/>
      <c r="E203" s="23"/>
      <c r="H203" s="45"/>
      <c r="I203" s="60"/>
    </row>
    <row r="204" spans="1:9">
      <c r="A204" s="55"/>
      <c r="B204" s="55"/>
      <c r="C204" s="55"/>
      <c r="D204" s="55"/>
      <c r="E204" s="179" t="s">
        <v>14</v>
      </c>
      <c r="F204" s="180"/>
      <c r="G204" s="179"/>
      <c r="H204" s="209">
        <v>250</v>
      </c>
      <c r="I204" s="60"/>
    </row>
    <row r="205" spans="1:9" ht="37.5">
      <c r="A205" s="39"/>
      <c r="B205" s="25" t="s">
        <v>212</v>
      </c>
      <c r="C205" s="50"/>
      <c r="D205" s="50"/>
      <c r="E205" s="41"/>
      <c r="F205" s="42"/>
      <c r="G205" s="41"/>
      <c r="H205" s="41"/>
      <c r="I205" s="366"/>
    </row>
    <row r="206" spans="1:9" ht="24" customHeight="1">
      <c r="A206" s="32"/>
      <c r="B206" s="32" t="s">
        <v>15</v>
      </c>
      <c r="C206" s="32"/>
      <c r="D206" s="32"/>
      <c r="E206" s="33" t="s">
        <v>0</v>
      </c>
      <c r="F206" s="97" t="s">
        <v>79</v>
      </c>
      <c r="G206" s="34" t="s">
        <v>192</v>
      </c>
      <c r="H206" s="33" t="s">
        <v>39</v>
      </c>
      <c r="I206" s="35" t="s">
        <v>439</v>
      </c>
    </row>
    <row r="207" spans="1:9">
      <c r="A207" s="55"/>
      <c r="B207" s="55"/>
      <c r="C207" s="55"/>
      <c r="D207" s="55"/>
      <c r="E207" s="48"/>
      <c r="F207" s="52" t="s">
        <v>119</v>
      </c>
      <c r="G207" s="48"/>
      <c r="I207" s="220" t="s">
        <v>219</v>
      </c>
    </row>
    <row r="208" spans="1:9">
      <c r="A208" s="55"/>
      <c r="B208" s="55"/>
      <c r="C208" s="55"/>
      <c r="D208" s="55"/>
      <c r="E208" s="48"/>
      <c r="F208" s="48" t="s">
        <v>291</v>
      </c>
      <c r="G208" s="65">
        <v>930</v>
      </c>
      <c r="H208" s="65">
        <v>1330</v>
      </c>
      <c r="I208" s="65">
        <v>1640</v>
      </c>
    </row>
    <row r="209" spans="1:9">
      <c r="A209" s="55"/>
      <c r="B209" s="55"/>
      <c r="C209" s="55"/>
      <c r="D209" s="55"/>
      <c r="E209" s="48"/>
      <c r="F209" s="48"/>
      <c r="G209" s="65"/>
      <c r="H209" s="65"/>
      <c r="I209" s="60"/>
    </row>
    <row r="210" spans="1:9">
      <c r="A210" s="55"/>
      <c r="B210" s="55"/>
      <c r="C210" s="55"/>
      <c r="D210" s="55"/>
      <c r="E210" s="48"/>
      <c r="F210" s="48"/>
      <c r="G210" s="60"/>
      <c r="H210" s="60"/>
      <c r="I210" s="60"/>
    </row>
    <row r="211" spans="1:9">
      <c r="A211" s="55"/>
      <c r="B211" s="55"/>
      <c r="C211" s="55"/>
      <c r="D211" s="55"/>
      <c r="E211" s="193" t="s">
        <v>305</v>
      </c>
      <c r="H211" s="61"/>
      <c r="I211" s="60"/>
    </row>
    <row r="212" spans="1:9">
      <c r="A212" s="55"/>
      <c r="B212" s="55"/>
      <c r="C212" s="55"/>
      <c r="D212" s="55"/>
      <c r="E212" s="63"/>
      <c r="F212" s="48"/>
      <c r="G212" s="60"/>
      <c r="H212" s="60"/>
      <c r="I212" s="60"/>
    </row>
    <row r="213" spans="1:9">
      <c r="A213" s="55"/>
      <c r="B213" s="55"/>
      <c r="C213" s="55"/>
      <c r="D213" s="55"/>
      <c r="E213" s="82" t="s">
        <v>634</v>
      </c>
      <c r="F213" s="164"/>
      <c r="G213" s="79"/>
      <c r="H213" s="190">
        <v>600</v>
      </c>
      <c r="I213" s="62"/>
    </row>
    <row r="214" spans="1:9">
      <c r="A214" s="55"/>
      <c r="B214" s="55"/>
      <c r="C214" s="55"/>
      <c r="D214" s="55"/>
      <c r="E214" s="63"/>
      <c r="F214" s="48"/>
      <c r="G214" s="60"/>
      <c r="H214" s="60"/>
      <c r="I214" s="60"/>
    </row>
    <row r="215" spans="1:9">
      <c r="A215" s="55"/>
      <c r="B215" s="55"/>
      <c r="C215" s="55"/>
      <c r="D215" s="55"/>
      <c r="E215" s="179" t="s">
        <v>14</v>
      </c>
      <c r="F215" s="180"/>
      <c r="G215" s="179"/>
      <c r="H215" s="209">
        <v>250</v>
      </c>
      <c r="I215" s="60"/>
    </row>
    <row r="216" spans="1:9">
      <c r="A216" s="55"/>
      <c r="B216" s="55"/>
      <c r="C216" s="55"/>
      <c r="D216" s="55"/>
      <c r="E216" s="60"/>
      <c r="F216" s="48"/>
      <c r="G216" s="60"/>
      <c r="H216" s="60"/>
      <c r="I216" s="60"/>
    </row>
    <row r="217" spans="1:9" ht="49.35" customHeight="1">
      <c r="A217" s="39"/>
      <c r="B217" s="354" t="s">
        <v>315</v>
      </c>
      <c r="C217" s="358"/>
      <c r="D217" s="50"/>
      <c r="E217" s="41"/>
      <c r="F217" s="42"/>
      <c r="G217" s="41"/>
      <c r="H217" s="41"/>
      <c r="I217" s="41"/>
    </row>
    <row r="218" spans="1:9" s="51" customFormat="1" ht="25.35" customHeight="1">
      <c r="A218" s="32"/>
      <c r="B218" s="32" t="s">
        <v>29</v>
      </c>
      <c r="C218" s="32"/>
      <c r="D218" s="32"/>
      <c r="E218" s="33" t="s">
        <v>0</v>
      </c>
      <c r="F218" s="97" t="s">
        <v>79</v>
      </c>
      <c r="G218" s="33" t="s">
        <v>440</v>
      </c>
      <c r="H218" s="123" t="s">
        <v>442</v>
      </c>
      <c r="I218" s="35"/>
    </row>
    <row r="219" spans="1:9">
      <c r="E219" s="16"/>
      <c r="F219" s="52" t="s">
        <v>118</v>
      </c>
      <c r="G219" s="16"/>
      <c r="H219" s="53"/>
      <c r="I219" s="16"/>
    </row>
    <row r="220" spans="1:9">
      <c r="E220" s="16" t="s">
        <v>2</v>
      </c>
      <c r="F220" s="16" t="s">
        <v>73</v>
      </c>
      <c r="G220" s="45">
        <v>770</v>
      </c>
      <c r="H220" s="65">
        <v>1150</v>
      </c>
      <c r="I220" s="18"/>
    </row>
    <row r="221" spans="1:9">
      <c r="E221" s="16" t="s">
        <v>3</v>
      </c>
      <c r="F221" s="16" t="s">
        <v>74</v>
      </c>
      <c r="G221" s="45">
        <v>1200</v>
      </c>
      <c r="H221" s="65">
        <v>1790</v>
      </c>
      <c r="I221" s="18"/>
    </row>
    <row r="222" spans="1:9">
      <c r="E222" s="16" t="s">
        <v>4</v>
      </c>
      <c r="F222" s="16" t="s">
        <v>75</v>
      </c>
      <c r="G222" s="45">
        <v>1720</v>
      </c>
      <c r="H222" s="65">
        <v>2580</v>
      </c>
      <c r="I222" s="18"/>
    </row>
    <row r="223" spans="1:9">
      <c r="E223" s="16"/>
      <c r="F223" s="16"/>
      <c r="G223" s="45"/>
      <c r="H223" s="45"/>
      <c r="I223" s="18"/>
    </row>
    <row r="224" spans="1:9">
      <c r="F224" s="16"/>
      <c r="G224" s="20"/>
      <c r="H224" s="20"/>
      <c r="I224" s="44"/>
    </row>
    <row r="225" spans="1:9">
      <c r="E225" s="176" t="s">
        <v>22</v>
      </c>
    </row>
    <row r="226" spans="1:9">
      <c r="E226" s="114"/>
    </row>
    <row r="227" spans="1:9">
      <c r="I227" s="45"/>
    </row>
    <row r="228" spans="1:9">
      <c r="E228" s="82" t="s">
        <v>14</v>
      </c>
      <c r="F228" s="164"/>
      <c r="G228" s="79"/>
      <c r="H228" s="189">
        <v>340</v>
      </c>
      <c r="I228" s="45"/>
    </row>
    <row r="229" spans="1:9" ht="24.75" customHeight="1">
      <c r="E229" s="114"/>
      <c r="I229" s="45"/>
    </row>
    <row r="230" spans="1:9" s="51" customFormat="1" ht="25.35" customHeight="1">
      <c r="A230" s="32"/>
      <c r="B230" s="32" t="s">
        <v>15</v>
      </c>
      <c r="C230" s="32"/>
      <c r="D230" s="32"/>
      <c r="E230" s="33" t="s">
        <v>0</v>
      </c>
      <c r="F230" s="97" t="s">
        <v>79</v>
      </c>
      <c r="G230" s="123" t="s">
        <v>440</v>
      </c>
      <c r="H230" s="33" t="s">
        <v>441</v>
      </c>
      <c r="I230" s="38"/>
    </row>
    <row r="231" spans="1:9">
      <c r="E231" s="16"/>
      <c r="F231" s="52" t="s">
        <v>118</v>
      </c>
      <c r="G231" s="16"/>
      <c r="H231" s="53"/>
      <c r="I231" s="16"/>
    </row>
    <row r="232" spans="1:9">
      <c r="E232" s="16" t="s">
        <v>2</v>
      </c>
      <c r="F232" s="16" t="s">
        <v>70</v>
      </c>
      <c r="G232" s="45">
        <v>860</v>
      </c>
      <c r="H232" s="65">
        <v>1300</v>
      </c>
      <c r="I232" s="58"/>
    </row>
    <row r="233" spans="1:9">
      <c r="E233" s="16" t="s">
        <v>3</v>
      </c>
      <c r="F233" s="16" t="s">
        <v>71</v>
      </c>
      <c r="G233" s="45">
        <v>1350</v>
      </c>
      <c r="H233" s="65">
        <v>2030</v>
      </c>
      <c r="I233" s="58"/>
    </row>
    <row r="234" spans="1:9">
      <c r="E234" s="16" t="s">
        <v>4</v>
      </c>
      <c r="F234" s="16" t="s">
        <v>72</v>
      </c>
      <c r="G234" s="45">
        <v>1940</v>
      </c>
      <c r="H234" s="65">
        <v>2930</v>
      </c>
      <c r="I234" s="58"/>
    </row>
    <row r="235" spans="1:9">
      <c r="E235" s="16"/>
    </row>
    <row r="236" spans="1:9">
      <c r="F236" s="16"/>
      <c r="G236" s="20"/>
      <c r="H236" s="20"/>
      <c r="I236" s="44"/>
    </row>
    <row r="237" spans="1:9">
      <c r="E237" s="176" t="s">
        <v>22</v>
      </c>
    </row>
    <row r="238" spans="1:9">
      <c r="E238" s="114"/>
    </row>
    <row r="239" spans="1:9">
      <c r="I239" s="45"/>
    </row>
    <row r="240" spans="1:9">
      <c r="E240" s="82" t="s">
        <v>14</v>
      </c>
      <c r="F240" s="164"/>
      <c r="G240" s="79"/>
      <c r="H240" s="189">
        <v>340</v>
      </c>
      <c r="I240" s="45"/>
    </row>
    <row r="241" spans="1:9">
      <c r="E241" s="114"/>
      <c r="I241" s="45"/>
    </row>
    <row r="242" spans="1:9" ht="49.35" customHeight="1">
      <c r="A242" s="39"/>
      <c r="B242" s="25" t="s">
        <v>213</v>
      </c>
      <c r="C242" s="50"/>
      <c r="D242" s="50"/>
      <c r="E242" s="41"/>
      <c r="F242" s="42"/>
      <c r="G242" s="41"/>
      <c r="H242" s="41"/>
      <c r="I242" s="41"/>
    </row>
    <row r="243" spans="1:9" s="51" customFormat="1" ht="25.35" customHeight="1">
      <c r="A243" s="32"/>
      <c r="B243" s="32" t="s">
        <v>15</v>
      </c>
      <c r="C243" s="32"/>
      <c r="D243" s="32"/>
      <c r="E243" s="33" t="s">
        <v>0</v>
      </c>
      <c r="F243" s="97" t="s">
        <v>79</v>
      </c>
      <c r="G243" s="34" t="s">
        <v>346</v>
      </c>
      <c r="H243" s="38"/>
      <c r="I243" s="38"/>
    </row>
    <row r="244" spans="1:9">
      <c r="A244" s="55"/>
      <c r="B244" s="55"/>
      <c r="C244" s="55"/>
      <c r="D244" s="55"/>
      <c r="E244" s="16"/>
      <c r="F244" s="52" t="s">
        <v>218</v>
      </c>
      <c r="G244" s="46"/>
      <c r="H244" s="53"/>
      <c r="I244" s="46"/>
    </row>
    <row r="245" spans="1:9">
      <c r="A245" s="55"/>
      <c r="B245" s="55"/>
      <c r="C245" s="55"/>
      <c r="D245" s="55"/>
      <c r="E245" s="16" t="s">
        <v>2</v>
      </c>
      <c r="F245" s="16" t="s">
        <v>70</v>
      </c>
      <c r="G245" s="45">
        <v>1330</v>
      </c>
      <c r="H245" s="47"/>
      <c r="I245" s="55"/>
    </row>
    <row r="246" spans="1:9">
      <c r="A246" s="55"/>
      <c r="B246" s="55"/>
      <c r="C246" s="55"/>
      <c r="D246" s="55"/>
      <c r="E246" s="16" t="s">
        <v>3</v>
      </c>
      <c r="F246" s="16" t="s">
        <v>71</v>
      </c>
      <c r="G246" s="45">
        <v>1480</v>
      </c>
      <c r="H246" s="47"/>
      <c r="I246" s="55"/>
    </row>
    <row r="247" spans="1:9">
      <c r="A247" s="55"/>
      <c r="B247" s="55"/>
      <c r="C247" s="55"/>
      <c r="D247" s="55"/>
      <c r="E247" s="16"/>
      <c r="F247" s="16"/>
      <c r="G247" s="45"/>
      <c r="H247" s="47"/>
      <c r="I247" s="55"/>
    </row>
    <row r="248" spans="1:9">
      <c r="A248" s="55"/>
      <c r="B248" s="55"/>
      <c r="C248" s="55"/>
      <c r="D248" s="55"/>
      <c r="E248" s="46"/>
      <c r="F248" s="46"/>
      <c r="G248" s="47"/>
      <c r="H248" s="47"/>
      <c r="I248" s="55"/>
    </row>
    <row r="249" spans="1:9">
      <c r="A249" s="55"/>
      <c r="B249" s="55"/>
      <c r="C249" s="55"/>
      <c r="D249" s="55"/>
      <c r="E249" s="176" t="s">
        <v>22</v>
      </c>
      <c r="F249" s="46"/>
      <c r="G249" s="55"/>
      <c r="H249" s="55"/>
      <c r="I249" s="55"/>
    </row>
    <row r="250" spans="1:9">
      <c r="A250" s="55"/>
      <c r="B250" s="55"/>
      <c r="C250" s="55"/>
      <c r="D250" s="55"/>
      <c r="E250" s="114"/>
      <c r="F250" s="46"/>
      <c r="G250" s="56"/>
      <c r="H250" s="56"/>
      <c r="I250" s="257"/>
    </row>
    <row r="251" spans="1:9">
      <c r="A251" s="55"/>
      <c r="B251" s="55"/>
      <c r="C251" s="55"/>
      <c r="D251" s="55"/>
      <c r="I251" s="55"/>
    </row>
    <row r="252" spans="1:9">
      <c r="A252" s="55"/>
      <c r="B252" s="55"/>
      <c r="C252" s="55"/>
      <c r="D252" s="55"/>
      <c r="E252" s="82" t="s">
        <v>21</v>
      </c>
      <c r="F252" s="185"/>
      <c r="G252" s="188"/>
      <c r="H252" s="189">
        <v>480</v>
      </c>
      <c r="I252" s="55"/>
    </row>
    <row r="253" spans="1:9">
      <c r="A253" s="55"/>
      <c r="B253" s="55"/>
      <c r="C253" s="55"/>
      <c r="D253" s="55"/>
      <c r="E253" s="23"/>
      <c r="F253" s="46"/>
      <c r="G253" s="55"/>
      <c r="H253" s="566"/>
      <c r="I253" s="55"/>
    </row>
    <row r="254" spans="1:9">
      <c r="A254" s="55"/>
      <c r="B254" s="55"/>
      <c r="C254" s="55"/>
      <c r="D254" s="55"/>
      <c r="E254" s="23"/>
      <c r="F254" s="46"/>
      <c r="G254" s="55"/>
      <c r="H254" s="566"/>
      <c r="I254" s="55"/>
    </row>
    <row r="255" spans="1:9">
      <c r="A255" s="55"/>
      <c r="B255" s="55"/>
      <c r="C255" s="55"/>
      <c r="D255" s="55"/>
      <c r="E255" s="23"/>
      <c r="F255" s="46"/>
      <c r="G255" s="55"/>
      <c r="H255" s="566"/>
      <c r="I255" s="55"/>
    </row>
    <row r="256" spans="1:9">
      <c r="A256" s="55"/>
      <c r="B256" s="55"/>
      <c r="C256" s="55"/>
      <c r="D256" s="55"/>
      <c r="E256" s="23"/>
      <c r="F256" s="46"/>
      <c r="G256" s="55"/>
      <c r="H256" s="566"/>
      <c r="I256" s="55"/>
    </row>
    <row r="257" spans="1:9">
      <c r="A257" s="55"/>
      <c r="B257" s="55"/>
      <c r="C257" s="55"/>
      <c r="D257" s="55"/>
      <c r="E257" s="114"/>
      <c r="F257" s="46"/>
      <c r="G257" s="55"/>
      <c r="H257" s="55"/>
      <c r="I257" s="55"/>
    </row>
    <row r="258" spans="1:9" ht="37.5">
      <c r="A258" s="39"/>
      <c r="B258" s="422" t="s">
        <v>611</v>
      </c>
      <c r="C258" s="50"/>
      <c r="D258" s="50"/>
      <c r="E258" s="41"/>
      <c r="F258" s="42"/>
      <c r="G258" s="41"/>
      <c r="H258" s="41"/>
      <c r="I258" s="41"/>
    </row>
    <row r="259" spans="1:9">
      <c r="A259" s="32"/>
      <c r="B259" s="32" t="s">
        <v>15</v>
      </c>
      <c r="C259" s="32"/>
      <c r="D259" s="32"/>
      <c r="E259" s="33" t="s">
        <v>0</v>
      </c>
      <c r="F259" s="97" t="s">
        <v>79</v>
      </c>
      <c r="G259" s="34" t="s">
        <v>346</v>
      </c>
      <c r="H259" s="38"/>
      <c r="I259" s="38"/>
    </row>
    <row r="260" spans="1:9">
      <c r="A260" s="55"/>
      <c r="B260" s="55"/>
      <c r="C260" s="55"/>
      <c r="D260" s="55"/>
      <c r="E260" s="16"/>
      <c r="F260" s="52" t="s">
        <v>120</v>
      </c>
      <c r="G260" s="46"/>
      <c r="H260" s="53"/>
      <c r="I260" s="46"/>
    </row>
    <row r="261" spans="1:9">
      <c r="A261" s="55"/>
      <c r="B261" s="55"/>
      <c r="C261" s="55"/>
      <c r="D261" s="55"/>
      <c r="E261" s="16" t="s">
        <v>3</v>
      </c>
      <c r="F261" s="16" t="s">
        <v>612</v>
      </c>
      <c r="G261" s="45">
        <v>2990</v>
      </c>
      <c r="H261" s="47"/>
      <c r="I261" s="55"/>
    </row>
    <row r="262" spans="1:9">
      <c r="A262" s="55"/>
      <c r="B262" s="55"/>
      <c r="C262" s="55"/>
      <c r="D262" s="55"/>
      <c r="E262" s="16"/>
      <c r="F262" s="16"/>
      <c r="G262" s="45"/>
      <c r="H262" s="47"/>
      <c r="I262" s="55"/>
    </row>
    <row r="263" spans="1:9">
      <c r="A263" s="55"/>
      <c r="B263" s="55"/>
      <c r="C263" s="55"/>
      <c r="D263" s="55"/>
      <c r="E263" s="16"/>
      <c r="F263" s="16"/>
      <c r="G263" s="45"/>
      <c r="H263" s="47"/>
      <c r="I263" s="55"/>
    </row>
    <row r="264" spans="1:9">
      <c r="A264" s="55"/>
      <c r="B264" s="55"/>
      <c r="C264" s="55"/>
      <c r="D264" s="55"/>
      <c r="E264" s="46"/>
      <c r="F264" s="46"/>
      <c r="G264" s="47"/>
      <c r="H264" s="47"/>
      <c r="I264" s="55"/>
    </row>
    <row r="265" spans="1:9">
      <c r="A265" s="55"/>
      <c r="B265" s="55"/>
      <c r="C265" s="55"/>
      <c r="D265" s="55"/>
      <c r="E265" s="176" t="s">
        <v>22</v>
      </c>
      <c r="F265" s="67"/>
      <c r="G265" s="67"/>
      <c r="H265" s="9"/>
      <c r="I265" s="55"/>
    </row>
    <row r="266" spans="1:9">
      <c r="A266" s="55"/>
      <c r="B266" s="55"/>
      <c r="C266" s="55"/>
      <c r="D266" s="55"/>
      <c r="E266" s="169"/>
      <c r="F266" s="67"/>
      <c r="G266" s="67"/>
      <c r="H266" s="9"/>
      <c r="I266" s="257"/>
    </row>
    <row r="267" spans="1:9">
      <c r="A267" s="55"/>
      <c r="B267" s="55"/>
      <c r="C267" s="55"/>
      <c r="D267" s="55"/>
      <c r="E267" s="81" t="s">
        <v>14</v>
      </c>
      <c r="F267" s="160"/>
      <c r="G267" s="160"/>
      <c r="H267" s="161">
        <v>540</v>
      </c>
      <c r="I267" s="55"/>
    </row>
    <row r="268" spans="1:9">
      <c r="A268" s="55"/>
      <c r="B268" s="55"/>
      <c r="C268" s="55"/>
      <c r="D268" s="55"/>
      <c r="E268" s="24"/>
      <c r="F268" s="67"/>
      <c r="G268" s="67"/>
      <c r="H268" s="143"/>
      <c r="I268" s="55"/>
    </row>
    <row r="269" spans="1:9">
      <c r="A269" s="55"/>
      <c r="B269" s="55"/>
      <c r="C269" s="55"/>
      <c r="D269" s="55"/>
      <c r="E269" s="24" t="s">
        <v>544</v>
      </c>
      <c r="F269" s="67"/>
      <c r="G269" s="67"/>
      <c r="H269" s="143"/>
      <c r="I269" s="55"/>
    </row>
    <row r="270" spans="1:9">
      <c r="A270" s="55"/>
      <c r="B270" s="55"/>
      <c r="C270" s="55"/>
      <c r="D270" s="55"/>
      <c r="E270" s="81" t="s">
        <v>630</v>
      </c>
      <c r="F270" s="185"/>
      <c r="G270" s="188"/>
      <c r="H270" s="161">
        <v>1190</v>
      </c>
      <c r="I270" s="55"/>
    </row>
    <row r="271" spans="1:9">
      <c r="A271" s="55"/>
      <c r="B271" s="55"/>
      <c r="C271" s="55"/>
      <c r="D271" s="55"/>
      <c r="E271" s="128"/>
      <c r="F271" s="46"/>
      <c r="G271" s="55"/>
      <c r="H271" s="55"/>
      <c r="I271" s="55"/>
    </row>
    <row r="272" spans="1:9">
      <c r="A272" s="55"/>
      <c r="B272" s="55"/>
      <c r="C272" s="55"/>
      <c r="D272" s="55"/>
      <c r="E272" s="128"/>
      <c r="F272" s="46"/>
      <c r="G272" s="55"/>
      <c r="H272" s="55"/>
      <c r="I272" s="55"/>
    </row>
    <row r="273" spans="1:9">
      <c r="A273" s="55"/>
      <c r="B273" s="55"/>
      <c r="C273" s="55"/>
      <c r="D273" s="55"/>
      <c r="E273" s="128"/>
      <c r="F273" s="46"/>
      <c r="G273" s="55"/>
      <c r="H273" s="55"/>
      <c r="I273" s="55"/>
    </row>
    <row r="274" spans="1:9">
      <c r="A274" s="55"/>
      <c r="B274" s="55"/>
      <c r="C274" s="55"/>
      <c r="D274" s="55"/>
      <c r="E274" s="128"/>
      <c r="F274" s="46"/>
      <c r="G274" s="55"/>
      <c r="H274" s="55"/>
      <c r="I274" s="55"/>
    </row>
    <row r="275" spans="1:9">
      <c r="A275" s="55"/>
      <c r="B275" s="55"/>
      <c r="C275" s="55"/>
      <c r="D275" s="55"/>
      <c r="E275" s="128"/>
      <c r="F275" s="46"/>
      <c r="G275" s="55"/>
      <c r="H275" s="55"/>
      <c r="I275" s="55"/>
    </row>
    <row r="276" spans="1:9" ht="37.5">
      <c r="A276" s="39"/>
      <c r="B276" s="422" t="s">
        <v>530</v>
      </c>
      <c r="C276" s="50"/>
      <c r="D276" s="50"/>
      <c r="E276" s="41"/>
      <c r="F276" s="42"/>
      <c r="G276" s="41"/>
      <c r="H276" s="41"/>
      <c r="I276" s="41"/>
    </row>
    <row r="277" spans="1:9">
      <c r="A277" s="32"/>
      <c r="B277" s="32" t="s">
        <v>15</v>
      </c>
      <c r="C277" s="32"/>
      <c r="D277" s="32"/>
      <c r="E277" s="33" t="s">
        <v>0</v>
      </c>
      <c r="F277" s="97" t="s">
        <v>79</v>
      </c>
      <c r="G277" s="34" t="s">
        <v>529</v>
      </c>
      <c r="H277" s="38"/>
      <c r="I277" s="38"/>
    </row>
    <row r="278" spans="1:9">
      <c r="A278" s="55"/>
      <c r="B278" s="55"/>
      <c r="C278" s="55"/>
      <c r="D278" s="55"/>
      <c r="E278" s="16"/>
      <c r="F278" s="52" t="s">
        <v>223</v>
      </c>
      <c r="G278" s="46"/>
      <c r="H278" s="53"/>
      <c r="I278" s="46"/>
    </row>
    <row r="279" spans="1:9">
      <c r="A279" s="55"/>
      <c r="B279" s="55"/>
      <c r="C279" s="55"/>
      <c r="D279" s="55"/>
      <c r="E279" s="16"/>
      <c r="F279" s="16" t="s">
        <v>528</v>
      </c>
      <c r="G279" s="45">
        <v>2950</v>
      </c>
      <c r="H279" s="47"/>
      <c r="I279" s="55"/>
    </row>
    <row r="280" spans="1:9">
      <c r="A280" s="55"/>
      <c r="B280" s="55"/>
      <c r="C280" s="55"/>
      <c r="D280" s="55"/>
      <c r="E280" s="16"/>
      <c r="F280" s="16"/>
      <c r="G280" s="45"/>
      <c r="H280" s="47"/>
      <c r="I280" s="55"/>
    </row>
    <row r="281" spans="1:9">
      <c r="A281" s="55"/>
      <c r="B281" s="55"/>
      <c r="C281" s="55"/>
      <c r="D281" s="55"/>
      <c r="E281" s="16"/>
      <c r="F281" s="16"/>
      <c r="G281" s="45"/>
      <c r="H281" s="47"/>
      <c r="I281" s="55"/>
    </row>
    <row r="282" spans="1:9">
      <c r="A282" s="55"/>
      <c r="B282" s="55"/>
      <c r="C282" s="55"/>
      <c r="D282" s="55"/>
      <c r="E282" s="46"/>
      <c r="F282" s="46"/>
      <c r="G282" s="47"/>
      <c r="H282" s="47"/>
      <c r="I282" s="55"/>
    </row>
    <row r="283" spans="1:9">
      <c r="A283" s="55"/>
      <c r="B283" s="55"/>
      <c r="C283" s="55"/>
      <c r="D283" s="55"/>
      <c r="E283" s="176" t="s">
        <v>22</v>
      </c>
      <c r="F283" s="67"/>
      <c r="G283" s="67"/>
      <c r="H283" s="9"/>
      <c r="I283" s="55"/>
    </row>
    <row r="284" spans="1:9">
      <c r="A284" s="55"/>
      <c r="B284" s="55"/>
      <c r="C284" s="55"/>
      <c r="D284" s="55"/>
      <c r="E284" s="169"/>
      <c r="F284" s="67"/>
      <c r="G284" s="67"/>
      <c r="H284" s="9"/>
      <c r="I284" s="257"/>
    </row>
    <row r="285" spans="1:9">
      <c r="A285" s="55"/>
      <c r="B285" s="55"/>
      <c r="C285" s="55"/>
      <c r="D285" s="55"/>
      <c r="E285" s="81" t="s">
        <v>14</v>
      </c>
      <c r="F285" s="160"/>
      <c r="G285" s="160"/>
      <c r="H285" s="161">
        <v>540</v>
      </c>
      <c r="I285" s="55"/>
    </row>
    <row r="286" spans="1:9">
      <c r="A286" s="55"/>
      <c r="B286" s="55"/>
      <c r="C286" s="55"/>
      <c r="D286" s="55"/>
      <c r="E286" s="24"/>
      <c r="F286" s="67"/>
      <c r="G286" s="67"/>
      <c r="H286" s="143"/>
      <c r="I286" s="55"/>
    </row>
    <row r="287" spans="1:9">
      <c r="A287" s="55"/>
      <c r="B287" s="55"/>
      <c r="C287" s="55"/>
      <c r="D287" s="55"/>
      <c r="E287" s="24" t="s">
        <v>544</v>
      </c>
      <c r="F287" s="67"/>
      <c r="G287" s="67"/>
      <c r="H287" s="143"/>
      <c r="I287" s="55"/>
    </row>
    <row r="288" spans="1:9">
      <c r="A288" s="55"/>
      <c r="B288" s="55"/>
      <c r="C288" s="55"/>
      <c r="D288" s="55"/>
      <c r="E288" s="81" t="s">
        <v>546</v>
      </c>
      <c r="F288" s="185"/>
      <c r="G288" s="188"/>
      <c r="H288" s="161">
        <v>1190</v>
      </c>
      <c r="I288" s="55"/>
    </row>
    <row r="289" spans="1:9">
      <c r="A289" s="55"/>
      <c r="B289" s="55"/>
      <c r="C289" s="55"/>
      <c r="D289" s="55"/>
      <c r="E289" s="128"/>
      <c r="F289" s="46"/>
      <c r="G289" s="55"/>
      <c r="H289" s="55"/>
      <c r="I289" s="55"/>
    </row>
    <row r="290" spans="1:9" ht="38.25" customHeight="1">
      <c r="A290" s="55"/>
      <c r="B290" s="55"/>
      <c r="C290" s="55"/>
      <c r="D290" s="55"/>
      <c r="E290" s="128"/>
      <c r="F290" s="46"/>
      <c r="G290" s="55"/>
      <c r="H290" s="55"/>
      <c r="I290" s="55"/>
    </row>
    <row r="291" spans="1:9" ht="37.5">
      <c r="A291" s="39"/>
      <c r="B291" s="422" t="s">
        <v>517</v>
      </c>
      <c r="C291" s="50"/>
      <c r="D291" s="50"/>
      <c r="E291" s="41"/>
      <c r="F291" s="42"/>
      <c r="G291" s="41"/>
      <c r="H291" s="41"/>
      <c r="I291" s="41"/>
    </row>
    <row r="292" spans="1:9">
      <c r="A292" s="32"/>
      <c r="B292" s="32" t="s">
        <v>15</v>
      </c>
      <c r="C292" s="32"/>
      <c r="D292" s="32"/>
      <c r="E292" s="33" t="s">
        <v>0</v>
      </c>
      <c r="F292" s="97" t="s">
        <v>79</v>
      </c>
      <c r="G292" s="34" t="s">
        <v>346</v>
      </c>
      <c r="H292" s="38"/>
      <c r="I292" s="38"/>
    </row>
    <row r="293" spans="1:9">
      <c r="A293" s="55"/>
      <c r="B293" s="55"/>
      <c r="C293" s="55"/>
      <c r="D293" s="55"/>
      <c r="E293" s="16"/>
      <c r="F293" s="52" t="s">
        <v>120</v>
      </c>
      <c r="G293" s="46"/>
      <c r="H293" s="53"/>
      <c r="I293" s="46"/>
    </row>
    <row r="294" spans="1:9">
      <c r="A294" s="55"/>
      <c r="B294" s="55"/>
      <c r="C294" s="55"/>
      <c r="D294" s="55"/>
      <c r="E294" s="16" t="s">
        <v>2</v>
      </c>
      <c r="F294" s="16" t="s">
        <v>533</v>
      </c>
      <c r="G294" s="45">
        <v>2380</v>
      </c>
      <c r="H294" s="47"/>
      <c r="I294" s="55"/>
    </row>
    <row r="295" spans="1:9">
      <c r="A295" s="55"/>
      <c r="B295" s="55"/>
      <c r="C295" s="55"/>
      <c r="D295" s="55"/>
      <c r="E295" s="16" t="s">
        <v>3</v>
      </c>
      <c r="F295" s="16" t="s">
        <v>534</v>
      </c>
      <c r="G295" s="45">
        <v>2890</v>
      </c>
      <c r="H295" s="47"/>
      <c r="I295" s="55"/>
    </row>
    <row r="296" spans="1:9">
      <c r="A296" s="55"/>
      <c r="B296" s="55"/>
      <c r="C296" s="55"/>
      <c r="D296" s="55"/>
      <c r="E296" s="16"/>
      <c r="F296" s="16"/>
      <c r="G296" s="45"/>
      <c r="H296" s="47"/>
      <c r="I296" s="55"/>
    </row>
    <row r="297" spans="1:9">
      <c r="A297" s="55"/>
      <c r="B297" s="55"/>
      <c r="C297" s="55"/>
      <c r="D297" s="55"/>
      <c r="E297" s="46"/>
      <c r="F297" s="46"/>
      <c r="G297" s="47"/>
      <c r="H297" s="47"/>
      <c r="I297" s="55"/>
    </row>
    <row r="298" spans="1:9">
      <c r="A298" s="55"/>
      <c r="B298" s="55"/>
      <c r="C298" s="55"/>
      <c r="D298" s="55"/>
      <c r="E298" s="176" t="s">
        <v>22</v>
      </c>
      <c r="F298" s="67"/>
      <c r="G298" s="67"/>
      <c r="H298" s="9"/>
      <c r="I298" s="55"/>
    </row>
    <row r="299" spans="1:9">
      <c r="A299" s="55"/>
      <c r="B299" s="55"/>
      <c r="C299" s="55"/>
      <c r="D299" s="55"/>
      <c r="E299" s="169"/>
      <c r="F299" s="67"/>
      <c r="G299" s="67"/>
      <c r="H299" s="9"/>
      <c r="I299" s="257"/>
    </row>
    <row r="300" spans="1:9">
      <c r="A300" s="55"/>
      <c r="B300" s="55"/>
      <c r="C300" s="55"/>
      <c r="D300" s="55"/>
      <c r="E300" s="81" t="s">
        <v>14</v>
      </c>
      <c r="F300" s="160"/>
      <c r="G300" s="160"/>
      <c r="H300" s="161">
        <v>540</v>
      </c>
      <c r="I300" s="55"/>
    </row>
    <row r="301" spans="1:9">
      <c r="A301" s="55"/>
      <c r="B301" s="55"/>
      <c r="C301" s="55"/>
      <c r="D301" s="55"/>
      <c r="E301" s="24"/>
      <c r="F301" s="67"/>
      <c r="G301" s="67"/>
      <c r="H301" s="143"/>
      <c r="I301" s="55"/>
    </row>
    <row r="302" spans="1:9">
      <c r="A302" s="55"/>
      <c r="B302" s="55"/>
      <c r="C302" s="55"/>
      <c r="D302" s="55"/>
      <c r="E302" s="24" t="s">
        <v>544</v>
      </c>
      <c r="F302" s="67"/>
      <c r="G302" s="67"/>
      <c r="H302" s="143"/>
      <c r="I302" s="55"/>
    </row>
    <row r="303" spans="1:9">
      <c r="A303" s="55"/>
      <c r="B303" s="55"/>
      <c r="C303" s="55"/>
      <c r="D303" s="55"/>
      <c r="E303" s="81" t="s">
        <v>545</v>
      </c>
      <c r="F303" s="185"/>
      <c r="G303" s="188"/>
      <c r="H303" s="161">
        <v>1190</v>
      </c>
      <c r="I303" s="55"/>
    </row>
    <row r="304" spans="1:9">
      <c r="A304" s="55"/>
      <c r="B304" s="55"/>
      <c r="C304" s="55"/>
      <c r="D304" s="55"/>
      <c r="E304" s="128"/>
      <c r="F304" s="46"/>
      <c r="G304" s="55"/>
      <c r="H304" s="55"/>
      <c r="I304" s="55"/>
    </row>
    <row r="305" spans="1:9" ht="37.5">
      <c r="A305" s="39"/>
      <c r="B305" s="25" t="s">
        <v>214</v>
      </c>
      <c r="C305" s="50"/>
      <c r="D305" s="50"/>
      <c r="E305" s="41"/>
      <c r="F305" s="42"/>
      <c r="G305" s="41"/>
      <c r="H305" s="41"/>
      <c r="I305" s="41"/>
    </row>
    <row r="306" spans="1:9">
      <c r="A306" s="32"/>
      <c r="B306" s="32" t="s">
        <v>29</v>
      </c>
      <c r="C306" s="32"/>
      <c r="D306" s="32"/>
      <c r="E306" s="33" t="s">
        <v>0</v>
      </c>
      <c r="F306" s="97" t="s">
        <v>79</v>
      </c>
      <c r="G306" s="33" t="s">
        <v>346</v>
      </c>
      <c r="H306" s="355" t="s">
        <v>439</v>
      </c>
      <c r="I306" s="355"/>
    </row>
    <row r="307" spans="1:9">
      <c r="E307" s="16"/>
      <c r="F307" s="52" t="s">
        <v>118</v>
      </c>
      <c r="G307" s="46"/>
      <c r="H307" s="218" t="s">
        <v>702</v>
      </c>
      <c r="I307" s="219"/>
    </row>
    <row r="308" spans="1:9">
      <c r="E308" s="16" t="s">
        <v>2</v>
      </c>
      <c r="F308" s="16" t="s">
        <v>73</v>
      </c>
      <c r="G308" s="45">
        <v>770</v>
      </c>
      <c r="H308" s="45">
        <v>1280</v>
      </c>
      <c r="I308" s="65"/>
    </row>
    <row r="309" spans="1:9">
      <c r="E309" s="16" t="s">
        <v>3</v>
      </c>
      <c r="F309" s="16" t="s">
        <v>74</v>
      </c>
      <c r="G309" s="45">
        <v>1200</v>
      </c>
      <c r="H309" s="45">
        <v>1990</v>
      </c>
      <c r="I309" s="65"/>
    </row>
    <row r="310" spans="1:9">
      <c r="E310" s="19" t="s">
        <v>4</v>
      </c>
      <c r="F310" s="16" t="s">
        <v>75</v>
      </c>
      <c r="G310" s="45">
        <v>1720</v>
      </c>
      <c r="H310" s="45">
        <v>2870</v>
      </c>
      <c r="I310" s="65"/>
    </row>
    <row r="311" spans="1:9">
      <c r="E311" s="19"/>
      <c r="F311" s="16"/>
      <c r="G311" s="45"/>
      <c r="H311" s="45"/>
      <c r="I311" s="44"/>
    </row>
    <row r="312" spans="1:9">
      <c r="E312" s="194"/>
      <c r="F312" s="16"/>
      <c r="G312" s="45"/>
      <c r="H312" s="45"/>
      <c r="I312" s="44"/>
    </row>
    <row r="313" spans="1:9">
      <c r="E313" s="22"/>
      <c r="F313" s="16"/>
      <c r="G313" s="45"/>
      <c r="H313" s="45"/>
      <c r="I313" s="44"/>
    </row>
    <row r="314" spans="1:9">
      <c r="E314" s="176" t="s">
        <v>22</v>
      </c>
    </row>
    <row r="315" spans="1:9">
      <c r="E315" s="114"/>
    </row>
    <row r="316" spans="1:9">
      <c r="I316" s="45"/>
    </row>
    <row r="317" spans="1:9">
      <c r="E317" s="82" t="s">
        <v>21</v>
      </c>
      <c r="F317" s="164"/>
      <c r="G317" s="79"/>
      <c r="H317" s="187">
        <v>340</v>
      </c>
      <c r="I317" s="45"/>
    </row>
    <row r="318" spans="1:9" ht="29.25" customHeight="1">
      <c r="E318" s="114"/>
      <c r="I318" s="45"/>
    </row>
    <row r="319" spans="1:9" ht="37.5">
      <c r="A319" s="39"/>
      <c r="B319" s="25" t="s">
        <v>214</v>
      </c>
      <c r="C319" s="50"/>
      <c r="D319" s="50"/>
      <c r="E319" s="41"/>
      <c r="F319" s="42"/>
      <c r="G319" s="41"/>
      <c r="H319" s="41"/>
      <c r="I319" s="41"/>
    </row>
    <row r="320" spans="1:9">
      <c r="A320" s="32"/>
      <c r="B320" s="32" t="s">
        <v>15</v>
      </c>
      <c r="C320" s="32"/>
      <c r="D320" s="32"/>
      <c r="E320" s="36" t="s">
        <v>0</v>
      </c>
      <c r="F320" s="139" t="s">
        <v>79</v>
      </c>
      <c r="G320" s="36" t="s">
        <v>346</v>
      </c>
      <c r="H320" s="355" t="s">
        <v>114</v>
      </c>
      <c r="I320" s="355"/>
    </row>
    <row r="321" spans="5:9">
      <c r="E321" s="16"/>
      <c r="F321" s="52" t="s">
        <v>118</v>
      </c>
      <c r="G321" s="46"/>
      <c r="H321" s="219" t="s">
        <v>219</v>
      </c>
      <c r="I321" s="219"/>
    </row>
    <row r="322" spans="5:9">
      <c r="E322" s="16" t="s">
        <v>2</v>
      </c>
      <c r="F322" s="16" t="s">
        <v>70</v>
      </c>
      <c r="G322" s="45">
        <v>900</v>
      </c>
      <c r="H322" s="45">
        <v>1600</v>
      </c>
      <c r="I322" s="45"/>
    </row>
    <row r="323" spans="5:9">
      <c r="E323" s="16" t="s">
        <v>3</v>
      </c>
      <c r="F323" s="16" t="s">
        <v>71</v>
      </c>
      <c r="G323" s="45">
        <v>1410</v>
      </c>
      <c r="H323" s="45">
        <v>2500</v>
      </c>
      <c r="I323" s="45"/>
    </row>
    <row r="324" spans="5:9">
      <c r="E324" s="16" t="s">
        <v>4</v>
      </c>
      <c r="F324" s="16" t="s">
        <v>72</v>
      </c>
      <c r="G324" s="45">
        <v>2030</v>
      </c>
      <c r="H324" s="45">
        <v>3600</v>
      </c>
      <c r="I324" s="45"/>
    </row>
    <row r="325" spans="5:9">
      <c r="E325" s="16"/>
      <c r="F325" s="16"/>
      <c r="G325" s="45"/>
      <c r="H325" s="45"/>
      <c r="I325" s="45"/>
    </row>
    <row r="326" spans="5:9">
      <c r="E326" s="194"/>
    </row>
    <row r="327" spans="5:9">
      <c r="E327" s="176" t="s">
        <v>22</v>
      </c>
    </row>
    <row r="328" spans="5:9">
      <c r="E328" s="114"/>
    </row>
    <row r="329" spans="5:9">
      <c r="E329" s="82" t="s">
        <v>717</v>
      </c>
      <c r="F329" s="164"/>
      <c r="G329" s="79"/>
      <c r="H329" s="187">
        <v>340</v>
      </c>
    </row>
    <row r="330" spans="5:9">
      <c r="E330" s="114"/>
    </row>
    <row r="331" spans="5:9">
      <c r="F331" s="14"/>
    </row>
    <row r="368" spans="6:6">
      <c r="F368" s="14"/>
    </row>
    <row r="369" spans="6:6">
      <c r="F369" s="14"/>
    </row>
    <row r="370" spans="6:6">
      <c r="F370" s="14"/>
    </row>
    <row r="371" spans="6:6">
      <c r="F371" s="14"/>
    </row>
    <row r="372" spans="6:6">
      <c r="F372" s="14"/>
    </row>
  </sheetData>
  <mergeCells count="18">
    <mergeCell ref="G181:G183"/>
    <mergeCell ref="H181:H183"/>
    <mergeCell ref="H126:I126"/>
    <mergeCell ref="H135:I135"/>
    <mergeCell ref="H136:I136"/>
    <mergeCell ref="H137:I137"/>
    <mergeCell ref="H138:I138"/>
    <mergeCell ref="H139:I139"/>
    <mergeCell ref="A1:I1"/>
    <mergeCell ref="H122:I122"/>
    <mergeCell ref="H123:I123"/>
    <mergeCell ref="H124:I124"/>
    <mergeCell ref="H125:I125"/>
    <mergeCell ref="H105:I105"/>
    <mergeCell ref="H106:I106"/>
    <mergeCell ref="H107:I107"/>
    <mergeCell ref="H108:I108"/>
    <mergeCell ref="H109:I109"/>
  </mergeCells>
  <phoneticPr fontId="8" type="noConversion"/>
  <printOptions horizontalCentered="1"/>
  <pageMargins left="0.6692913385826772" right="0.6692913385826772" top="0.79000000000000015" bottom="0.79000000000000015" header="0.39000000000000007" footer="0.39000000000000007"/>
  <pageSetup paperSize="9" scale="38" fitToHeight="5" orientation="portrait" r:id="rId1"/>
  <headerFooter>
    <oddHeader>&amp;L&amp;"Calibri (Body),Regular"&amp;16Tom Faulkner UK Retail Price List - 2022
&amp;R&amp;"Calibri (Body),Regular"&amp;16Cocktail/Side Tables</oddHeader>
    <oddFooter>&amp;L&amp;"Calibri (Body),Regular"&amp;16Prices do not include delivery and installation.&amp;R&amp;"Calibri (Body),Regular"&amp;16&amp;P</oddFooter>
  </headerFooter>
  <drawing r:id="rId2"/>
  <extLst>
    <ext xmlns:mx="http://schemas.microsoft.com/office/mac/excel/2008/main" uri="{64002731-A6B0-56B0-2670-7721B7C09600}">
      <mx:PLV Mode="1" OnePage="0" WScale="38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73776-37A6-4FEA-9B2A-32171E3C272D}">
  <sheetPr codeName="Sheet35">
    <tabColor rgb="FF7030A0"/>
  </sheetPr>
  <dimension ref="A1:I375"/>
  <sheetViews>
    <sheetView showGridLines="0" view="pageLayout" zoomScale="55" zoomScaleNormal="120" zoomScalePageLayoutView="55" workbookViewId="0">
      <selection activeCell="H304" sqref="H304"/>
    </sheetView>
  </sheetViews>
  <sheetFormatPr defaultColWidth="11" defaultRowHeight="26.25"/>
  <cols>
    <col min="1" max="1" width="3.5" style="14" customWidth="1"/>
    <col min="2" max="2" width="14" style="14" bestFit="1" customWidth="1"/>
    <col min="3" max="3" width="22.125" style="14" bestFit="1" customWidth="1"/>
    <col min="4" max="4" width="18.625" style="14" customWidth="1"/>
    <col min="5" max="5" width="10.625" style="14" customWidth="1"/>
    <col min="6" max="6" width="22.625" style="19" customWidth="1"/>
    <col min="7" max="7" width="39.625" style="14" customWidth="1"/>
    <col min="8" max="8" width="38.125" style="14" customWidth="1"/>
    <col min="9" max="9" width="38.625" style="14" customWidth="1"/>
    <col min="10" max="16384" width="11" style="14"/>
  </cols>
  <sheetData>
    <row r="1" spans="1:9" ht="36">
      <c r="A1" s="696" t="s">
        <v>206</v>
      </c>
      <c r="B1" s="696"/>
      <c r="C1" s="696"/>
      <c r="D1" s="696"/>
      <c r="E1" s="696"/>
      <c r="F1" s="696"/>
      <c r="G1" s="696"/>
      <c r="H1" s="696"/>
      <c r="I1" s="696"/>
    </row>
    <row r="2" spans="1:9">
      <c r="A2" s="19"/>
      <c r="B2" s="19"/>
      <c r="C2" s="19"/>
      <c r="D2" s="19"/>
      <c r="E2" s="19"/>
      <c r="G2" s="19"/>
      <c r="H2" s="19"/>
      <c r="I2" s="19"/>
    </row>
    <row r="3" spans="1:9" ht="49.35" customHeight="1">
      <c r="A3" s="39" t="s">
        <v>23</v>
      </c>
      <c r="B3" s="25" t="s">
        <v>208</v>
      </c>
      <c r="C3" s="50"/>
      <c r="D3" s="50"/>
      <c r="E3" s="41"/>
      <c r="F3" s="42"/>
      <c r="G3" s="41"/>
      <c r="H3" s="41"/>
      <c r="I3" s="41"/>
    </row>
    <row r="4" spans="1:9" ht="25.35" customHeight="1">
      <c r="A4" s="26"/>
      <c r="B4" s="26" t="s">
        <v>29</v>
      </c>
      <c r="C4" s="26"/>
      <c r="D4" s="26"/>
      <c r="E4" s="28" t="s">
        <v>0</v>
      </c>
      <c r="F4" s="136" t="s">
        <v>79</v>
      </c>
      <c r="G4" s="28" t="s">
        <v>341</v>
      </c>
      <c r="H4" s="266" t="s">
        <v>439</v>
      </c>
      <c r="I4" s="38"/>
    </row>
    <row r="5" spans="1:9">
      <c r="E5" s="16"/>
      <c r="F5" s="52" t="s">
        <v>118</v>
      </c>
      <c r="G5" s="48"/>
      <c r="H5" s="218" t="s">
        <v>697</v>
      </c>
      <c r="I5" s="16"/>
    </row>
    <row r="6" spans="1:9">
      <c r="E6" s="16" t="s">
        <v>2</v>
      </c>
      <c r="F6" s="16" t="s">
        <v>73</v>
      </c>
      <c r="G6" s="45">
        <f>ROUNDUP((('UK-R-Side Tables'!G6)/1.59)/10,0)*10</f>
        <v>570</v>
      </c>
      <c r="H6" s="45">
        <f>ROUNDUP((('UK-R-Side Tables'!H6)/1.59)/10,0)*10</f>
        <v>890</v>
      </c>
      <c r="I6" s="18"/>
    </row>
    <row r="7" spans="1:9">
      <c r="E7" s="16" t="s">
        <v>3</v>
      </c>
      <c r="F7" s="16" t="s">
        <v>74</v>
      </c>
      <c r="G7" s="45">
        <f>ROUNDUP((('UK-R-Side Tables'!G7)/1.59)/10,0)*10</f>
        <v>890</v>
      </c>
      <c r="H7" s="45">
        <f>ROUNDUP((('UK-R-Side Tables'!H7)/1.59)/10,0)*10</f>
        <v>1380</v>
      </c>
      <c r="I7" s="18"/>
    </row>
    <row r="8" spans="1:9">
      <c r="E8" s="16" t="s">
        <v>4</v>
      </c>
      <c r="F8" s="16" t="s">
        <v>75</v>
      </c>
      <c r="G8" s="45">
        <f>ROUNDUP((('UK-R-Side Tables'!G8)/1.59)/10,0)*10</f>
        <v>1270</v>
      </c>
      <c r="H8" s="45">
        <f>ROUNDUP((('UK-R-Side Tables'!H8)/1.59)/10,0)*10</f>
        <v>1990</v>
      </c>
      <c r="I8" s="18"/>
    </row>
    <row r="9" spans="1:9">
      <c r="E9" s="16"/>
      <c r="F9" s="16"/>
      <c r="G9" s="45"/>
      <c r="H9" s="58"/>
      <c r="I9" s="18"/>
    </row>
    <row r="10" spans="1:9">
      <c r="E10" s="16"/>
      <c r="F10" s="16"/>
      <c r="G10" s="45"/>
      <c r="H10" s="45"/>
      <c r="I10" s="18"/>
    </row>
    <row r="11" spans="1:9">
      <c r="E11" s="16"/>
    </row>
    <row r="12" spans="1:9">
      <c r="E12" s="176" t="s">
        <v>22</v>
      </c>
      <c r="F12" s="16"/>
      <c r="G12" s="20"/>
      <c r="H12" s="20"/>
      <c r="I12" s="44"/>
    </row>
    <row r="13" spans="1:9">
      <c r="E13" s="114"/>
    </row>
    <row r="15" spans="1:9">
      <c r="E15" s="82" t="s">
        <v>14</v>
      </c>
      <c r="F15" s="164"/>
      <c r="G15" s="79"/>
      <c r="H15" s="190">
        <f>ROUNDUP((('UK-R-Side Tables'!H15)/1.59)/10,0)*10</f>
        <v>260</v>
      </c>
    </row>
    <row r="16" spans="1:9">
      <c r="E16" s="114"/>
    </row>
    <row r="17" spans="1:9">
      <c r="I17" s="98"/>
    </row>
    <row r="18" spans="1:9">
      <c r="E18" s="81" t="s">
        <v>78</v>
      </c>
      <c r="F18" s="164"/>
      <c r="G18" s="79"/>
      <c r="H18" s="190">
        <f>ROUNDUP((('UK-R-Side Tables'!H18)/1.59)/10,0)*10</f>
        <v>680</v>
      </c>
      <c r="I18" s="98"/>
    </row>
    <row r="19" spans="1:9">
      <c r="E19" s="24"/>
      <c r="H19" s="45"/>
      <c r="I19" s="98"/>
    </row>
    <row r="20" spans="1:9">
      <c r="E20" s="24"/>
      <c r="H20" s="45"/>
      <c r="I20" s="98"/>
    </row>
    <row r="21" spans="1:9">
      <c r="E21" s="24"/>
      <c r="H21" s="45"/>
      <c r="I21" s="98"/>
    </row>
    <row r="22" spans="1:9">
      <c r="E22" s="24"/>
      <c r="H22" s="45"/>
      <c r="I22" s="98"/>
    </row>
    <row r="23" spans="1:9" customFormat="1" ht="48.75">
      <c r="A23" s="2" t="s">
        <v>23</v>
      </c>
      <c r="B23" s="354" t="s">
        <v>312</v>
      </c>
      <c r="C23" s="3"/>
      <c r="D23" s="3"/>
      <c r="E23" s="3"/>
      <c r="F23" s="117"/>
      <c r="G23" s="71"/>
      <c r="H23" s="71"/>
      <c r="I23" s="41"/>
    </row>
    <row r="24" spans="1:9" s="69" customFormat="1">
      <c r="A24" s="26"/>
      <c r="B24" s="26" t="s">
        <v>29</v>
      </c>
      <c r="C24" s="26"/>
      <c r="D24" s="26"/>
      <c r="E24" s="139" t="s">
        <v>47</v>
      </c>
      <c r="F24" s="215" t="s">
        <v>94</v>
      </c>
      <c r="G24" s="140" t="s">
        <v>346</v>
      </c>
      <c r="H24" s="266" t="s">
        <v>320</v>
      </c>
      <c r="I24" s="38"/>
    </row>
    <row r="25" spans="1:9" customFormat="1">
      <c r="A25" s="1"/>
      <c r="B25" s="14"/>
      <c r="C25" s="14"/>
      <c r="D25" s="14"/>
      <c r="E25" s="167"/>
      <c r="F25" s="167" t="s">
        <v>118</v>
      </c>
      <c r="G25" s="167"/>
      <c r="H25" s="218"/>
      <c r="I25" s="98"/>
    </row>
    <row r="26" spans="1:9" customFormat="1">
      <c r="A26" s="1"/>
      <c r="B26" s="14"/>
      <c r="C26" s="14"/>
      <c r="D26" s="14"/>
      <c r="E26" s="150" t="s">
        <v>3</v>
      </c>
      <c r="F26" s="150" t="s">
        <v>286</v>
      </c>
      <c r="G26" s="45">
        <f>ROUNDUP((('UK-R-Side Tables'!G26)/1.59)/10,0)*10</f>
        <v>1090</v>
      </c>
      <c r="H26" s="45">
        <f>ROUNDUP((('UK-R-Side Tables'!H26)/1.59)/10,0)*10</f>
        <v>1640</v>
      </c>
      <c r="I26" s="98"/>
    </row>
    <row r="27" spans="1:9" customFormat="1">
      <c r="A27" s="1"/>
      <c r="B27" s="14"/>
      <c r="C27" s="14"/>
      <c r="D27" s="14"/>
      <c r="E27" s="48" t="s">
        <v>4</v>
      </c>
      <c r="F27" s="150" t="s">
        <v>75</v>
      </c>
      <c r="G27" s="45">
        <f>ROUNDUP((('UK-R-Side Tables'!G27)/1.59)/10,0)*10</f>
        <v>1200</v>
      </c>
      <c r="H27" s="45">
        <f>ROUNDUP((('UK-R-Side Tables'!H27)/1.59)/10,0)*10</f>
        <v>1870</v>
      </c>
      <c r="I27" s="98"/>
    </row>
    <row r="28" spans="1:9" customFormat="1">
      <c r="A28" s="1"/>
      <c r="B28" s="14"/>
      <c r="C28" s="14"/>
      <c r="D28" s="14"/>
      <c r="E28" s="48"/>
      <c r="F28" s="150"/>
      <c r="G28" s="213"/>
      <c r="H28" s="213"/>
      <c r="I28" s="98"/>
    </row>
    <row r="29" spans="1:9" customFormat="1">
      <c r="A29" s="1"/>
      <c r="B29" s="14"/>
      <c r="C29" s="14"/>
      <c r="D29" s="14"/>
      <c r="E29" s="48"/>
      <c r="F29" s="150"/>
      <c r="G29" s="213"/>
      <c r="H29" s="213"/>
      <c r="I29" s="98"/>
    </row>
    <row r="30" spans="1:9" customFormat="1">
      <c r="A30" s="1"/>
      <c r="B30" s="14"/>
      <c r="C30" s="14"/>
      <c r="D30" s="14"/>
      <c r="E30" s="210" t="s">
        <v>269</v>
      </c>
      <c r="F30" s="150"/>
      <c r="G30" s="213"/>
      <c r="H30" s="213"/>
      <c r="I30" s="98"/>
    </row>
    <row r="31" spans="1:9" customFormat="1" ht="25.35" customHeight="1">
      <c r="B31" s="14"/>
      <c r="C31" s="14"/>
      <c r="D31" s="14"/>
      <c r="E31" s="272"/>
      <c r="F31" s="150"/>
      <c r="G31" s="150"/>
      <c r="H31" s="150"/>
      <c r="I31" s="98"/>
    </row>
    <row r="32" spans="1:9" customFormat="1" ht="25.35" customHeight="1">
      <c r="B32" s="14"/>
      <c r="C32" s="14"/>
      <c r="D32" s="14"/>
      <c r="E32" s="168"/>
      <c r="F32" s="150"/>
      <c r="G32" s="150"/>
      <c r="H32" s="150"/>
      <c r="I32" s="98"/>
    </row>
    <row r="33" spans="1:9" customFormat="1" ht="25.35" customHeight="1">
      <c r="B33" s="14"/>
      <c r="C33" s="14"/>
      <c r="D33" s="14"/>
      <c r="E33" s="82" t="s">
        <v>14</v>
      </c>
      <c r="F33" s="164"/>
      <c r="G33" s="79"/>
      <c r="H33" s="190">
        <f>ROUNDUP((('UK-R-Side Tables'!H33)/1.59)/10,0)*10</f>
        <v>340</v>
      </c>
      <c r="I33" s="98"/>
    </row>
    <row r="34" spans="1:9" customFormat="1" ht="24.75" customHeight="1">
      <c r="B34" s="14"/>
      <c r="C34" s="14"/>
      <c r="D34" s="14"/>
      <c r="E34" s="8"/>
      <c r="F34" s="170"/>
      <c r="G34" s="170"/>
      <c r="H34" s="170"/>
      <c r="I34" s="98"/>
    </row>
    <row r="35" spans="1:9" customFormat="1" ht="100.35" customHeight="1">
      <c r="B35" s="14"/>
      <c r="C35" s="14"/>
      <c r="D35" s="14"/>
      <c r="E35" s="64"/>
      <c r="F35" s="150"/>
      <c r="G35" s="150"/>
      <c r="H35" s="267"/>
      <c r="I35" s="98"/>
    </row>
    <row r="36" spans="1:9" customFormat="1" ht="25.35" customHeight="1">
      <c r="E36" s="129"/>
      <c r="F36" s="9"/>
      <c r="G36" s="119"/>
      <c r="H36" s="120"/>
      <c r="I36" s="263"/>
    </row>
    <row r="37" spans="1:9" customFormat="1" ht="48.75">
      <c r="A37" s="2" t="s">
        <v>23</v>
      </c>
      <c r="B37" s="354" t="s">
        <v>312</v>
      </c>
      <c r="C37" s="3"/>
      <c r="D37" s="3"/>
      <c r="E37" s="3"/>
      <c r="F37" s="117"/>
      <c r="G37" s="71"/>
      <c r="H37" s="71"/>
      <c r="I37" s="41"/>
    </row>
    <row r="38" spans="1:9" s="69" customFormat="1">
      <c r="A38" s="26"/>
      <c r="B38" s="26" t="s">
        <v>436</v>
      </c>
      <c r="C38" s="26"/>
      <c r="D38" s="26"/>
      <c r="E38" s="139" t="s">
        <v>47</v>
      </c>
      <c r="F38" s="215" t="s">
        <v>94</v>
      </c>
      <c r="G38" s="140" t="s">
        <v>346</v>
      </c>
      <c r="H38" s="266" t="s">
        <v>320</v>
      </c>
      <c r="I38" s="38"/>
    </row>
    <row r="39" spans="1:9" customFormat="1">
      <c r="A39" s="1"/>
      <c r="B39" s="14"/>
      <c r="C39" s="14"/>
      <c r="D39" s="14"/>
      <c r="E39" s="167"/>
      <c r="F39" s="167" t="s">
        <v>118</v>
      </c>
      <c r="G39" s="167"/>
      <c r="H39" s="218"/>
      <c r="I39" s="98"/>
    </row>
    <row r="40" spans="1:9" customFormat="1">
      <c r="A40" s="1"/>
      <c r="B40" s="14"/>
      <c r="C40" s="14"/>
      <c r="D40" s="14"/>
      <c r="E40" s="150" t="s">
        <v>3</v>
      </c>
      <c r="F40" s="150" t="s">
        <v>437</v>
      </c>
      <c r="G40" s="45">
        <f>ROUNDUP((('UK-R-Side Tables'!G40)/1.59)/10,0)*10</f>
        <v>1090</v>
      </c>
      <c r="H40" s="45">
        <f>ROUNDUP((('UK-R-Side Tables'!H40)/1.59)/10,0)*10</f>
        <v>1620</v>
      </c>
      <c r="I40" s="98"/>
    </row>
    <row r="41" spans="1:9" customFormat="1">
      <c r="A41" s="1"/>
      <c r="B41" s="14"/>
      <c r="C41" s="14"/>
      <c r="D41" s="14"/>
      <c r="E41" s="48" t="s">
        <v>4</v>
      </c>
      <c r="F41" s="150" t="s">
        <v>135</v>
      </c>
      <c r="G41" s="45">
        <f>ROUNDUP((('UK-R-Side Tables'!G41)/1.59)/10,0)*10</f>
        <v>1150</v>
      </c>
      <c r="H41" s="45">
        <f>ROUNDUP((('UK-R-Side Tables'!H41)/1.59)/10,0)*10</f>
        <v>1810</v>
      </c>
      <c r="I41" s="98"/>
    </row>
    <row r="42" spans="1:9" customFormat="1">
      <c r="A42" s="1"/>
      <c r="B42" s="14"/>
      <c r="C42" s="14"/>
      <c r="D42" s="14"/>
      <c r="E42" s="48"/>
      <c r="F42" s="150"/>
      <c r="G42" s="213"/>
      <c r="H42" s="213"/>
      <c r="I42" s="98"/>
    </row>
    <row r="43" spans="1:9" customFormat="1">
      <c r="A43" s="1"/>
      <c r="B43" s="14"/>
      <c r="C43" s="14"/>
      <c r="D43" s="14"/>
      <c r="E43" s="48"/>
      <c r="F43" s="150"/>
      <c r="G43" s="213"/>
      <c r="H43" s="213"/>
      <c r="I43" s="98"/>
    </row>
    <row r="44" spans="1:9" customFormat="1">
      <c r="A44" s="1"/>
      <c r="B44" s="14"/>
      <c r="C44" s="14"/>
      <c r="D44" s="14"/>
      <c r="E44" s="210" t="s">
        <v>269</v>
      </c>
      <c r="F44" s="150"/>
      <c r="G44" s="213"/>
      <c r="H44" s="213"/>
      <c r="I44" s="98"/>
    </row>
    <row r="45" spans="1:9" customFormat="1" ht="25.35" customHeight="1">
      <c r="B45" s="14"/>
      <c r="C45" s="14"/>
      <c r="D45" s="14"/>
      <c r="E45" s="272"/>
      <c r="F45" s="150"/>
      <c r="G45" s="150"/>
      <c r="H45" s="150"/>
      <c r="I45" s="98"/>
    </row>
    <row r="46" spans="1:9" customFormat="1" ht="25.35" customHeight="1">
      <c r="B46" s="14"/>
      <c r="C46" s="14"/>
      <c r="D46" s="14"/>
      <c r="E46" s="168"/>
      <c r="F46" s="150"/>
      <c r="G46" s="150"/>
      <c r="H46" s="150"/>
      <c r="I46" s="98"/>
    </row>
    <row r="47" spans="1:9" customFormat="1" ht="25.35" customHeight="1">
      <c r="B47" s="14"/>
      <c r="C47" s="14"/>
      <c r="D47" s="14"/>
      <c r="E47" s="82" t="s">
        <v>14</v>
      </c>
      <c r="F47" s="164"/>
      <c r="G47" s="79"/>
      <c r="H47" s="190">
        <f>ROUNDUP((('UK-R-Side Tables'!H47)/1.59)/10,0)*10</f>
        <v>340</v>
      </c>
      <c r="I47" s="98"/>
    </row>
    <row r="48" spans="1:9" customFormat="1" ht="100.35" customHeight="1">
      <c r="B48" s="14"/>
      <c r="C48" s="14"/>
      <c r="D48" s="14"/>
      <c r="E48" s="169"/>
      <c r="F48" s="170"/>
      <c r="G48" s="170"/>
      <c r="H48" s="150"/>
      <c r="I48" s="98"/>
    </row>
    <row r="49" spans="1:9" customFormat="1" ht="24.75" customHeight="1">
      <c r="B49" s="14"/>
      <c r="C49" s="14"/>
      <c r="D49" s="14"/>
      <c r="E49" s="8"/>
      <c r="F49" s="170"/>
      <c r="G49" s="170"/>
      <c r="H49" s="170"/>
      <c r="I49" s="98"/>
    </row>
    <row r="50" spans="1:9" customFormat="1" ht="25.35" customHeight="1">
      <c r="B50" s="14"/>
      <c r="C50" s="14"/>
      <c r="D50" s="14"/>
      <c r="E50" s="64"/>
      <c r="F50" s="150"/>
      <c r="G50" s="150"/>
      <c r="H50" s="267"/>
      <c r="I50" s="98"/>
    </row>
    <row r="51" spans="1:9" customFormat="1" ht="25.35" customHeight="1">
      <c r="E51" s="129"/>
      <c r="F51" s="9"/>
      <c r="G51" s="119"/>
      <c r="H51" s="120"/>
      <c r="I51" s="263"/>
    </row>
    <row r="52" spans="1:9" s="234" customFormat="1" ht="57" customHeight="1">
      <c r="A52" s="268" t="s">
        <v>23</v>
      </c>
      <c r="B52" s="25" t="s">
        <v>207</v>
      </c>
      <c r="C52" s="3"/>
      <c r="D52" s="4"/>
      <c r="E52" s="269"/>
      <c r="F52" s="113"/>
      <c r="G52" s="269"/>
      <c r="H52" s="269"/>
      <c r="I52" s="41"/>
    </row>
    <row r="53" spans="1:9">
      <c r="A53" s="26"/>
      <c r="B53" s="26" t="s">
        <v>29</v>
      </c>
      <c r="C53" s="26"/>
      <c r="D53" s="26"/>
      <c r="E53" s="28" t="s">
        <v>0</v>
      </c>
      <c r="F53" s="136" t="s">
        <v>79</v>
      </c>
      <c r="G53" s="271" t="s">
        <v>464</v>
      </c>
      <c r="H53" s="96"/>
      <c r="I53" s="38"/>
    </row>
    <row r="54" spans="1:9">
      <c r="E54" s="16"/>
      <c r="F54" s="52" t="s">
        <v>119</v>
      </c>
      <c r="G54" s="48"/>
      <c r="H54" s="54"/>
      <c r="I54" s="16"/>
    </row>
    <row r="55" spans="1:9">
      <c r="E55" s="16" t="s">
        <v>3</v>
      </c>
      <c r="F55" s="16" t="s">
        <v>189</v>
      </c>
      <c r="G55" s="45">
        <f>ROUNDUP((('UK-R-Side Tables'!G55)/1.59)/10,0)*10</f>
        <v>1840</v>
      </c>
      <c r="H55" s="45"/>
      <c r="I55" s="18"/>
    </row>
    <row r="56" spans="1:9">
      <c r="E56" s="16" t="s">
        <v>4</v>
      </c>
      <c r="F56" s="16" t="s">
        <v>190</v>
      </c>
      <c r="G56" s="45">
        <f>ROUNDUP((('UK-R-Side Tables'!G56)/1.59)/10,0)*10</f>
        <v>1940</v>
      </c>
      <c r="H56" s="45"/>
      <c r="I56" s="18"/>
    </row>
    <row r="57" spans="1:9">
      <c r="E57" s="16"/>
      <c r="F57" s="16"/>
      <c r="G57" s="45"/>
      <c r="H57" s="45"/>
      <c r="I57" s="18"/>
    </row>
    <row r="58" spans="1:9">
      <c r="E58" s="16"/>
      <c r="F58" s="16"/>
      <c r="G58" s="45"/>
      <c r="H58" s="45"/>
      <c r="I58" s="18"/>
    </row>
    <row r="59" spans="1:9">
      <c r="E59" s="176" t="s">
        <v>22</v>
      </c>
    </row>
    <row r="60" spans="1:9">
      <c r="E60" s="114"/>
      <c r="F60" s="16"/>
      <c r="G60" s="20"/>
      <c r="H60" s="20"/>
      <c r="I60" s="44"/>
    </row>
    <row r="61" spans="1:9">
      <c r="E61" s="79" t="s">
        <v>14</v>
      </c>
      <c r="F61" s="164"/>
      <c r="G61" s="79"/>
      <c r="H61" s="187">
        <f>ROUNDUP((('UK-R-Side Tables'!H61)/1.59)/10,0)*10</f>
        <v>340</v>
      </c>
    </row>
    <row r="62" spans="1:9">
      <c r="E62" s="23"/>
      <c r="H62" s="45"/>
    </row>
    <row r="63" spans="1:9">
      <c r="E63" s="114"/>
    </row>
    <row r="64" spans="1:9">
      <c r="E64" s="114"/>
    </row>
    <row r="65" spans="1:9">
      <c r="A65" s="26"/>
      <c r="B65" s="26" t="s">
        <v>46</v>
      </c>
      <c r="C65" s="26"/>
      <c r="D65" s="26"/>
      <c r="E65" s="28"/>
      <c r="F65" s="136" t="s">
        <v>79</v>
      </c>
      <c r="G65" s="271" t="s">
        <v>464</v>
      </c>
      <c r="H65" s="96"/>
      <c r="I65" s="38"/>
    </row>
    <row r="66" spans="1:9">
      <c r="E66" s="16"/>
      <c r="F66" s="52" t="s">
        <v>119</v>
      </c>
      <c r="G66" s="48"/>
      <c r="H66" s="54"/>
      <c r="I66" s="16"/>
    </row>
    <row r="67" spans="1:9">
      <c r="E67" s="16"/>
      <c r="F67" s="16" t="s">
        <v>637</v>
      </c>
      <c r="G67" s="45">
        <f>ROUNDUP((('UK-R-Side Tables'!G67)/1.59)/10,0)*10</f>
        <v>2200</v>
      </c>
      <c r="H67" s="45"/>
      <c r="I67" s="18"/>
    </row>
    <row r="68" spans="1:9">
      <c r="E68" s="16"/>
      <c r="F68" s="16"/>
      <c r="G68" s="45"/>
      <c r="H68" s="45"/>
      <c r="I68" s="18"/>
    </row>
    <row r="69" spans="1:9">
      <c r="E69" s="16"/>
      <c r="F69" s="16"/>
      <c r="G69" s="45"/>
      <c r="H69" s="45"/>
      <c r="I69" s="18"/>
    </row>
    <row r="70" spans="1:9">
      <c r="E70" s="16"/>
      <c r="F70" s="16"/>
      <c r="G70" s="45"/>
      <c r="H70" s="45"/>
      <c r="I70" s="18"/>
    </row>
    <row r="71" spans="1:9">
      <c r="E71" s="176" t="s">
        <v>22</v>
      </c>
    </row>
    <row r="72" spans="1:9">
      <c r="E72" s="114"/>
      <c r="F72" s="16"/>
      <c r="G72" s="20"/>
      <c r="H72" s="20"/>
      <c r="I72" s="44"/>
    </row>
    <row r="73" spans="1:9">
      <c r="E73" s="79" t="s">
        <v>14</v>
      </c>
      <c r="F73" s="164"/>
      <c r="G73" s="79"/>
      <c r="H73" s="187">
        <f>ROUNDUP((('UK-R-Side Tables'!H73)/1.59)/10,0)*10</f>
        <v>340</v>
      </c>
      <c r="I73" s="134"/>
    </row>
    <row r="74" spans="1:9">
      <c r="E74" s="23"/>
      <c r="H74" s="45"/>
    </row>
    <row r="75" spans="1:9">
      <c r="E75" s="114"/>
    </row>
    <row r="76" spans="1:9" s="234" customFormat="1" ht="57" customHeight="1">
      <c r="A76" s="268" t="s">
        <v>23</v>
      </c>
      <c r="B76" s="25" t="s">
        <v>608</v>
      </c>
      <c r="C76" s="3"/>
      <c r="D76" s="4"/>
      <c r="E76" s="269"/>
      <c r="F76" s="113"/>
      <c r="G76" s="269"/>
      <c r="H76" s="269"/>
      <c r="I76" s="41"/>
    </row>
    <row r="77" spans="1:9">
      <c r="A77" s="26"/>
      <c r="B77" s="26"/>
      <c r="C77" s="26"/>
      <c r="D77" s="26"/>
      <c r="E77" s="28" t="s">
        <v>0</v>
      </c>
      <c r="F77" s="136" t="s">
        <v>79</v>
      </c>
      <c r="G77" s="271" t="s">
        <v>598</v>
      </c>
      <c r="H77" s="96"/>
      <c r="I77" s="38"/>
    </row>
    <row r="78" spans="1:9">
      <c r="E78" s="16"/>
      <c r="F78" s="52" t="s">
        <v>119</v>
      </c>
      <c r="G78" s="48"/>
      <c r="H78" s="54"/>
      <c r="I78" s="16"/>
    </row>
    <row r="79" spans="1:9">
      <c r="E79" s="16" t="s">
        <v>2</v>
      </c>
      <c r="F79" s="16" t="s">
        <v>605</v>
      </c>
      <c r="G79" s="45">
        <f>ROUNDUP((('UK-R-Side Tables'!G80)/1.59)/10,0)*10</f>
        <v>2070</v>
      </c>
      <c r="H79" s="45"/>
      <c r="I79" s="18"/>
    </row>
    <row r="80" spans="1:9">
      <c r="E80" s="16" t="s">
        <v>3</v>
      </c>
      <c r="F80" s="16" t="s">
        <v>606</v>
      </c>
      <c r="G80" s="45">
        <f>ROUNDUP((('UK-R-Side Tables'!G81)/1.59)/10,0)*10</f>
        <v>2540</v>
      </c>
      <c r="H80" s="45"/>
      <c r="I80" s="18"/>
    </row>
    <row r="81" spans="1:9">
      <c r="E81" s="16"/>
      <c r="F81" s="16"/>
      <c r="G81" s="45"/>
      <c r="H81" s="45"/>
      <c r="I81" s="18"/>
    </row>
    <row r="82" spans="1:9">
      <c r="E82" s="16"/>
      <c r="F82" s="16"/>
      <c r="G82" s="45"/>
      <c r="H82" s="45"/>
      <c r="I82" s="18"/>
    </row>
    <row r="83" spans="1:9">
      <c r="E83" s="193" t="s">
        <v>607</v>
      </c>
    </row>
    <row r="84" spans="1:9">
      <c r="E84" s="114"/>
      <c r="F84" s="16"/>
      <c r="G84" s="20"/>
      <c r="H84" s="20"/>
      <c r="I84" s="44"/>
    </row>
    <row r="86" spans="1:9">
      <c r="E86" s="82" t="s">
        <v>194</v>
      </c>
      <c r="F86" s="164"/>
      <c r="G86" s="79"/>
      <c r="H86" s="190">
        <f>ROUNDUP((('UK-R-Side Tables'!H86)/1.59)/10,0)*10</f>
        <v>340</v>
      </c>
    </row>
    <row r="87" spans="1:9">
      <c r="E87" s="114"/>
    </row>
    <row r="88" spans="1:9">
      <c r="E88" s="571" t="s">
        <v>625</v>
      </c>
      <c r="F88" s="164"/>
      <c r="G88" s="79"/>
      <c r="H88" s="187">
        <f>ROUNDUP((('UK-R-Side Tables'!H88)/1.59)/10,0)*10</f>
        <v>1040</v>
      </c>
    </row>
    <row r="89" spans="1:9">
      <c r="E89" s="114"/>
    </row>
    <row r="90" spans="1:9" ht="49.35" customHeight="1">
      <c r="A90" s="39" t="s">
        <v>23</v>
      </c>
      <c r="B90" s="25" t="s">
        <v>209</v>
      </c>
      <c r="C90" s="50"/>
      <c r="D90" s="50"/>
      <c r="E90" s="41"/>
      <c r="F90" s="42"/>
      <c r="G90" s="41"/>
      <c r="H90" s="41"/>
      <c r="I90" s="41"/>
    </row>
    <row r="91" spans="1:9" ht="25.35" customHeight="1">
      <c r="A91" s="26"/>
      <c r="B91" s="26" t="s">
        <v>29</v>
      </c>
      <c r="C91" s="26"/>
      <c r="D91" s="26"/>
      <c r="E91" s="28" t="s">
        <v>0</v>
      </c>
      <c r="F91" s="136" t="s">
        <v>79</v>
      </c>
      <c r="G91" s="31" t="s">
        <v>443</v>
      </c>
      <c r="H91" s="31" t="s">
        <v>114</v>
      </c>
      <c r="I91" s="38" t="s">
        <v>460</v>
      </c>
    </row>
    <row r="92" spans="1:9">
      <c r="A92" s="55"/>
      <c r="B92" s="55"/>
      <c r="C92" s="55"/>
      <c r="D92" s="55"/>
      <c r="E92" s="46"/>
      <c r="F92" s="52" t="s">
        <v>118</v>
      </c>
      <c r="G92" s="16"/>
      <c r="H92" s="47"/>
      <c r="I92" s="47"/>
    </row>
    <row r="93" spans="1:9">
      <c r="A93" s="55"/>
      <c r="B93" s="55"/>
      <c r="C93" s="55"/>
      <c r="D93" s="55"/>
      <c r="E93" s="46"/>
      <c r="F93" s="16" t="s">
        <v>191</v>
      </c>
      <c r="G93" s="45">
        <f>ROUNDUP((('UK-R-Side Tables'!G93)/1.59)/10,0)*10</f>
        <v>860</v>
      </c>
      <c r="H93" s="45">
        <f>ROUNDUP((('UK-R-Side Tables'!H93)/1.59)/10,0)*10</f>
        <v>1530</v>
      </c>
      <c r="I93" s="45">
        <f>ROUNDUP((('UK-R-Side Tables'!I93)/1.59)/10,0)*10</f>
        <v>2260</v>
      </c>
    </row>
    <row r="94" spans="1:9">
      <c r="A94" s="55"/>
      <c r="B94" s="55"/>
      <c r="C94" s="55"/>
      <c r="D94" s="55"/>
      <c r="E94" s="55"/>
      <c r="F94" s="46"/>
      <c r="G94" s="56"/>
      <c r="H94" s="55"/>
      <c r="I94" s="55"/>
    </row>
    <row r="95" spans="1:9">
      <c r="A95" s="55"/>
      <c r="B95" s="55"/>
      <c r="C95" s="55"/>
      <c r="D95" s="55"/>
      <c r="E95" s="176" t="s">
        <v>22</v>
      </c>
      <c r="F95" s="46"/>
      <c r="G95" s="55"/>
      <c r="H95" s="55"/>
      <c r="I95" s="55"/>
    </row>
    <row r="96" spans="1:9">
      <c r="A96" s="55"/>
      <c r="B96" s="55"/>
      <c r="C96" s="55"/>
      <c r="D96" s="55"/>
      <c r="E96" s="114"/>
      <c r="F96" s="46"/>
      <c r="G96" s="55"/>
      <c r="H96" s="55"/>
      <c r="I96" s="55"/>
    </row>
    <row r="97" spans="1:9">
      <c r="A97" s="55"/>
      <c r="B97" s="55"/>
      <c r="C97" s="55"/>
      <c r="D97" s="55"/>
      <c r="I97" s="58"/>
    </row>
    <row r="98" spans="1:9">
      <c r="A98" s="55"/>
      <c r="B98" s="55"/>
      <c r="C98" s="55"/>
      <c r="D98" s="55"/>
      <c r="E98" s="79" t="s">
        <v>14</v>
      </c>
      <c r="F98" s="164"/>
      <c r="G98" s="79"/>
      <c r="H98" s="187">
        <f>ROUNDUP((('UK-R-Side Tables'!H97)/1.59)/10,0)*10</f>
        <v>310</v>
      </c>
      <c r="I98" s="58"/>
    </row>
    <row r="99" spans="1:9">
      <c r="A99" s="55"/>
      <c r="B99" s="55"/>
      <c r="C99" s="55"/>
      <c r="D99" s="55"/>
      <c r="I99" s="58"/>
    </row>
    <row r="100" spans="1:9">
      <c r="A100" s="55"/>
      <c r="B100" s="55"/>
      <c r="C100" s="55"/>
      <c r="D100" s="55"/>
      <c r="E100" s="23"/>
      <c r="F100" s="46"/>
      <c r="G100" s="55"/>
      <c r="H100" s="45"/>
      <c r="I100" s="58"/>
    </row>
    <row r="101" spans="1:9">
      <c r="A101" s="55"/>
      <c r="B101" s="55"/>
      <c r="C101" s="55"/>
      <c r="D101" s="55"/>
      <c r="E101" s="57"/>
      <c r="F101" s="46"/>
      <c r="G101" s="55"/>
      <c r="H101" s="55"/>
      <c r="I101" s="58"/>
    </row>
    <row r="102" spans="1:9">
      <c r="A102" s="55"/>
      <c r="B102" s="55"/>
      <c r="C102" s="55"/>
      <c r="D102" s="55"/>
      <c r="E102" s="57"/>
      <c r="F102" s="46"/>
      <c r="G102" s="55"/>
      <c r="H102" s="55"/>
      <c r="I102" s="58"/>
    </row>
    <row r="103" spans="1:9">
      <c r="A103" s="55"/>
      <c r="B103" s="55"/>
      <c r="C103" s="55"/>
      <c r="D103" s="55"/>
      <c r="E103" s="57"/>
      <c r="F103" s="46"/>
      <c r="G103" s="55"/>
      <c r="H103" s="55"/>
      <c r="I103" s="58"/>
    </row>
    <row r="104" spans="1:9" ht="49.35" customHeight="1">
      <c r="A104" s="39" t="s">
        <v>23</v>
      </c>
      <c r="B104" s="354" t="s">
        <v>438</v>
      </c>
      <c r="C104" s="358"/>
      <c r="D104" s="50"/>
      <c r="E104" s="41"/>
      <c r="F104" s="42"/>
      <c r="G104" s="41"/>
      <c r="H104" s="41"/>
      <c r="I104" s="41"/>
    </row>
    <row r="105" spans="1:9" ht="25.35" customHeight="1">
      <c r="A105" s="26"/>
      <c r="B105" s="26" t="s">
        <v>29</v>
      </c>
      <c r="C105" s="26"/>
      <c r="D105" s="26"/>
      <c r="E105" s="28" t="s">
        <v>0</v>
      </c>
      <c r="F105" s="136" t="s">
        <v>79</v>
      </c>
      <c r="G105" s="31" t="s">
        <v>323</v>
      </c>
      <c r="H105" s="722" t="s">
        <v>115</v>
      </c>
      <c r="I105" s="723"/>
    </row>
    <row r="106" spans="1:9">
      <c r="A106" s="55"/>
      <c r="B106" s="55"/>
      <c r="C106" s="55"/>
      <c r="D106" s="55"/>
      <c r="E106" s="46"/>
      <c r="F106" s="52" t="s">
        <v>118</v>
      </c>
      <c r="G106" s="46"/>
      <c r="H106" s="699" t="s">
        <v>219</v>
      </c>
      <c r="I106" s="699"/>
    </row>
    <row r="107" spans="1:9">
      <c r="A107" s="55"/>
      <c r="B107" s="55"/>
      <c r="C107" s="55"/>
      <c r="D107" s="55"/>
      <c r="E107" s="16" t="s">
        <v>2</v>
      </c>
      <c r="F107" s="16" t="s">
        <v>73</v>
      </c>
      <c r="G107" s="45">
        <f>ROUNDUP((('UK-R-Side Tables'!G107)/1.59)/10,0)*10</f>
        <v>1320</v>
      </c>
      <c r="H107" s="402">
        <f>ROUNDUP((('UK-R-Side Tables'!H107)/1.59)/10,0)*10</f>
        <v>1550</v>
      </c>
      <c r="I107" s="400"/>
    </row>
    <row r="108" spans="1:9">
      <c r="A108" s="55"/>
      <c r="B108" s="55"/>
      <c r="C108" s="55"/>
      <c r="D108" s="55"/>
      <c r="E108" s="16" t="s">
        <v>3</v>
      </c>
      <c r="F108" s="16" t="s">
        <v>74</v>
      </c>
      <c r="G108" s="45">
        <f>ROUNDUP((('UK-R-Side Tables'!G108)/1.59)/10,0)*10</f>
        <v>1370</v>
      </c>
      <c r="H108" s="402">
        <f>ROUNDUP((('UK-R-Side Tables'!H108)/1.59)/10,0)*10</f>
        <v>1740</v>
      </c>
      <c r="I108" s="400"/>
    </row>
    <row r="109" spans="1:9">
      <c r="A109" s="55"/>
      <c r="B109" s="55"/>
      <c r="C109" s="55"/>
      <c r="D109" s="55"/>
      <c r="E109" s="16" t="s">
        <v>4</v>
      </c>
      <c r="F109" s="16" t="s">
        <v>75</v>
      </c>
      <c r="G109" s="45">
        <f>ROUNDUP((('UK-R-Side Tables'!G109)/1.59)/10,0)*10</f>
        <v>1400</v>
      </c>
      <c r="H109" s="402">
        <f>ROUNDUP((('UK-R-Side Tables'!H109)/1.59)/10,0)*10</f>
        <v>1970</v>
      </c>
      <c r="I109" s="400"/>
    </row>
    <row r="110" spans="1:9">
      <c r="A110" s="55"/>
      <c r="B110" s="55"/>
      <c r="C110" s="55"/>
      <c r="D110" s="55"/>
      <c r="E110" s="46"/>
      <c r="F110" s="46"/>
      <c r="G110" s="55"/>
      <c r="H110" s="55"/>
      <c r="I110" s="55"/>
    </row>
    <row r="111" spans="1:9">
      <c r="A111" s="55"/>
      <c r="B111" s="55"/>
      <c r="C111" s="55"/>
      <c r="D111" s="55"/>
      <c r="E111" s="176" t="s">
        <v>22</v>
      </c>
      <c r="F111" s="46"/>
      <c r="G111" s="56"/>
      <c r="H111" s="56"/>
      <c r="I111" s="257"/>
    </row>
    <row r="112" spans="1:9">
      <c r="A112" s="55"/>
      <c r="B112" s="55"/>
      <c r="C112" s="55"/>
      <c r="D112" s="55"/>
      <c r="E112" s="114"/>
      <c r="F112" s="46"/>
      <c r="G112" s="55"/>
      <c r="H112" s="55"/>
      <c r="I112" s="55"/>
    </row>
    <row r="113" spans="1:9">
      <c r="A113" s="55"/>
      <c r="B113" s="55"/>
      <c r="C113" s="55"/>
      <c r="D113" s="55"/>
      <c r="I113" s="55"/>
    </row>
    <row r="114" spans="1:9">
      <c r="A114" s="55"/>
      <c r="B114" s="55"/>
      <c r="C114" s="55"/>
      <c r="D114" s="55"/>
      <c r="E114" s="82" t="s">
        <v>21</v>
      </c>
      <c r="F114" s="185"/>
      <c r="G114" s="188"/>
      <c r="H114" s="190">
        <f>ROUNDUP((('UK-R-Side Tables'!H114)/1.59)/10,0)*10</f>
        <v>340</v>
      </c>
      <c r="I114" s="58"/>
    </row>
    <row r="115" spans="1:9">
      <c r="A115" s="55"/>
      <c r="B115" s="55"/>
      <c r="C115" s="55"/>
      <c r="D115" s="55"/>
      <c r="E115" s="114"/>
      <c r="F115" s="46"/>
      <c r="G115" s="55"/>
      <c r="H115" s="55"/>
      <c r="I115" s="58"/>
    </row>
    <row r="116" spans="1:9">
      <c r="A116" s="55"/>
      <c r="B116" s="55"/>
      <c r="C116" s="55"/>
      <c r="D116" s="55"/>
      <c r="E116" s="128"/>
      <c r="F116" s="46"/>
      <c r="G116" s="55"/>
      <c r="H116" s="55"/>
      <c r="I116" s="58"/>
    </row>
    <row r="117" spans="1:9">
      <c r="A117" s="55"/>
      <c r="B117" s="55"/>
      <c r="C117" s="55"/>
      <c r="D117" s="55"/>
      <c r="E117" s="128"/>
      <c r="F117" s="46"/>
      <c r="G117" s="55"/>
      <c r="H117" s="55"/>
      <c r="I117" s="58"/>
    </row>
    <row r="118" spans="1:9">
      <c r="A118" s="55"/>
      <c r="B118" s="55"/>
      <c r="C118" s="55"/>
      <c r="D118" s="55"/>
      <c r="E118" s="128"/>
      <c r="F118" s="46"/>
      <c r="G118" s="55"/>
      <c r="H118" s="55"/>
      <c r="I118" s="58"/>
    </row>
    <row r="119" spans="1:9">
      <c r="A119" s="55"/>
      <c r="B119" s="55"/>
      <c r="C119" s="55"/>
      <c r="D119" s="55"/>
      <c r="E119" s="128"/>
      <c r="F119" s="46"/>
      <c r="G119" s="55"/>
      <c r="H119" s="55"/>
      <c r="I119" s="58"/>
    </row>
    <row r="120" spans="1:9" ht="49.35" customHeight="1">
      <c r="A120" s="39" t="s">
        <v>23</v>
      </c>
      <c r="B120" s="354" t="s">
        <v>314</v>
      </c>
      <c r="C120" s="358"/>
      <c r="D120" s="50"/>
      <c r="E120" s="41"/>
      <c r="F120" s="42"/>
      <c r="G120" s="41"/>
      <c r="H120" s="41"/>
      <c r="I120" s="41"/>
    </row>
    <row r="121" spans="1:9" ht="25.35" customHeight="1">
      <c r="A121" s="26"/>
      <c r="B121" s="26" t="s">
        <v>29</v>
      </c>
      <c r="C121" s="26"/>
      <c r="D121" s="26"/>
      <c r="E121" s="28" t="s">
        <v>0</v>
      </c>
      <c r="F121" s="136" t="s">
        <v>79</v>
      </c>
      <c r="G121" s="31" t="s">
        <v>323</v>
      </c>
      <c r="H121" s="722" t="s">
        <v>115</v>
      </c>
      <c r="I121" s="723"/>
    </row>
    <row r="122" spans="1:9">
      <c r="A122" s="55"/>
      <c r="B122" s="55"/>
      <c r="C122" s="55"/>
      <c r="D122" s="55"/>
      <c r="E122" s="46"/>
      <c r="F122" s="52" t="s">
        <v>118</v>
      </c>
      <c r="G122" s="46"/>
      <c r="H122" s="699" t="s">
        <v>219</v>
      </c>
      <c r="I122" s="699"/>
    </row>
    <row r="123" spans="1:9">
      <c r="A123" s="55"/>
      <c r="B123" s="55"/>
      <c r="C123" s="55"/>
      <c r="D123" s="55"/>
      <c r="E123" s="16" t="s">
        <v>2</v>
      </c>
      <c r="F123" s="16" t="s">
        <v>73</v>
      </c>
      <c r="G123" s="45">
        <f>ROUNDUP((('UK-R-Side Tables'!G124)/1.59)/10,0)*10</f>
        <v>1210</v>
      </c>
      <c r="H123" s="402">
        <f>ROUNDUP((('UK-R-Side Tables'!H124)/1.59)/10,0)*10</f>
        <v>1360</v>
      </c>
      <c r="I123" s="400"/>
    </row>
    <row r="124" spans="1:9">
      <c r="A124" s="55"/>
      <c r="B124" s="55"/>
      <c r="C124" s="55"/>
      <c r="D124" s="55"/>
      <c r="E124" s="16" t="s">
        <v>3</v>
      </c>
      <c r="F124" s="16" t="s">
        <v>74</v>
      </c>
      <c r="G124" s="45">
        <f>ROUNDUP((('UK-R-Side Tables'!G125)/1.59)/10,0)*10</f>
        <v>1390</v>
      </c>
      <c r="H124" s="402">
        <f>ROUNDUP((('UK-R-Side Tables'!H125)/1.59)/10,0)*10</f>
        <v>1510</v>
      </c>
      <c r="I124" s="400"/>
    </row>
    <row r="125" spans="1:9">
      <c r="A125" s="55"/>
      <c r="B125" s="55"/>
      <c r="C125" s="55"/>
      <c r="D125" s="55"/>
      <c r="E125" s="16" t="s">
        <v>4</v>
      </c>
      <c r="F125" s="16" t="s">
        <v>75</v>
      </c>
      <c r="G125" s="45">
        <f>ROUNDUP((('UK-R-Side Tables'!G126)/1.59)/10,0)*10</f>
        <v>1510</v>
      </c>
      <c r="H125" s="402">
        <f>ROUNDUP((('UK-R-Side Tables'!H126)/1.59)/10,0)*10</f>
        <v>1810</v>
      </c>
      <c r="I125" s="400"/>
    </row>
    <row r="126" spans="1:9">
      <c r="A126" s="55"/>
      <c r="B126" s="55"/>
      <c r="C126" s="55"/>
      <c r="D126" s="55"/>
      <c r="E126" s="46"/>
      <c r="F126" s="46"/>
      <c r="G126" s="55"/>
      <c r="H126" s="55"/>
      <c r="I126" s="55"/>
    </row>
    <row r="127" spans="1:9">
      <c r="A127" s="55"/>
      <c r="B127" s="55"/>
      <c r="C127" s="55"/>
      <c r="D127" s="55"/>
      <c r="E127" s="176" t="s">
        <v>22</v>
      </c>
      <c r="F127" s="46"/>
      <c r="G127" s="56"/>
      <c r="H127" s="56"/>
      <c r="I127" s="257"/>
    </row>
    <row r="128" spans="1:9">
      <c r="A128" s="55"/>
      <c r="B128" s="55"/>
      <c r="C128" s="55"/>
      <c r="D128" s="55"/>
      <c r="E128" s="114"/>
      <c r="F128" s="46"/>
      <c r="G128" s="55"/>
      <c r="H128" s="55"/>
      <c r="I128" s="55"/>
    </row>
    <row r="129" spans="1:9">
      <c r="A129" s="55"/>
      <c r="B129" s="55"/>
      <c r="C129" s="55"/>
      <c r="D129" s="55"/>
      <c r="I129" s="55"/>
    </row>
    <row r="130" spans="1:9">
      <c r="A130" s="55"/>
      <c r="B130" s="55"/>
      <c r="C130" s="55"/>
      <c r="D130" s="55"/>
      <c r="E130" s="82" t="s">
        <v>21</v>
      </c>
      <c r="F130" s="185"/>
      <c r="G130" s="188"/>
      <c r="H130" s="190">
        <f>ROUNDUP((('UK-R-Side Tables'!H131)/1.59)/10,0)*10</f>
        <v>340</v>
      </c>
      <c r="I130" s="58"/>
    </row>
    <row r="131" spans="1:9">
      <c r="A131" s="55"/>
      <c r="B131" s="55"/>
      <c r="C131" s="55"/>
      <c r="D131" s="55"/>
      <c r="E131" s="114"/>
      <c r="F131" s="46"/>
      <c r="G131" s="55"/>
      <c r="H131" s="55"/>
      <c r="I131" s="58"/>
    </row>
    <row r="132" spans="1:9">
      <c r="A132" s="55"/>
      <c r="B132" s="55"/>
      <c r="C132" s="55"/>
      <c r="D132" s="55"/>
      <c r="E132" s="114"/>
      <c r="F132" s="46"/>
      <c r="G132" s="55"/>
      <c r="H132" s="55"/>
      <c r="I132" s="58"/>
    </row>
    <row r="133" spans="1:9">
      <c r="A133" s="55"/>
      <c r="B133" s="55"/>
      <c r="C133" s="55"/>
      <c r="D133" s="55"/>
      <c r="E133" s="128"/>
      <c r="F133" s="46"/>
      <c r="G133" s="55"/>
      <c r="H133" s="55"/>
      <c r="I133" s="58"/>
    </row>
    <row r="134" spans="1:9">
      <c r="A134" s="55"/>
      <c r="B134" s="55"/>
      <c r="C134" s="55"/>
      <c r="D134" s="55"/>
      <c r="E134" s="128"/>
      <c r="F134" s="46"/>
      <c r="G134" s="55"/>
      <c r="H134" s="55"/>
      <c r="I134" s="58"/>
    </row>
    <row r="135" spans="1:9" ht="25.35" customHeight="1">
      <c r="A135" s="26"/>
      <c r="B135" s="26" t="s">
        <v>15</v>
      </c>
      <c r="C135" s="26"/>
      <c r="D135" s="26"/>
      <c r="E135" s="28" t="s">
        <v>0</v>
      </c>
      <c r="F135" s="136" t="s">
        <v>79</v>
      </c>
      <c r="G135" s="31" t="s">
        <v>323</v>
      </c>
      <c r="H135" s="722" t="s">
        <v>115</v>
      </c>
      <c r="I135" s="723"/>
    </row>
    <row r="136" spans="1:9">
      <c r="A136" s="55"/>
      <c r="B136" s="55"/>
      <c r="C136" s="55"/>
      <c r="D136" s="55"/>
      <c r="F136" s="52" t="s">
        <v>118</v>
      </c>
      <c r="H136" s="699" t="s">
        <v>219</v>
      </c>
      <c r="I136" s="699"/>
    </row>
    <row r="137" spans="1:9">
      <c r="A137" s="55"/>
      <c r="B137" s="55"/>
      <c r="C137" s="55"/>
      <c r="D137" s="55"/>
      <c r="E137" s="16" t="s">
        <v>2</v>
      </c>
      <c r="F137" s="16" t="s">
        <v>124</v>
      </c>
      <c r="G137" s="45">
        <f>ROUNDUP((('UK-R-Side Tables'!G137)/1.59)/10,0)*10</f>
        <v>1320</v>
      </c>
      <c r="H137" s="402">
        <f>ROUNDUP((('UK-R-Side Tables'!H137)/1.59)/10,0)*10</f>
        <v>1570</v>
      </c>
      <c r="I137" s="400"/>
    </row>
    <row r="138" spans="1:9">
      <c r="A138" s="55"/>
      <c r="B138" s="55"/>
      <c r="C138" s="55"/>
      <c r="D138" s="55"/>
      <c r="E138" s="16" t="s">
        <v>3</v>
      </c>
      <c r="F138" s="16" t="s">
        <v>125</v>
      </c>
      <c r="G138" s="45">
        <f>ROUNDUP((('UK-R-Side Tables'!G138)/1.59)/10,0)*10</f>
        <v>1460</v>
      </c>
      <c r="H138" s="402">
        <f>ROUNDUP((('UK-R-Side Tables'!H138)/1.59)/10,0)*10</f>
        <v>1810</v>
      </c>
      <c r="I138" s="400"/>
    </row>
    <row r="139" spans="1:9">
      <c r="A139" s="55"/>
      <c r="B139" s="55"/>
      <c r="C139" s="55"/>
      <c r="D139" s="55"/>
      <c r="E139" s="16" t="s">
        <v>4</v>
      </c>
      <c r="F139" s="16" t="s">
        <v>126</v>
      </c>
      <c r="G139" s="45">
        <f>ROUNDUP((('UK-R-Side Tables'!G139)/1.59)/10,0)*10</f>
        <v>1770</v>
      </c>
      <c r="H139" s="402">
        <f>ROUNDUP((('UK-R-Side Tables'!H139)/1.59)/10,0)*10</f>
        <v>2220</v>
      </c>
      <c r="I139" s="400"/>
    </row>
    <row r="140" spans="1:9">
      <c r="A140" s="55"/>
      <c r="B140" s="55"/>
      <c r="C140" s="55"/>
      <c r="D140" s="55"/>
      <c r="E140" s="46"/>
      <c r="F140" s="46"/>
      <c r="G140" s="45"/>
      <c r="H140" s="45"/>
      <c r="I140" s="55"/>
    </row>
    <row r="141" spans="1:9">
      <c r="A141" s="55"/>
      <c r="B141" s="55"/>
      <c r="C141" s="55"/>
      <c r="D141" s="55"/>
      <c r="E141" s="55"/>
      <c r="F141" s="46"/>
      <c r="G141" s="56"/>
      <c r="H141" s="56"/>
      <c r="I141" s="257"/>
    </row>
    <row r="142" spans="1:9">
      <c r="A142" s="55"/>
      <c r="B142" s="55"/>
      <c r="C142" s="55"/>
      <c r="D142" s="55"/>
      <c r="E142" s="176" t="s">
        <v>22</v>
      </c>
      <c r="F142" s="46"/>
      <c r="G142" s="56"/>
      <c r="H142" s="56"/>
      <c r="I142" s="55"/>
    </row>
    <row r="143" spans="1:9">
      <c r="A143" s="55"/>
      <c r="B143" s="55"/>
      <c r="C143" s="55"/>
      <c r="D143" s="55"/>
      <c r="E143" s="114"/>
      <c r="F143" s="46"/>
      <c r="G143" s="55"/>
      <c r="H143" s="55"/>
      <c r="I143" s="55"/>
    </row>
    <row r="144" spans="1:9">
      <c r="A144" s="55"/>
      <c r="B144" s="55"/>
      <c r="C144" s="55"/>
      <c r="D144" s="55"/>
      <c r="I144" s="58"/>
    </row>
    <row r="145" spans="1:9">
      <c r="E145" s="82" t="s">
        <v>21</v>
      </c>
      <c r="F145" s="185"/>
      <c r="G145" s="188"/>
      <c r="H145" s="190">
        <f>ROUNDUP((('UK-R-Side Tables'!H145)/1.59)/10,0)*10</f>
        <v>340</v>
      </c>
    </row>
    <row r="146" spans="1:9">
      <c r="E146" s="114"/>
      <c r="F146" s="46"/>
      <c r="G146" s="55"/>
      <c r="H146" s="55"/>
    </row>
    <row r="147" spans="1:9">
      <c r="E147" s="128"/>
      <c r="F147" s="46"/>
      <c r="G147" s="55"/>
      <c r="H147" s="55"/>
    </row>
    <row r="148" spans="1:9">
      <c r="E148" s="128"/>
      <c r="F148" s="46"/>
      <c r="G148" s="55"/>
      <c r="H148" s="55"/>
    </row>
    <row r="149" spans="1:9">
      <c r="E149" s="128"/>
      <c r="F149" s="46"/>
      <c r="G149" s="55"/>
      <c r="H149" s="55"/>
    </row>
    <row r="150" spans="1:9" ht="49.35" customHeight="1">
      <c r="A150" s="39"/>
      <c r="B150" s="25" t="s">
        <v>210</v>
      </c>
      <c r="C150" s="358"/>
      <c r="D150" s="50"/>
      <c r="E150" s="41"/>
      <c r="F150" s="42"/>
      <c r="G150" s="41"/>
      <c r="H150" s="41"/>
      <c r="I150" s="41"/>
    </row>
    <row r="151" spans="1:9" ht="25.35" customHeight="1">
      <c r="A151" s="26"/>
      <c r="B151" s="26" t="s">
        <v>29</v>
      </c>
      <c r="C151" s="26"/>
      <c r="D151" s="26"/>
      <c r="E151" s="28" t="s">
        <v>0</v>
      </c>
      <c r="F151" s="136" t="s">
        <v>79</v>
      </c>
      <c r="G151" s="28" t="s">
        <v>341</v>
      </c>
      <c r="H151" s="360" t="s">
        <v>188</v>
      </c>
      <c r="I151" s="38"/>
    </row>
    <row r="152" spans="1:9">
      <c r="E152" s="16"/>
      <c r="F152" s="52" t="s">
        <v>118</v>
      </c>
      <c r="G152" s="16"/>
      <c r="H152" s="53"/>
      <c r="I152" s="16"/>
    </row>
    <row r="153" spans="1:9">
      <c r="E153" s="16" t="s">
        <v>2</v>
      </c>
      <c r="F153" s="16" t="s">
        <v>73</v>
      </c>
      <c r="G153" s="45">
        <f>ROUNDUP((('UK-R-Side Tables'!G153)/1.59)/10,0)*10</f>
        <v>490</v>
      </c>
      <c r="H153" s="45">
        <f>ROUNDUP((('UK-R-Side Tables'!H153)/1.59)/10,0)*10</f>
        <v>730</v>
      </c>
      <c r="I153" s="18"/>
    </row>
    <row r="154" spans="1:9">
      <c r="E154" s="16" t="s">
        <v>3</v>
      </c>
      <c r="F154" s="16" t="s">
        <v>74</v>
      </c>
      <c r="G154" s="45">
        <f>ROUNDUP((('UK-R-Side Tables'!G154)/1.59)/10,0)*10</f>
        <v>760</v>
      </c>
      <c r="H154" s="45">
        <f>ROUNDUP((('UK-R-Side Tables'!H154)/1.59)/10,0)*10</f>
        <v>1130</v>
      </c>
      <c r="I154" s="18"/>
    </row>
    <row r="155" spans="1:9">
      <c r="E155" s="16" t="s">
        <v>4</v>
      </c>
      <c r="F155" s="16" t="s">
        <v>75</v>
      </c>
      <c r="G155" s="45">
        <f>ROUNDUP((('UK-R-Side Tables'!G155)/1.59)/10,0)*10</f>
        <v>1090</v>
      </c>
      <c r="H155" s="45">
        <f>ROUNDUP((('UK-R-Side Tables'!H155)/1.59)/10,0)*10</f>
        <v>1630</v>
      </c>
      <c r="I155" s="18"/>
    </row>
    <row r="156" spans="1:9">
      <c r="E156" s="16"/>
    </row>
    <row r="157" spans="1:9">
      <c r="F157" s="16"/>
      <c r="G157" s="20"/>
      <c r="H157" s="20"/>
      <c r="I157" s="44"/>
    </row>
    <row r="158" spans="1:9">
      <c r="E158" s="176" t="s">
        <v>22</v>
      </c>
    </row>
    <row r="159" spans="1:9">
      <c r="E159" s="114"/>
    </row>
    <row r="160" spans="1:9">
      <c r="I160" s="45"/>
    </row>
    <row r="161" spans="1:9">
      <c r="E161" s="82" t="s">
        <v>14</v>
      </c>
      <c r="F161" s="164"/>
      <c r="G161" s="79"/>
      <c r="H161" s="190">
        <f>ROUNDUP((('UK-R-Side Tables'!H161)/1.59)/10,0)*10</f>
        <v>220</v>
      </c>
    </row>
    <row r="162" spans="1:9">
      <c r="E162" s="114"/>
    </row>
    <row r="163" spans="1:9">
      <c r="E163" s="128"/>
    </row>
    <row r="164" spans="1:9">
      <c r="E164" s="128"/>
    </row>
    <row r="165" spans="1:9" s="51" customFormat="1" ht="25.35" customHeight="1">
      <c r="A165" s="32"/>
      <c r="B165" s="32" t="s">
        <v>15</v>
      </c>
      <c r="C165" s="32"/>
      <c r="D165" s="32"/>
      <c r="E165" s="33" t="s">
        <v>0</v>
      </c>
      <c r="F165" s="97" t="s">
        <v>79</v>
      </c>
      <c r="G165" s="33" t="s">
        <v>341</v>
      </c>
      <c r="H165" s="361" t="s">
        <v>188</v>
      </c>
      <c r="I165" s="38"/>
    </row>
    <row r="166" spans="1:9">
      <c r="E166" s="16"/>
      <c r="F166" s="52" t="s">
        <v>118</v>
      </c>
      <c r="G166" s="16"/>
      <c r="H166" s="53"/>
      <c r="I166" s="16"/>
    </row>
    <row r="167" spans="1:9">
      <c r="E167" s="16" t="s">
        <v>2</v>
      </c>
      <c r="F167" s="16" t="s">
        <v>70</v>
      </c>
      <c r="G167" s="45">
        <f>ROUNDUP((('UK-R-Side Tables'!G167)/1.59)/10,0)*10</f>
        <v>550</v>
      </c>
      <c r="H167" s="45">
        <f>ROUNDUP((('UK-R-Side Tables'!H167)/1.59)/10,0)*10</f>
        <v>820</v>
      </c>
      <c r="I167" s="18"/>
    </row>
    <row r="168" spans="1:9">
      <c r="E168" s="16" t="s">
        <v>3</v>
      </c>
      <c r="F168" s="16" t="s">
        <v>71</v>
      </c>
      <c r="G168" s="45">
        <f>ROUNDUP((('UK-R-Side Tables'!G168)/1.59)/10,0)*10</f>
        <v>850</v>
      </c>
      <c r="H168" s="45">
        <f>ROUNDUP((('UK-R-Side Tables'!H168)/1.59)/10,0)*10</f>
        <v>1280</v>
      </c>
      <c r="I168" s="18"/>
    </row>
    <row r="169" spans="1:9">
      <c r="E169" s="16" t="s">
        <v>4</v>
      </c>
      <c r="F169" s="16" t="s">
        <v>72</v>
      </c>
      <c r="G169" s="45">
        <f>ROUNDUP((('UK-R-Side Tables'!G169)/1.59)/10,0)*10</f>
        <v>1230</v>
      </c>
      <c r="H169" s="45">
        <f>ROUNDUP((('UK-R-Side Tables'!H169)/1.59)/10,0)*10</f>
        <v>1850</v>
      </c>
      <c r="I169" s="18"/>
    </row>
    <row r="170" spans="1:9">
      <c r="E170" s="16"/>
    </row>
    <row r="171" spans="1:9">
      <c r="E171" s="176" t="s">
        <v>22</v>
      </c>
      <c r="F171" s="16"/>
      <c r="G171" s="20"/>
      <c r="H171" s="20"/>
      <c r="I171" s="44"/>
    </row>
    <row r="172" spans="1:9">
      <c r="E172" s="114"/>
    </row>
    <row r="174" spans="1:9">
      <c r="E174" s="82" t="s">
        <v>14</v>
      </c>
      <c r="F174" s="164"/>
      <c r="G174" s="79"/>
      <c r="H174" s="190">
        <f>ROUNDUP((('UK-R-Side Tables'!H174)/1.59)/10,0)*10</f>
        <v>220</v>
      </c>
      <c r="I174" s="45"/>
    </row>
    <row r="175" spans="1:9">
      <c r="E175" s="114"/>
      <c r="I175" s="45"/>
    </row>
    <row r="176" spans="1:9">
      <c r="E176" s="128"/>
      <c r="I176" s="45"/>
    </row>
    <row r="177" spans="1:9">
      <c r="E177" s="128"/>
      <c r="I177" s="45"/>
    </row>
    <row r="178" spans="1:9" ht="49.35" customHeight="1">
      <c r="A178" s="39"/>
      <c r="B178" s="25" t="s">
        <v>236</v>
      </c>
      <c r="C178" s="50"/>
      <c r="D178" s="50"/>
      <c r="E178" s="41"/>
      <c r="F178" s="42"/>
      <c r="G178" s="41"/>
      <c r="H178" s="41"/>
      <c r="I178" s="41"/>
    </row>
    <row r="179" spans="1:9" s="51" customFormat="1" ht="25.35" customHeight="1">
      <c r="A179" s="32"/>
      <c r="B179" s="32" t="s">
        <v>237</v>
      </c>
      <c r="C179" s="32"/>
      <c r="D179" s="32"/>
      <c r="E179" s="33" t="s">
        <v>0</v>
      </c>
      <c r="F179" s="97" t="s">
        <v>79</v>
      </c>
      <c r="G179" s="33" t="s">
        <v>341</v>
      </c>
      <c r="H179" s="361" t="s">
        <v>188</v>
      </c>
      <c r="I179" s="38"/>
    </row>
    <row r="180" spans="1:9">
      <c r="C180" s="223"/>
      <c r="E180" s="16"/>
      <c r="F180" s="43" t="s">
        <v>120</v>
      </c>
      <c r="G180" s="45"/>
      <c r="H180" s="65"/>
      <c r="I180" s="16"/>
    </row>
    <row r="181" spans="1:9">
      <c r="E181" s="16" t="s">
        <v>2</v>
      </c>
      <c r="F181" s="224" t="s">
        <v>240</v>
      </c>
      <c r="G181" s="45">
        <f>ROUNDUP((('UK-R-Side Tables'!G181)/1.59)/10,0)*10</f>
        <v>2020</v>
      </c>
      <c r="H181" s="45">
        <f>ROUNDUP((('UK-R-Side Tables'!H181)/1.59)/10,0)*10</f>
        <v>3030</v>
      </c>
      <c r="I181" s="18"/>
    </row>
    <row r="182" spans="1:9">
      <c r="E182" s="16" t="s">
        <v>3</v>
      </c>
      <c r="F182" s="224" t="s">
        <v>241</v>
      </c>
      <c r="G182" s="394"/>
      <c r="H182" s="425"/>
      <c r="I182" s="18"/>
    </row>
    <row r="183" spans="1:9">
      <c r="E183" s="16" t="s">
        <v>4</v>
      </c>
      <c r="F183" s="224" t="s">
        <v>242</v>
      </c>
      <c r="G183" s="394"/>
      <c r="H183" s="425"/>
      <c r="I183" s="18"/>
    </row>
    <row r="184" spans="1:9">
      <c r="E184" s="16"/>
    </row>
    <row r="185" spans="1:9">
      <c r="F185" s="16"/>
      <c r="G185" s="20"/>
      <c r="H185" s="20"/>
      <c r="I185" s="44"/>
    </row>
    <row r="186" spans="1:9">
      <c r="E186" s="176" t="s">
        <v>22</v>
      </c>
    </row>
    <row r="187" spans="1:9">
      <c r="E187" s="114"/>
      <c r="F187" s="114"/>
    </row>
    <row r="188" spans="1:9">
      <c r="I188" s="45"/>
    </row>
    <row r="189" spans="1:9">
      <c r="E189" s="82" t="s">
        <v>14</v>
      </c>
      <c r="F189" s="164"/>
      <c r="G189" s="79"/>
      <c r="H189" s="190">
        <f>ROUNDUP((('UK-R-Side Tables'!H189)/1.59)/10,0)*10</f>
        <v>510</v>
      </c>
    </row>
    <row r="190" spans="1:9">
      <c r="E190" s="128"/>
    </row>
    <row r="191" spans="1:9" ht="49.35" customHeight="1">
      <c r="A191" s="39"/>
      <c r="B191" s="25" t="s">
        <v>211</v>
      </c>
      <c r="C191" s="50"/>
      <c r="D191" s="50"/>
      <c r="E191" s="41"/>
      <c r="F191" s="42"/>
      <c r="G191" s="41"/>
      <c r="H191" s="41"/>
      <c r="I191" s="366"/>
    </row>
    <row r="192" spans="1:9" s="51" customFormat="1" ht="53.25" customHeight="1">
      <c r="A192" s="32"/>
      <c r="B192" s="32" t="s">
        <v>15</v>
      </c>
      <c r="C192" s="32"/>
      <c r="D192" s="32"/>
      <c r="E192" s="33" t="s">
        <v>0</v>
      </c>
      <c r="F192" s="97" t="s">
        <v>79</v>
      </c>
      <c r="G192" s="34" t="s">
        <v>192</v>
      </c>
      <c r="H192" s="34" t="s">
        <v>556</v>
      </c>
      <c r="I192" s="35" t="s">
        <v>439</v>
      </c>
    </row>
    <row r="193" spans="1:9">
      <c r="A193" s="55"/>
      <c r="B193" s="55"/>
      <c r="C193" s="55"/>
      <c r="D193" s="55"/>
      <c r="E193" s="48"/>
      <c r="F193" s="52" t="s">
        <v>119</v>
      </c>
      <c r="G193" s="48"/>
      <c r="H193" s="220"/>
      <c r="I193" s="220" t="s">
        <v>219</v>
      </c>
    </row>
    <row r="194" spans="1:9">
      <c r="A194" s="55"/>
      <c r="B194" s="55"/>
      <c r="C194" s="55"/>
      <c r="D194" s="55"/>
      <c r="E194" s="48" t="s">
        <v>2</v>
      </c>
      <c r="F194" s="48" t="s">
        <v>288</v>
      </c>
      <c r="G194" s="45">
        <f>ROUNDUP((('UK-R-Side Tables'!G193)/1.59)/10,0)*10</f>
        <v>390</v>
      </c>
      <c r="H194" s="45">
        <f>ROUNDUP((('UK-R-Side Tables'!H193)/1.59)/10,0)*10</f>
        <v>630</v>
      </c>
      <c r="I194" s="45">
        <f>ROUNDUP((('UK-R-Side Tables'!I193)/1.59)/10,0)*10</f>
        <v>780</v>
      </c>
    </row>
    <row r="195" spans="1:9">
      <c r="A195" s="55"/>
      <c r="B195" s="55"/>
      <c r="C195" s="55"/>
      <c r="D195" s="55"/>
      <c r="E195" s="48" t="s">
        <v>3</v>
      </c>
      <c r="F195" s="48" t="s">
        <v>289</v>
      </c>
      <c r="G195" s="45">
        <f>ROUNDUP((('UK-R-Side Tables'!G194)/1.59)/10,0)*10</f>
        <v>460</v>
      </c>
      <c r="H195" s="45">
        <f>ROUNDUP((('UK-R-Side Tables'!H194)/1.59)/10,0)*10</f>
        <v>680</v>
      </c>
      <c r="I195" s="45">
        <f>ROUNDUP((('UK-R-Side Tables'!I194)/1.59)/10,0)*10</f>
        <v>840</v>
      </c>
    </row>
    <row r="196" spans="1:9">
      <c r="A196" s="55"/>
      <c r="B196" s="55"/>
      <c r="C196" s="55"/>
      <c r="D196" s="55"/>
      <c r="E196" s="48" t="s">
        <v>4</v>
      </c>
      <c r="F196" s="48" t="s">
        <v>290</v>
      </c>
      <c r="G196" s="45">
        <f>ROUNDUP((('UK-R-Side Tables'!G195)/1.59)/10,0)*10</f>
        <v>510</v>
      </c>
      <c r="H196" s="45">
        <f>ROUNDUP((('UK-R-Side Tables'!H195)/1.59)/10,0)*10</f>
        <v>730</v>
      </c>
      <c r="I196" s="45">
        <f>ROUNDUP((('UK-R-Side Tables'!I195)/1.59)/10,0)*10</f>
        <v>910</v>
      </c>
    </row>
    <row r="197" spans="1:9">
      <c r="A197" s="55"/>
      <c r="B197" s="55"/>
      <c r="C197" s="55"/>
      <c r="D197" s="55"/>
      <c r="E197" s="48"/>
      <c r="F197" s="48"/>
      <c r="G197" s="60"/>
      <c r="H197" s="60"/>
      <c r="I197" s="60"/>
    </row>
    <row r="198" spans="1:9">
      <c r="A198" s="55"/>
      <c r="B198" s="55"/>
      <c r="C198" s="55"/>
      <c r="D198" s="55"/>
      <c r="E198" s="193" t="s">
        <v>305</v>
      </c>
      <c r="H198" s="61"/>
      <c r="I198" s="62"/>
    </row>
    <row r="199" spans="1:9">
      <c r="A199" s="55"/>
      <c r="B199" s="55"/>
      <c r="C199" s="55"/>
      <c r="D199" s="55"/>
      <c r="E199" s="63"/>
      <c r="F199" s="48"/>
      <c r="G199" s="60"/>
      <c r="H199" s="60"/>
      <c r="I199" s="60"/>
    </row>
    <row r="200" spans="1:9">
      <c r="A200" s="55"/>
      <c r="B200" s="55"/>
      <c r="C200" s="55"/>
      <c r="D200" s="55"/>
      <c r="E200" s="82" t="s">
        <v>634</v>
      </c>
      <c r="F200" s="164"/>
      <c r="G200" s="79"/>
      <c r="H200" s="190">
        <f>ROUNDUP((('UK-R-Side Tables'!H200)/1.59)/10,0)*10</f>
        <v>380</v>
      </c>
      <c r="I200" s="60"/>
    </row>
    <row r="201" spans="1:9">
      <c r="A201" s="55"/>
      <c r="B201" s="55"/>
      <c r="C201" s="55"/>
      <c r="D201" s="55"/>
      <c r="E201" s="23"/>
      <c r="H201" s="45"/>
      <c r="I201" s="60"/>
    </row>
    <row r="202" spans="1:9">
      <c r="A202" s="55"/>
      <c r="B202" s="55"/>
      <c r="C202" s="55"/>
      <c r="D202" s="55"/>
      <c r="E202" s="82" t="s">
        <v>716</v>
      </c>
      <c r="F202" s="164"/>
      <c r="G202" s="79"/>
      <c r="H202" s="190">
        <f>ROUNDUP((('UK-R-Side Tables'!H202)/1.59)/10,0)*10</f>
        <v>380</v>
      </c>
      <c r="I202" s="60"/>
    </row>
    <row r="203" spans="1:9">
      <c r="A203" s="55"/>
      <c r="B203" s="55"/>
      <c r="C203" s="55"/>
      <c r="D203" s="55"/>
      <c r="E203" s="23"/>
      <c r="H203" s="45"/>
      <c r="I203" s="60"/>
    </row>
    <row r="204" spans="1:9">
      <c r="A204" s="55"/>
      <c r="B204" s="55"/>
      <c r="C204" s="55"/>
      <c r="D204" s="55"/>
      <c r="E204" s="179" t="s">
        <v>14</v>
      </c>
      <c r="F204" s="180"/>
      <c r="G204" s="179"/>
      <c r="H204" s="209">
        <f>ROUNDUP((('UK-R-Side Tables'!H204)/1.59)/10,0)*10</f>
        <v>160</v>
      </c>
      <c r="I204" s="60"/>
    </row>
    <row r="205" spans="1:9" ht="37.5">
      <c r="A205" s="39"/>
      <c r="B205" s="25" t="s">
        <v>212</v>
      </c>
      <c r="C205" s="50"/>
      <c r="D205" s="50"/>
      <c r="E205" s="586"/>
      <c r="F205" s="587"/>
      <c r="G205" s="586"/>
      <c r="H205" s="586"/>
      <c r="I205" s="366"/>
    </row>
    <row r="206" spans="1:9" ht="24" customHeight="1">
      <c r="A206" s="32"/>
      <c r="B206" s="32" t="s">
        <v>15</v>
      </c>
      <c r="C206" s="32"/>
      <c r="D206" s="32"/>
      <c r="E206" s="33" t="s">
        <v>0</v>
      </c>
      <c r="F206" s="97" t="s">
        <v>79</v>
      </c>
      <c r="G206" s="34" t="s">
        <v>192</v>
      </c>
      <c r="H206" s="33" t="s">
        <v>39</v>
      </c>
      <c r="I206" s="35" t="s">
        <v>439</v>
      </c>
    </row>
    <row r="207" spans="1:9">
      <c r="A207" s="55"/>
      <c r="B207" s="55"/>
      <c r="C207" s="55"/>
      <c r="D207" s="55"/>
      <c r="E207" s="48"/>
      <c r="F207" s="52" t="s">
        <v>119</v>
      </c>
      <c r="G207" s="48"/>
      <c r="I207" s="220" t="s">
        <v>219</v>
      </c>
    </row>
    <row r="208" spans="1:9">
      <c r="A208" s="55"/>
      <c r="B208" s="55"/>
      <c r="C208" s="55"/>
      <c r="D208" s="55"/>
      <c r="E208" s="48"/>
      <c r="F208" s="48" t="s">
        <v>291</v>
      </c>
      <c r="G208" s="45">
        <f>ROUNDUP((('UK-R-Side Tables'!G208)/1.59)/10,0)*10</f>
        <v>590</v>
      </c>
      <c r="H208" s="45">
        <f>ROUNDUP((('UK-R-Side Tables'!H208)/1.59)/10,0)*10</f>
        <v>840</v>
      </c>
      <c r="I208" s="45">
        <f>ROUNDUP((('UK-R-Side Tables'!I208)/1.59)/10,0)*10</f>
        <v>1040</v>
      </c>
    </row>
    <row r="209" spans="1:9">
      <c r="A209" s="55"/>
      <c r="B209" s="55"/>
      <c r="C209" s="55"/>
      <c r="D209" s="55"/>
      <c r="E209" s="48"/>
      <c r="F209" s="48"/>
      <c r="G209" s="65"/>
      <c r="H209" s="65"/>
      <c r="I209" s="60"/>
    </row>
    <row r="210" spans="1:9">
      <c r="A210" s="55"/>
      <c r="B210" s="55"/>
      <c r="C210" s="55"/>
      <c r="D210" s="55"/>
      <c r="E210" s="48"/>
      <c r="F210" s="48"/>
      <c r="G210" s="60"/>
      <c r="H210" s="60"/>
      <c r="I210" s="60"/>
    </row>
    <row r="211" spans="1:9">
      <c r="A211" s="55"/>
      <c r="B211" s="55"/>
      <c r="C211" s="55"/>
      <c r="D211" s="55"/>
      <c r="E211" s="193" t="s">
        <v>305</v>
      </c>
      <c r="H211" s="61"/>
      <c r="I211" s="60"/>
    </row>
    <row r="212" spans="1:9">
      <c r="A212" s="55"/>
      <c r="B212" s="55"/>
      <c r="C212" s="55"/>
      <c r="D212" s="55"/>
      <c r="E212" s="63"/>
      <c r="F212" s="48"/>
      <c r="G212" s="60"/>
      <c r="H212" s="60"/>
      <c r="I212" s="60"/>
    </row>
    <row r="213" spans="1:9">
      <c r="A213" s="55"/>
      <c r="B213" s="55"/>
      <c r="C213" s="55"/>
      <c r="D213" s="55"/>
      <c r="E213" s="82" t="s">
        <v>634</v>
      </c>
      <c r="F213" s="164"/>
      <c r="G213" s="79"/>
      <c r="H213" s="190">
        <f>ROUNDUP((('UK-R-Side Tables'!H213)/1.59)/10,0)*10</f>
        <v>380</v>
      </c>
      <c r="I213" s="62"/>
    </row>
    <row r="214" spans="1:9">
      <c r="A214" s="55"/>
      <c r="B214" s="55"/>
      <c r="C214" s="55"/>
      <c r="D214" s="55"/>
      <c r="E214" s="63"/>
      <c r="F214" s="48"/>
      <c r="G214" s="60"/>
      <c r="H214" s="60"/>
      <c r="I214" s="60"/>
    </row>
    <row r="215" spans="1:9">
      <c r="A215" s="55"/>
      <c r="B215" s="55"/>
      <c r="C215" s="55"/>
      <c r="D215" s="55"/>
      <c r="E215" s="179" t="s">
        <v>14</v>
      </c>
      <c r="F215" s="180"/>
      <c r="G215" s="179"/>
      <c r="H215" s="209">
        <f>ROUNDUP((('UK-R-Side Tables'!H215)/1.59)/10,0)*10</f>
        <v>160</v>
      </c>
      <c r="I215" s="60"/>
    </row>
    <row r="216" spans="1:9">
      <c r="A216" s="55"/>
      <c r="B216" s="55"/>
      <c r="C216" s="55"/>
      <c r="D216" s="55"/>
      <c r="E216" s="60"/>
      <c r="F216" s="48"/>
      <c r="G216" s="60"/>
      <c r="H216" s="60"/>
      <c r="I216" s="60"/>
    </row>
    <row r="217" spans="1:9" ht="49.35" customHeight="1">
      <c r="A217" s="39"/>
      <c r="B217" s="354" t="s">
        <v>315</v>
      </c>
      <c r="C217" s="358"/>
      <c r="D217" s="50"/>
      <c r="E217" s="41"/>
      <c r="F217" s="42"/>
      <c r="G217" s="41"/>
      <c r="H217" s="41"/>
      <c r="I217" s="41"/>
    </row>
    <row r="218" spans="1:9" s="51" customFormat="1" ht="25.35" customHeight="1">
      <c r="A218" s="32"/>
      <c r="B218" s="32" t="s">
        <v>29</v>
      </c>
      <c r="C218" s="32"/>
      <c r="D218" s="32"/>
      <c r="E218" s="33" t="s">
        <v>0</v>
      </c>
      <c r="F218" s="97" t="s">
        <v>79</v>
      </c>
      <c r="G218" s="33" t="s">
        <v>440</v>
      </c>
      <c r="H218" s="123" t="s">
        <v>442</v>
      </c>
      <c r="I218" s="35"/>
    </row>
    <row r="219" spans="1:9">
      <c r="E219" s="16"/>
      <c r="F219" s="52" t="s">
        <v>118</v>
      </c>
      <c r="G219" s="16"/>
      <c r="H219" s="53"/>
      <c r="I219" s="16"/>
    </row>
    <row r="220" spans="1:9">
      <c r="E220" s="16" t="s">
        <v>2</v>
      </c>
      <c r="F220" s="16" t="s">
        <v>73</v>
      </c>
      <c r="G220" s="45">
        <f>ROUNDUP((('UK-R-Side Tables'!G220)/1.59)/10,0)*10</f>
        <v>490</v>
      </c>
      <c r="H220" s="45">
        <f>ROUNDUP((('UK-R-Side Tables'!H220)/1.59)/10,0)*10</f>
        <v>730</v>
      </c>
      <c r="I220" s="18"/>
    </row>
    <row r="221" spans="1:9">
      <c r="E221" s="16" t="s">
        <v>3</v>
      </c>
      <c r="F221" s="16" t="s">
        <v>74</v>
      </c>
      <c r="G221" s="45">
        <f>ROUNDUP((('UK-R-Side Tables'!G221)/1.59)/10,0)*10</f>
        <v>760</v>
      </c>
      <c r="H221" s="45">
        <f>ROUNDUP((('UK-R-Side Tables'!H221)/1.59)/10,0)*10</f>
        <v>1130</v>
      </c>
      <c r="I221" s="18"/>
    </row>
    <row r="222" spans="1:9">
      <c r="E222" s="16" t="s">
        <v>4</v>
      </c>
      <c r="F222" s="16" t="s">
        <v>75</v>
      </c>
      <c r="G222" s="45">
        <f>ROUNDUP((('UK-R-Side Tables'!G222)/1.59)/10,0)*10</f>
        <v>1090</v>
      </c>
      <c r="H222" s="45">
        <f>ROUNDUP((('UK-R-Side Tables'!H222)/1.59)/10,0)*10</f>
        <v>1630</v>
      </c>
      <c r="I222" s="18"/>
    </row>
    <row r="223" spans="1:9">
      <c r="E223" s="16"/>
      <c r="F223" s="16"/>
      <c r="G223" s="45"/>
      <c r="H223" s="45"/>
      <c r="I223" s="18"/>
    </row>
    <row r="224" spans="1:9">
      <c r="F224" s="16"/>
      <c r="G224" s="20"/>
      <c r="H224" s="20"/>
      <c r="I224" s="44"/>
    </row>
    <row r="225" spans="1:9">
      <c r="E225" s="176" t="s">
        <v>22</v>
      </c>
    </row>
    <row r="226" spans="1:9">
      <c r="E226" s="114"/>
    </row>
    <row r="227" spans="1:9">
      <c r="I227" s="45"/>
    </row>
    <row r="228" spans="1:9">
      <c r="E228" s="82" t="s">
        <v>14</v>
      </c>
      <c r="F228" s="164"/>
      <c r="G228" s="79"/>
      <c r="H228" s="190">
        <f>ROUNDUP((('UK-R-Side Tables'!H228)/1.59)/10,0)*10</f>
        <v>220</v>
      </c>
      <c r="I228" s="45"/>
    </row>
    <row r="229" spans="1:9" ht="72.75" customHeight="1">
      <c r="E229" s="114"/>
      <c r="I229" s="45"/>
    </row>
    <row r="230" spans="1:9" s="51" customFormat="1" ht="25.35" customHeight="1">
      <c r="A230" s="32"/>
      <c r="B230" s="32" t="s">
        <v>15</v>
      </c>
      <c r="C230" s="32"/>
      <c r="D230" s="32"/>
      <c r="E230" s="33" t="s">
        <v>0</v>
      </c>
      <c r="F230" s="97" t="s">
        <v>79</v>
      </c>
      <c r="G230" s="123" t="s">
        <v>440</v>
      </c>
      <c r="H230" s="33" t="s">
        <v>441</v>
      </c>
      <c r="I230" s="38"/>
    </row>
    <row r="231" spans="1:9">
      <c r="E231" s="16"/>
      <c r="F231" s="52" t="s">
        <v>118</v>
      </c>
      <c r="G231" s="16"/>
      <c r="H231" s="53"/>
      <c r="I231" s="16"/>
    </row>
    <row r="232" spans="1:9">
      <c r="E232" s="16" t="s">
        <v>2</v>
      </c>
      <c r="F232" s="16" t="s">
        <v>70</v>
      </c>
      <c r="G232" s="45">
        <f>ROUNDUP((('UK-R-Side Tables'!G232)/1.59)/10,0)*10</f>
        <v>550</v>
      </c>
      <c r="H232" s="45">
        <f>ROUNDUP((('UK-R-Side Tables'!H232)/1.59)/10,0)*10</f>
        <v>820</v>
      </c>
      <c r="I232" s="58"/>
    </row>
    <row r="233" spans="1:9">
      <c r="E233" s="16" t="s">
        <v>3</v>
      </c>
      <c r="F233" s="16" t="s">
        <v>71</v>
      </c>
      <c r="G233" s="45">
        <f>ROUNDUP((('UK-R-Side Tables'!G233)/1.59)/10,0)*10</f>
        <v>850</v>
      </c>
      <c r="H233" s="45">
        <f>ROUNDUP((('UK-R-Side Tables'!H233)/1.59)/10,0)*10</f>
        <v>1280</v>
      </c>
      <c r="I233" s="58"/>
    </row>
    <row r="234" spans="1:9">
      <c r="E234" s="16" t="s">
        <v>4</v>
      </c>
      <c r="F234" s="16" t="s">
        <v>72</v>
      </c>
      <c r="G234" s="45">
        <f>ROUNDUP((('UK-R-Side Tables'!G234)/1.59)/10,0)*10</f>
        <v>1230</v>
      </c>
      <c r="H234" s="45">
        <f>ROUNDUP((('UK-R-Side Tables'!H234)/1.59)/10,0)*10</f>
        <v>1850</v>
      </c>
      <c r="I234" s="58"/>
    </row>
    <row r="235" spans="1:9">
      <c r="E235" s="16"/>
    </row>
    <row r="236" spans="1:9">
      <c r="F236" s="16"/>
      <c r="G236" s="20"/>
      <c r="H236" s="20"/>
      <c r="I236" s="44"/>
    </row>
    <row r="237" spans="1:9">
      <c r="E237" s="176" t="s">
        <v>22</v>
      </c>
    </row>
    <row r="238" spans="1:9">
      <c r="E238" s="114"/>
    </row>
    <row r="239" spans="1:9">
      <c r="I239" s="45"/>
    </row>
    <row r="240" spans="1:9">
      <c r="E240" s="82" t="s">
        <v>14</v>
      </c>
      <c r="F240" s="164"/>
      <c r="G240" s="79"/>
      <c r="H240" s="190">
        <f>ROUNDUP((('UK-R-Side Tables'!H240)/1.59)/10,0)*10</f>
        <v>220</v>
      </c>
      <c r="I240" s="45"/>
    </row>
    <row r="241" spans="1:9">
      <c r="E241" s="114"/>
      <c r="I241" s="45"/>
    </row>
    <row r="242" spans="1:9">
      <c r="E242" s="128"/>
      <c r="I242" s="45"/>
    </row>
    <row r="243" spans="1:9">
      <c r="E243" s="24"/>
      <c r="I243" s="45"/>
    </row>
    <row r="244" spans="1:9" ht="49.35" customHeight="1">
      <c r="A244" s="39"/>
      <c r="B244" s="25" t="s">
        <v>213</v>
      </c>
      <c r="C244" s="50"/>
      <c r="D244" s="50"/>
      <c r="E244" s="41"/>
      <c r="F244" s="42"/>
      <c r="G244" s="41"/>
      <c r="H244" s="41"/>
      <c r="I244" s="41"/>
    </row>
    <row r="245" spans="1:9" s="51" customFormat="1" ht="25.35" customHeight="1">
      <c r="A245" s="32"/>
      <c r="B245" s="32" t="s">
        <v>15</v>
      </c>
      <c r="C245" s="32"/>
      <c r="D245" s="32"/>
      <c r="E245" s="33" t="s">
        <v>0</v>
      </c>
      <c r="F245" s="97" t="s">
        <v>79</v>
      </c>
      <c r="G245" s="34" t="s">
        <v>346</v>
      </c>
      <c r="H245" s="38"/>
      <c r="I245" s="38"/>
    </row>
    <row r="246" spans="1:9">
      <c r="A246" s="55"/>
      <c r="B246" s="55"/>
      <c r="C246" s="55"/>
      <c r="D246" s="55"/>
      <c r="E246" s="16"/>
      <c r="F246" s="52" t="s">
        <v>218</v>
      </c>
      <c r="G246" s="46"/>
      <c r="H246" s="53"/>
      <c r="I246" s="46"/>
    </row>
    <row r="247" spans="1:9">
      <c r="A247" s="55"/>
      <c r="B247" s="55"/>
      <c r="C247" s="55"/>
      <c r="D247" s="55"/>
      <c r="E247" s="16" t="s">
        <v>2</v>
      </c>
      <c r="F247" s="16" t="s">
        <v>70</v>
      </c>
      <c r="G247" s="45">
        <f>ROUNDUP((('UK-R-Side Tables'!G245)/1.59)/10,0)*10</f>
        <v>840</v>
      </c>
      <c r="H247" s="47"/>
      <c r="I247" s="55"/>
    </row>
    <row r="248" spans="1:9">
      <c r="A248" s="55"/>
      <c r="B248" s="55"/>
      <c r="C248" s="55"/>
      <c r="D248" s="55"/>
      <c r="E248" s="16" t="s">
        <v>3</v>
      </c>
      <c r="F248" s="16" t="s">
        <v>71</v>
      </c>
      <c r="G248" s="45">
        <f>ROUNDUP((('UK-R-Side Tables'!G246)/1.59)/10,0)*10</f>
        <v>940</v>
      </c>
      <c r="H248" s="47"/>
      <c r="I248" s="55"/>
    </row>
    <row r="249" spans="1:9">
      <c r="A249" s="55"/>
      <c r="B249" s="55"/>
      <c r="C249" s="55"/>
      <c r="D249" s="55"/>
      <c r="E249" s="16"/>
      <c r="F249" s="16"/>
      <c r="G249" s="45"/>
      <c r="H249" s="47"/>
      <c r="I249" s="55"/>
    </row>
    <row r="250" spans="1:9">
      <c r="A250" s="55"/>
      <c r="B250" s="55"/>
      <c r="C250" s="55"/>
      <c r="D250" s="55"/>
      <c r="E250" s="46"/>
      <c r="F250" s="46"/>
      <c r="G250" s="47"/>
      <c r="H250" s="47"/>
      <c r="I250" s="55"/>
    </row>
    <row r="251" spans="1:9">
      <c r="A251" s="55"/>
      <c r="B251" s="55"/>
      <c r="C251" s="55"/>
      <c r="D251" s="55"/>
      <c r="E251" s="176" t="s">
        <v>22</v>
      </c>
      <c r="F251" s="46"/>
      <c r="G251" s="55"/>
      <c r="H251" s="55"/>
      <c r="I251" s="55"/>
    </row>
    <row r="252" spans="1:9">
      <c r="A252" s="55"/>
      <c r="B252" s="55"/>
      <c r="C252" s="55"/>
      <c r="D252" s="55"/>
      <c r="E252" s="114"/>
      <c r="F252" s="46"/>
      <c r="G252" s="56"/>
      <c r="H252" s="56"/>
      <c r="I252" s="257"/>
    </row>
    <row r="253" spans="1:9">
      <c r="A253" s="55"/>
      <c r="B253" s="55"/>
      <c r="C253" s="55"/>
      <c r="D253" s="55"/>
      <c r="I253" s="55"/>
    </row>
    <row r="254" spans="1:9">
      <c r="A254" s="55"/>
      <c r="B254" s="55"/>
      <c r="C254" s="55"/>
      <c r="D254" s="55"/>
      <c r="E254" s="82" t="s">
        <v>21</v>
      </c>
      <c r="F254" s="185"/>
      <c r="G254" s="188"/>
      <c r="H254" s="190">
        <f>ROUNDUP((('UK-R-Side Tables'!H252)/1.59)/10,0)*10</f>
        <v>310</v>
      </c>
      <c r="I254" s="55"/>
    </row>
    <row r="255" spans="1:9">
      <c r="A255" s="55"/>
      <c r="B255" s="55"/>
      <c r="C255" s="55"/>
      <c r="D255" s="55"/>
      <c r="E255" s="23"/>
      <c r="F255" s="46"/>
      <c r="G255" s="55"/>
      <c r="H255" s="45"/>
      <c r="I255" s="55"/>
    </row>
    <row r="256" spans="1:9">
      <c r="A256" s="55"/>
      <c r="B256" s="55"/>
      <c r="C256" s="55"/>
      <c r="D256" s="55"/>
      <c r="E256" s="23"/>
      <c r="F256" s="46"/>
      <c r="G256" s="55"/>
      <c r="H256" s="45"/>
      <c r="I256" s="55"/>
    </row>
    <row r="257" spans="1:9">
      <c r="A257" s="55"/>
      <c r="B257" s="55"/>
      <c r="C257" s="55"/>
      <c r="D257" s="55"/>
      <c r="E257" s="23"/>
      <c r="F257" s="46"/>
      <c r="G257" s="55"/>
      <c r="H257" s="45"/>
      <c r="I257" s="55"/>
    </row>
    <row r="258" spans="1:9">
      <c r="A258" s="55"/>
      <c r="B258" s="55"/>
      <c r="C258" s="55"/>
      <c r="D258" s="55"/>
      <c r="E258" s="114"/>
      <c r="F258" s="46"/>
      <c r="G258" s="55"/>
      <c r="H258" s="55"/>
      <c r="I258" s="55"/>
    </row>
    <row r="259" spans="1:9" ht="37.5">
      <c r="A259" s="39"/>
      <c r="B259" s="422" t="s">
        <v>613</v>
      </c>
      <c r="C259" s="50"/>
      <c r="D259" s="50"/>
      <c r="E259" s="41"/>
      <c r="F259" s="42"/>
      <c r="G259" s="41"/>
      <c r="H259" s="41"/>
      <c r="I259" s="41"/>
    </row>
    <row r="260" spans="1:9">
      <c r="A260" s="32"/>
      <c r="B260" s="32" t="s">
        <v>15</v>
      </c>
      <c r="C260" s="32"/>
      <c r="D260" s="32"/>
      <c r="E260" s="33" t="s">
        <v>0</v>
      </c>
      <c r="F260" s="97" t="s">
        <v>79</v>
      </c>
      <c r="G260" s="34" t="s">
        <v>346</v>
      </c>
      <c r="H260" s="38"/>
      <c r="I260" s="38"/>
    </row>
    <row r="261" spans="1:9">
      <c r="A261" s="55"/>
      <c r="B261" s="55"/>
      <c r="C261" s="55"/>
      <c r="D261" s="55"/>
      <c r="E261" s="16"/>
      <c r="F261" s="52" t="s">
        <v>120</v>
      </c>
      <c r="G261" s="46"/>
      <c r="H261" s="53"/>
      <c r="I261" s="46"/>
    </row>
    <row r="262" spans="1:9">
      <c r="A262" s="55"/>
      <c r="B262" s="55"/>
      <c r="C262" s="55"/>
      <c r="D262" s="55"/>
      <c r="E262" s="16" t="s">
        <v>3</v>
      </c>
      <c r="F262" s="16" t="s">
        <v>612</v>
      </c>
      <c r="G262" s="45">
        <f>ROUNDUP((('UK-R-Side Tables'!G261)/1.59)/10,0)*10</f>
        <v>1890</v>
      </c>
      <c r="H262" s="47"/>
      <c r="I262" s="55"/>
    </row>
    <row r="263" spans="1:9">
      <c r="A263" s="55"/>
      <c r="B263" s="55"/>
      <c r="C263" s="55"/>
      <c r="D263" s="55"/>
      <c r="E263" s="16"/>
      <c r="F263" s="16"/>
      <c r="G263" s="45"/>
      <c r="H263" s="47"/>
      <c r="I263" s="55"/>
    </row>
    <row r="264" spans="1:9">
      <c r="A264" s="55"/>
      <c r="B264" s="55"/>
      <c r="C264" s="55"/>
      <c r="D264" s="55"/>
      <c r="E264" s="16"/>
      <c r="F264" s="16"/>
      <c r="G264" s="45"/>
      <c r="H264" s="47"/>
      <c r="I264" s="55"/>
    </row>
    <row r="265" spans="1:9">
      <c r="A265" s="55"/>
      <c r="B265" s="55"/>
      <c r="C265" s="55"/>
      <c r="D265" s="55"/>
      <c r="E265" s="46"/>
      <c r="F265" s="46"/>
      <c r="G265" s="47"/>
      <c r="H265" s="47"/>
      <c r="I265" s="55"/>
    </row>
    <row r="266" spans="1:9">
      <c r="A266" s="55"/>
      <c r="B266" s="55"/>
      <c r="C266" s="55"/>
      <c r="D266" s="55"/>
      <c r="E266" s="176" t="s">
        <v>22</v>
      </c>
      <c r="F266" s="67"/>
      <c r="G266" s="67"/>
      <c r="H266" s="9"/>
      <c r="I266" s="55"/>
    </row>
    <row r="267" spans="1:9">
      <c r="A267" s="55"/>
      <c r="B267" s="55"/>
      <c r="C267" s="55"/>
      <c r="D267" s="55"/>
      <c r="E267" s="169"/>
      <c r="F267" s="67"/>
      <c r="G267" s="67"/>
      <c r="H267" s="9"/>
      <c r="I267" s="257"/>
    </row>
    <row r="268" spans="1:9">
      <c r="A268" s="55"/>
      <c r="B268" s="55"/>
      <c r="C268" s="55"/>
      <c r="D268" s="55"/>
      <c r="E268" s="81" t="s">
        <v>14</v>
      </c>
      <c r="F268" s="160"/>
      <c r="G268" s="160"/>
      <c r="H268" s="190">
        <f>ROUNDUP((('UK-R-Side Tables'!H267)/1.59)/10,0)*10</f>
        <v>340</v>
      </c>
      <c r="I268" s="55"/>
    </row>
    <row r="269" spans="1:9">
      <c r="A269" s="55"/>
      <c r="B269" s="55"/>
      <c r="C269" s="55"/>
      <c r="D269" s="55"/>
      <c r="E269" s="24"/>
      <c r="F269" s="67"/>
      <c r="G269" s="67"/>
      <c r="H269" s="143"/>
      <c r="I269" s="55"/>
    </row>
    <row r="270" spans="1:9">
      <c r="A270" s="55"/>
      <c r="B270" s="55"/>
      <c r="C270" s="55"/>
      <c r="D270" s="55"/>
      <c r="E270" s="24" t="s">
        <v>544</v>
      </c>
      <c r="F270" s="67"/>
      <c r="G270" s="67"/>
      <c r="H270" s="45"/>
      <c r="I270" s="55"/>
    </row>
    <row r="271" spans="1:9">
      <c r="A271" s="55"/>
      <c r="B271" s="55"/>
      <c r="C271" s="55"/>
      <c r="D271" s="55"/>
      <c r="E271" s="81" t="s">
        <v>630</v>
      </c>
      <c r="F271" s="185"/>
      <c r="G271" s="188"/>
      <c r="H271" s="190">
        <f>ROUNDUP((('UK-R-Side Tables'!H270)/1.59)/10,0)*10</f>
        <v>750</v>
      </c>
      <c r="I271" s="55"/>
    </row>
    <row r="272" spans="1:9">
      <c r="A272" s="55"/>
      <c r="B272" s="55"/>
      <c r="C272" s="55"/>
      <c r="D272" s="55"/>
      <c r="E272" s="128"/>
      <c r="F272" s="46"/>
      <c r="G272" s="55"/>
      <c r="H272" s="55"/>
      <c r="I272" s="55"/>
    </row>
    <row r="273" spans="1:9" ht="37.5">
      <c r="A273" s="39"/>
      <c r="B273" s="422" t="s">
        <v>530</v>
      </c>
      <c r="C273" s="50"/>
      <c r="D273" s="50"/>
      <c r="E273" s="41"/>
      <c r="F273" s="42"/>
      <c r="G273" s="41"/>
      <c r="H273" s="41"/>
      <c r="I273" s="41"/>
    </row>
    <row r="274" spans="1:9">
      <c r="A274" s="32"/>
      <c r="B274" s="32" t="s">
        <v>15</v>
      </c>
      <c r="C274" s="32"/>
      <c r="D274" s="32"/>
      <c r="E274" s="33" t="s">
        <v>0</v>
      </c>
      <c r="F274" s="97" t="s">
        <v>79</v>
      </c>
      <c r="G274" s="34" t="s">
        <v>529</v>
      </c>
      <c r="H274" s="38"/>
      <c r="I274" s="38"/>
    </row>
    <row r="275" spans="1:9">
      <c r="A275" s="55"/>
      <c r="B275" s="55"/>
      <c r="C275" s="55"/>
      <c r="D275" s="55"/>
      <c r="E275" s="16"/>
      <c r="F275" s="52" t="s">
        <v>223</v>
      </c>
      <c r="G275" s="46"/>
      <c r="H275" s="53"/>
      <c r="I275" s="46"/>
    </row>
    <row r="276" spans="1:9">
      <c r="A276" s="55"/>
      <c r="B276" s="55"/>
      <c r="C276" s="55"/>
      <c r="D276" s="55"/>
      <c r="E276" s="16"/>
      <c r="F276" s="16" t="s">
        <v>528</v>
      </c>
      <c r="G276" s="45">
        <f>ROUNDUP((('UK-R-Side Tables'!G279)/1.59)/10,0)*10</f>
        <v>1860</v>
      </c>
      <c r="H276" s="47"/>
      <c r="I276" s="55"/>
    </row>
    <row r="277" spans="1:9">
      <c r="A277" s="55"/>
      <c r="B277" s="55"/>
      <c r="C277" s="55"/>
      <c r="D277" s="55"/>
      <c r="E277" s="16"/>
      <c r="F277" s="16"/>
      <c r="G277" s="45"/>
      <c r="H277" s="47"/>
      <c r="I277" s="55"/>
    </row>
    <row r="278" spans="1:9">
      <c r="A278" s="55"/>
      <c r="B278" s="55"/>
      <c r="C278" s="55"/>
      <c r="D278" s="55"/>
      <c r="E278" s="16"/>
      <c r="F278" s="16"/>
      <c r="G278" s="45"/>
      <c r="H278" s="47"/>
      <c r="I278" s="55"/>
    </row>
    <row r="279" spans="1:9">
      <c r="A279" s="55"/>
      <c r="B279" s="55"/>
      <c r="C279" s="55"/>
      <c r="D279" s="55"/>
      <c r="E279" s="46"/>
      <c r="F279" s="46"/>
      <c r="G279" s="47"/>
      <c r="H279" s="47"/>
      <c r="I279" s="55"/>
    </row>
    <row r="280" spans="1:9">
      <c r="A280" s="55"/>
      <c r="B280" s="55"/>
      <c r="C280" s="55"/>
      <c r="D280" s="55"/>
      <c r="E280" s="176" t="s">
        <v>22</v>
      </c>
      <c r="F280" s="67"/>
      <c r="G280" s="67"/>
      <c r="H280" s="9"/>
      <c r="I280" s="55"/>
    </row>
    <row r="281" spans="1:9">
      <c r="A281" s="55"/>
      <c r="B281" s="55"/>
      <c r="C281" s="55"/>
      <c r="D281" s="55"/>
      <c r="E281" s="169"/>
      <c r="F281" s="67"/>
      <c r="G281" s="67"/>
      <c r="H281" s="9"/>
      <c r="I281" s="257"/>
    </row>
    <row r="282" spans="1:9">
      <c r="A282" s="55"/>
      <c r="B282" s="55"/>
      <c r="C282" s="55"/>
      <c r="D282" s="55"/>
      <c r="E282" s="81" t="s">
        <v>14</v>
      </c>
      <c r="F282" s="160"/>
      <c r="G282" s="160"/>
      <c r="H282" s="190">
        <f>ROUNDUP((('UK-R-Side Tables'!H285)/1.59)/10,0)*10</f>
        <v>340</v>
      </c>
      <c r="I282" s="55"/>
    </row>
    <row r="283" spans="1:9">
      <c r="A283" s="55"/>
      <c r="B283" s="55"/>
      <c r="C283" s="55"/>
      <c r="D283" s="55"/>
      <c r="E283" s="24"/>
      <c r="F283" s="67"/>
      <c r="G283" s="67"/>
      <c r="H283" s="143"/>
      <c r="I283" s="55"/>
    </row>
    <row r="284" spans="1:9">
      <c r="A284" s="55"/>
      <c r="B284" s="55"/>
      <c r="C284" s="55"/>
      <c r="D284" s="55"/>
      <c r="E284" s="24" t="s">
        <v>544</v>
      </c>
      <c r="F284" s="67"/>
      <c r="G284" s="67"/>
      <c r="H284" s="45"/>
      <c r="I284" s="55"/>
    </row>
    <row r="285" spans="1:9">
      <c r="A285" s="55"/>
      <c r="B285" s="55"/>
      <c r="C285" s="55"/>
      <c r="D285" s="55"/>
      <c r="E285" s="81" t="s">
        <v>545</v>
      </c>
      <c r="F285" s="185"/>
      <c r="G285" s="188"/>
      <c r="H285" s="190">
        <f>ROUNDUP((('UK-R-Side Tables'!H288)/1.59)/10,0)*10</f>
        <v>750</v>
      </c>
      <c r="I285" s="55"/>
    </row>
    <row r="286" spans="1:9">
      <c r="A286" s="55"/>
      <c r="B286" s="55"/>
      <c r="C286" s="55"/>
      <c r="D286" s="55"/>
      <c r="E286" s="128"/>
      <c r="F286" s="46"/>
      <c r="G286" s="55"/>
      <c r="H286" s="55"/>
      <c r="I286" s="55"/>
    </row>
    <row r="287" spans="1:9" ht="37.5">
      <c r="A287" s="39"/>
      <c r="B287" s="422" t="s">
        <v>517</v>
      </c>
      <c r="C287" s="50"/>
      <c r="D287" s="50"/>
      <c r="E287" s="41"/>
      <c r="F287" s="42"/>
      <c r="G287" s="41"/>
      <c r="H287" s="41"/>
      <c r="I287" s="41"/>
    </row>
    <row r="288" spans="1:9">
      <c r="A288" s="32"/>
      <c r="B288" s="32" t="s">
        <v>15</v>
      </c>
      <c r="C288" s="32"/>
      <c r="D288" s="32"/>
      <c r="E288" s="33" t="s">
        <v>0</v>
      </c>
      <c r="F288" s="97" t="s">
        <v>79</v>
      </c>
      <c r="G288" s="34" t="s">
        <v>346</v>
      </c>
      <c r="H288" s="38"/>
      <c r="I288" s="38"/>
    </row>
    <row r="289" spans="1:9">
      <c r="A289" s="55"/>
      <c r="B289" s="55"/>
      <c r="C289" s="55"/>
      <c r="D289" s="55"/>
      <c r="E289" s="16"/>
      <c r="F289" s="52" t="s">
        <v>120</v>
      </c>
      <c r="G289" s="46"/>
      <c r="H289" s="53"/>
      <c r="I289" s="46"/>
    </row>
    <row r="290" spans="1:9">
      <c r="A290" s="55"/>
      <c r="B290" s="55"/>
      <c r="C290" s="55"/>
      <c r="D290" s="55"/>
      <c r="E290" s="16" t="s">
        <v>2</v>
      </c>
      <c r="F290" s="16" t="s">
        <v>533</v>
      </c>
      <c r="G290" s="45">
        <f>ROUNDUP((('UK-R-Side Tables'!G294)/1.59)/10,0)*10</f>
        <v>1500</v>
      </c>
      <c r="H290" s="47"/>
      <c r="I290" s="55"/>
    </row>
    <row r="291" spans="1:9">
      <c r="A291" s="55"/>
      <c r="B291" s="55"/>
      <c r="C291" s="55"/>
      <c r="D291" s="55"/>
      <c r="E291" s="16" t="s">
        <v>3</v>
      </c>
      <c r="F291" s="16" t="s">
        <v>534</v>
      </c>
      <c r="G291" s="45">
        <f>ROUNDUP((('UK-R-Side Tables'!G295)/1.59)/10,0)*10</f>
        <v>1820</v>
      </c>
      <c r="H291" s="47"/>
      <c r="I291" s="55"/>
    </row>
    <row r="292" spans="1:9">
      <c r="A292" s="55"/>
      <c r="B292" s="55"/>
      <c r="C292" s="55"/>
      <c r="D292" s="55"/>
      <c r="E292" s="16"/>
      <c r="F292" s="16"/>
      <c r="G292" s="45"/>
      <c r="H292" s="47"/>
      <c r="I292" s="55"/>
    </row>
    <row r="293" spans="1:9">
      <c r="A293" s="55"/>
      <c r="B293" s="55"/>
      <c r="C293" s="55"/>
      <c r="D293" s="55"/>
      <c r="E293" s="46"/>
      <c r="F293" s="46"/>
      <c r="G293" s="47"/>
      <c r="H293" s="47"/>
      <c r="I293" s="55"/>
    </row>
    <row r="294" spans="1:9">
      <c r="A294" s="55"/>
      <c r="B294" s="55"/>
      <c r="C294" s="55"/>
      <c r="D294" s="55"/>
      <c r="E294" s="176" t="s">
        <v>22</v>
      </c>
      <c r="F294" s="67"/>
      <c r="G294" s="67"/>
      <c r="H294" s="9"/>
      <c r="I294" s="55"/>
    </row>
    <row r="295" spans="1:9">
      <c r="A295" s="55"/>
      <c r="B295" s="55"/>
      <c r="C295" s="55"/>
      <c r="D295" s="55"/>
      <c r="E295" s="169"/>
      <c r="F295" s="67"/>
      <c r="G295" s="67"/>
      <c r="H295" s="9"/>
      <c r="I295" s="257"/>
    </row>
    <row r="296" spans="1:9">
      <c r="A296" s="55"/>
      <c r="B296" s="55"/>
      <c r="C296" s="55"/>
      <c r="D296" s="55"/>
      <c r="E296" s="81" t="s">
        <v>14</v>
      </c>
      <c r="F296" s="160"/>
      <c r="G296" s="160"/>
      <c r="H296" s="190">
        <f>ROUNDUP((('UK-R-Side Tables'!H300)/1.59)/10,0)*10</f>
        <v>340</v>
      </c>
      <c r="I296" s="55"/>
    </row>
    <row r="297" spans="1:9">
      <c r="A297" s="55"/>
      <c r="B297" s="55"/>
      <c r="C297" s="55"/>
      <c r="D297" s="55"/>
      <c r="E297" s="24"/>
      <c r="F297" s="67"/>
      <c r="G297" s="67"/>
      <c r="H297" s="143"/>
      <c r="I297" s="55"/>
    </row>
    <row r="298" spans="1:9">
      <c r="A298" s="55"/>
      <c r="B298" s="55"/>
      <c r="C298" s="55"/>
      <c r="D298" s="55"/>
      <c r="E298" s="24" t="s">
        <v>544</v>
      </c>
      <c r="F298" s="67"/>
      <c r="G298" s="67"/>
      <c r="H298" s="45"/>
      <c r="I298" s="55"/>
    </row>
    <row r="299" spans="1:9">
      <c r="A299" s="55"/>
      <c r="B299" s="55"/>
      <c r="C299" s="55"/>
      <c r="D299" s="55"/>
      <c r="E299" s="81" t="s">
        <v>545</v>
      </c>
      <c r="F299" s="185"/>
      <c r="G299" s="188"/>
      <c r="H299" s="190">
        <f>ROUNDUP((('UK-R-Side Tables'!H303)/1.59)/10,0)*10</f>
        <v>750</v>
      </c>
      <c r="I299" s="55"/>
    </row>
    <row r="300" spans="1:9">
      <c r="A300" s="55"/>
      <c r="B300" s="55"/>
      <c r="C300" s="55"/>
      <c r="D300" s="55"/>
      <c r="E300" s="128"/>
      <c r="F300" s="46"/>
      <c r="G300" s="55"/>
      <c r="H300" s="55"/>
      <c r="I300" s="55"/>
    </row>
    <row r="301" spans="1:9" ht="37.5">
      <c r="A301" s="39"/>
      <c r="B301" s="25" t="s">
        <v>214</v>
      </c>
      <c r="C301" s="50"/>
      <c r="D301" s="50"/>
      <c r="E301" s="41"/>
      <c r="F301" s="42"/>
      <c r="G301" s="41"/>
      <c r="H301" s="41"/>
      <c r="I301" s="41"/>
    </row>
    <row r="302" spans="1:9">
      <c r="A302" s="32"/>
      <c r="B302" s="32" t="s">
        <v>29</v>
      </c>
      <c r="C302" s="32"/>
      <c r="D302" s="32"/>
      <c r="E302" s="33" t="s">
        <v>0</v>
      </c>
      <c r="F302" s="97" t="s">
        <v>79</v>
      </c>
      <c r="G302" s="33" t="s">
        <v>346</v>
      </c>
      <c r="H302" s="355" t="s">
        <v>439</v>
      </c>
      <c r="I302" s="355"/>
    </row>
    <row r="303" spans="1:9">
      <c r="E303" s="16"/>
      <c r="F303" s="52" t="s">
        <v>118</v>
      </c>
      <c r="G303" s="46"/>
      <c r="H303" s="219" t="s">
        <v>219</v>
      </c>
      <c r="I303" s="219"/>
    </row>
    <row r="304" spans="1:9">
      <c r="E304" s="16" t="s">
        <v>2</v>
      </c>
      <c r="F304" s="16" t="s">
        <v>73</v>
      </c>
      <c r="G304" s="45">
        <f>ROUNDUP((('UK-R-Side Tables'!G308)/1.59)/10,0)*10</f>
        <v>490</v>
      </c>
      <c r="H304" s="45">
        <f>ROUNDUP((('UK-R-Side Tables'!H308)/1.59)/10,0)*10</f>
        <v>810</v>
      </c>
      <c r="I304" s="65"/>
    </row>
    <row r="305" spans="1:9">
      <c r="E305" s="16" t="s">
        <v>3</v>
      </c>
      <c r="F305" s="16" t="s">
        <v>74</v>
      </c>
      <c r="G305" s="45">
        <f>ROUNDUP((('UK-R-Side Tables'!G309)/1.59)/10,0)*10</f>
        <v>760</v>
      </c>
      <c r="H305" s="45">
        <f>ROUNDUP((('UK-R-Side Tables'!H309)/1.59)/10,0)*10</f>
        <v>1260</v>
      </c>
      <c r="I305" s="65"/>
    </row>
    <row r="306" spans="1:9">
      <c r="E306" s="19" t="s">
        <v>4</v>
      </c>
      <c r="F306" s="16" t="s">
        <v>75</v>
      </c>
      <c r="G306" s="45">
        <f>ROUNDUP((('UK-R-Side Tables'!G310)/1.59)/10,0)*10</f>
        <v>1090</v>
      </c>
      <c r="H306" s="45">
        <f>ROUNDUP((('UK-R-Side Tables'!H310)/1.59)/10,0)*10</f>
        <v>1810</v>
      </c>
      <c r="I306" s="65"/>
    </row>
    <row r="307" spans="1:9">
      <c r="E307" s="19"/>
      <c r="F307" s="16"/>
      <c r="G307" s="45"/>
      <c r="H307" s="45"/>
      <c r="I307" s="44"/>
    </row>
    <row r="308" spans="1:9">
      <c r="E308" s="194"/>
      <c r="F308" s="16"/>
      <c r="G308" s="45"/>
      <c r="H308" s="45"/>
      <c r="I308" s="44"/>
    </row>
    <row r="309" spans="1:9">
      <c r="E309" s="22"/>
      <c r="F309" s="16"/>
      <c r="G309" s="45"/>
      <c r="H309" s="45"/>
      <c r="I309" s="44"/>
    </row>
    <row r="310" spans="1:9">
      <c r="E310" s="176" t="s">
        <v>22</v>
      </c>
    </row>
    <row r="311" spans="1:9">
      <c r="E311" s="114"/>
    </row>
    <row r="312" spans="1:9">
      <c r="I312" s="45"/>
    </row>
    <row r="313" spans="1:9">
      <c r="E313" s="82" t="s">
        <v>21</v>
      </c>
      <c r="F313" s="164"/>
      <c r="G313" s="79"/>
      <c r="H313" s="190">
        <f>ROUNDUP((('UK-R-Side Tables'!H317)/1.59)/10,0)*10</f>
        <v>220</v>
      </c>
      <c r="I313" s="45"/>
    </row>
    <row r="314" spans="1:9" ht="24" customHeight="1">
      <c r="E314" s="114"/>
      <c r="I314" s="45"/>
    </row>
    <row r="315" spans="1:9" ht="37.5">
      <c r="A315" s="39"/>
      <c r="B315" s="25" t="s">
        <v>214</v>
      </c>
      <c r="C315" s="50"/>
      <c r="D315" s="50"/>
      <c r="E315" s="41"/>
      <c r="F315" s="42"/>
      <c r="G315" s="41"/>
      <c r="H315" s="41"/>
      <c r="I315" s="41"/>
    </row>
    <row r="316" spans="1:9">
      <c r="A316" s="32"/>
      <c r="B316" s="32" t="s">
        <v>15</v>
      </c>
      <c r="C316" s="32"/>
      <c r="D316" s="32"/>
      <c r="E316" s="36" t="s">
        <v>0</v>
      </c>
      <c r="F316" s="139" t="s">
        <v>79</v>
      </c>
      <c r="G316" s="36" t="s">
        <v>346</v>
      </c>
      <c r="H316" s="355" t="s">
        <v>114</v>
      </c>
      <c r="I316" s="355"/>
    </row>
    <row r="317" spans="1:9">
      <c r="E317" s="16"/>
      <c r="F317" s="52" t="s">
        <v>118</v>
      </c>
      <c r="G317" s="46"/>
      <c r="H317" s="219" t="s">
        <v>219</v>
      </c>
      <c r="I317" s="219"/>
    </row>
    <row r="318" spans="1:9">
      <c r="E318" s="16" t="s">
        <v>2</v>
      </c>
      <c r="F318" s="16" t="s">
        <v>70</v>
      </c>
      <c r="G318" s="45">
        <f>ROUNDUP((('UK-R-Side Tables'!G322)/1.59)/10,0)*10</f>
        <v>570</v>
      </c>
      <c r="H318" s="45">
        <f>ROUNDUP((('UK-R-Side Tables'!H322)/1.59)/10,0)*10</f>
        <v>1010</v>
      </c>
      <c r="I318" s="45"/>
    </row>
    <row r="319" spans="1:9">
      <c r="E319" s="16" t="s">
        <v>3</v>
      </c>
      <c r="F319" s="16" t="s">
        <v>71</v>
      </c>
      <c r="G319" s="45">
        <f>ROUNDUP((('UK-R-Side Tables'!G323)/1.59)/10,0)*10</f>
        <v>890</v>
      </c>
      <c r="H319" s="45">
        <f>ROUNDUP((('UK-R-Side Tables'!H323)/1.59)/10,0)*10</f>
        <v>1580</v>
      </c>
      <c r="I319" s="45"/>
    </row>
    <row r="320" spans="1:9">
      <c r="E320" s="16" t="s">
        <v>4</v>
      </c>
      <c r="F320" s="16" t="s">
        <v>72</v>
      </c>
      <c r="G320" s="45">
        <f>ROUNDUP((('UK-R-Side Tables'!G324)/1.59)/10,0)*10</f>
        <v>1280</v>
      </c>
      <c r="H320" s="45">
        <f>ROUNDUP((('UK-R-Side Tables'!H324)/1.59)/10,0)*10</f>
        <v>2270</v>
      </c>
      <c r="I320" s="45"/>
    </row>
    <row r="321" spans="5:9">
      <c r="E321" s="16"/>
      <c r="F321" s="16"/>
      <c r="G321" s="45"/>
      <c r="H321" s="45"/>
      <c r="I321" s="45"/>
    </row>
    <row r="322" spans="5:9">
      <c r="E322" s="194"/>
    </row>
    <row r="323" spans="5:9">
      <c r="F323" s="16"/>
      <c r="G323" s="20"/>
      <c r="H323" s="20"/>
      <c r="I323" s="44"/>
    </row>
    <row r="324" spans="5:9">
      <c r="E324" s="176" t="s">
        <v>22</v>
      </c>
    </row>
    <row r="325" spans="5:9">
      <c r="E325" s="114"/>
    </row>
    <row r="326" spans="5:9">
      <c r="I326" s="45"/>
    </row>
    <row r="327" spans="5:9">
      <c r="E327" s="82" t="s">
        <v>21</v>
      </c>
      <c r="F327" s="164"/>
      <c r="G327" s="79"/>
      <c r="H327" s="190">
        <f>ROUNDUP((('UK-R-Side Tables'!H329)/1.59)/10,0)*10</f>
        <v>220</v>
      </c>
    </row>
    <row r="328" spans="5:9">
      <c r="E328" s="114"/>
    </row>
    <row r="329" spans="5:9">
      <c r="E329" s="128"/>
    </row>
    <row r="331" spans="5:9">
      <c r="E331" s="24"/>
      <c r="H331" s="134"/>
    </row>
    <row r="334" spans="5:9">
      <c r="F334" s="14"/>
    </row>
    <row r="371" spans="6:6">
      <c r="F371" s="14"/>
    </row>
    <row r="372" spans="6:6">
      <c r="F372" s="14"/>
    </row>
    <row r="373" spans="6:6">
      <c r="F373" s="14"/>
    </row>
    <row r="374" spans="6:6">
      <c r="F374" s="14"/>
    </row>
    <row r="375" spans="6:6">
      <c r="F375" s="14"/>
    </row>
  </sheetData>
  <mergeCells count="7">
    <mergeCell ref="H136:I136"/>
    <mergeCell ref="H121:I121"/>
    <mergeCell ref="H122:I122"/>
    <mergeCell ref="H135:I135"/>
    <mergeCell ref="A1:I1"/>
    <mergeCell ref="H105:I105"/>
    <mergeCell ref="H106:I106"/>
  </mergeCells>
  <printOptions horizontalCentered="1"/>
  <pageMargins left="0.6692913385826772" right="0.6692913385826772" top="0.79000000000000015" bottom="0.79000000000000015" header="0.39000000000000007" footer="0.39000000000000007"/>
  <pageSetup paperSize="9" scale="38" fitToHeight="5" orientation="portrait" r:id="rId1"/>
  <headerFooter>
    <oddHeader>&amp;L&amp;"Calibri (Body),Regular"&amp;16Tom Faulkner UK Trade Price List - 2022
&amp;R&amp;"Calibri (Body),Regular"&amp;16Cocktail/Side Tables</oddHeader>
    <oddFooter>&amp;L&amp;"Calibri (Body),Regular"&amp;16Prices do not include delivery and installation.&amp;R&amp;"Calibri (Body),Regular"&amp;16&amp;P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8E8FB-89DE-433B-ADB8-4F09F98D045C}">
  <sheetPr codeName="Sheet36">
    <tabColor rgb="FF00B0F0"/>
  </sheetPr>
  <dimension ref="A1:I375"/>
  <sheetViews>
    <sheetView showGridLines="0" view="pageLayout" zoomScale="50" zoomScaleNormal="120" zoomScalePageLayoutView="50" workbookViewId="0">
      <selection activeCell="G6" sqref="G6:H8"/>
    </sheetView>
  </sheetViews>
  <sheetFormatPr defaultColWidth="11" defaultRowHeight="26.25"/>
  <cols>
    <col min="1" max="1" width="3.5" style="14" customWidth="1"/>
    <col min="2" max="2" width="14" style="14" bestFit="1" customWidth="1"/>
    <col min="3" max="3" width="22.125" style="14" bestFit="1" customWidth="1"/>
    <col min="4" max="4" width="18.625" style="14" customWidth="1"/>
    <col min="5" max="5" width="10.625" style="14" customWidth="1"/>
    <col min="6" max="6" width="22.625" style="19" customWidth="1"/>
    <col min="7" max="7" width="39.625" style="14" customWidth="1"/>
    <col min="8" max="8" width="38.125" style="14" customWidth="1"/>
    <col min="9" max="9" width="38.625" style="14" customWidth="1"/>
    <col min="10" max="16384" width="11" style="14"/>
  </cols>
  <sheetData>
    <row r="1" spans="1:9" ht="36">
      <c r="A1" s="696" t="s">
        <v>206</v>
      </c>
      <c r="B1" s="696"/>
      <c r="C1" s="696"/>
      <c r="D1" s="696"/>
      <c r="E1" s="696"/>
      <c r="F1" s="696"/>
      <c r="G1" s="696"/>
      <c r="H1" s="696"/>
      <c r="I1" s="696"/>
    </row>
    <row r="2" spans="1:9">
      <c r="A2" s="19"/>
      <c r="B2" s="19"/>
      <c r="C2" s="19"/>
      <c r="D2" s="19"/>
      <c r="E2" s="19"/>
      <c r="G2" s="19"/>
      <c r="H2" s="19"/>
      <c r="I2" s="19"/>
    </row>
    <row r="3" spans="1:9" ht="49.35" customHeight="1">
      <c r="A3" s="39" t="s">
        <v>23</v>
      </c>
      <c r="B3" s="25" t="s">
        <v>208</v>
      </c>
      <c r="C3" s="50"/>
      <c r="D3" s="50"/>
      <c r="E3" s="41"/>
      <c r="F3" s="42"/>
      <c r="G3" s="41"/>
      <c r="H3" s="41"/>
      <c r="I3" s="41"/>
    </row>
    <row r="4" spans="1:9" ht="25.35" customHeight="1">
      <c r="A4" s="26"/>
      <c r="B4" s="26" t="s">
        <v>29</v>
      </c>
      <c r="C4" s="26"/>
      <c r="D4" s="26"/>
      <c r="E4" s="28" t="s">
        <v>0</v>
      </c>
      <c r="F4" s="136" t="s">
        <v>79</v>
      </c>
      <c r="G4" s="28" t="s">
        <v>341</v>
      </c>
      <c r="H4" s="266" t="s">
        <v>439</v>
      </c>
      <c r="I4" s="38"/>
    </row>
    <row r="5" spans="1:9">
      <c r="E5" s="16"/>
      <c r="F5" s="52" t="s">
        <v>118</v>
      </c>
      <c r="G5" s="48"/>
      <c r="H5" s="218" t="s">
        <v>697</v>
      </c>
      <c r="I5" s="16"/>
    </row>
    <row r="6" spans="1:9">
      <c r="E6" s="16" t="s">
        <v>2</v>
      </c>
      <c r="F6" s="16" t="s">
        <v>73</v>
      </c>
      <c r="G6" s="153">
        <f>ROUNDUP((('Exchange rate'!Eur_per_GBP*('UK-R-Side Tables'!G6/(1+'Exchange rate'!UK_vat_rate))*1.25*0.9165)+1)/10,0)*10</f>
        <v>1040</v>
      </c>
      <c r="H6" s="153">
        <f>ROUNDUP((('Exchange rate'!Eur_per_GBP*('UK-R-Side Tables'!H6/(1+'Exchange rate'!UK_vat_rate))*1.25*0.9165)+1)/10,0)*10</f>
        <v>1620</v>
      </c>
      <c r="I6" s="18"/>
    </row>
    <row r="7" spans="1:9">
      <c r="E7" s="16" t="s">
        <v>3</v>
      </c>
      <c r="F7" s="16" t="s">
        <v>74</v>
      </c>
      <c r="G7" s="153">
        <f>ROUNDUP((('Exchange rate'!Eur_per_GBP*('UK-R-Side Tables'!G7/(1+'Exchange rate'!UK_vat_rate))*1.25*0.9165)+1)/10,0)*10</f>
        <v>1610</v>
      </c>
      <c r="H7" s="153">
        <f>ROUNDUP((('Exchange rate'!Eur_per_GBP*('UK-R-Side Tables'!H7/(1+'Exchange rate'!UK_vat_rate))*1.25*0.9165)+1)/10,0)*10</f>
        <v>2510</v>
      </c>
      <c r="I7" s="18"/>
    </row>
    <row r="8" spans="1:9">
      <c r="E8" s="16" t="s">
        <v>4</v>
      </c>
      <c r="F8" s="16" t="s">
        <v>75</v>
      </c>
      <c r="G8" s="153">
        <f>ROUNDUP((('Exchange rate'!Eur_per_GBP*('UK-R-Side Tables'!G8/(1+'Exchange rate'!UK_vat_rate))*1.25*0.9165)+1)/10,0)*10</f>
        <v>2310</v>
      </c>
      <c r="H8" s="153">
        <f>ROUNDUP((('Exchange rate'!Eur_per_GBP*('UK-R-Side Tables'!H8/(1+'Exchange rate'!UK_vat_rate))*1.25*0.9165)+1)/10,0)*10</f>
        <v>3610</v>
      </c>
      <c r="I8" s="18"/>
    </row>
    <row r="9" spans="1:9">
      <c r="E9" s="16"/>
      <c r="F9" s="16"/>
      <c r="G9" s="45"/>
      <c r="H9" s="58"/>
      <c r="I9" s="18"/>
    </row>
    <row r="10" spans="1:9">
      <c r="E10" s="16"/>
      <c r="F10" s="16"/>
      <c r="G10" s="45"/>
      <c r="H10" s="45"/>
      <c r="I10" s="18"/>
    </row>
    <row r="11" spans="1:9">
      <c r="E11" s="16"/>
    </row>
    <row r="12" spans="1:9">
      <c r="E12" s="176" t="s">
        <v>22</v>
      </c>
      <c r="F12" s="16"/>
      <c r="G12" s="20"/>
      <c r="H12" s="20"/>
      <c r="I12" s="44"/>
    </row>
    <row r="13" spans="1:9">
      <c r="E13" s="114"/>
    </row>
    <row r="15" spans="1:9">
      <c r="E15" s="82" t="s">
        <v>14</v>
      </c>
      <c r="F15" s="164"/>
      <c r="G15" s="79"/>
      <c r="H15" s="181">
        <f>ROUNDUP((('Exchange rate'!Eur_per_GBP*('UK-R-Side Tables'!H15/(1+'Exchange rate'!UK_vat_rate))*1.25*0.9165)+1)/10,0)*10</f>
        <v>480</v>
      </c>
    </row>
    <row r="16" spans="1:9">
      <c r="E16" s="114"/>
    </row>
    <row r="17" spans="1:9">
      <c r="I17" s="98"/>
    </row>
    <row r="18" spans="1:9">
      <c r="E18" s="81" t="s">
        <v>78</v>
      </c>
      <c r="F18" s="164"/>
      <c r="G18" s="79"/>
      <c r="H18" s="181">
        <f>ROUNDUP((('Exchange rate'!Eur_per_GBP*('UK-R-Side Tables'!H18/(1+'Exchange rate'!UK_vat_rate))*1.25*0.9165)+1)/10,0)*10</f>
        <v>1230</v>
      </c>
      <c r="I18" s="98"/>
    </row>
    <row r="19" spans="1:9">
      <c r="E19" s="24"/>
      <c r="H19" s="45"/>
      <c r="I19" s="98"/>
    </row>
    <row r="20" spans="1:9">
      <c r="E20" s="24"/>
      <c r="H20" s="45"/>
      <c r="I20" s="98"/>
    </row>
    <row r="21" spans="1:9">
      <c r="E21" s="24"/>
      <c r="H21" s="45"/>
      <c r="I21" s="98"/>
    </row>
    <row r="22" spans="1:9">
      <c r="E22" s="24"/>
      <c r="H22" s="45"/>
      <c r="I22" s="98"/>
    </row>
    <row r="23" spans="1:9" customFormat="1" ht="48.75">
      <c r="A23" s="2" t="s">
        <v>23</v>
      </c>
      <c r="B23" s="354" t="s">
        <v>312</v>
      </c>
      <c r="C23" s="3"/>
      <c r="D23" s="3"/>
      <c r="E23" s="3"/>
      <c r="F23" s="117"/>
      <c r="G23" s="71"/>
      <c r="H23" s="71"/>
      <c r="I23" s="41"/>
    </row>
    <row r="24" spans="1:9" s="69" customFormat="1">
      <c r="A24" s="26"/>
      <c r="B24" s="26" t="s">
        <v>29</v>
      </c>
      <c r="C24" s="26"/>
      <c r="D24" s="26"/>
      <c r="E24" s="139" t="s">
        <v>47</v>
      </c>
      <c r="F24" s="215" t="s">
        <v>94</v>
      </c>
      <c r="G24" s="140" t="s">
        <v>346</v>
      </c>
      <c r="H24" s="266" t="s">
        <v>320</v>
      </c>
      <c r="I24" s="38"/>
    </row>
    <row r="25" spans="1:9" customFormat="1">
      <c r="A25" s="1"/>
      <c r="B25" s="14"/>
      <c r="C25" s="14"/>
      <c r="D25" s="14"/>
      <c r="E25" s="167"/>
      <c r="F25" s="167" t="s">
        <v>118</v>
      </c>
      <c r="G25" s="167"/>
      <c r="H25" s="218"/>
      <c r="I25" s="98"/>
    </row>
    <row r="26" spans="1:9" customFormat="1">
      <c r="A26" s="1"/>
      <c r="B26" s="14"/>
      <c r="C26" s="14"/>
      <c r="D26" s="14"/>
      <c r="E26" s="150" t="s">
        <v>3</v>
      </c>
      <c r="F26" s="150" t="s">
        <v>286</v>
      </c>
      <c r="G26" s="153">
        <f>ROUNDUP((('Exchange rate'!Eur_per_GBP*('UK-R-Side Tables'!G26/(1+'Exchange rate'!UK_vat_rate))*1.25*0.9165)+1)/10,0)*10</f>
        <v>1980</v>
      </c>
      <c r="H26" s="153">
        <f>ROUNDUP((('Exchange rate'!Eur_per_GBP*('UK-R-Side Tables'!H26/(1+'Exchange rate'!UK_vat_rate))*1.25*0.9165)+1)/10,0)*10</f>
        <v>2980</v>
      </c>
      <c r="I26" s="98"/>
    </row>
    <row r="27" spans="1:9" customFormat="1">
      <c r="A27" s="1"/>
      <c r="B27" s="14"/>
      <c r="C27" s="14"/>
      <c r="D27" s="14"/>
      <c r="E27" s="48" t="s">
        <v>4</v>
      </c>
      <c r="F27" s="150" t="s">
        <v>75</v>
      </c>
      <c r="G27" s="153">
        <f>ROUNDUP((('Exchange rate'!Eur_per_GBP*('UK-R-Side Tables'!G27/(1+'Exchange rate'!UK_vat_rate))*1.25*0.9165)+1)/10,0)*10</f>
        <v>2180</v>
      </c>
      <c r="H27" s="153">
        <f>ROUNDUP((('Exchange rate'!Eur_per_GBP*('UK-R-Side Tables'!H27/(1+'Exchange rate'!UK_vat_rate))*1.25*0.9165)+1)/10,0)*10</f>
        <v>3410</v>
      </c>
      <c r="I27" s="98"/>
    </row>
    <row r="28" spans="1:9" customFormat="1">
      <c r="A28" s="1"/>
      <c r="B28" s="14"/>
      <c r="C28" s="14"/>
      <c r="D28" s="14"/>
      <c r="E28" s="48"/>
      <c r="F28" s="150"/>
      <c r="G28" s="213"/>
      <c r="H28" s="213"/>
      <c r="I28" s="98"/>
    </row>
    <row r="29" spans="1:9" customFormat="1">
      <c r="A29" s="1"/>
      <c r="B29" s="14"/>
      <c r="C29" s="14"/>
      <c r="D29" s="14"/>
      <c r="E29" s="48"/>
      <c r="F29" s="150"/>
      <c r="G29" s="213"/>
      <c r="H29" s="213"/>
      <c r="I29" s="98"/>
    </row>
    <row r="30" spans="1:9" customFormat="1">
      <c r="A30" s="1"/>
      <c r="B30" s="14"/>
      <c r="C30" s="14"/>
      <c r="D30" s="14"/>
      <c r="E30" s="210" t="s">
        <v>269</v>
      </c>
      <c r="F30" s="150"/>
      <c r="G30" s="213"/>
      <c r="H30" s="213"/>
      <c r="I30" s="98"/>
    </row>
    <row r="31" spans="1:9" customFormat="1" ht="25.35" customHeight="1">
      <c r="B31" s="14"/>
      <c r="C31" s="14"/>
      <c r="D31" s="14"/>
      <c r="E31" s="272"/>
      <c r="F31" s="150"/>
      <c r="G31" s="150"/>
      <c r="H31" s="150"/>
      <c r="I31" s="98"/>
    </row>
    <row r="32" spans="1:9" customFormat="1" ht="25.35" customHeight="1">
      <c r="B32" s="14"/>
      <c r="C32" s="14"/>
      <c r="D32" s="14"/>
      <c r="E32" s="168"/>
      <c r="F32" s="150"/>
      <c r="G32" s="150"/>
      <c r="H32" s="150"/>
      <c r="I32" s="98"/>
    </row>
    <row r="33" spans="1:9" customFormat="1" ht="25.35" customHeight="1">
      <c r="B33" s="14"/>
      <c r="C33" s="14"/>
      <c r="D33" s="14"/>
      <c r="E33" s="82" t="s">
        <v>14</v>
      </c>
      <c r="F33" s="164"/>
      <c r="G33" s="79"/>
      <c r="H33" s="181">
        <f>ROUNDUP((('Exchange rate'!Eur_per_GBP*('UK-R-Side Tables'!H33/(1+'Exchange rate'!UK_vat_rate))*1.25*0.9165)+1)/10,0)*10</f>
        <v>620</v>
      </c>
      <c r="I33" s="98"/>
    </row>
    <row r="34" spans="1:9" customFormat="1" ht="24.75" customHeight="1">
      <c r="B34" s="14"/>
      <c r="C34" s="14"/>
      <c r="D34" s="14"/>
      <c r="E34" s="8"/>
      <c r="F34" s="170"/>
      <c r="G34" s="170"/>
      <c r="H34" s="170"/>
      <c r="I34" s="98"/>
    </row>
    <row r="35" spans="1:9" customFormat="1" ht="100.35" customHeight="1">
      <c r="B35" s="14"/>
      <c r="C35" s="14"/>
      <c r="D35" s="14"/>
      <c r="E35" s="64"/>
      <c r="F35" s="150"/>
      <c r="G35" s="150"/>
      <c r="H35" s="267"/>
      <c r="I35" s="98"/>
    </row>
    <row r="36" spans="1:9" customFormat="1" ht="25.35" customHeight="1">
      <c r="E36" s="129"/>
      <c r="F36" s="9"/>
      <c r="G36" s="119"/>
      <c r="H36" s="120"/>
      <c r="I36" s="263"/>
    </row>
    <row r="37" spans="1:9" customFormat="1" ht="48.75">
      <c r="A37" s="2" t="s">
        <v>23</v>
      </c>
      <c r="B37" s="354" t="s">
        <v>312</v>
      </c>
      <c r="C37" s="3"/>
      <c r="D37" s="3"/>
      <c r="E37" s="3"/>
      <c r="F37" s="117"/>
      <c r="G37" s="71"/>
      <c r="H37" s="71"/>
      <c r="I37" s="41"/>
    </row>
    <row r="38" spans="1:9" s="69" customFormat="1">
      <c r="A38" s="26"/>
      <c r="B38" s="26" t="s">
        <v>436</v>
      </c>
      <c r="C38" s="26"/>
      <c r="D38" s="26"/>
      <c r="E38" s="139" t="s">
        <v>47</v>
      </c>
      <c r="F38" s="215" t="s">
        <v>94</v>
      </c>
      <c r="G38" s="140" t="s">
        <v>346</v>
      </c>
      <c r="H38" s="266" t="s">
        <v>320</v>
      </c>
      <c r="I38" s="38"/>
    </row>
    <row r="39" spans="1:9" customFormat="1">
      <c r="A39" s="1"/>
      <c r="B39" s="14"/>
      <c r="C39" s="14"/>
      <c r="D39" s="14"/>
      <c r="E39" s="167"/>
      <c r="F39" s="167" t="s">
        <v>118</v>
      </c>
      <c r="G39" s="167"/>
      <c r="H39" s="218"/>
      <c r="I39" s="98"/>
    </row>
    <row r="40" spans="1:9" customFormat="1">
      <c r="A40" s="1"/>
      <c r="B40" s="14"/>
      <c r="C40" s="14"/>
      <c r="D40" s="14"/>
      <c r="E40" s="150" t="s">
        <v>3</v>
      </c>
      <c r="F40" s="150" t="s">
        <v>437</v>
      </c>
      <c r="G40" s="153">
        <f>ROUNDUP((('Exchange rate'!Eur_per_GBP*('UK-R-Side Tables'!G40/(1+'Exchange rate'!UK_vat_rate))*1.25*0.9165)+1)/10,0)*10</f>
        <v>1980</v>
      </c>
      <c r="H40" s="153">
        <f>ROUNDUP((('Exchange rate'!Eur_per_GBP*('UK-R-Side Tables'!H40/(1+'Exchange rate'!UK_vat_rate))*1.25*0.9165)+1)/10,0)*10</f>
        <v>2940</v>
      </c>
      <c r="I40" s="98"/>
    </row>
    <row r="41" spans="1:9" customFormat="1">
      <c r="A41" s="1"/>
      <c r="B41" s="14"/>
      <c r="C41" s="14"/>
      <c r="D41" s="14"/>
      <c r="E41" s="48" t="s">
        <v>4</v>
      </c>
      <c r="F41" s="150" t="s">
        <v>135</v>
      </c>
      <c r="G41" s="153">
        <f>ROUNDUP((('Exchange rate'!Eur_per_GBP*('UK-R-Side Tables'!G41/(1+'Exchange rate'!UK_vat_rate))*1.25*0.9165)+1)/10,0)*10</f>
        <v>2090</v>
      </c>
      <c r="H41" s="153">
        <f>ROUNDUP((('Exchange rate'!Eur_per_GBP*('UK-R-Side Tables'!H41/(1+'Exchange rate'!UK_vat_rate))*1.25*0.9165)+1)/10,0)*10</f>
        <v>3290</v>
      </c>
      <c r="I41" s="98"/>
    </row>
    <row r="42" spans="1:9" customFormat="1">
      <c r="A42" s="1"/>
      <c r="B42" s="14"/>
      <c r="C42" s="14"/>
      <c r="D42" s="14"/>
      <c r="E42" s="48"/>
      <c r="F42" s="150"/>
      <c r="G42" s="213"/>
      <c r="H42" s="213"/>
      <c r="I42" s="98"/>
    </row>
    <row r="43" spans="1:9" customFormat="1">
      <c r="A43" s="1"/>
      <c r="B43" s="14"/>
      <c r="C43" s="14"/>
      <c r="D43" s="14"/>
      <c r="E43" s="48"/>
      <c r="F43" s="150"/>
      <c r="G43" s="213"/>
      <c r="H43" s="213"/>
      <c r="I43" s="98"/>
    </row>
    <row r="44" spans="1:9" customFormat="1">
      <c r="A44" s="1"/>
      <c r="B44" s="14"/>
      <c r="C44" s="14"/>
      <c r="D44" s="14"/>
      <c r="E44" s="210" t="s">
        <v>269</v>
      </c>
      <c r="F44" s="150"/>
      <c r="G44" s="213"/>
      <c r="H44" s="213"/>
      <c r="I44" s="98"/>
    </row>
    <row r="45" spans="1:9" customFormat="1" ht="25.35" customHeight="1">
      <c r="B45" s="14"/>
      <c r="C45" s="14"/>
      <c r="D45" s="14"/>
      <c r="E45" s="272"/>
      <c r="F45" s="150"/>
      <c r="G45" s="150"/>
      <c r="H45" s="150"/>
      <c r="I45" s="98"/>
    </row>
    <row r="46" spans="1:9" customFormat="1" ht="25.35" customHeight="1">
      <c r="B46" s="14"/>
      <c r="C46" s="14"/>
      <c r="D46" s="14"/>
      <c r="E46" s="168"/>
      <c r="F46" s="150"/>
      <c r="G46" s="150"/>
      <c r="H46" s="150"/>
      <c r="I46" s="98"/>
    </row>
    <row r="47" spans="1:9" customFormat="1" ht="25.35" customHeight="1">
      <c r="B47" s="14"/>
      <c r="C47" s="14"/>
      <c r="D47" s="14"/>
      <c r="E47" s="82" t="s">
        <v>14</v>
      </c>
      <c r="F47" s="164"/>
      <c r="G47" s="79"/>
      <c r="H47" s="181">
        <f>ROUNDUP((('Exchange rate'!Eur_per_GBP*('UK-R-Side Tables'!H47/(1+'Exchange rate'!UK_vat_rate))*1.25*0.9165)+1)/10,0)*10</f>
        <v>620</v>
      </c>
      <c r="I47" s="98"/>
    </row>
    <row r="48" spans="1:9" customFormat="1" ht="100.35" customHeight="1">
      <c r="B48" s="14"/>
      <c r="C48" s="14"/>
      <c r="D48" s="14"/>
      <c r="E48" s="169"/>
      <c r="F48" s="170"/>
      <c r="G48" s="170"/>
      <c r="H48" s="150"/>
      <c r="I48" s="98"/>
    </row>
    <row r="49" spans="1:9" customFormat="1" ht="24.75" customHeight="1">
      <c r="B49" s="14"/>
      <c r="C49" s="14"/>
      <c r="D49" s="14"/>
      <c r="E49" s="8"/>
      <c r="F49" s="170"/>
      <c r="G49" s="170"/>
      <c r="H49" s="170"/>
      <c r="I49" s="98"/>
    </row>
    <row r="50" spans="1:9" customFormat="1" ht="25.35" customHeight="1">
      <c r="B50" s="14"/>
      <c r="C50" s="14"/>
      <c r="D50" s="14"/>
      <c r="E50" s="64"/>
      <c r="F50" s="150"/>
      <c r="G50" s="150"/>
      <c r="H50" s="267"/>
      <c r="I50" s="98"/>
    </row>
    <row r="51" spans="1:9" customFormat="1" ht="25.35" customHeight="1">
      <c r="E51" s="129"/>
      <c r="F51" s="9"/>
      <c r="G51" s="119"/>
      <c r="H51" s="120"/>
      <c r="I51" s="263"/>
    </row>
    <row r="52" spans="1:9" s="234" customFormat="1" ht="57" customHeight="1">
      <c r="A52" s="268" t="s">
        <v>23</v>
      </c>
      <c r="B52" s="25" t="s">
        <v>207</v>
      </c>
      <c r="C52" s="3"/>
      <c r="D52" s="4"/>
      <c r="E52" s="269"/>
      <c r="F52" s="113"/>
      <c r="G52" s="269"/>
      <c r="H52" s="269"/>
      <c r="I52" s="41"/>
    </row>
    <row r="53" spans="1:9">
      <c r="A53" s="26"/>
      <c r="B53" s="26" t="s">
        <v>29</v>
      </c>
      <c r="C53" s="26"/>
      <c r="D53" s="26"/>
      <c r="E53" s="28" t="s">
        <v>0</v>
      </c>
      <c r="F53" s="136" t="s">
        <v>79</v>
      </c>
      <c r="G53" s="271" t="s">
        <v>464</v>
      </c>
      <c r="H53" s="96"/>
      <c r="I53" s="38"/>
    </row>
    <row r="54" spans="1:9">
      <c r="E54" s="16"/>
      <c r="F54" s="52" t="s">
        <v>119</v>
      </c>
      <c r="G54" s="48"/>
      <c r="H54" s="54"/>
      <c r="I54" s="16"/>
    </row>
    <row r="55" spans="1:9">
      <c r="E55" s="16" t="s">
        <v>3</v>
      </c>
      <c r="F55" s="16" t="s">
        <v>189</v>
      </c>
      <c r="G55" s="153">
        <f>ROUNDUP((('Exchange rate'!Eur_per_GBP*('UK-R-Side Tables'!G55/(1+'Exchange rate'!UK_vat_rate))*1.25*0.9165)+1)/10,0)*10</f>
        <v>3350</v>
      </c>
      <c r="H55" s="45"/>
      <c r="I55" s="18"/>
    </row>
    <row r="56" spans="1:9">
      <c r="E56" s="16" t="s">
        <v>4</v>
      </c>
      <c r="F56" s="16" t="s">
        <v>190</v>
      </c>
      <c r="G56" s="153">
        <f>ROUNDUP((('Exchange rate'!Eur_per_GBP*('UK-R-Side Tables'!G56/(1+'Exchange rate'!UK_vat_rate))*1.25*0.9165)+1)/10,0)*10</f>
        <v>3530</v>
      </c>
      <c r="H56" s="45"/>
      <c r="I56" s="18"/>
    </row>
    <row r="57" spans="1:9">
      <c r="E57" s="16"/>
      <c r="F57" s="16"/>
      <c r="G57" s="45"/>
      <c r="H57" s="45"/>
      <c r="I57" s="18"/>
    </row>
    <row r="58" spans="1:9">
      <c r="E58" s="16"/>
      <c r="F58" s="16"/>
      <c r="G58" s="45"/>
      <c r="H58" s="45"/>
      <c r="I58" s="18"/>
    </row>
    <row r="59" spans="1:9">
      <c r="E59" s="176" t="s">
        <v>22</v>
      </c>
    </row>
    <row r="60" spans="1:9">
      <c r="E60" s="114"/>
      <c r="F60" s="16"/>
      <c r="G60" s="20"/>
      <c r="H60" s="20"/>
      <c r="I60" s="44"/>
    </row>
    <row r="61" spans="1:9">
      <c r="E61" s="79" t="s">
        <v>14</v>
      </c>
      <c r="F61" s="164"/>
      <c r="G61" s="79"/>
      <c r="H61" s="399">
        <f>ROUNDUP((('Exchange rate'!Eur_per_GBP*('UK-R-Side Tables'!H61/(1+'Exchange rate'!UK_vat_rate))*1.25*0.9165)+1)/10,0)*10</f>
        <v>620</v>
      </c>
    </row>
    <row r="62" spans="1:9">
      <c r="E62" s="23"/>
      <c r="H62" s="45"/>
    </row>
    <row r="63" spans="1:9">
      <c r="E63" s="114"/>
    </row>
    <row r="64" spans="1:9">
      <c r="E64" s="114"/>
    </row>
    <row r="65" spans="1:9">
      <c r="A65" s="26"/>
      <c r="B65" s="26" t="s">
        <v>43</v>
      </c>
      <c r="C65" s="26"/>
      <c r="D65" s="26"/>
      <c r="E65" s="28"/>
      <c r="F65" s="136" t="s">
        <v>79</v>
      </c>
      <c r="G65" s="271" t="s">
        <v>464</v>
      </c>
      <c r="H65" s="96"/>
      <c r="I65" s="38"/>
    </row>
    <row r="66" spans="1:9">
      <c r="E66" s="16"/>
      <c r="F66" s="52" t="s">
        <v>119</v>
      </c>
      <c r="G66" s="48"/>
      <c r="H66" s="54"/>
      <c r="I66" s="16"/>
    </row>
    <row r="67" spans="1:9">
      <c r="E67" s="16"/>
      <c r="F67" s="16" t="s">
        <v>638</v>
      </c>
      <c r="G67" s="153">
        <f>ROUNDUP((('Exchange rate'!Eur_per_GBP*('UK-R-Side Tables'!G67/(1+'Exchange rate'!UK_vat_rate))*1.25*0.9165)+1)/10,0)*10</f>
        <v>4000</v>
      </c>
      <c r="H67" s="45"/>
      <c r="I67" s="18"/>
    </row>
    <row r="68" spans="1:9">
      <c r="E68" s="16"/>
      <c r="F68" s="16"/>
      <c r="G68" s="153"/>
      <c r="H68" s="45"/>
      <c r="I68" s="18"/>
    </row>
    <row r="69" spans="1:9">
      <c r="E69" s="16"/>
      <c r="F69" s="16"/>
      <c r="G69" s="45"/>
      <c r="H69" s="45"/>
      <c r="I69" s="18"/>
    </row>
    <row r="70" spans="1:9">
      <c r="E70" s="16"/>
      <c r="F70" s="16"/>
      <c r="G70" s="45"/>
      <c r="H70" s="45"/>
      <c r="I70" s="18"/>
    </row>
    <row r="71" spans="1:9">
      <c r="E71" s="176" t="s">
        <v>22</v>
      </c>
    </row>
    <row r="72" spans="1:9">
      <c r="E72" s="114"/>
      <c r="F72" s="16"/>
      <c r="G72" s="20"/>
      <c r="H72" s="20"/>
      <c r="I72" s="44"/>
    </row>
    <row r="73" spans="1:9">
      <c r="E73" s="79" t="s">
        <v>14</v>
      </c>
      <c r="F73" s="164"/>
      <c r="G73" s="79"/>
      <c r="H73" s="399">
        <f>ROUNDUP((('Exchange rate'!Eur_per_GBP*('UK-R-Side Tables'!H73/(1+'Exchange rate'!UK_vat_rate))*1.25*0.9165)+1)/10,0)*10</f>
        <v>620</v>
      </c>
    </row>
    <row r="74" spans="1:9">
      <c r="E74" s="23"/>
      <c r="H74" s="45"/>
    </row>
    <row r="75" spans="1:9">
      <c r="E75" s="114"/>
    </row>
    <row r="76" spans="1:9" s="234" customFormat="1" ht="57" customHeight="1">
      <c r="A76" s="268" t="s">
        <v>23</v>
      </c>
      <c r="B76" s="25" t="s">
        <v>553</v>
      </c>
      <c r="C76" s="3"/>
      <c r="D76" s="4"/>
      <c r="E76" s="269"/>
      <c r="F76" s="113"/>
      <c r="G76" s="269"/>
      <c r="H76" s="269"/>
      <c r="I76" s="41"/>
    </row>
    <row r="77" spans="1:9">
      <c r="A77" s="26"/>
      <c r="B77" s="26"/>
      <c r="C77" s="26"/>
      <c r="D77" s="26"/>
      <c r="E77" s="28" t="s">
        <v>0</v>
      </c>
      <c r="F77" s="136" t="s">
        <v>79</v>
      </c>
      <c r="G77" s="271" t="s">
        <v>598</v>
      </c>
      <c r="H77" s="96"/>
      <c r="I77" s="38"/>
    </row>
    <row r="78" spans="1:9">
      <c r="E78" s="16"/>
      <c r="F78" s="52" t="s">
        <v>119</v>
      </c>
      <c r="G78" s="48"/>
      <c r="H78" s="54"/>
      <c r="I78" s="16"/>
    </row>
    <row r="79" spans="1:9">
      <c r="E79" s="16" t="s">
        <v>2</v>
      </c>
      <c r="F79" s="16" t="s">
        <v>605</v>
      </c>
      <c r="G79" s="153">
        <f>ROUNDUP((('Exchange rate'!Eur_per_GBP*('UK-R-Side Tables'!G80/(1+'Exchange rate'!UK_vat_rate))*1.25*0.9165)+1)/10,0)*10</f>
        <v>3780</v>
      </c>
      <c r="H79" s="45"/>
      <c r="I79" s="18"/>
    </row>
    <row r="80" spans="1:9">
      <c r="E80" s="16" t="s">
        <v>3</v>
      </c>
      <c r="F80" s="16" t="s">
        <v>606</v>
      </c>
      <c r="G80" s="153">
        <f>ROUNDUP((('Exchange rate'!Eur_per_GBP*('UK-R-Side Tables'!G81/(1+'Exchange rate'!UK_vat_rate))*1.25*0.9165)+1)/10,0)*10</f>
        <v>4620</v>
      </c>
      <c r="H80" s="45"/>
      <c r="I80" s="18"/>
    </row>
    <row r="81" spans="1:9">
      <c r="E81" s="16"/>
      <c r="F81" s="16"/>
      <c r="G81" s="45"/>
      <c r="H81" s="45"/>
      <c r="I81" s="18"/>
    </row>
    <row r="82" spans="1:9">
      <c r="E82" s="16"/>
      <c r="F82" s="16"/>
      <c r="G82" s="45"/>
      <c r="H82" s="45"/>
      <c r="I82" s="18"/>
    </row>
    <row r="83" spans="1:9">
      <c r="E83" s="193" t="s">
        <v>607</v>
      </c>
    </row>
    <row r="84" spans="1:9">
      <c r="E84" s="114"/>
      <c r="F84" s="16"/>
      <c r="G84" s="20"/>
      <c r="H84" s="20"/>
      <c r="I84" s="44"/>
    </row>
    <row r="85" spans="1:9">
      <c r="E85" s="82" t="s">
        <v>194</v>
      </c>
      <c r="F85" s="185"/>
      <c r="G85" s="188"/>
      <c r="H85" s="190">
        <f>ROUNDUP((('Exchange rate'!Eur_per_GBP*('UK-R-Side Tables'!H86/(1+'Exchange rate'!UK_vat_rate))*1.25*0.9165)+1)/10,0)*10</f>
        <v>620</v>
      </c>
    </row>
    <row r="86" spans="1:9">
      <c r="E86" s="23"/>
      <c r="H86" s="45"/>
    </row>
    <row r="87" spans="1:9">
      <c r="E87" s="82" t="s">
        <v>625</v>
      </c>
      <c r="F87" s="164"/>
      <c r="G87" s="79"/>
      <c r="H87" s="190">
        <f>ROUNDUP((('Exchange rate'!Eur_per_GBP*('UK-R-Side Tables'!H88/(1+'Exchange rate'!UK_vat_rate))*1.25*0.9165)+1)/10,0)*10</f>
        <v>1900</v>
      </c>
    </row>
    <row r="88" spans="1:9">
      <c r="E88" s="114"/>
    </row>
    <row r="89" spans="1:9" ht="49.35" customHeight="1">
      <c r="A89" s="39" t="s">
        <v>23</v>
      </c>
      <c r="B89" s="25" t="s">
        <v>209</v>
      </c>
      <c r="C89" s="50"/>
      <c r="D89" s="50"/>
      <c r="E89" s="41"/>
      <c r="F89" s="42"/>
      <c r="G89" s="41"/>
      <c r="H89" s="41"/>
      <c r="I89" s="41"/>
    </row>
    <row r="90" spans="1:9" ht="25.35" customHeight="1">
      <c r="A90" s="26"/>
      <c r="B90" s="26" t="s">
        <v>29</v>
      </c>
      <c r="C90" s="26"/>
      <c r="D90" s="26"/>
      <c r="E90" s="28" t="s">
        <v>0</v>
      </c>
      <c r="F90" s="136" t="s">
        <v>79</v>
      </c>
      <c r="G90" s="31" t="s">
        <v>443</v>
      </c>
      <c r="H90" s="31" t="s">
        <v>114</v>
      </c>
      <c r="I90" s="38" t="s">
        <v>460</v>
      </c>
    </row>
    <row r="91" spans="1:9">
      <c r="A91" s="55"/>
      <c r="B91" s="55"/>
      <c r="C91" s="55"/>
      <c r="D91" s="55"/>
      <c r="E91" s="46"/>
      <c r="F91" s="52" t="s">
        <v>118</v>
      </c>
      <c r="G91" s="16"/>
      <c r="H91" s="47"/>
      <c r="I91" s="47"/>
    </row>
    <row r="92" spans="1:9">
      <c r="A92" s="55"/>
      <c r="B92" s="55"/>
      <c r="C92" s="55"/>
      <c r="D92" s="55"/>
      <c r="E92" s="46"/>
      <c r="F92" s="16" t="s">
        <v>191</v>
      </c>
      <c r="G92" s="153">
        <f>ROUNDUP((('Exchange rate'!Eur_per_GBP*('UK-R-Side Tables'!G93/(1+'Exchange rate'!UK_vat_rate))*1.25*0.9165)+1)/10,0)*10</f>
        <v>1560</v>
      </c>
      <c r="H92" s="153">
        <f>ROUNDUP((('Exchange rate'!Eur_per_GBP*('UK-R-Side Tables'!H93/(1+'Exchange rate'!UK_vat_rate))*1.25*0.9165)+1)/10,0)*10</f>
        <v>2790</v>
      </c>
      <c r="I92" s="153">
        <f>ROUNDUP((('Exchange rate'!Eur_per_GBP*('UK-R-Side Tables'!I93/(1+'Exchange rate'!UK_vat_rate))*1.25*0.9165)+1)/10,0)*10</f>
        <v>4110</v>
      </c>
    </row>
    <row r="93" spans="1:9">
      <c r="A93" s="55"/>
      <c r="B93" s="55"/>
      <c r="C93" s="55"/>
      <c r="D93" s="55"/>
      <c r="E93" s="55"/>
      <c r="F93" s="46"/>
      <c r="G93" s="56"/>
      <c r="H93" s="55"/>
      <c r="I93" s="55"/>
    </row>
    <row r="94" spans="1:9">
      <c r="A94" s="55"/>
      <c r="B94" s="55"/>
      <c r="C94" s="55"/>
      <c r="D94" s="55"/>
      <c r="E94" s="176" t="s">
        <v>22</v>
      </c>
      <c r="F94" s="46"/>
      <c r="G94" s="55"/>
      <c r="H94" s="55"/>
      <c r="I94" s="55"/>
    </row>
    <row r="95" spans="1:9">
      <c r="A95" s="55"/>
      <c r="B95" s="55"/>
      <c r="C95" s="55"/>
      <c r="D95" s="55"/>
      <c r="E95" s="114"/>
      <c r="F95" s="46"/>
      <c r="G95" s="55"/>
      <c r="H95" s="55"/>
      <c r="I95" s="55"/>
    </row>
    <row r="96" spans="1:9">
      <c r="A96" s="55"/>
      <c r="B96" s="55"/>
      <c r="C96" s="55"/>
      <c r="D96" s="55"/>
      <c r="E96" s="79" t="s">
        <v>14</v>
      </c>
      <c r="F96" s="164"/>
      <c r="G96" s="79"/>
      <c r="H96" s="399">
        <f>ROUNDUP((('Exchange rate'!Eur_per_GBP*('UK-R-Side Tables'!H97/(1+'Exchange rate'!UK_vat_rate))*1.25*0.9165)+1)/10,0)*10</f>
        <v>560</v>
      </c>
      <c r="I96" s="58"/>
    </row>
    <row r="97" spans="1:9">
      <c r="A97" s="55"/>
      <c r="B97" s="55"/>
      <c r="C97" s="55"/>
      <c r="D97" s="55"/>
      <c r="F97" s="46"/>
      <c r="G97" s="55"/>
      <c r="H97" s="23"/>
      <c r="I97" s="58"/>
    </row>
    <row r="98" spans="1:9">
      <c r="A98" s="55"/>
      <c r="B98" s="55"/>
      <c r="C98" s="55"/>
      <c r="D98" s="55"/>
      <c r="I98" s="58"/>
    </row>
    <row r="99" spans="1:9">
      <c r="A99" s="55"/>
      <c r="B99" s="55"/>
      <c r="C99" s="55"/>
      <c r="D99" s="55"/>
      <c r="E99" s="23"/>
      <c r="F99" s="46"/>
      <c r="G99" s="55"/>
      <c r="H99" s="45"/>
      <c r="I99" s="58"/>
    </row>
    <row r="100" spans="1:9">
      <c r="A100" s="55"/>
      <c r="B100" s="55"/>
      <c r="C100" s="55"/>
      <c r="D100" s="55"/>
      <c r="E100" s="57"/>
      <c r="F100" s="46"/>
      <c r="G100" s="55"/>
      <c r="H100" s="55"/>
      <c r="I100" s="58"/>
    </row>
    <row r="101" spans="1:9">
      <c r="A101" s="55"/>
      <c r="B101" s="55"/>
      <c r="C101" s="55"/>
      <c r="D101" s="55"/>
      <c r="E101" s="57"/>
      <c r="F101" s="46"/>
      <c r="G101" s="55"/>
      <c r="H101" s="55"/>
      <c r="I101" s="58"/>
    </row>
    <row r="102" spans="1:9">
      <c r="A102" s="55"/>
      <c r="B102" s="55"/>
      <c r="C102" s="55"/>
      <c r="D102" s="55"/>
      <c r="E102" s="57"/>
      <c r="F102" s="46"/>
      <c r="G102" s="55"/>
      <c r="H102" s="55"/>
      <c r="I102" s="58"/>
    </row>
    <row r="103" spans="1:9" ht="49.35" customHeight="1">
      <c r="A103" s="39" t="s">
        <v>23</v>
      </c>
      <c r="B103" s="354" t="s">
        <v>438</v>
      </c>
      <c r="C103" s="358"/>
      <c r="D103" s="50"/>
      <c r="E103" s="41"/>
      <c r="F103" s="42"/>
      <c r="G103" s="41"/>
      <c r="H103" s="41"/>
      <c r="I103" s="41"/>
    </row>
    <row r="104" spans="1:9" ht="25.35" customHeight="1">
      <c r="A104" s="26"/>
      <c r="B104" s="26" t="s">
        <v>29</v>
      </c>
      <c r="C104" s="26"/>
      <c r="D104" s="26"/>
      <c r="E104" s="28" t="s">
        <v>0</v>
      </c>
      <c r="F104" s="136" t="s">
        <v>79</v>
      </c>
      <c r="G104" s="31" t="s">
        <v>323</v>
      </c>
      <c r="H104" s="722" t="s">
        <v>115</v>
      </c>
      <c r="I104" s="723"/>
    </row>
    <row r="105" spans="1:9">
      <c r="A105" s="55"/>
      <c r="B105" s="55"/>
      <c r="C105" s="55"/>
      <c r="D105" s="55"/>
      <c r="E105" s="46"/>
      <c r="F105" s="52" t="s">
        <v>118</v>
      </c>
      <c r="G105" s="46"/>
      <c r="H105" s="699" t="s">
        <v>219</v>
      </c>
      <c r="I105" s="699"/>
    </row>
    <row r="106" spans="1:9">
      <c r="A106" s="55"/>
      <c r="B106" s="55"/>
      <c r="C106" s="55"/>
      <c r="D106" s="55"/>
      <c r="E106" s="16" t="s">
        <v>2</v>
      </c>
      <c r="F106" s="16" t="s">
        <v>73</v>
      </c>
      <c r="G106" s="153">
        <f>ROUNDUP((('Exchange rate'!Eur_per_GBP*('UK-R-Side Tables'!G107/(1+'Exchange rate'!UK_vat_rate))*1.25*0.9165)+1)/10,0)*10</f>
        <v>2400</v>
      </c>
      <c r="H106" s="401">
        <f>ROUNDUP((('Exchange rate'!Eur_per_GBP*('UK-R-Side Tables'!H107/(1+'Exchange rate'!UK_vat_rate))*1.25*0.9165)+1)/10,0)*10</f>
        <v>2810</v>
      </c>
      <c r="I106" s="400"/>
    </row>
    <row r="107" spans="1:9">
      <c r="A107" s="55"/>
      <c r="B107" s="55"/>
      <c r="C107" s="55"/>
      <c r="D107" s="55"/>
      <c r="E107" s="16" t="s">
        <v>3</v>
      </c>
      <c r="F107" s="16" t="s">
        <v>74</v>
      </c>
      <c r="G107" s="153">
        <f>ROUNDUP((('Exchange rate'!Eur_per_GBP*('UK-R-Side Tables'!G108/(1+'Exchange rate'!UK_vat_rate))*1.25*0.9165)+1)/10,0)*10</f>
        <v>2490</v>
      </c>
      <c r="H107" s="401">
        <f>ROUNDUP((('Exchange rate'!Eur_per_GBP*('UK-R-Side Tables'!H108/(1+'Exchange rate'!UK_vat_rate))*1.25*0.9165)+1)/10,0)*10</f>
        <v>3170</v>
      </c>
      <c r="I107" s="400"/>
    </row>
    <row r="108" spans="1:9">
      <c r="A108" s="55"/>
      <c r="B108" s="55"/>
      <c r="C108" s="55"/>
      <c r="D108" s="55"/>
      <c r="E108" s="16" t="s">
        <v>4</v>
      </c>
      <c r="F108" s="16" t="s">
        <v>75</v>
      </c>
      <c r="G108" s="153">
        <f>ROUNDUP((('Exchange rate'!Eur_per_GBP*('UK-R-Side Tables'!G109/(1+'Exchange rate'!UK_vat_rate))*1.25*0.9165)+1)/10,0)*10</f>
        <v>2550</v>
      </c>
      <c r="H108" s="401">
        <f>ROUNDUP((('Exchange rate'!Eur_per_GBP*('UK-R-Side Tables'!H109/(1+'Exchange rate'!UK_vat_rate))*1.25*0.9165)+1)/10,0)*10</f>
        <v>3590</v>
      </c>
      <c r="I108" s="400"/>
    </row>
    <row r="109" spans="1:9">
      <c r="A109" s="55"/>
      <c r="B109" s="55"/>
      <c r="C109" s="55"/>
      <c r="D109" s="55"/>
      <c r="E109" s="46"/>
      <c r="F109" s="46"/>
      <c r="G109" s="55"/>
      <c r="H109" s="55"/>
      <c r="I109" s="55"/>
    </row>
    <row r="110" spans="1:9">
      <c r="A110" s="55"/>
      <c r="B110" s="55"/>
      <c r="C110" s="55"/>
      <c r="D110" s="55"/>
      <c r="E110" s="176" t="s">
        <v>22</v>
      </c>
      <c r="F110" s="46"/>
      <c r="G110" s="56"/>
      <c r="H110" s="56"/>
      <c r="I110" s="257"/>
    </row>
    <row r="111" spans="1:9">
      <c r="A111" s="55"/>
      <c r="B111" s="55"/>
      <c r="C111" s="55"/>
      <c r="D111" s="55"/>
      <c r="E111" s="114"/>
      <c r="F111" s="46"/>
      <c r="G111" s="55"/>
      <c r="H111" s="55"/>
      <c r="I111" s="55"/>
    </row>
    <row r="112" spans="1:9">
      <c r="A112" s="55"/>
      <c r="B112" s="55"/>
      <c r="C112" s="55"/>
      <c r="D112" s="55"/>
      <c r="I112" s="55"/>
    </row>
    <row r="113" spans="1:9">
      <c r="A113" s="55"/>
      <c r="B113" s="55"/>
      <c r="C113" s="55"/>
      <c r="D113" s="55"/>
      <c r="E113" s="82" t="s">
        <v>21</v>
      </c>
      <c r="F113" s="185"/>
      <c r="G113" s="188"/>
      <c r="H113" s="181">
        <f>ROUNDUP((('Exchange rate'!Eur_per_GBP*('UK-R-Side Tables'!H114/(1+'Exchange rate'!UK_vat_rate))*1.25*0.9165)+1)/10,0)*10</f>
        <v>620</v>
      </c>
      <c r="I113" s="58"/>
    </row>
    <row r="114" spans="1:9">
      <c r="A114" s="55"/>
      <c r="B114" s="55"/>
      <c r="C114" s="55"/>
      <c r="D114" s="55"/>
      <c r="E114" s="114"/>
      <c r="F114" s="46"/>
      <c r="G114" s="55"/>
      <c r="H114" s="55"/>
      <c r="I114" s="58"/>
    </row>
    <row r="115" spans="1:9">
      <c r="A115" s="55"/>
      <c r="B115" s="55"/>
      <c r="C115" s="55"/>
      <c r="D115" s="55"/>
      <c r="E115" s="128"/>
      <c r="F115" s="46"/>
      <c r="G115" s="55"/>
      <c r="H115" s="55"/>
      <c r="I115" s="58"/>
    </row>
    <row r="116" spans="1:9">
      <c r="A116" s="55"/>
      <c r="B116" s="55"/>
      <c r="C116" s="55"/>
      <c r="D116" s="55"/>
      <c r="E116" s="128"/>
      <c r="F116" s="46"/>
      <c r="G116" s="55"/>
      <c r="H116" s="55"/>
      <c r="I116" s="58"/>
    </row>
    <row r="117" spans="1:9">
      <c r="A117" s="55"/>
      <c r="B117" s="55"/>
      <c r="C117" s="55"/>
      <c r="D117" s="55"/>
      <c r="E117" s="128"/>
      <c r="F117" s="46"/>
      <c r="G117" s="55"/>
      <c r="H117" s="55"/>
      <c r="I117" s="58"/>
    </row>
    <row r="118" spans="1:9">
      <c r="A118" s="55"/>
      <c r="B118" s="55"/>
      <c r="C118" s="55"/>
      <c r="D118" s="55"/>
      <c r="E118" s="128"/>
      <c r="F118" s="46"/>
      <c r="G118" s="55"/>
      <c r="H118" s="55"/>
      <c r="I118" s="58"/>
    </row>
    <row r="119" spans="1:9">
      <c r="A119" s="55"/>
      <c r="B119" s="55"/>
      <c r="C119" s="55"/>
      <c r="D119" s="55"/>
      <c r="E119" s="128"/>
      <c r="F119" s="46"/>
      <c r="G119" s="55"/>
      <c r="H119" s="55"/>
      <c r="I119" s="58"/>
    </row>
    <row r="120" spans="1:9">
      <c r="A120" s="55"/>
      <c r="B120" s="55"/>
      <c r="C120" s="55"/>
      <c r="D120" s="55"/>
      <c r="E120" s="128"/>
      <c r="F120" s="46"/>
      <c r="G120" s="55"/>
      <c r="H120" s="55"/>
      <c r="I120" s="58"/>
    </row>
    <row r="121" spans="1:9" ht="49.35" customHeight="1">
      <c r="A121" s="39" t="s">
        <v>23</v>
      </c>
      <c r="B121" s="354" t="s">
        <v>314</v>
      </c>
      <c r="C121" s="358"/>
      <c r="D121" s="50"/>
      <c r="E121" s="41"/>
      <c r="F121" s="42"/>
      <c r="G121" s="41"/>
      <c r="H121" s="41"/>
      <c r="I121" s="41"/>
    </row>
    <row r="122" spans="1:9" ht="25.35" customHeight="1">
      <c r="A122" s="26"/>
      <c r="B122" s="26" t="s">
        <v>29</v>
      </c>
      <c r="C122" s="26"/>
      <c r="D122" s="26"/>
      <c r="E122" s="28" t="s">
        <v>0</v>
      </c>
      <c r="F122" s="136" t="s">
        <v>79</v>
      </c>
      <c r="G122" s="31" t="s">
        <v>323</v>
      </c>
      <c r="H122" s="722" t="s">
        <v>115</v>
      </c>
      <c r="I122" s="723"/>
    </row>
    <row r="123" spans="1:9">
      <c r="A123" s="55"/>
      <c r="B123" s="55"/>
      <c r="C123" s="55"/>
      <c r="D123" s="55"/>
      <c r="E123" s="46"/>
      <c r="F123" s="52" t="s">
        <v>118</v>
      </c>
      <c r="G123" s="46"/>
      <c r="H123" s="699" t="s">
        <v>219</v>
      </c>
      <c r="I123" s="699"/>
    </row>
    <row r="124" spans="1:9">
      <c r="A124" s="55"/>
      <c r="B124" s="55"/>
      <c r="C124" s="55"/>
      <c r="D124" s="55"/>
      <c r="E124" s="16" t="s">
        <v>2</v>
      </c>
      <c r="F124" s="16" t="s">
        <v>73</v>
      </c>
      <c r="G124" s="153">
        <f>ROUNDUP((('Exchange rate'!Eur_per_GBP*('UK-R-Side Tables'!G124/(1+'Exchange rate'!UK_vat_rate))*1.25*0.9165)+1)/10,0)*10</f>
        <v>2190</v>
      </c>
      <c r="H124" s="401">
        <f>ROUNDUP((('Exchange rate'!Eur_per_GBP*('UK-R-Side Tables'!H124/(1+'Exchange rate'!UK_vat_rate))*1.25*0.9165)+1)/10,0)*10</f>
        <v>2480</v>
      </c>
      <c r="I124" s="400"/>
    </row>
    <row r="125" spans="1:9">
      <c r="A125" s="55"/>
      <c r="B125" s="55"/>
      <c r="C125" s="55"/>
      <c r="D125" s="55"/>
      <c r="E125" s="16" t="s">
        <v>3</v>
      </c>
      <c r="F125" s="16" t="s">
        <v>74</v>
      </c>
      <c r="G125" s="153">
        <f>ROUNDUP((('Exchange rate'!Eur_per_GBP*('UK-R-Side Tables'!G125/(1+'Exchange rate'!UK_vat_rate))*1.25*0.9165)+1)/10,0)*10</f>
        <v>2540</v>
      </c>
      <c r="H125" s="401">
        <f>ROUNDUP((('Exchange rate'!Eur_per_GBP*('UK-R-Side Tables'!H125/(1+'Exchange rate'!UK_vat_rate))*1.25*0.9165)+1)/10,0)*10</f>
        <v>2760</v>
      </c>
      <c r="I125" s="400"/>
    </row>
    <row r="126" spans="1:9">
      <c r="A126" s="55"/>
      <c r="B126" s="55"/>
      <c r="C126" s="55"/>
      <c r="D126" s="55"/>
      <c r="E126" s="16" t="s">
        <v>4</v>
      </c>
      <c r="F126" s="16" t="s">
        <v>75</v>
      </c>
      <c r="G126" s="153">
        <f>ROUNDUP((('Exchange rate'!Eur_per_GBP*('UK-R-Side Tables'!G126/(1+'Exchange rate'!UK_vat_rate))*1.25*0.9165)+1)/10,0)*10</f>
        <v>2760</v>
      </c>
      <c r="H126" s="401">
        <f>ROUNDUP((('Exchange rate'!Eur_per_GBP*('UK-R-Side Tables'!H126/(1+'Exchange rate'!UK_vat_rate))*1.25*0.9165)+1)/10,0)*10</f>
        <v>3290</v>
      </c>
      <c r="I126" s="400"/>
    </row>
    <row r="127" spans="1:9">
      <c r="A127" s="55"/>
      <c r="B127" s="55"/>
      <c r="C127" s="55"/>
      <c r="D127" s="55"/>
      <c r="E127" s="46"/>
      <c r="F127" s="46"/>
      <c r="G127" s="55"/>
      <c r="H127" s="55"/>
      <c r="I127" s="55"/>
    </row>
    <row r="128" spans="1:9">
      <c r="A128" s="55"/>
      <c r="B128" s="55"/>
      <c r="C128" s="55"/>
      <c r="D128" s="55"/>
      <c r="E128" s="176" t="s">
        <v>22</v>
      </c>
      <c r="F128" s="46"/>
      <c r="G128" s="56"/>
      <c r="H128" s="56"/>
      <c r="I128" s="257"/>
    </row>
    <row r="129" spans="1:9">
      <c r="A129" s="55"/>
      <c r="B129" s="55"/>
      <c r="C129" s="55"/>
      <c r="D129" s="55"/>
      <c r="E129" s="114"/>
      <c r="F129" s="46"/>
      <c r="G129" s="55"/>
      <c r="H129" s="55"/>
      <c r="I129" s="55"/>
    </row>
    <row r="130" spans="1:9">
      <c r="A130" s="55"/>
      <c r="B130" s="55"/>
      <c r="C130" s="55"/>
      <c r="D130" s="55"/>
      <c r="I130" s="55"/>
    </row>
    <row r="131" spans="1:9">
      <c r="A131" s="55"/>
      <c r="B131" s="55"/>
      <c r="C131" s="55"/>
      <c r="D131" s="55"/>
      <c r="E131" s="82" t="s">
        <v>21</v>
      </c>
      <c r="F131" s="185"/>
      <c r="G131" s="188"/>
      <c r="H131" s="181">
        <f>ROUNDUP((('Exchange rate'!Eur_per_GBP*('UK-R-Side Tables'!H131/(1+'Exchange rate'!UK_vat_rate))*1.25*0.9165)+1)/10,0)*10</f>
        <v>620</v>
      </c>
      <c r="I131" s="58"/>
    </row>
    <row r="132" spans="1:9">
      <c r="A132" s="55"/>
      <c r="B132" s="55"/>
      <c r="C132" s="55"/>
      <c r="D132" s="55"/>
      <c r="E132" s="114"/>
      <c r="F132" s="46"/>
      <c r="G132" s="55"/>
      <c r="H132" s="55"/>
      <c r="I132" s="58"/>
    </row>
    <row r="133" spans="1:9">
      <c r="A133" s="55"/>
      <c r="B133" s="55"/>
      <c r="C133" s="55"/>
      <c r="D133" s="55"/>
      <c r="E133" s="128"/>
      <c r="F133" s="46"/>
      <c r="G133" s="55"/>
      <c r="H133" s="55"/>
      <c r="I133" s="58"/>
    </row>
    <row r="134" spans="1:9">
      <c r="A134" s="55"/>
      <c r="B134" s="55"/>
      <c r="C134" s="55"/>
      <c r="D134" s="55"/>
      <c r="E134" s="128"/>
      <c r="F134" s="46"/>
      <c r="G134" s="55"/>
      <c r="H134" s="55"/>
      <c r="I134" s="58"/>
    </row>
    <row r="135" spans="1:9">
      <c r="A135" s="55"/>
      <c r="B135" s="55"/>
      <c r="C135" s="55"/>
      <c r="D135" s="55"/>
      <c r="E135" s="128"/>
      <c r="F135" s="46"/>
      <c r="G135" s="55"/>
      <c r="H135" s="55"/>
      <c r="I135" s="58"/>
    </row>
    <row r="136" spans="1:9">
      <c r="A136" s="55"/>
      <c r="B136" s="55"/>
      <c r="C136" s="55"/>
      <c r="D136" s="55"/>
      <c r="E136" s="128"/>
      <c r="F136" s="46"/>
      <c r="G136" s="55"/>
      <c r="H136" s="55"/>
      <c r="I136" s="58"/>
    </row>
    <row r="137" spans="1:9" ht="25.35" customHeight="1">
      <c r="A137" s="26"/>
      <c r="B137" s="26" t="s">
        <v>15</v>
      </c>
      <c r="C137" s="26"/>
      <c r="D137" s="26"/>
      <c r="E137" s="28" t="s">
        <v>0</v>
      </c>
      <c r="F137" s="136" t="s">
        <v>79</v>
      </c>
      <c r="G137" s="31" t="s">
        <v>323</v>
      </c>
      <c r="H137" s="722" t="s">
        <v>115</v>
      </c>
      <c r="I137" s="723"/>
    </row>
    <row r="138" spans="1:9">
      <c r="A138" s="55"/>
      <c r="B138" s="55"/>
      <c r="C138" s="55"/>
      <c r="D138" s="55"/>
      <c r="F138" s="52" t="s">
        <v>118</v>
      </c>
      <c r="H138" s="699" t="s">
        <v>219</v>
      </c>
      <c r="I138" s="699"/>
    </row>
    <row r="139" spans="1:9">
      <c r="A139" s="55"/>
      <c r="B139" s="55"/>
      <c r="C139" s="55"/>
      <c r="D139" s="55"/>
      <c r="E139" s="16" t="s">
        <v>2</v>
      </c>
      <c r="F139" s="16" t="s">
        <v>124</v>
      </c>
      <c r="G139" s="153">
        <f>ROUNDUP((('Exchange rate'!Eur_per_GBP*('UK-R-Side Tables'!G137/(1+'Exchange rate'!UK_vat_rate))*1.25*0.9165)+1)/10,0)*10</f>
        <v>2400</v>
      </c>
      <c r="H139" s="401">
        <f>ROUNDUP((('Exchange rate'!Eur_per_GBP*('UK-R-Side Tables'!H137/(1+'Exchange rate'!UK_vat_rate))*1.25*0.9165)+1)/10,0)*10</f>
        <v>2860</v>
      </c>
      <c r="I139" s="400"/>
    </row>
    <row r="140" spans="1:9">
      <c r="A140" s="55"/>
      <c r="B140" s="55"/>
      <c r="C140" s="55"/>
      <c r="D140" s="55"/>
      <c r="E140" s="16" t="s">
        <v>3</v>
      </c>
      <c r="F140" s="16" t="s">
        <v>125</v>
      </c>
      <c r="G140" s="153">
        <f>ROUNDUP((('Exchange rate'!Eur_per_GBP*('UK-R-Side Tables'!G138/(1+'Exchange rate'!UK_vat_rate))*1.25*0.9165)+1)/10,0)*10</f>
        <v>2650</v>
      </c>
      <c r="H140" s="401">
        <f>ROUNDUP((('Exchange rate'!Eur_per_GBP*('UK-R-Side Tables'!H138/(1+'Exchange rate'!UK_vat_rate))*1.25*0.9165)+1)/10,0)*10</f>
        <v>3290</v>
      </c>
      <c r="I140" s="400"/>
    </row>
    <row r="141" spans="1:9">
      <c r="A141" s="55"/>
      <c r="B141" s="55"/>
      <c r="C141" s="55"/>
      <c r="D141" s="55"/>
      <c r="E141" s="16" t="s">
        <v>4</v>
      </c>
      <c r="F141" s="16" t="s">
        <v>126</v>
      </c>
      <c r="G141" s="153">
        <f>ROUNDUP((('Exchange rate'!Eur_per_GBP*('UK-R-Side Tables'!G139/(1+'Exchange rate'!UK_vat_rate))*1.25*0.9165)+1)/10,0)*10</f>
        <v>3230</v>
      </c>
      <c r="H141" s="401">
        <f>ROUNDUP((('Exchange rate'!Eur_per_GBP*('UK-R-Side Tables'!H139/(1+'Exchange rate'!UK_vat_rate))*1.25*0.9165)+1)/10,0)*10</f>
        <v>4040</v>
      </c>
      <c r="I141" s="400"/>
    </row>
    <row r="142" spans="1:9">
      <c r="A142" s="55"/>
      <c r="B142" s="55"/>
      <c r="C142" s="55"/>
      <c r="D142" s="55"/>
      <c r="E142" s="46"/>
      <c r="F142" s="46"/>
      <c r="G142" s="45"/>
      <c r="H142" s="45"/>
      <c r="I142" s="55"/>
    </row>
    <row r="143" spans="1:9">
      <c r="A143" s="55"/>
      <c r="B143" s="55"/>
      <c r="C143" s="55"/>
      <c r="D143" s="55"/>
      <c r="E143" s="55"/>
      <c r="F143" s="46"/>
      <c r="G143" s="56"/>
      <c r="H143" s="56"/>
      <c r="I143" s="257"/>
    </row>
    <row r="144" spans="1:9">
      <c r="A144" s="55"/>
      <c r="B144" s="55"/>
      <c r="C144" s="55"/>
      <c r="D144" s="55"/>
      <c r="E144" s="176" t="s">
        <v>22</v>
      </c>
      <c r="F144" s="46"/>
      <c r="G144" s="56"/>
      <c r="H144" s="56"/>
      <c r="I144" s="55"/>
    </row>
    <row r="145" spans="1:9">
      <c r="A145" s="55"/>
      <c r="B145" s="55"/>
      <c r="C145" s="55"/>
      <c r="D145" s="55"/>
      <c r="E145" s="114"/>
      <c r="F145" s="46"/>
      <c r="G145" s="55"/>
      <c r="H145" s="55"/>
      <c r="I145" s="55"/>
    </row>
    <row r="146" spans="1:9">
      <c r="A146" s="55"/>
      <c r="B146" s="55"/>
      <c r="C146" s="55"/>
      <c r="D146" s="55"/>
      <c r="I146" s="58"/>
    </row>
    <row r="147" spans="1:9">
      <c r="E147" s="82" t="s">
        <v>21</v>
      </c>
      <c r="F147" s="185"/>
      <c r="G147" s="188"/>
      <c r="H147" s="181">
        <f>ROUNDUP((('Exchange rate'!Eur_per_GBP*('UK-R-Side Tables'!H145/(1+'Exchange rate'!UK_vat_rate))*1.25*0.9165)+1)/10,0)*10</f>
        <v>620</v>
      </c>
    </row>
    <row r="148" spans="1:9">
      <c r="E148" s="114"/>
      <c r="F148" s="46"/>
      <c r="G148" s="55"/>
      <c r="H148" s="55"/>
    </row>
    <row r="149" spans="1:9">
      <c r="E149" s="128"/>
      <c r="F149" s="46"/>
      <c r="G149" s="55"/>
      <c r="H149" s="55"/>
    </row>
    <row r="150" spans="1:9">
      <c r="E150" s="128"/>
      <c r="F150" s="46"/>
      <c r="G150" s="55"/>
      <c r="H150" s="55"/>
    </row>
    <row r="151" spans="1:9" ht="49.35" customHeight="1">
      <c r="A151" s="39"/>
      <c r="B151" s="25" t="s">
        <v>210</v>
      </c>
      <c r="C151" s="358"/>
      <c r="D151" s="50"/>
      <c r="E151" s="41"/>
      <c r="F151" s="42"/>
      <c r="G151" s="41"/>
      <c r="H151" s="41"/>
      <c r="I151" s="41"/>
    </row>
    <row r="152" spans="1:9" ht="25.35" customHeight="1">
      <c r="A152" s="26"/>
      <c r="B152" s="26" t="s">
        <v>29</v>
      </c>
      <c r="C152" s="26"/>
      <c r="D152" s="26"/>
      <c r="E152" s="28" t="s">
        <v>0</v>
      </c>
      <c r="F152" s="136" t="s">
        <v>79</v>
      </c>
      <c r="G152" s="28" t="s">
        <v>341</v>
      </c>
      <c r="H152" s="360" t="s">
        <v>188</v>
      </c>
      <c r="I152" s="38"/>
    </row>
    <row r="153" spans="1:9">
      <c r="E153" s="16"/>
      <c r="F153" s="52" t="s">
        <v>118</v>
      </c>
      <c r="G153" s="16"/>
      <c r="H153" s="53"/>
      <c r="I153" s="16"/>
    </row>
    <row r="154" spans="1:9">
      <c r="E154" s="16" t="s">
        <v>2</v>
      </c>
      <c r="F154" s="16" t="s">
        <v>73</v>
      </c>
      <c r="G154" s="153">
        <f>ROUNDUP((('Exchange rate'!Eur_per_GBP*('UK-R-Side Tables'!G153/(1+'Exchange rate'!UK_vat_rate))*1.25*0.9165)+1)/10,0)*10</f>
        <v>890</v>
      </c>
      <c r="H154" s="153">
        <f>ROUNDUP((('Exchange rate'!Eur_per_GBP*('UK-R-Side Tables'!H153/(1+'Exchange rate'!UK_vat_rate))*1.25*0.9165)+1)/10,0)*10</f>
        <v>1320</v>
      </c>
      <c r="I154" s="18"/>
    </row>
    <row r="155" spans="1:9">
      <c r="E155" s="16" t="s">
        <v>3</v>
      </c>
      <c r="F155" s="16" t="s">
        <v>74</v>
      </c>
      <c r="G155" s="153">
        <f>ROUNDUP((('Exchange rate'!Eur_per_GBP*('UK-R-Side Tables'!G154/(1+'Exchange rate'!UK_vat_rate))*1.25*0.9165)+1)/10,0)*10</f>
        <v>1380</v>
      </c>
      <c r="H155" s="153">
        <f>ROUNDUP((('Exchange rate'!Eur_per_GBP*('UK-R-Side Tables'!H154/(1+'Exchange rate'!UK_vat_rate))*1.25*0.9165)+1)/10,0)*10</f>
        <v>2060</v>
      </c>
      <c r="I155" s="18"/>
    </row>
    <row r="156" spans="1:9">
      <c r="E156" s="16" t="s">
        <v>4</v>
      </c>
      <c r="F156" s="16" t="s">
        <v>75</v>
      </c>
      <c r="G156" s="153">
        <f>ROUNDUP((('Exchange rate'!Eur_per_GBP*('UK-R-Side Tables'!G155/(1+'Exchange rate'!UK_vat_rate))*1.25*0.9165)+1)/10,0)*10</f>
        <v>1980</v>
      </c>
      <c r="H156" s="153">
        <f>ROUNDUP((('Exchange rate'!Eur_per_GBP*('UK-R-Side Tables'!H155/(1+'Exchange rate'!UK_vat_rate))*1.25*0.9165)+1)/10,0)*10</f>
        <v>2960</v>
      </c>
      <c r="I156" s="18"/>
    </row>
    <row r="157" spans="1:9">
      <c r="E157" s="16"/>
    </row>
    <row r="158" spans="1:9">
      <c r="F158" s="16"/>
      <c r="G158" s="20"/>
      <c r="H158" s="20"/>
      <c r="I158" s="44"/>
    </row>
    <row r="159" spans="1:9">
      <c r="E159" s="176" t="s">
        <v>22</v>
      </c>
    </row>
    <row r="160" spans="1:9">
      <c r="E160" s="114"/>
    </row>
    <row r="161" spans="1:9">
      <c r="I161" s="45"/>
    </row>
    <row r="162" spans="1:9">
      <c r="E162" s="82" t="s">
        <v>14</v>
      </c>
      <c r="F162" s="164"/>
      <c r="G162" s="79"/>
      <c r="H162" s="181">
        <f>ROUNDUP((('Exchange rate'!Eur_per_GBP*('UK-R-Side Tables'!H161/(1+'Exchange rate'!UK_vat_rate))*1.25*0.9165)+1)/10,0)*10</f>
        <v>400</v>
      </c>
    </row>
    <row r="163" spans="1:9">
      <c r="E163" s="114"/>
    </row>
    <row r="164" spans="1:9">
      <c r="E164" s="128"/>
    </row>
    <row r="165" spans="1:9" s="51" customFormat="1" ht="25.35" customHeight="1">
      <c r="A165" s="32"/>
      <c r="B165" s="32" t="s">
        <v>15</v>
      </c>
      <c r="C165" s="32"/>
      <c r="D165" s="32"/>
      <c r="E165" s="33" t="s">
        <v>0</v>
      </c>
      <c r="F165" s="97" t="s">
        <v>79</v>
      </c>
      <c r="G165" s="33" t="s">
        <v>341</v>
      </c>
      <c r="H165" s="361" t="s">
        <v>188</v>
      </c>
      <c r="I165" s="38"/>
    </row>
    <row r="166" spans="1:9">
      <c r="E166" s="16"/>
      <c r="F166" s="52" t="s">
        <v>118</v>
      </c>
      <c r="G166" s="16"/>
      <c r="H166" s="53"/>
      <c r="I166" s="16"/>
    </row>
    <row r="167" spans="1:9">
      <c r="E167" s="16" t="s">
        <v>2</v>
      </c>
      <c r="F167" s="16" t="s">
        <v>70</v>
      </c>
      <c r="G167" s="153">
        <f>ROUNDUP((('Exchange rate'!Eur_per_GBP*('UK-R-Side Tables'!G167/(1+'Exchange rate'!UK_vat_rate))*1.25*0.9165)+1)/10,0)*10</f>
        <v>990</v>
      </c>
      <c r="H167" s="153">
        <f>ROUNDUP((('Exchange rate'!Eur_per_GBP*('UK-R-Side Tables'!H167/(1+'Exchange rate'!UK_vat_rate))*1.25*0.9165)+1)/10,0)*10</f>
        <v>1500</v>
      </c>
      <c r="I167" s="18"/>
    </row>
    <row r="168" spans="1:9">
      <c r="E168" s="16" t="s">
        <v>3</v>
      </c>
      <c r="F168" s="16" t="s">
        <v>71</v>
      </c>
      <c r="G168" s="153">
        <f>ROUNDUP((('Exchange rate'!Eur_per_GBP*('UK-R-Side Tables'!G168/(1+'Exchange rate'!UK_vat_rate))*1.25*0.9165)+1)/10,0)*10</f>
        <v>1550</v>
      </c>
      <c r="H168" s="153">
        <f>ROUNDUP((('Exchange rate'!Eur_per_GBP*('UK-R-Side Tables'!H168/(1+'Exchange rate'!UK_vat_rate))*1.25*0.9165)+1)/10,0)*10</f>
        <v>2320</v>
      </c>
      <c r="I168" s="18"/>
    </row>
    <row r="169" spans="1:9">
      <c r="E169" s="16" t="s">
        <v>4</v>
      </c>
      <c r="F169" s="16" t="s">
        <v>72</v>
      </c>
      <c r="G169" s="153">
        <f>ROUNDUP((('Exchange rate'!Eur_per_GBP*('UK-R-Side Tables'!G169/(1+'Exchange rate'!UK_vat_rate))*1.25*0.9165)+1)/10,0)*10</f>
        <v>2230</v>
      </c>
      <c r="H169" s="153">
        <f>ROUNDUP((('Exchange rate'!Eur_per_GBP*('UK-R-Side Tables'!H169/(1+'Exchange rate'!UK_vat_rate))*1.25*0.9165)+1)/10,0)*10</f>
        <v>3360</v>
      </c>
      <c r="I169" s="18"/>
    </row>
    <row r="170" spans="1:9">
      <c r="E170" s="16"/>
    </row>
    <row r="171" spans="1:9">
      <c r="E171" s="176" t="s">
        <v>22</v>
      </c>
      <c r="F171" s="16"/>
      <c r="G171" s="20"/>
      <c r="H171" s="20"/>
      <c r="I171" s="44"/>
    </row>
    <row r="172" spans="1:9">
      <c r="E172" s="114"/>
    </row>
    <row r="174" spans="1:9">
      <c r="E174" s="82" t="s">
        <v>14</v>
      </c>
      <c r="F174" s="164"/>
      <c r="G174" s="79"/>
      <c r="H174" s="181">
        <f>ROUNDUP((('Exchange rate'!Eur_per_GBP*('UK-R-Side Tables'!H174/(1+'Exchange rate'!UK_vat_rate))*1.25*0.9165)+1)/10,0)*10</f>
        <v>400</v>
      </c>
      <c r="I174" s="45"/>
    </row>
    <row r="175" spans="1:9">
      <c r="E175" s="114"/>
      <c r="I175" s="45"/>
    </row>
    <row r="176" spans="1:9">
      <c r="E176" s="128"/>
      <c r="I176" s="45"/>
    </row>
    <row r="177" spans="1:9" ht="49.35" customHeight="1">
      <c r="A177" s="39"/>
      <c r="B177" s="25" t="s">
        <v>236</v>
      </c>
      <c r="C177" s="50"/>
      <c r="D177" s="50"/>
      <c r="E177" s="41"/>
      <c r="F177" s="42"/>
      <c r="G177" s="41"/>
      <c r="H177" s="41"/>
      <c r="I177" s="41"/>
    </row>
    <row r="178" spans="1:9" s="51" customFormat="1" ht="25.35" customHeight="1">
      <c r="A178" s="32"/>
      <c r="B178" s="32" t="s">
        <v>237</v>
      </c>
      <c r="C178" s="32"/>
      <c r="D178" s="32"/>
      <c r="E178" s="33" t="s">
        <v>0</v>
      </c>
      <c r="F178" s="97" t="s">
        <v>79</v>
      </c>
      <c r="G178" s="33" t="s">
        <v>341</v>
      </c>
      <c r="H178" s="361" t="s">
        <v>188</v>
      </c>
      <c r="I178" s="38"/>
    </row>
    <row r="179" spans="1:9">
      <c r="C179" s="223"/>
      <c r="E179" s="16"/>
      <c r="F179" s="43" t="s">
        <v>120</v>
      </c>
      <c r="G179" s="45"/>
      <c r="H179" s="65"/>
      <c r="I179" s="16"/>
    </row>
    <row r="180" spans="1:9">
      <c r="E180" s="16" t="s">
        <v>2</v>
      </c>
      <c r="F180" s="224" t="s">
        <v>240</v>
      </c>
      <c r="G180" s="153">
        <f>ROUNDUP((('Exchange rate'!Eur_per_GBP*('UK-R-Side Tables'!G181/(1+'Exchange rate'!UK_vat_rate))*1.25*0.9165)+1)/10,0)*10</f>
        <v>3680</v>
      </c>
      <c r="H180" s="153">
        <f>ROUNDUP((('Exchange rate'!Eur_per_GBP*('UK-R-Side Tables'!H181/(1+'Exchange rate'!UK_vat_rate))*1.25*0.9165)+1)/10,0)*10</f>
        <v>5520</v>
      </c>
      <c r="I180" s="18"/>
    </row>
    <row r="181" spans="1:9">
      <c r="E181" s="16" t="s">
        <v>3</v>
      </c>
      <c r="F181" s="224" t="s">
        <v>241</v>
      </c>
      <c r="G181" s="394"/>
      <c r="H181" s="425"/>
      <c r="I181" s="18"/>
    </row>
    <row r="182" spans="1:9">
      <c r="E182" s="16" t="s">
        <v>4</v>
      </c>
      <c r="F182" s="224" t="s">
        <v>242</v>
      </c>
      <c r="G182" s="394"/>
      <c r="H182" s="425"/>
      <c r="I182" s="18"/>
    </row>
    <row r="183" spans="1:9">
      <c r="E183" s="16"/>
    </row>
    <row r="184" spans="1:9">
      <c r="F184" s="16"/>
      <c r="G184" s="20"/>
      <c r="H184" s="20"/>
      <c r="I184" s="44"/>
    </row>
    <row r="185" spans="1:9">
      <c r="E185" s="176" t="s">
        <v>22</v>
      </c>
    </row>
    <row r="186" spans="1:9">
      <c r="E186" s="114"/>
      <c r="F186" s="114"/>
    </row>
    <row r="187" spans="1:9">
      <c r="I187" s="45"/>
    </row>
    <row r="188" spans="1:9">
      <c r="E188" s="82" t="s">
        <v>14</v>
      </c>
      <c r="F188" s="164"/>
      <c r="G188" s="79"/>
      <c r="H188" s="181">
        <f>ROUNDUP((('Exchange rate'!Eur_per_GBP*('UK-R-Side Tables'!H189/(1+'Exchange rate'!UK_vat_rate))*1.25*0.9165)+1)/10,0)*10</f>
        <v>920</v>
      </c>
    </row>
    <row r="189" spans="1:9">
      <c r="E189" s="114"/>
    </row>
    <row r="190" spans="1:9" ht="49.35" customHeight="1">
      <c r="A190" s="39"/>
      <c r="B190" s="25" t="s">
        <v>211</v>
      </c>
      <c r="C190" s="50"/>
      <c r="D190" s="50"/>
      <c r="E190" s="41"/>
      <c r="F190" s="42"/>
      <c r="G190" s="41"/>
      <c r="H190" s="41"/>
      <c r="I190" s="366"/>
    </row>
    <row r="191" spans="1:9" s="51" customFormat="1" ht="53.25" customHeight="1">
      <c r="A191" s="32"/>
      <c r="B191" s="32" t="s">
        <v>15</v>
      </c>
      <c r="C191" s="32"/>
      <c r="D191" s="32"/>
      <c r="E191" s="33" t="s">
        <v>0</v>
      </c>
      <c r="F191" s="97" t="s">
        <v>79</v>
      </c>
      <c r="G191" s="34" t="s">
        <v>192</v>
      </c>
      <c r="H191" s="34" t="s">
        <v>556</v>
      </c>
      <c r="I191" s="35" t="s">
        <v>439</v>
      </c>
    </row>
    <row r="192" spans="1:9">
      <c r="A192" s="55"/>
      <c r="B192" s="55"/>
      <c r="C192" s="55"/>
      <c r="D192" s="55"/>
      <c r="E192" s="48"/>
      <c r="F192" s="52" t="s">
        <v>119</v>
      </c>
      <c r="G192" s="48"/>
      <c r="H192" s="220"/>
      <c r="I192" s="220" t="s">
        <v>219</v>
      </c>
    </row>
    <row r="193" spans="1:9">
      <c r="A193" s="55"/>
      <c r="B193" s="55"/>
      <c r="C193" s="55"/>
      <c r="D193" s="55"/>
      <c r="E193" s="48" t="s">
        <v>2</v>
      </c>
      <c r="F193" s="48" t="s">
        <v>288</v>
      </c>
      <c r="G193" s="153">
        <f>ROUNDUP((('Exchange rate'!Eur_per_GBP*('UK-R-Side Tables'!G193/(1+'Exchange rate'!UK_vat_rate))*1.25*0.9165)+1)/10,0)*10</f>
        <v>720</v>
      </c>
      <c r="H193" s="153">
        <f>ROUNDUP((('Exchange rate'!Eur_per_GBP*('UK-R-Side Tables'!H193/(1+'Exchange rate'!UK_vat_rate))*1.25*0.9165)+1)/10,0)*10</f>
        <v>1140</v>
      </c>
      <c r="I193" s="153">
        <f>ROUNDUP((('Exchange rate'!Eur_per_GBP*('UK-R-Side Tables'!I193/(1+'Exchange rate'!UK_vat_rate))*1.25*0.9165)+1)/10,0)*10</f>
        <v>1420</v>
      </c>
    </row>
    <row r="194" spans="1:9">
      <c r="A194" s="55"/>
      <c r="B194" s="55"/>
      <c r="C194" s="55"/>
      <c r="D194" s="55"/>
      <c r="E194" s="48" t="s">
        <v>3</v>
      </c>
      <c r="F194" s="48" t="s">
        <v>289</v>
      </c>
      <c r="G194" s="153">
        <f>ROUNDUP((('Exchange rate'!Eur_per_GBP*('UK-R-Side Tables'!G194/(1+'Exchange rate'!UK_vat_rate))*1.25*0.9165)+1)/10,0)*10</f>
        <v>830</v>
      </c>
      <c r="H194" s="153">
        <f>ROUNDUP((('Exchange rate'!Eur_per_GBP*('UK-R-Side Tables'!H194/(1+'Exchange rate'!UK_vat_rate))*1.25*0.9165)+1)/10,0)*10</f>
        <v>1230</v>
      </c>
      <c r="I194" s="153">
        <f>ROUNDUP((('Exchange rate'!Eur_per_GBP*('UK-R-Side Tables'!I194/(1+'Exchange rate'!UK_vat_rate))*1.25*0.9165)+1)/10,0)*10</f>
        <v>1520</v>
      </c>
    </row>
    <row r="195" spans="1:9">
      <c r="A195" s="55"/>
      <c r="B195" s="55"/>
      <c r="C195" s="55"/>
      <c r="D195" s="55"/>
      <c r="E195" s="48" t="s">
        <v>4</v>
      </c>
      <c r="F195" s="48" t="s">
        <v>290</v>
      </c>
      <c r="G195" s="153">
        <f>ROUNDUP((('Exchange rate'!Eur_per_GBP*('UK-R-Side Tables'!G195/(1+'Exchange rate'!UK_vat_rate))*1.25*0.9165)+1)/10,0)*10</f>
        <v>930</v>
      </c>
      <c r="H195" s="153">
        <f>ROUNDUP((('Exchange rate'!Eur_per_GBP*('UK-R-Side Tables'!H195/(1+'Exchange rate'!UK_vat_rate))*1.25*0.9165)+1)/10,0)*10</f>
        <v>1330</v>
      </c>
      <c r="I195" s="153">
        <f>ROUNDUP((('Exchange rate'!Eur_per_GBP*('UK-R-Side Tables'!I195/(1+'Exchange rate'!UK_vat_rate))*1.25*0.9165)+1)/10,0)*10</f>
        <v>1660</v>
      </c>
    </row>
    <row r="196" spans="1:9">
      <c r="A196" s="55"/>
      <c r="B196" s="55"/>
      <c r="C196" s="55"/>
      <c r="D196" s="55"/>
      <c r="E196" s="48"/>
      <c r="F196" s="48"/>
      <c r="G196" s="65"/>
      <c r="H196" s="65"/>
      <c r="I196" s="60"/>
    </row>
    <row r="197" spans="1:9">
      <c r="A197" s="55"/>
      <c r="B197" s="55"/>
      <c r="C197" s="55"/>
      <c r="D197" s="55"/>
      <c r="E197" s="193" t="s">
        <v>305</v>
      </c>
      <c r="H197" s="61"/>
      <c r="I197" s="62"/>
    </row>
    <row r="198" spans="1:9">
      <c r="A198" s="55"/>
      <c r="B198" s="55"/>
      <c r="C198" s="55"/>
      <c r="D198" s="55"/>
      <c r="E198" s="63"/>
      <c r="F198" s="48"/>
      <c r="G198" s="60"/>
      <c r="H198" s="60"/>
      <c r="I198" s="60"/>
    </row>
    <row r="199" spans="1:9">
      <c r="A199" s="55"/>
      <c r="B199" s="55"/>
      <c r="C199" s="55"/>
      <c r="D199" s="55"/>
      <c r="E199" s="82" t="s">
        <v>634</v>
      </c>
      <c r="F199" s="164"/>
      <c r="G199" s="79"/>
      <c r="H199" s="181">
        <f>ROUNDUP((('Exchange rate'!Eur_per_GBP*('UK-R-Side Tables'!H200/(1+'Exchange rate'!UK_vat_rate))*1.25*0.9165)+1)/10,0)*10</f>
        <v>690</v>
      </c>
      <c r="I199" s="60"/>
    </row>
    <row r="200" spans="1:9">
      <c r="A200" s="55"/>
      <c r="B200" s="55"/>
      <c r="C200" s="55"/>
      <c r="D200" s="55"/>
      <c r="E200" s="23"/>
      <c r="H200" s="153"/>
      <c r="I200" s="60"/>
    </row>
    <row r="201" spans="1:9">
      <c r="A201" s="55"/>
      <c r="B201" s="55"/>
      <c r="C201" s="55"/>
      <c r="D201" s="55"/>
      <c r="E201" s="82" t="s">
        <v>716</v>
      </c>
      <c r="F201" s="164"/>
      <c r="G201" s="79"/>
      <c r="H201" s="181">
        <f>ROUNDUP((('Exchange rate'!Eur_per_GBP*('UK-R-Side Tables'!H202/(1+'Exchange rate'!UK_vat_rate))*1.25*0.9165)+1)/10,0)*10</f>
        <v>690</v>
      </c>
      <c r="I201" s="60"/>
    </row>
    <row r="202" spans="1:9">
      <c r="A202" s="55"/>
      <c r="B202" s="55"/>
      <c r="C202" s="55"/>
      <c r="D202" s="55"/>
      <c r="E202" s="23"/>
      <c r="H202" s="153"/>
      <c r="I202" s="60"/>
    </row>
    <row r="203" spans="1:9">
      <c r="A203" s="55"/>
      <c r="B203" s="55"/>
      <c r="C203" s="55"/>
      <c r="D203" s="55"/>
      <c r="E203" s="82" t="s">
        <v>14</v>
      </c>
      <c r="F203" s="164"/>
      <c r="G203" s="79"/>
      <c r="H203" s="181">
        <f>ROUNDUP((('Exchange rate'!Eur_per_GBP*('UK-R-Side Tables'!H204/(1+'Exchange rate'!UK_vat_rate))*1.25*0.9165)+1)/10,0)*10</f>
        <v>290</v>
      </c>
      <c r="I203" s="60"/>
    </row>
    <row r="204" spans="1:9" ht="37.5">
      <c r="A204" s="39"/>
      <c r="B204" s="25" t="s">
        <v>212</v>
      </c>
      <c r="C204" s="50"/>
      <c r="D204" s="50"/>
      <c r="E204" s="41"/>
      <c r="F204" s="42"/>
      <c r="G204" s="41"/>
      <c r="H204" s="41"/>
      <c r="I204" s="366"/>
    </row>
    <row r="205" spans="1:9" ht="24" customHeight="1">
      <c r="A205" s="32"/>
      <c r="B205" s="32" t="s">
        <v>15</v>
      </c>
      <c r="C205" s="32"/>
      <c r="D205" s="32"/>
      <c r="E205" s="33" t="s">
        <v>0</v>
      </c>
      <c r="F205" s="97" t="s">
        <v>79</v>
      </c>
      <c r="G205" s="34" t="s">
        <v>192</v>
      </c>
      <c r="H205" s="33" t="s">
        <v>39</v>
      </c>
      <c r="I205" s="35" t="s">
        <v>439</v>
      </c>
    </row>
    <row r="206" spans="1:9">
      <c r="A206" s="55"/>
      <c r="B206" s="55"/>
      <c r="C206" s="55"/>
      <c r="D206" s="55"/>
      <c r="E206" s="48"/>
      <c r="F206" s="52" t="s">
        <v>119</v>
      </c>
      <c r="G206" s="48"/>
      <c r="I206" s="220" t="s">
        <v>219</v>
      </c>
    </row>
    <row r="207" spans="1:9">
      <c r="A207" s="55"/>
      <c r="B207" s="55"/>
      <c r="C207" s="55"/>
      <c r="D207" s="55"/>
      <c r="E207" s="48"/>
      <c r="F207" s="48" t="s">
        <v>291</v>
      </c>
      <c r="G207" s="153">
        <f>ROUNDUP((('Exchange rate'!Eur_per_GBP*('UK-R-Side Tables'!G208/(1+'Exchange rate'!UK_vat_rate))*1.25*0.9165)+1)/10,0)*10</f>
        <v>1070</v>
      </c>
      <c r="H207" s="153">
        <f>ROUNDUP((('Exchange rate'!Eur_per_GBP*('UK-R-Side Tables'!H208/(1+'Exchange rate'!UK_vat_rate))*1.25*0.9165)+1)/10,0)*10</f>
        <v>1530</v>
      </c>
      <c r="I207" s="153">
        <f>ROUNDUP((('Exchange rate'!Eur_per_GBP*('UK-R-Side Tables'!I208/(1+'Exchange rate'!UK_vat_rate))*1.25*0.9165)+1)/10,0)*10</f>
        <v>1880</v>
      </c>
    </row>
    <row r="208" spans="1:9">
      <c r="A208" s="55"/>
      <c r="B208" s="55"/>
      <c r="C208" s="55"/>
      <c r="D208" s="55"/>
      <c r="E208" s="48"/>
      <c r="F208" s="48"/>
      <c r="G208" s="65"/>
      <c r="H208" s="65"/>
      <c r="I208" s="60"/>
    </row>
    <row r="209" spans="1:9">
      <c r="A209" s="55"/>
      <c r="B209" s="55"/>
      <c r="C209" s="55"/>
      <c r="D209" s="55"/>
      <c r="E209" s="48"/>
      <c r="F209" s="48"/>
      <c r="G209" s="60"/>
      <c r="H209" s="60"/>
      <c r="I209" s="60"/>
    </row>
    <row r="210" spans="1:9">
      <c r="A210" s="55"/>
      <c r="B210" s="55"/>
      <c r="C210" s="55"/>
      <c r="D210" s="55"/>
      <c r="E210" s="193" t="s">
        <v>305</v>
      </c>
      <c r="H210" s="61"/>
      <c r="I210" s="60"/>
    </row>
    <row r="211" spans="1:9">
      <c r="A211" s="55"/>
      <c r="B211" s="55"/>
      <c r="C211" s="55"/>
      <c r="D211" s="55"/>
      <c r="E211" s="63"/>
      <c r="F211" s="48"/>
      <c r="G211" s="60"/>
      <c r="H211" s="60"/>
      <c r="I211" s="60"/>
    </row>
    <row r="212" spans="1:9">
      <c r="A212" s="55"/>
      <c r="B212" s="55"/>
      <c r="C212" s="55"/>
      <c r="D212" s="55"/>
      <c r="E212" s="82" t="s">
        <v>634</v>
      </c>
      <c r="F212" s="164"/>
      <c r="G212" s="79"/>
      <c r="H212" s="181">
        <f>ROUNDUP((('Exchange rate'!Eur_per_GBP*('UK-R-Side Tables'!H213/(1+'Exchange rate'!UK_vat_rate))*1.25*0.9165)+1)/10,0)*10</f>
        <v>690</v>
      </c>
      <c r="I212" s="62"/>
    </row>
    <row r="213" spans="1:9">
      <c r="A213" s="55"/>
      <c r="B213" s="55"/>
      <c r="C213" s="55"/>
      <c r="D213" s="55"/>
      <c r="E213" s="63"/>
      <c r="F213" s="48"/>
      <c r="G213" s="60"/>
      <c r="H213" s="60"/>
      <c r="I213" s="60"/>
    </row>
    <row r="214" spans="1:9">
      <c r="A214" s="55"/>
      <c r="B214" s="55"/>
      <c r="C214" s="55"/>
      <c r="D214" s="55"/>
      <c r="E214" s="179" t="s">
        <v>14</v>
      </c>
      <c r="F214" s="180"/>
      <c r="G214" s="179"/>
      <c r="H214" s="258">
        <f>ROUNDUP((('Exchange rate'!Eur_per_GBP*('UK-R-Side Tables'!H215/(1+'Exchange rate'!UK_vat_rate))*1.25*0.9165)+1)/10,0)*10</f>
        <v>290</v>
      </c>
      <c r="I214" s="60"/>
    </row>
    <row r="215" spans="1:9">
      <c r="A215" s="55"/>
      <c r="B215" s="55"/>
      <c r="C215" s="55"/>
      <c r="D215" s="55"/>
      <c r="E215" s="60"/>
      <c r="F215" s="48"/>
      <c r="G215" s="60"/>
      <c r="H215" s="60"/>
      <c r="I215" s="60"/>
    </row>
    <row r="216" spans="1:9" ht="49.35" customHeight="1">
      <c r="A216" s="39"/>
      <c r="B216" s="354" t="s">
        <v>315</v>
      </c>
      <c r="C216" s="358"/>
      <c r="D216" s="50"/>
      <c r="E216" s="41"/>
      <c r="F216" s="42"/>
      <c r="G216" s="41"/>
      <c r="H216" s="41"/>
      <c r="I216" s="41"/>
    </row>
    <row r="217" spans="1:9" s="51" customFormat="1" ht="25.35" customHeight="1">
      <c r="A217" s="32"/>
      <c r="B217" s="32" t="s">
        <v>29</v>
      </c>
      <c r="C217" s="32"/>
      <c r="D217" s="32"/>
      <c r="E217" s="33" t="s">
        <v>0</v>
      </c>
      <c r="F217" s="97" t="s">
        <v>79</v>
      </c>
      <c r="G217" s="33" t="s">
        <v>440</v>
      </c>
      <c r="H217" s="123" t="s">
        <v>442</v>
      </c>
      <c r="I217" s="35"/>
    </row>
    <row r="218" spans="1:9">
      <c r="E218" s="16"/>
      <c r="F218" s="52" t="s">
        <v>118</v>
      </c>
      <c r="G218" s="16"/>
      <c r="H218" s="53"/>
      <c r="I218" s="16"/>
    </row>
    <row r="219" spans="1:9">
      <c r="E219" s="16" t="s">
        <v>2</v>
      </c>
      <c r="F219" s="16" t="s">
        <v>73</v>
      </c>
      <c r="G219" s="153">
        <f>ROUNDUP((('Exchange rate'!Eur_per_GBP*('UK-R-Side Tables'!G220/(1+'Exchange rate'!UK_vat_rate))*1.25*0.9165)+1)/10,0)*10</f>
        <v>890</v>
      </c>
      <c r="H219" s="153">
        <f>ROUNDUP((('Exchange rate'!Eur_per_GBP*('UK-R-Side Tables'!H220/(1+'Exchange rate'!UK_vat_rate))*1.25*0.9165)+1)/10,0)*10</f>
        <v>1320</v>
      </c>
      <c r="I219" s="18"/>
    </row>
    <row r="220" spans="1:9">
      <c r="E220" s="16" t="s">
        <v>3</v>
      </c>
      <c r="F220" s="16" t="s">
        <v>74</v>
      </c>
      <c r="G220" s="153">
        <f>ROUNDUP((('Exchange rate'!Eur_per_GBP*('UK-R-Side Tables'!G221/(1+'Exchange rate'!UK_vat_rate))*1.25*0.9165)+1)/10,0)*10</f>
        <v>1380</v>
      </c>
      <c r="H220" s="153">
        <f>ROUNDUP((('Exchange rate'!Eur_per_GBP*('UK-R-Side Tables'!H221/(1+'Exchange rate'!UK_vat_rate))*1.25*0.9165)+1)/10,0)*10</f>
        <v>2060</v>
      </c>
      <c r="I220" s="18"/>
    </row>
    <row r="221" spans="1:9">
      <c r="E221" s="16" t="s">
        <v>4</v>
      </c>
      <c r="F221" s="16" t="s">
        <v>75</v>
      </c>
      <c r="G221" s="153">
        <f>ROUNDUP((('Exchange rate'!Eur_per_GBP*('UK-R-Side Tables'!G222/(1+'Exchange rate'!UK_vat_rate))*1.25*0.9165)+1)/10,0)*10</f>
        <v>1980</v>
      </c>
      <c r="H221" s="153">
        <f>ROUNDUP((('Exchange rate'!Eur_per_GBP*('UK-R-Side Tables'!H222/(1+'Exchange rate'!UK_vat_rate))*1.25*0.9165)+1)/10,0)*10</f>
        <v>2960</v>
      </c>
      <c r="I221" s="18"/>
    </row>
    <row r="222" spans="1:9">
      <c r="E222" s="16"/>
      <c r="F222" s="16"/>
      <c r="G222" s="45"/>
      <c r="H222" s="45"/>
      <c r="I222" s="18"/>
    </row>
    <row r="223" spans="1:9">
      <c r="F223" s="16"/>
      <c r="G223" s="20"/>
      <c r="H223" s="20"/>
      <c r="I223" s="44"/>
    </row>
    <row r="224" spans="1:9">
      <c r="E224" s="176" t="s">
        <v>22</v>
      </c>
    </row>
    <row r="225" spans="1:9">
      <c r="E225" s="114"/>
    </row>
    <row r="226" spans="1:9">
      <c r="I226" s="45"/>
    </row>
    <row r="227" spans="1:9">
      <c r="E227" s="82" t="s">
        <v>14</v>
      </c>
      <c r="F227" s="164"/>
      <c r="G227" s="79"/>
      <c r="H227" s="181">
        <f>ROUNDUP((('Exchange rate'!Eur_per_GBP*('UK-R-Side Tables'!H228/(1+'Exchange rate'!UK_vat_rate))*1.25*0.9165)+1)/10,0)*10</f>
        <v>400</v>
      </c>
      <c r="I227" s="45"/>
    </row>
    <row r="228" spans="1:9" ht="72.75" customHeight="1">
      <c r="E228" s="114"/>
      <c r="I228" s="45"/>
    </row>
    <row r="229" spans="1:9" s="51" customFormat="1" ht="25.35" customHeight="1">
      <c r="A229" s="32"/>
      <c r="B229" s="32" t="s">
        <v>15</v>
      </c>
      <c r="C229" s="32"/>
      <c r="D229" s="32"/>
      <c r="E229" s="33" t="s">
        <v>0</v>
      </c>
      <c r="F229" s="97" t="s">
        <v>79</v>
      </c>
      <c r="G229" s="123" t="s">
        <v>440</v>
      </c>
      <c r="H229" s="33" t="s">
        <v>441</v>
      </c>
      <c r="I229" s="38"/>
    </row>
    <row r="230" spans="1:9">
      <c r="E230" s="16"/>
      <c r="F230" s="52" t="s">
        <v>118</v>
      </c>
      <c r="G230" s="16"/>
      <c r="H230" s="53"/>
      <c r="I230" s="16"/>
    </row>
    <row r="231" spans="1:9">
      <c r="E231" s="16" t="s">
        <v>2</v>
      </c>
      <c r="F231" s="16" t="s">
        <v>70</v>
      </c>
      <c r="G231" s="153">
        <f>ROUNDUP((('Exchange rate'!Eur_per_GBP*('UK-R-Side Tables'!G232/(1+'Exchange rate'!UK_vat_rate))*1.25*0.9165)+1)/10,0)*10</f>
        <v>990</v>
      </c>
      <c r="H231" s="153">
        <f>ROUNDUP((('Exchange rate'!Eur_per_GBP*('UK-R-Side Tables'!H232/(1+'Exchange rate'!UK_vat_rate))*1.25*0.9165)+1)/10,0)*10</f>
        <v>1500</v>
      </c>
      <c r="I231" s="58"/>
    </row>
    <row r="232" spans="1:9">
      <c r="E232" s="16" t="s">
        <v>3</v>
      </c>
      <c r="F232" s="16" t="s">
        <v>71</v>
      </c>
      <c r="G232" s="153">
        <f>ROUNDUP((('Exchange rate'!Eur_per_GBP*('UK-R-Side Tables'!G233/(1+'Exchange rate'!UK_vat_rate))*1.25*0.9165)+1)/10,0)*10</f>
        <v>1550</v>
      </c>
      <c r="H232" s="153">
        <f>ROUNDUP((('Exchange rate'!Eur_per_GBP*('UK-R-Side Tables'!H233/(1+'Exchange rate'!UK_vat_rate))*1.25*0.9165)+1)/10,0)*10</f>
        <v>2330</v>
      </c>
      <c r="I232" s="58"/>
    </row>
    <row r="233" spans="1:9">
      <c r="E233" s="16" t="s">
        <v>4</v>
      </c>
      <c r="F233" s="16" t="s">
        <v>72</v>
      </c>
      <c r="G233" s="153">
        <f>ROUNDUP((('Exchange rate'!Eur_per_GBP*('UK-R-Side Tables'!G234/(1+'Exchange rate'!UK_vat_rate))*1.25*0.9165)+1)/10,0)*10</f>
        <v>2230</v>
      </c>
      <c r="H233" s="153">
        <f>ROUNDUP((('Exchange rate'!Eur_per_GBP*('UK-R-Side Tables'!H234/(1+'Exchange rate'!UK_vat_rate))*1.25*0.9165)+1)/10,0)*10</f>
        <v>3360</v>
      </c>
      <c r="I233" s="58"/>
    </row>
    <row r="234" spans="1:9">
      <c r="E234" s="16"/>
    </row>
    <row r="235" spans="1:9">
      <c r="F235" s="16"/>
      <c r="G235" s="20"/>
      <c r="H235" s="20"/>
      <c r="I235" s="44"/>
    </row>
    <row r="236" spans="1:9">
      <c r="E236" s="176" t="s">
        <v>22</v>
      </c>
    </row>
    <row r="237" spans="1:9">
      <c r="E237" s="114"/>
    </row>
    <row r="238" spans="1:9">
      <c r="I238" s="45"/>
    </row>
    <row r="239" spans="1:9">
      <c r="E239" s="82" t="s">
        <v>14</v>
      </c>
      <c r="F239" s="164"/>
      <c r="G239" s="79"/>
      <c r="H239" s="181">
        <f>ROUNDUP((('Exchange rate'!Eur_per_GBP*('UK-R-Side Tables'!H240/(1+'Exchange rate'!UK_vat_rate))*1.25*0.9165)+1)/10,0)*10</f>
        <v>400</v>
      </c>
      <c r="I239" s="45"/>
    </row>
    <row r="240" spans="1:9">
      <c r="E240" s="114"/>
      <c r="I240" s="45"/>
    </row>
    <row r="241" spans="1:9">
      <c r="E241" s="128"/>
      <c r="I241" s="45"/>
    </row>
    <row r="242" spans="1:9">
      <c r="E242" s="24"/>
      <c r="I242" s="45"/>
    </row>
    <row r="243" spans="1:9" ht="49.35" customHeight="1">
      <c r="A243" s="39"/>
      <c r="B243" s="25" t="s">
        <v>213</v>
      </c>
      <c r="C243" s="50"/>
      <c r="D243" s="50"/>
      <c r="E243" s="41"/>
      <c r="F243" s="42"/>
      <c r="G243" s="41"/>
      <c r="H243" s="41"/>
      <c r="I243" s="41"/>
    </row>
    <row r="244" spans="1:9" s="51" customFormat="1" ht="25.35" customHeight="1">
      <c r="A244" s="32"/>
      <c r="B244" s="32" t="s">
        <v>15</v>
      </c>
      <c r="C244" s="32"/>
      <c r="D244" s="32"/>
      <c r="E244" s="33" t="s">
        <v>0</v>
      </c>
      <c r="F244" s="97" t="s">
        <v>79</v>
      </c>
      <c r="G244" s="34" t="s">
        <v>346</v>
      </c>
      <c r="H244" s="38"/>
      <c r="I244" s="38"/>
    </row>
    <row r="245" spans="1:9">
      <c r="A245" s="55"/>
      <c r="B245" s="55"/>
      <c r="C245" s="55"/>
      <c r="D245" s="55"/>
      <c r="E245" s="16"/>
      <c r="F245" s="52" t="s">
        <v>218</v>
      </c>
      <c r="G245" s="46"/>
      <c r="H245" s="53"/>
      <c r="I245" s="46"/>
    </row>
    <row r="246" spans="1:9">
      <c r="A246" s="55"/>
      <c r="B246" s="55"/>
      <c r="C246" s="55"/>
      <c r="D246" s="55"/>
      <c r="E246" s="16" t="s">
        <v>2</v>
      </c>
      <c r="F246" s="16" t="s">
        <v>70</v>
      </c>
      <c r="G246" s="153">
        <f>ROUNDUP((('Exchange rate'!Eur_per_GBP*('UK-R-Side Tables'!G245/(1+'Exchange rate'!UK_vat_rate))*1.25*0.9165)+1)/10,0)*10</f>
        <v>1530</v>
      </c>
      <c r="H246" s="47"/>
      <c r="I246" s="55"/>
    </row>
    <row r="247" spans="1:9">
      <c r="A247" s="55"/>
      <c r="B247" s="55"/>
      <c r="C247" s="55"/>
      <c r="D247" s="55"/>
      <c r="E247" s="16" t="s">
        <v>3</v>
      </c>
      <c r="F247" s="16" t="s">
        <v>71</v>
      </c>
      <c r="G247" s="153">
        <f>ROUNDUP((('Exchange rate'!Eur_per_GBP*('UK-R-Side Tables'!G246/(1+'Exchange rate'!UK_vat_rate))*1.25*0.9165)+1)/10,0)*10</f>
        <v>1700</v>
      </c>
      <c r="H247" s="47"/>
      <c r="I247" s="55"/>
    </row>
    <row r="248" spans="1:9">
      <c r="A248" s="55"/>
      <c r="B248" s="55"/>
      <c r="C248" s="55"/>
      <c r="D248" s="55"/>
      <c r="E248" s="16"/>
      <c r="F248" s="16"/>
      <c r="G248" s="45"/>
      <c r="H248" s="47"/>
      <c r="I248" s="55"/>
    </row>
    <row r="249" spans="1:9">
      <c r="A249" s="55"/>
      <c r="B249" s="55"/>
      <c r="C249" s="55"/>
      <c r="D249" s="55"/>
      <c r="E249" s="46"/>
      <c r="F249" s="46"/>
      <c r="G249" s="47"/>
      <c r="H249" s="47"/>
      <c r="I249" s="55"/>
    </row>
    <row r="250" spans="1:9">
      <c r="A250" s="55"/>
      <c r="B250" s="55"/>
      <c r="C250" s="55"/>
      <c r="D250" s="55"/>
      <c r="E250" s="176" t="s">
        <v>22</v>
      </c>
      <c r="F250" s="46"/>
      <c r="G250" s="55"/>
      <c r="H250" s="55"/>
      <c r="I250" s="55"/>
    </row>
    <row r="251" spans="1:9">
      <c r="A251" s="55"/>
      <c r="B251" s="55"/>
      <c r="C251" s="55"/>
      <c r="D251" s="55"/>
      <c r="E251" s="114"/>
      <c r="F251" s="46"/>
      <c r="G251" s="56"/>
      <c r="H251" s="56"/>
      <c r="I251" s="257"/>
    </row>
    <row r="252" spans="1:9">
      <c r="A252" s="55"/>
      <c r="B252" s="55"/>
      <c r="C252" s="55"/>
      <c r="D252" s="55"/>
      <c r="I252" s="55"/>
    </row>
    <row r="253" spans="1:9">
      <c r="A253" s="55"/>
      <c r="B253" s="55"/>
      <c r="C253" s="55"/>
      <c r="D253" s="55"/>
      <c r="E253" s="82" t="s">
        <v>21</v>
      </c>
      <c r="F253" s="185"/>
      <c r="G253" s="188"/>
      <c r="H253" s="181">
        <f>ROUNDUP((('Exchange rate'!Eur_per_GBP*('UK-R-Side Tables'!H252/(1+'Exchange rate'!UK_vat_rate))*1.25*0.9165)+1)/10,0)*10</f>
        <v>560</v>
      </c>
      <c r="I253" s="55"/>
    </row>
    <row r="254" spans="1:9">
      <c r="A254" s="55"/>
      <c r="B254" s="55"/>
      <c r="C254" s="55"/>
      <c r="D254" s="55"/>
      <c r="E254" s="23"/>
      <c r="F254" s="46"/>
      <c r="G254" s="55"/>
      <c r="H254" s="153"/>
      <c r="I254" s="55"/>
    </row>
    <row r="255" spans="1:9">
      <c r="A255" s="55"/>
      <c r="B255" s="55"/>
      <c r="C255" s="55"/>
      <c r="D255" s="55"/>
      <c r="E255" s="23"/>
      <c r="F255" s="46"/>
      <c r="G255" s="55"/>
      <c r="H255" s="153"/>
      <c r="I255" s="55"/>
    </row>
    <row r="256" spans="1:9">
      <c r="A256" s="55"/>
      <c r="B256" s="55"/>
      <c r="C256" s="55"/>
      <c r="D256" s="55"/>
      <c r="E256" s="23"/>
      <c r="F256" s="46"/>
      <c r="G256" s="55"/>
      <c r="H256" s="153"/>
      <c r="I256" s="55"/>
    </row>
    <row r="257" spans="1:9">
      <c r="A257" s="55"/>
      <c r="B257" s="55"/>
      <c r="C257" s="55"/>
      <c r="D257" s="55"/>
      <c r="E257" s="114"/>
      <c r="F257" s="46"/>
      <c r="G257" s="55"/>
      <c r="H257" s="55"/>
      <c r="I257" s="55"/>
    </row>
    <row r="258" spans="1:9" ht="37.5">
      <c r="A258" s="39"/>
      <c r="B258" s="422" t="s">
        <v>613</v>
      </c>
      <c r="C258" s="50"/>
      <c r="D258" s="50"/>
      <c r="E258" s="41"/>
      <c r="F258" s="42"/>
      <c r="G258" s="41"/>
      <c r="H258" s="41"/>
      <c r="I258" s="41"/>
    </row>
    <row r="259" spans="1:9">
      <c r="A259" s="32"/>
      <c r="B259" s="32" t="s">
        <v>15</v>
      </c>
      <c r="C259" s="32"/>
      <c r="D259" s="32"/>
      <c r="E259" s="33" t="s">
        <v>0</v>
      </c>
      <c r="F259" s="97" t="s">
        <v>79</v>
      </c>
      <c r="G259" s="34" t="s">
        <v>346</v>
      </c>
      <c r="H259" s="38"/>
      <c r="I259" s="38"/>
    </row>
    <row r="260" spans="1:9">
      <c r="A260" s="55"/>
      <c r="B260" s="55"/>
      <c r="C260" s="55"/>
      <c r="D260" s="55"/>
      <c r="E260" s="16"/>
      <c r="F260" s="52" t="s">
        <v>120</v>
      </c>
      <c r="G260" s="46"/>
      <c r="H260" s="53"/>
      <c r="I260" s="46"/>
    </row>
    <row r="261" spans="1:9">
      <c r="A261" s="55"/>
      <c r="B261" s="55"/>
      <c r="C261" s="55"/>
      <c r="D261" s="55"/>
      <c r="E261" s="16" t="s">
        <v>3</v>
      </c>
      <c r="F261" s="16" t="s">
        <v>612</v>
      </c>
      <c r="G261" s="153">
        <f>ROUNDUP((('Exchange rate'!Eur_per_GBP*('UK-R-Side Tables'!G261/(1+'Exchange rate'!UK_vat_rate))*1.25*0.9165)+1)/10,0)*10</f>
        <v>3430</v>
      </c>
      <c r="H261" s="47"/>
      <c r="I261" s="55"/>
    </row>
    <row r="262" spans="1:9">
      <c r="A262" s="55"/>
      <c r="B262" s="55"/>
      <c r="C262" s="55"/>
      <c r="D262" s="55"/>
      <c r="E262" s="16"/>
      <c r="F262" s="16"/>
      <c r="G262" s="153"/>
      <c r="H262" s="47"/>
      <c r="I262" s="55"/>
    </row>
    <row r="263" spans="1:9">
      <c r="A263" s="55"/>
      <c r="B263" s="55"/>
      <c r="C263" s="55"/>
      <c r="D263" s="55"/>
      <c r="E263" s="16"/>
      <c r="F263" s="16"/>
      <c r="G263" s="45"/>
      <c r="H263" s="47"/>
      <c r="I263" s="55"/>
    </row>
    <row r="264" spans="1:9">
      <c r="A264" s="55"/>
      <c r="B264" s="55"/>
      <c r="C264" s="55"/>
      <c r="D264" s="55"/>
      <c r="E264" s="46"/>
      <c r="F264" s="46"/>
      <c r="G264" s="47"/>
      <c r="H264" s="47"/>
      <c r="I264" s="55"/>
    </row>
    <row r="265" spans="1:9">
      <c r="A265" s="55"/>
      <c r="B265" s="55"/>
      <c r="C265" s="55"/>
      <c r="D265" s="55"/>
      <c r="E265" s="176" t="s">
        <v>22</v>
      </c>
      <c r="F265" s="67"/>
      <c r="G265" s="67"/>
      <c r="H265" s="9"/>
      <c r="I265" s="55"/>
    </row>
    <row r="266" spans="1:9">
      <c r="A266" s="55"/>
      <c r="B266" s="55"/>
      <c r="C266" s="55"/>
      <c r="D266" s="55"/>
      <c r="E266" s="169"/>
      <c r="F266" s="67"/>
      <c r="G266" s="67"/>
      <c r="H266" s="9"/>
      <c r="I266" s="257"/>
    </row>
    <row r="267" spans="1:9">
      <c r="A267" s="55"/>
      <c r="B267" s="55"/>
      <c r="C267" s="55"/>
      <c r="D267" s="55"/>
      <c r="E267" s="81" t="s">
        <v>14</v>
      </c>
      <c r="F267" s="160"/>
      <c r="G267" s="160"/>
      <c r="H267" s="181">
        <f>ROUNDUP((('Exchange rate'!Eur_per_GBP*('UK-R-Side Tables'!H267/(1+'Exchange rate'!UK_vat_rate))*1.25*0.9165)+1)/10,0)*10</f>
        <v>620</v>
      </c>
      <c r="I267" s="55"/>
    </row>
    <row r="268" spans="1:9">
      <c r="A268" s="55"/>
      <c r="B268" s="55"/>
      <c r="C268" s="55"/>
      <c r="D268" s="55"/>
      <c r="E268" s="24"/>
      <c r="F268" s="67"/>
      <c r="G268" s="67"/>
      <c r="H268" s="143"/>
      <c r="I268" s="55"/>
    </row>
    <row r="269" spans="1:9">
      <c r="A269" s="55"/>
      <c r="B269" s="55"/>
      <c r="C269" s="55"/>
      <c r="D269" s="55"/>
      <c r="E269" s="24" t="s">
        <v>544</v>
      </c>
      <c r="F269" s="67"/>
      <c r="G269" s="67"/>
      <c r="H269" s="153"/>
      <c r="I269" s="55"/>
    </row>
    <row r="270" spans="1:9">
      <c r="A270" s="55"/>
      <c r="B270" s="55"/>
      <c r="C270" s="55"/>
      <c r="D270" s="55"/>
      <c r="E270" s="81" t="s">
        <v>630</v>
      </c>
      <c r="F270" s="185"/>
      <c r="G270" s="188"/>
      <c r="H270" s="181">
        <f>ROUNDUP((('Exchange rate'!Eur_per_GBP*('UK-R-Side Tables'!H270/(1+'Exchange rate'!UK_vat_rate))*1.25*0.9165)+1)/10,0)*10</f>
        <v>1370</v>
      </c>
      <c r="I270" s="55"/>
    </row>
    <row r="271" spans="1:9">
      <c r="A271" s="55"/>
      <c r="B271" s="55"/>
      <c r="C271" s="55"/>
      <c r="D271" s="55"/>
      <c r="E271" s="128"/>
      <c r="F271" s="46"/>
      <c r="G271" s="55"/>
      <c r="H271" s="55"/>
      <c r="I271" s="55"/>
    </row>
    <row r="272" spans="1:9">
      <c r="A272" s="55"/>
      <c r="B272" s="55"/>
      <c r="C272" s="55"/>
      <c r="D272" s="55"/>
      <c r="E272" s="128"/>
      <c r="F272" s="46"/>
      <c r="G272" s="55"/>
      <c r="H272" s="55"/>
      <c r="I272" s="55"/>
    </row>
    <row r="273" spans="1:9" ht="37.5">
      <c r="A273" s="39"/>
      <c r="B273" s="422" t="s">
        <v>530</v>
      </c>
      <c r="C273" s="50"/>
      <c r="D273" s="50"/>
      <c r="E273" s="41"/>
      <c r="F273" s="42"/>
      <c r="G273" s="41"/>
      <c r="H273" s="41"/>
      <c r="I273" s="41"/>
    </row>
    <row r="274" spans="1:9">
      <c r="A274" s="32"/>
      <c r="B274" s="32" t="s">
        <v>15</v>
      </c>
      <c r="C274" s="32"/>
      <c r="D274" s="32"/>
      <c r="E274" s="33" t="s">
        <v>0</v>
      </c>
      <c r="F274" s="97" t="s">
        <v>79</v>
      </c>
      <c r="G274" s="34" t="s">
        <v>529</v>
      </c>
      <c r="H274" s="38"/>
      <c r="I274" s="38"/>
    </row>
    <row r="275" spans="1:9">
      <c r="A275" s="55"/>
      <c r="B275" s="55"/>
      <c r="C275" s="55"/>
      <c r="D275" s="55"/>
      <c r="E275" s="16"/>
      <c r="F275" s="52" t="s">
        <v>223</v>
      </c>
      <c r="G275" s="46"/>
      <c r="H275" s="53"/>
      <c r="I275" s="46"/>
    </row>
    <row r="276" spans="1:9">
      <c r="A276" s="55"/>
      <c r="B276" s="55"/>
      <c r="C276" s="55"/>
      <c r="D276" s="55"/>
      <c r="E276" s="16"/>
      <c r="F276" s="16" t="s">
        <v>528</v>
      </c>
      <c r="G276" s="153">
        <f>ROUNDUP((('Exchange rate'!Eur_per_GBP*('UK-R-Side Tables'!G279/(1+'Exchange rate'!UK_vat_rate))*1.25*0.9165)+1)/10,0)*10</f>
        <v>3390</v>
      </c>
      <c r="H276" s="47"/>
      <c r="I276" s="55"/>
    </row>
    <row r="277" spans="1:9">
      <c r="A277" s="55"/>
      <c r="B277" s="55"/>
      <c r="C277" s="55"/>
      <c r="D277" s="55"/>
      <c r="E277" s="16"/>
      <c r="F277" s="16"/>
      <c r="G277" s="45"/>
      <c r="H277" s="47"/>
      <c r="I277" s="55"/>
    </row>
    <row r="278" spans="1:9">
      <c r="A278" s="55"/>
      <c r="B278" s="55"/>
      <c r="C278" s="55"/>
      <c r="D278" s="55"/>
      <c r="E278" s="16"/>
      <c r="F278" s="16"/>
      <c r="G278" s="45"/>
      <c r="H278" s="47"/>
      <c r="I278" s="55"/>
    </row>
    <row r="279" spans="1:9">
      <c r="A279" s="55"/>
      <c r="B279" s="55"/>
      <c r="C279" s="55"/>
      <c r="D279" s="55"/>
      <c r="E279" s="46"/>
      <c r="F279" s="46"/>
      <c r="G279" s="47"/>
      <c r="H279" s="47"/>
      <c r="I279" s="55"/>
    </row>
    <row r="280" spans="1:9">
      <c r="A280" s="55"/>
      <c r="B280" s="55"/>
      <c r="C280" s="55"/>
      <c r="D280" s="55"/>
      <c r="E280" s="176" t="s">
        <v>22</v>
      </c>
      <c r="F280" s="67"/>
      <c r="G280" s="67"/>
      <c r="H280" s="9"/>
      <c r="I280" s="55"/>
    </row>
    <row r="281" spans="1:9">
      <c r="A281" s="55"/>
      <c r="B281" s="55"/>
      <c r="C281" s="55"/>
      <c r="D281" s="55"/>
      <c r="E281" s="169"/>
      <c r="F281" s="67"/>
      <c r="G281" s="67"/>
      <c r="H281" s="9"/>
      <c r="I281" s="257"/>
    </row>
    <row r="282" spans="1:9">
      <c r="A282" s="55"/>
      <c r="B282" s="55"/>
      <c r="C282" s="55"/>
      <c r="D282" s="55"/>
      <c r="E282" s="81" t="s">
        <v>14</v>
      </c>
      <c r="F282" s="160"/>
      <c r="G282" s="160"/>
      <c r="H282" s="181">
        <f>ROUNDUP((('Exchange rate'!Eur_per_GBP*('UK-R-Side Tables'!H285/(1+'Exchange rate'!UK_vat_rate))*1.25*0.9165)+1)/10,0)*10</f>
        <v>620</v>
      </c>
      <c r="I282" s="55"/>
    </row>
    <row r="283" spans="1:9">
      <c r="A283" s="55"/>
      <c r="B283" s="55"/>
      <c r="C283" s="55"/>
      <c r="D283" s="55"/>
      <c r="E283" s="24"/>
      <c r="F283" s="67"/>
      <c r="G283" s="67"/>
      <c r="H283" s="143"/>
      <c r="I283" s="55"/>
    </row>
    <row r="284" spans="1:9">
      <c r="A284" s="55"/>
      <c r="B284" s="55"/>
      <c r="C284" s="55"/>
      <c r="D284" s="55"/>
      <c r="E284" s="24" t="s">
        <v>544</v>
      </c>
      <c r="F284" s="67"/>
      <c r="G284" s="67"/>
      <c r="H284" s="153"/>
      <c r="I284" s="55"/>
    </row>
    <row r="285" spans="1:9">
      <c r="A285" s="55"/>
      <c r="B285" s="55"/>
      <c r="C285" s="55"/>
      <c r="D285" s="55"/>
      <c r="E285" s="81" t="s">
        <v>546</v>
      </c>
      <c r="F285" s="185"/>
      <c r="G285" s="188"/>
      <c r="H285" s="181">
        <f>ROUNDUP((('Exchange rate'!Eur_per_GBP*('UK-R-Side Tables'!H288/(1+'Exchange rate'!UK_vat_rate))*1.25*0.9165)+1)/10,0)*10</f>
        <v>1370</v>
      </c>
      <c r="I285" s="55"/>
    </row>
    <row r="286" spans="1:9">
      <c r="A286" s="55"/>
      <c r="B286" s="55"/>
      <c r="C286" s="55"/>
      <c r="D286" s="55"/>
      <c r="E286" s="128"/>
      <c r="F286" s="46"/>
      <c r="G286" s="55"/>
      <c r="H286" s="55"/>
      <c r="I286" s="55"/>
    </row>
    <row r="287" spans="1:9" ht="37.5">
      <c r="A287" s="39"/>
      <c r="B287" s="422" t="s">
        <v>517</v>
      </c>
      <c r="C287" s="50"/>
      <c r="D287" s="50"/>
      <c r="E287" s="41"/>
      <c r="F287" s="42"/>
      <c r="G287" s="41"/>
      <c r="H287" s="41"/>
      <c r="I287" s="41"/>
    </row>
    <row r="288" spans="1:9">
      <c r="A288" s="32"/>
      <c r="B288" s="32" t="s">
        <v>15</v>
      </c>
      <c r="C288" s="32"/>
      <c r="D288" s="32"/>
      <c r="E288" s="33" t="s">
        <v>0</v>
      </c>
      <c r="F288" s="97" t="s">
        <v>79</v>
      </c>
      <c r="G288" s="34" t="s">
        <v>346</v>
      </c>
      <c r="H288" s="38"/>
      <c r="I288" s="38"/>
    </row>
    <row r="289" spans="1:9">
      <c r="A289" s="55"/>
      <c r="B289" s="55"/>
      <c r="C289" s="55"/>
      <c r="D289" s="55"/>
      <c r="E289" s="16"/>
      <c r="F289" s="52" t="s">
        <v>120</v>
      </c>
      <c r="G289" s="46"/>
      <c r="H289" s="53"/>
      <c r="I289" s="46"/>
    </row>
    <row r="290" spans="1:9">
      <c r="A290" s="55"/>
      <c r="B290" s="55"/>
      <c r="C290" s="55"/>
      <c r="D290" s="55"/>
      <c r="E290" s="16" t="s">
        <v>2</v>
      </c>
      <c r="F290" s="16" t="s">
        <v>533</v>
      </c>
      <c r="G290" s="153">
        <f>ROUNDUP((('Exchange rate'!Eur_per_GBP*('UK-R-Side Tables'!G294/(1+'Exchange rate'!UK_vat_rate))*1.25*0.9165)+1)/10,0)*10</f>
        <v>2730</v>
      </c>
      <c r="H290" s="47"/>
      <c r="I290" s="55"/>
    </row>
    <row r="291" spans="1:9">
      <c r="A291" s="55"/>
      <c r="B291" s="55"/>
      <c r="C291" s="55"/>
      <c r="D291" s="55"/>
      <c r="E291" s="16" t="s">
        <v>3</v>
      </c>
      <c r="F291" s="16" t="s">
        <v>534</v>
      </c>
      <c r="G291" s="153">
        <f>ROUNDUP((('Exchange rate'!Eur_per_GBP*('UK-R-Side Tables'!G295/(1+'Exchange rate'!UK_vat_rate))*1.25*0.9165)+1)/10,0)*10</f>
        <v>3320</v>
      </c>
      <c r="H291" s="47"/>
      <c r="I291" s="55"/>
    </row>
    <row r="292" spans="1:9">
      <c r="A292" s="55"/>
      <c r="B292" s="55"/>
      <c r="C292" s="55"/>
      <c r="D292" s="55"/>
      <c r="E292" s="16"/>
      <c r="F292" s="16"/>
      <c r="G292" s="45"/>
      <c r="H292" s="47"/>
      <c r="I292" s="55"/>
    </row>
    <row r="293" spans="1:9">
      <c r="A293" s="55"/>
      <c r="B293" s="55"/>
      <c r="C293" s="55"/>
      <c r="D293" s="55"/>
      <c r="E293" s="46"/>
      <c r="F293" s="46"/>
      <c r="G293" s="47"/>
      <c r="H293" s="47"/>
      <c r="I293" s="55"/>
    </row>
    <row r="294" spans="1:9">
      <c r="A294" s="55"/>
      <c r="B294" s="55"/>
      <c r="C294" s="55"/>
      <c r="D294" s="55"/>
      <c r="E294" s="176" t="s">
        <v>22</v>
      </c>
      <c r="F294" s="67"/>
      <c r="G294" s="67"/>
      <c r="H294" s="9"/>
      <c r="I294" s="55"/>
    </row>
    <row r="295" spans="1:9">
      <c r="A295" s="55"/>
      <c r="B295" s="55"/>
      <c r="C295" s="55"/>
      <c r="D295" s="55"/>
      <c r="E295" s="169"/>
      <c r="F295" s="67"/>
      <c r="G295" s="67"/>
      <c r="H295" s="9"/>
      <c r="I295" s="257"/>
    </row>
    <row r="296" spans="1:9">
      <c r="A296" s="55"/>
      <c r="B296" s="55"/>
      <c r="C296" s="55"/>
      <c r="D296" s="55"/>
      <c r="E296" s="81" t="s">
        <v>14</v>
      </c>
      <c r="F296" s="160"/>
      <c r="G296" s="160"/>
      <c r="H296" s="181">
        <f>ROUNDUP((('Exchange rate'!Eur_per_GBP*('UK-R-Side Tables'!H300/(1+'Exchange rate'!UK_vat_rate))*1.25*0.9165)+1)/10,0)*10</f>
        <v>620</v>
      </c>
      <c r="I296" s="55"/>
    </row>
    <row r="297" spans="1:9">
      <c r="A297" s="55"/>
      <c r="B297" s="55"/>
      <c r="C297" s="55"/>
      <c r="D297" s="55"/>
      <c r="E297" s="24"/>
      <c r="F297" s="67"/>
      <c r="G297" s="67"/>
      <c r="H297" s="143"/>
      <c r="I297" s="55"/>
    </row>
    <row r="298" spans="1:9">
      <c r="A298" s="55"/>
      <c r="B298" s="55"/>
      <c r="C298" s="55"/>
      <c r="D298" s="55"/>
      <c r="E298" s="24" t="s">
        <v>544</v>
      </c>
      <c r="F298" s="67"/>
      <c r="G298" s="67"/>
      <c r="H298" s="153"/>
      <c r="I298" s="55"/>
    </row>
    <row r="299" spans="1:9">
      <c r="A299" s="55"/>
      <c r="B299" s="55"/>
      <c r="C299" s="55"/>
      <c r="D299" s="55"/>
      <c r="E299" s="81" t="s">
        <v>545</v>
      </c>
      <c r="F299" s="185"/>
      <c r="G299" s="188"/>
      <c r="H299" s="181">
        <f>ROUNDUP((('Exchange rate'!Eur_per_GBP*('UK-R-Side Tables'!H303/(1+'Exchange rate'!UK_vat_rate))*1.25*0.9165)+1)/10,0)*10</f>
        <v>1370</v>
      </c>
      <c r="I299" s="55"/>
    </row>
    <row r="300" spans="1:9">
      <c r="A300" s="55"/>
      <c r="B300" s="55"/>
      <c r="C300" s="55"/>
      <c r="D300" s="55"/>
      <c r="E300" s="128"/>
      <c r="F300" s="46"/>
      <c r="G300" s="55"/>
      <c r="H300" s="55"/>
      <c r="I300" s="55"/>
    </row>
    <row r="301" spans="1:9" ht="37.5">
      <c r="A301" s="39"/>
      <c r="B301" s="25" t="s">
        <v>214</v>
      </c>
      <c r="C301" s="50"/>
      <c r="D301" s="50"/>
      <c r="E301" s="41"/>
      <c r="F301" s="42"/>
      <c r="G301" s="41"/>
      <c r="H301" s="41"/>
      <c r="I301" s="41"/>
    </row>
    <row r="302" spans="1:9">
      <c r="A302" s="32"/>
      <c r="B302" s="32" t="s">
        <v>29</v>
      </c>
      <c r="C302" s="32"/>
      <c r="D302" s="32"/>
      <c r="E302" s="33" t="s">
        <v>0</v>
      </c>
      <c r="F302" s="97" t="s">
        <v>79</v>
      </c>
      <c r="G302" s="33" t="s">
        <v>346</v>
      </c>
      <c r="H302" s="355" t="s">
        <v>439</v>
      </c>
      <c r="I302" s="355"/>
    </row>
    <row r="303" spans="1:9">
      <c r="E303" s="16"/>
      <c r="F303" s="52" t="s">
        <v>118</v>
      </c>
      <c r="G303" s="46"/>
      <c r="H303" s="219" t="s">
        <v>219</v>
      </c>
      <c r="I303" s="219"/>
    </row>
    <row r="304" spans="1:9">
      <c r="E304" s="16" t="s">
        <v>2</v>
      </c>
      <c r="F304" s="16" t="s">
        <v>73</v>
      </c>
      <c r="G304" s="153">
        <f>ROUNDUP((('Exchange rate'!Eur_per_GBP*('UK-R-Side Tables'!G308/(1+'Exchange rate'!UK_vat_rate))*1.25*0.9165)+1)/10,0)*10</f>
        <v>890</v>
      </c>
      <c r="H304" s="153">
        <f>ROUNDUP((('Exchange rate'!Eur_per_GBP*('UK-R-Side Tables'!H308/(1+'Exchange rate'!UK_vat_rate))*1.25*0.9165)+1)/10,0)*10</f>
        <v>1470</v>
      </c>
      <c r="I304" s="65"/>
    </row>
    <row r="305" spans="1:9">
      <c r="E305" s="16" t="s">
        <v>3</v>
      </c>
      <c r="F305" s="16" t="s">
        <v>74</v>
      </c>
      <c r="G305" s="153">
        <f>ROUNDUP((('Exchange rate'!Eur_per_GBP*('UK-R-Side Tables'!G309/(1+'Exchange rate'!UK_vat_rate))*1.25*0.9165)+1)/10,0)*10</f>
        <v>1380</v>
      </c>
      <c r="H305" s="153">
        <f>ROUNDUP((('Exchange rate'!Eur_per_GBP*('UK-R-Side Tables'!H309/(1+'Exchange rate'!UK_vat_rate))*1.25*0.9165)+1)/10,0)*10</f>
        <v>2290</v>
      </c>
      <c r="I305" s="65"/>
    </row>
    <row r="306" spans="1:9">
      <c r="E306" s="19" t="s">
        <v>4</v>
      </c>
      <c r="F306" s="16" t="s">
        <v>75</v>
      </c>
      <c r="G306" s="153">
        <f>ROUNDUP((('Exchange rate'!Eur_per_GBP*('UK-R-Side Tables'!G310/(1+'Exchange rate'!UK_vat_rate))*1.25*0.9165)+1)/10,0)*10</f>
        <v>1980</v>
      </c>
      <c r="H306" s="153">
        <f>ROUNDUP((('Exchange rate'!Eur_per_GBP*('UK-R-Side Tables'!H310/(1+'Exchange rate'!UK_vat_rate))*1.25*0.9165)+1)/10,0)*10</f>
        <v>3290</v>
      </c>
      <c r="I306" s="65"/>
    </row>
    <row r="307" spans="1:9">
      <c r="E307" s="19"/>
      <c r="F307" s="16"/>
      <c r="G307" s="45"/>
      <c r="H307" s="45"/>
      <c r="I307" s="44"/>
    </row>
    <row r="308" spans="1:9">
      <c r="E308" s="194"/>
      <c r="F308" s="16"/>
      <c r="G308" s="45"/>
      <c r="H308" s="45"/>
      <c r="I308" s="44"/>
    </row>
    <row r="309" spans="1:9">
      <c r="E309" s="22"/>
      <c r="F309" s="16"/>
      <c r="G309" s="45"/>
      <c r="H309" s="45"/>
      <c r="I309" s="44"/>
    </row>
    <row r="310" spans="1:9">
      <c r="E310" s="176" t="s">
        <v>22</v>
      </c>
    </row>
    <row r="311" spans="1:9">
      <c r="E311" s="114"/>
    </row>
    <row r="312" spans="1:9">
      <c r="I312" s="45"/>
    </row>
    <row r="313" spans="1:9">
      <c r="E313" s="82" t="s">
        <v>21</v>
      </c>
      <c r="F313" s="164"/>
      <c r="G313" s="79"/>
      <c r="H313" s="181">
        <f>ROUNDUP((('Exchange rate'!Eur_per_GBP*('UK-R-Side Tables'!H317/(1+'Exchange rate'!UK_vat_rate))*1.25*0.9165)+1)/10,0)*10</f>
        <v>400</v>
      </c>
      <c r="I313" s="45"/>
    </row>
    <row r="314" spans="1:9" ht="30.75" customHeight="1">
      <c r="E314" s="114"/>
      <c r="I314" s="45"/>
    </row>
    <row r="315" spans="1:9" ht="37.5">
      <c r="A315" s="39"/>
      <c r="B315" s="25" t="s">
        <v>214</v>
      </c>
      <c r="C315" s="50"/>
      <c r="D315" s="50"/>
      <c r="E315" s="41"/>
      <c r="F315" s="42"/>
      <c r="G315" s="41"/>
      <c r="H315" s="41"/>
      <c r="I315" s="41"/>
    </row>
    <row r="316" spans="1:9">
      <c r="A316" s="32"/>
      <c r="B316" s="32" t="s">
        <v>15</v>
      </c>
      <c r="C316" s="32"/>
      <c r="D316" s="32"/>
      <c r="E316" s="36" t="s">
        <v>0</v>
      </c>
      <c r="F316" s="139" t="s">
        <v>79</v>
      </c>
      <c r="G316" s="36" t="s">
        <v>346</v>
      </c>
      <c r="H316" s="355" t="s">
        <v>114</v>
      </c>
      <c r="I316" s="355"/>
    </row>
    <row r="317" spans="1:9">
      <c r="E317" s="16"/>
      <c r="F317" s="52" t="s">
        <v>118</v>
      </c>
      <c r="G317" s="46"/>
      <c r="H317" s="219" t="s">
        <v>219</v>
      </c>
      <c r="I317" s="219"/>
    </row>
    <row r="318" spans="1:9">
      <c r="E318" s="16" t="s">
        <v>2</v>
      </c>
      <c r="F318" s="16" t="s">
        <v>70</v>
      </c>
      <c r="G318" s="153">
        <f>ROUNDUP((('Exchange rate'!Eur_per_GBP*('UK-R-Side Tables'!G322/(1+'Exchange rate'!UK_vat_rate))*1.25*0.9165)+1)/10,0)*10</f>
        <v>1040</v>
      </c>
      <c r="H318" s="153">
        <f>ROUNDUP((('Exchange rate'!Eur_per_GBP*('UK-R-Side Tables'!H322/(1+'Exchange rate'!UK_vat_rate))*1.25*0.9165)+1)/10,0)*10</f>
        <v>1840</v>
      </c>
      <c r="I318" s="45"/>
    </row>
    <row r="319" spans="1:9">
      <c r="E319" s="16" t="s">
        <v>3</v>
      </c>
      <c r="F319" s="16" t="s">
        <v>71</v>
      </c>
      <c r="G319" s="153">
        <f>ROUNDUP((('Exchange rate'!Eur_per_GBP*('UK-R-Side Tables'!G323/(1+'Exchange rate'!UK_vat_rate))*1.25*0.9165)+1)/10,0)*10</f>
        <v>1620</v>
      </c>
      <c r="H319" s="153">
        <f>ROUNDUP((('Exchange rate'!Eur_per_GBP*('UK-R-Side Tables'!H323/(1+'Exchange rate'!UK_vat_rate))*1.25*0.9165)+1)/10,0)*10</f>
        <v>2870</v>
      </c>
      <c r="I319" s="45"/>
    </row>
    <row r="320" spans="1:9">
      <c r="E320" s="16" t="s">
        <v>4</v>
      </c>
      <c r="F320" s="16" t="s">
        <v>72</v>
      </c>
      <c r="G320" s="153">
        <f>ROUNDUP((('Exchange rate'!Eur_per_GBP*('UK-R-Side Tables'!G324/(1+'Exchange rate'!UK_vat_rate))*1.25*0.9165)+1)/10,0)*10</f>
        <v>2330</v>
      </c>
      <c r="H320" s="153">
        <f>ROUNDUP((('Exchange rate'!Eur_per_GBP*('UK-R-Side Tables'!H324/(1+'Exchange rate'!UK_vat_rate))*1.25*0.9165)+1)/10,0)*10</f>
        <v>4130</v>
      </c>
      <c r="I320" s="45"/>
    </row>
    <row r="321" spans="5:9">
      <c r="E321" s="16"/>
      <c r="F321" s="16"/>
      <c r="G321" s="45"/>
      <c r="H321" s="45"/>
      <c r="I321" s="45"/>
    </row>
    <row r="322" spans="5:9">
      <c r="E322" s="194"/>
    </row>
    <row r="323" spans="5:9">
      <c r="F323" s="16"/>
      <c r="G323" s="20"/>
      <c r="H323" s="20"/>
      <c r="I323" s="44"/>
    </row>
    <row r="324" spans="5:9">
      <c r="E324" s="176" t="s">
        <v>22</v>
      </c>
    </row>
    <row r="325" spans="5:9">
      <c r="E325" s="114"/>
    </row>
    <row r="326" spans="5:9">
      <c r="I326" s="45"/>
    </row>
    <row r="327" spans="5:9">
      <c r="E327" s="82" t="s">
        <v>21</v>
      </c>
      <c r="F327" s="164"/>
      <c r="G327" s="79"/>
      <c r="H327" s="181">
        <f>ROUNDUP((('Exchange rate'!Eur_per_GBP*('UK-R-Side Tables'!H329/(1+'Exchange rate'!UK_vat_rate))*1.25*0.9165)+1)/10,0)*10</f>
        <v>400</v>
      </c>
    </row>
    <row r="328" spans="5:9">
      <c r="E328" s="114"/>
    </row>
    <row r="329" spans="5:9">
      <c r="E329" s="128"/>
    </row>
    <row r="331" spans="5:9">
      <c r="E331" s="24"/>
      <c r="H331" s="134"/>
    </row>
    <row r="334" spans="5:9">
      <c r="F334" s="14"/>
    </row>
    <row r="371" spans="6:6">
      <c r="F371" s="14"/>
    </row>
    <row r="372" spans="6:6">
      <c r="F372" s="14"/>
    </row>
    <row r="373" spans="6:6">
      <c r="F373" s="14"/>
    </row>
    <row r="374" spans="6:6">
      <c r="F374" s="14"/>
    </row>
    <row r="375" spans="6:6">
      <c r="F375" s="14"/>
    </row>
  </sheetData>
  <mergeCells count="7">
    <mergeCell ref="H138:I138"/>
    <mergeCell ref="H122:I122"/>
    <mergeCell ref="H123:I123"/>
    <mergeCell ref="H137:I137"/>
    <mergeCell ref="A1:I1"/>
    <mergeCell ref="H104:I104"/>
    <mergeCell ref="H105:I105"/>
  </mergeCells>
  <printOptions horizontalCentered="1"/>
  <pageMargins left="0.6692913385826772" right="0.6692913385826772" top="0.79000000000000015" bottom="0.79000000000000015" header="0.39000000000000007" footer="0.39000000000000007"/>
  <pageSetup paperSize="9" scale="38" fitToHeight="5" orientation="portrait" r:id="rId1"/>
  <headerFooter>
    <oddHeader>&amp;L&amp;"Calibri (Body),Regular"&amp;16Tom Faulkner EU Retail Price List - 2022
&amp;R&amp;"Calibri (Body),Regular"&amp;16Cocktail/Side Tables</oddHeader>
    <oddFooter>&amp;R&amp;"Calibri (Body),Regular"&amp;16&amp;P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F7766-B828-4596-8F67-64312FCC3B5B}">
  <sheetPr codeName="Sheet37">
    <tabColor rgb="FF00B050"/>
  </sheetPr>
  <dimension ref="A1:I377"/>
  <sheetViews>
    <sheetView showGridLines="0" view="pageLayout" zoomScale="50" zoomScaleNormal="120" zoomScalePageLayoutView="50" workbookViewId="0">
      <selection activeCell="H309" sqref="H309"/>
    </sheetView>
  </sheetViews>
  <sheetFormatPr defaultColWidth="11" defaultRowHeight="26.25"/>
  <cols>
    <col min="1" max="1" width="3.5" style="14" customWidth="1"/>
    <col min="2" max="2" width="14" style="14" bestFit="1" customWidth="1"/>
    <col min="3" max="3" width="22.125" style="14" bestFit="1" customWidth="1"/>
    <col min="4" max="4" width="18.625" style="14" customWidth="1"/>
    <col min="5" max="5" width="10.625" style="14" customWidth="1"/>
    <col min="6" max="6" width="22.625" style="19" customWidth="1"/>
    <col min="7" max="7" width="39.625" style="14" customWidth="1"/>
    <col min="8" max="8" width="38.125" style="14" customWidth="1"/>
    <col min="9" max="9" width="38.625" style="14" customWidth="1"/>
    <col min="10" max="16384" width="11" style="14"/>
  </cols>
  <sheetData>
    <row r="1" spans="1:9" ht="36">
      <c r="A1" s="696" t="s">
        <v>206</v>
      </c>
      <c r="B1" s="696"/>
      <c r="C1" s="696"/>
      <c r="D1" s="696"/>
      <c r="E1" s="696"/>
      <c r="F1" s="696"/>
      <c r="G1" s="696"/>
      <c r="H1" s="696"/>
      <c r="I1" s="696"/>
    </row>
    <row r="2" spans="1:9">
      <c r="A2" s="19"/>
      <c r="B2" s="19"/>
      <c r="C2" s="19"/>
      <c r="D2" s="19"/>
      <c r="E2" s="19"/>
      <c r="G2" s="19"/>
      <c r="H2" s="19"/>
      <c r="I2" s="19"/>
    </row>
    <row r="3" spans="1:9" ht="49.35" customHeight="1">
      <c r="A3" s="39" t="s">
        <v>23</v>
      </c>
      <c r="B3" s="25" t="s">
        <v>208</v>
      </c>
      <c r="C3" s="50"/>
      <c r="D3" s="50"/>
      <c r="E3" s="41"/>
      <c r="F3" s="42"/>
      <c r="G3" s="41"/>
      <c r="H3" s="41"/>
      <c r="I3" s="41"/>
    </row>
    <row r="4" spans="1:9" ht="25.35" customHeight="1">
      <c r="A4" s="26"/>
      <c r="B4" s="26" t="s">
        <v>29</v>
      </c>
      <c r="C4" s="26"/>
      <c r="D4" s="26"/>
      <c r="E4" s="28" t="s">
        <v>0</v>
      </c>
      <c r="F4" s="136" t="s">
        <v>79</v>
      </c>
      <c r="G4" s="28" t="s">
        <v>341</v>
      </c>
      <c r="H4" s="266" t="s">
        <v>439</v>
      </c>
      <c r="I4" s="38"/>
    </row>
    <row r="5" spans="1:9">
      <c r="E5" s="16"/>
      <c r="F5" s="52" t="s">
        <v>118</v>
      </c>
      <c r="G5" s="48"/>
      <c r="H5" s="218" t="s">
        <v>697</v>
      </c>
      <c r="I5" s="16"/>
    </row>
    <row r="6" spans="1:9">
      <c r="E6" s="16" t="s">
        <v>2</v>
      </c>
      <c r="F6" s="16" t="s">
        <v>73</v>
      </c>
      <c r="G6" s="153">
        <f>ROUNDUP((((('Exchange rate'!Eur_per_GBP*('UK-R-Side Tables'!G6/(1+'Exchange rate'!UK_vat_rate))*1.25)-('Exchange rate'!Eur_per_GBP*('UK-R-Side Tables'!G6/(1+'Exchange rate'!UK_vat_rate))*1.25)*0.25)+1)*0.9165)/10,0)*10</f>
        <v>780</v>
      </c>
      <c r="H6" s="153">
        <f>ROUNDUP((((('Exchange rate'!Eur_per_GBP*('UK-R-Side Tables'!H6/(1+'Exchange rate'!UK_vat_rate))*1.25)-('Exchange rate'!Eur_per_GBP*('UK-R-Side Tables'!H6/(1+'Exchange rate'!UK_vat_rate))*1.25)*0.25)+1)*0.9165)/10,0)*10</f>
        <v>1220</v>
      </c>
      <c r="I6" s="18"/>
    </row>
    <row r="7" spans="1:9">
      <c r="E7" s="16" t="s">
        <v>3</v>
      </c>
      <c r="F7" s="16" t="s">
        <v>74</v>
      </c>
      <c r="G7" s="153">
        <f>ROUNDUP((((('Exchange rate'!Eur_per_GBP*('UK-R-Side Tables'!G7/(1+'Exchange rate'!UK_vat_rate))*1.25)-('Exchange rate'!Eur_per_GBP*('UK-R-Side Tables'!G7/(1+'Exchange rate'!UK_vat_rate))*1.25)*0.25)+1)*0.9165)/10,0)*10</f>
        <v>1210</v>
      </c>
      <c r="H7" s="153">
        <f>ROUNDUP((((('Exchange rate'!Eur_per_GBP*('UK-R-Side Tables'!H7/(1+'Exchange rate'!UK_vat_rate))*1.25)-('Exchange rate'!Eur_per_GBP*('UK-R-Side Tables'!H7/(1+'Exchange rate'!UK_vat_rate))*1.25)*0.25)+1)*0.9165)/10,0)*10</f>
        <v>1890</v>
      </c>
      <c r="I7" s="18"/>
    </row>
    <row r="8" spans="1:9">
      <c r="E8" s="16" t="s">
        <v>4</v>
      </c>
      <c r="F8" s="16" t="s">
        <v>75</v>
      </c>
      <c r="G8" s="153">
        <f>ROUNDUP((((('Exchange rate'!Eur_per_GBP*('UK-R-Side Tables'!G8/(1+'Exchange rate'!UK_vat_rate))*1.25)-('Exchange rate'!Eur_per_GBP*('UK-R-Side Tables'!G8/(1+'Exchange rate'!UK_vat_rate))*1.25)*0.25)+1)*0.9165)/10,0)*10</f>
        <v>1730</v>
      </c>
      <c r="H8" s="153">
        <f>ROUNDUP((((('Exchange rate'!Eur_per_GBP*('UK-R-Side Tables'!H8/(1+'Exchange rate'!UK_vat_rate))*1.25)-('Exchange rate'!Eur_per_GBP*('UK-R-Side Tables'!H8/(1+'Exchange rate'!UK_vat_rate))*1.25)*0.25)+1)*0.9165)/10,0)*10</f>
        <v>2710</v>
      </c>
      <c r="I8" s="18"/>
    </row>
    <row r="9" spans="1:9">
      <c r="E9" s="16"/>
      <c r="F9" s="16"/>
      <c r="G9" s="45"/>
      <c r="H9" s="58"/>
      <c r="I9" s="18"/>
    </row>
    <row r="10" spans="1:9">
      <c r="E10" s="16"/>
      <c r="F10" s="16"/>
      <c r="G10" s="45"/>
      <c r="H10" s="45"/>
      <c r="I10" s="18"/>
    </row>
    <row r="11" spans="1:9">
      <c r="E11" s="16"/>
    </row>
    <row r="12" spans="1:9">
      <c r="E12" s="176" t="s">
        <v>22</v>
      </c>
      <c r="F12" s="16"/>
      <c r="G12" s="20"/>
      <c r="H12" s="20"/>
      <c r="I12" s="44"/>
    </row>
    <row r="13" spans="1:9">
      <c r="E13" s="114"/>
    </row>
    <row r="15" spans="1:9">
      <c r="E15" s="82" t="s">
        <v>14</v>
      </c>
      <c r="F15" s="164"/>
      <c r="G15" s="79"/>
      <c r="H15" s="181">
        <f>ROUNDUP(((('Exchange rate'!Eur_per_GBP*('UK-R-Side Tables'!H15/(1+'Exchange rate'!UK_vat_rate))*1.25*0.9165)+1)/1.59)/10,0)*10</f>
        <v>300</v>
      </c>
    </row>
    <row r="16" spans="1:9">
      <c r="E16" s="114"/>
    </row>
    <row r="17" spans="1:9">
      <c r="I17" s="98"/>
    </row>
    <row r="18" spans="1:9">
      <c r="E18" s="81" t="s">
        <v>78</v>
      </c>
      <c r="F18" s="164"/>
      <c r="G18" s="79"/>
      <c r="H18" s="181">
        <f>ROUNDUP(((('Exchange rate'!Eur_per_GBP*('UK-R-Side Tables'!H18/(1+'Exchange rate'!UK_vat_rate))*1.25*0.9165)+1)/1.59)/10,0)*10</f>
        <v>770</v>
      </c>
      <c r="I18" s="98"/>
    </row>
    <row r="19" spans="1:9">
      <c r="E19" s="24"/>
      <c r="H19" s="45"/>
      <c r="I19" s="98"/>
    </row>
    <row r="20" spans="1:9">
      <c r="E20" s="24"/>
      <c r="H20" s="45"/>
      <c r="I20" s="98"/>
    </row>
    <row r="21" spans="1:9">
      <c r="E21" s="24"/>
      <c r="H21" s="45"/>
      <c r="I21" s="98"/>
    </row>
    <row r="22" spans="1:9">
      <c r="E22" s="24"/>
      <c r="H22" s="45"/>
      <c r="I22" s="98"/>
    </row>
    <row r="23" spans="1:9" customFormat="1" ht="48.75">
      <c r="A23" s="2" t="s">
        <v>23</v>
      </c>
      <c r="B23" s="354" t="s">
        <v>312</v>
      </c>
      <c r="C23" s="3"/>
      <c r="D23" s="3"/>
      <c r="E23" s="3"/>
      <c r="F23" s="117"/>
      <c r="G23" s="71"/>
      <c r="H23" s="71"/>
      <c r="I23" s="41"/>
    </row>
    <row r="24" spans="1:9" s="69" customFormat="1">
      <c r="A24" s="26"/>
      <c r="B24" s="26" t="s">
        <v>29</v>
      </c>
      <c r="C24" s="26"/>
      <c r="D24" s="26"/>
      <c r="E24" s="139" t="s">
        <v>47</v>
      </c>
      <c r="F24" s="215" t="s">
        <v>94</v>
      </c>
      <c r="G24" s="140" t="s">
        <v>346</v>
      </c>
      <c r="H24" s="266" t="s">
        <v>320</v>
      </c>
      <c r="I24" s="38"/>
    </row>
    <row r="25" spans="1:9" customFormat="1">
      <c r="A25" s="1"/>
      <c r="B25" s="14"/>
      <c r="C25" s="14"/>
      <c r="D25" s="14"/>
      <c r="E25" s="167"/>
      <c r="F25" s="167" t="s">
        <v>118</v>
      </c>
      <c r="G25" s="167"/>
      <c r="H25" s="218"/>
      <c r="I25" s="98"/>
    </row>
    <row r="26" spans="1:9" customFormat="1">
      <c r="A26" s="1"/>
      <c r="B26" s="14"/>
      <c r="C26" s="14"/>
      <c r="D26" s="14"/>
      <c r="E26" s="150" t="s">
        <v>3</v>
      </c>
      <c r="F26" s="150" t="s">
        <v>286</v>
      </c>
      <c r="G26" s="153">
        <f>ROUNDUP((((('Exchange rate'!Eur_per_GBP*('UK-R-Side Tables'!G26/(1+'Exchange rate'!UK_vat_rate))*1.25)-('Exchange rate'!Eur_per_GBP*('UK-R-Side Tables'!G26/(1+'Exchange rate'!UK_vat_rate))*1.25)*0.25)+1)*0.9165)/10,0)*10</f>
        <v>1480</v>
      </c>
      <c r="H26" s="153">
        <f>ROUNDUP((((('Exchange rate'!Eur_per_GBP*('UK-R-Side Tables'!H26/(1+'Exchange rate'!UK_vat_rate))*1.25)-('Exchange rate'!Eur_per_GBP*('UK-R-Side Tables'!H26/(1+'Exchange rate'!UK_vat_rate))*1.25)*0.25)+1)*0.9165)/10,0)*10</f>
        <v>2240</v>
      </c>
      <c r="I26" s="98"/>
    </row>
    <row r="27" spans="1:9" customFormat="1">
      <c r="A27" s="1"/>
      <c r="B27" s="14"/>
      <c r="C27" s="14"/>
      <c r="D27" s="14"/>
      <c r="E27" s="48" t="s">
        <v>4</v>
      </c>
      <c r="F27" s="150" t="s">
        <v>75</v>
      </c>
      <c r="G27" s="153">
        <f>ROUNDUP((((('Exchange rate'!Eur_per_GBP*('UK-R-Side Tables'!G27/(1+'Exchange rate'!UK_vat_rate))*1.25)-('Exchange rate'!Eur_per_GBP*('UK-R-Side Tables'!G27/(1+'Exchange rate'!UK_vat_rate))*1.25)*0.25)+1)*0.9165)/10,0)*10</f>
        <v>1640</v>
      </c>
      <c r="H27" s="153">
        <f>ROUNDUP((((('Exchange rate'!Eur_per_GBP*('UK-R-Side Tables'!H27/(1+'Exchange rate'!UK_vat_rate))*1.25)-('Exchange rate'!Eur_per_GBP*('UK-R-Side Tables'!H27/(1+'Exchange rate'!UK_vat_rate))*1.25)*0.25)+1)*0.9165)/10,0)*10</f>
        <v>2560</v>
      </c>
      <c r="I27" s="98"/>
    </row>
    <row r="28" spans="1:9" customFormat="1">
      <c r="A28" s="1"/>
      <c r="B28" s="14"/>
      <c r="C28" s="14"/>
      <c r="D28" s="14"/>
      <c r="E28" s="48"/>
      <c r="F28" s="150"/>
      <c r="G28" s="213"/>
      <c r="H28" s="213"/>
      <c r="I28" s="98"/>
    </row>
    <row r="29" spans="1:9" customFormat="1">
      <c r="A29" s="1"/>
      <c r="B29" s="14"/>
      <c r="C29" s="14"/>
      <c r="D29" s="14"/>
      <c r="E29" s="48"/>
      <c r="F29" s="150"/>
      <c r="G29" s="213"/>
      <c r="H29" s="213"/>
      <c r="I29" s="98"/>
    </row>
    <row r="30" spans="1:9" customFormat="1">
      <c r="A30" s="1"/>
      <c r="B30" s="14"/>
      <c r="C30" s="14"/>
      <c r="D30" s="14"/>
      <c r="E30" s="210" t="s">
        <v>269</v>
      </c>
      <c r="F30" s="150"/>
      <c r="G30" s="213"/>
      <c r="H30" s="213"/>
      <c r="I30" s="98"/>
    </row>
    <row r="31" spans="1:9" customFormat="1" ht="25.35" customHeight="1">
      <c r="B31" s="14"/>
      <c r="C31" s="14"/>
      <c r="D31" s="14"/>
      <c r="E31" s="272"/>
      <c r="F31" s="150"/>
      <c r="G31" s="150"/>
      <c r="H31" s="150"/>
      <c r="I31" s="98"/>
    </row>
    <row r="32" spans="1:9" customFormat="1" ht="25.35" customHeight="1">
      <c r="B32" s="14"/>
      <c r="C32" s="14"/>
      <c r="D32" s="14"/>
      <c r="E32" s="168"/>
      <c r="F32" s="150"/>
      <c r="G32" s="150"/>
      <c r="H32" s="150"/>
      <c r="I32" s="98"/>
    </row>
    <row r="33" spans="1:9" customFormat="1" ht="25.35" customHeight="1">
      <c r="B33" s="14"/>
      <c r="C33" s="14"/>
      <c r="D33" s="14"/>
      <c r="E33" s="82" t="s">
        <v>14</v>
      </c>
      <c r="F33" s="164"/>
      <c r="G33" s="79"/>
      <c r="H33" s="181">
        <f>ROUNDUP(((('Exchange rate'!Eur_per_GBP*('UK-R-Side Tables'!H33/(1+'Exchange rate'!UK_vat_rate))*1.25*0.9165)+1)/1.59)/10,0)*10</f>
        <v>390</v>
      </c>
      <c r="I33" s="98"/>
    </row>
    <row r="34" spans="1:9" customFormat="1" ht="24.75" customHeight="1">
      <c r="B34" s="14"/>
      <c r="C34" s="14"/>
      <c r="D34" s="14"/>
      <c r="E34" s="8"/>
      <c r="F34" s="170"/>
      <c r="G34" s="170"/>
      <c r="H34" s="170"/>
      <c r="I34" s="98"/>
    </row>
    <row r="35" spans="1:9" customFormat="1" ht="100.35" customHeight="1">
      <c r="B35" s="14"/>
      <c r="C35" s="14"/>
      <c r="D35" s="14"/>
      <c r="E35" s="64"/>
      <c r="F35" s="150"/>
      <c r="G35" s="150"/>
      <c r="H35" s="267"/>
      <c r="I35" s="98"/>
    </row>
    <row r="36" spans="1:9" customFormat="1" ht="25.35" customHeight="1">
      <c r="E36" s="129"/>
      <c r="F36" s="9"/>
      <c r="G36" s="119"/>
      <c r="H36" s="120"/>
      <c r="I36" s="263"/>
    </row>
    <row r="37" spans="1:9" customFormat="1" ht="48.75">
      <c r="A37" s="2" t="s">
        <v>23</v>
      </c>
      <c r="B37" s="354" t="s">
        <v>312</v>
      </c>
      <c r="C37" s="3"/>
      <c r="D37" s="3"/>
      <c r="E37" s="3"/>
      <c r="F37" s="117"/>
      <c r="G37" s="71"/>
      <c r="H37" s="71"/>
      <c r="I37" s="41"/>
    </row>
    <row r="38" spans="1:9" s="69" customFormat="1">
      <c r="A38" s="26"/>
      <c r="B38" s="26" t="s">
        <v>436</v>
      </c>
      <c r="C38" s="26"/>
      <c r="D38" s="26"/>
      <c r="E38" s="139" t="s">
        <v>47</v>
      </c>
      <c r="F38" s="215" t="s">
        <v>94</v>
      </c>
      <c r="G38" s="140" t="s">
        <v>346</v>
      </c>
      <c r="H38" s="266" t="s">
        <v>320</v>
      </c>
      <c r="I38" s="38"/>
    </row>
    <row r="39" spans="1:9" customFormat="1">
      <c r="A39" s="1"/>
      <c r="B39" s="14"/>
      <c r="C39" s="14"/>
      <c r="D39" s="14"/>
      <c r="E39" s="167"/>
      <c r="F39" s="167" t="s">
        <v>118</v>
      </c>
      <c r="G39" s="167"/>
      <c r="H39" s="218"/>
      <c r="I39" s="98"/>
    </row>
    <row r="40" spans="1:9" customFormat="1">
      <c r="A40" s="1"/>
      <c r="B40" s="14"/>
      <c r="C40" s="14"/>
      <c r="D40" s="14"/>
      <c r="E40" s="150" t="s">
        <v>3</v>
      </c>
      <c r="F40" s="150" t="s">
        <v>437</v>
      </c>
      <c r="G40" s="153">
        <f>ROUNDUP((((('Exchange rate'!Eur_per_GBP*('UK-R-Side Tables'!G40/(1+'Exchange rate'!UK_vat_rate))*1.25)-('Exchange rate'!Eur_per_GBP*('UK-R-Side Tables'!G40/(1+'Exchange rate'!UK_vat_rate))*1.25)*0.25)+1)*0.9165)/10,0)*10</f>
        <v>1480</v>
      </c>
      <c r="H40" s="153">
        <f>ROUNDUP((((('Exchange rate'!Eur_per_GBP*('UK-R-Side Tables'!H40/(1+'Exchange rate'!UK_vat_rate))*1.25)-('Exchange rate'!Eur_per_GBP*('UK-R-Side Tables'!H40/(1+'Exchange rate'!UK_vat_rate))*1.25)*0.25)+1)*0.9165)/10,0)*10</f>
        <v>2210</v>
      </c>
      <c r="I40" s="98"/>
    </row>
    <row r="41" spans="1:9" customFormat="1">
      <c r="A41" s="1"/>
      <c r="B41" s="14"/>
      <c r="C41" s="14"/>
      <c r="D41" s="14"/>
      <c r="E41" s="48" t="s">
        <v>4</v>
      </c>
      <c r="F41" s="150" t="s">
        <v>135</v>
      </c>
      <c r="G41" s="153">
        <f>ROUNDUP((((('Exchange rate'!Eur_per_GBP*('UK-R-Side Tables'!G41/(1+'Exchange rate'!UK_vat_rate))*1.25)-('Exchange rate'!Eur_per_GBP*('UK-R-Side Tables'!G41/(1+'Exchange rate'!UK_vat_rate))*1.25)*0.25)+1)*0.9165)/10,0)*10</f>
        <v>1570</v>
      </c>
      <c r="H41" s="153">
        <f>ROUNDUP((((('Exchange rate'!Eur_per_GBP*('UK-R-Side Tables'!H41/(1+'Exchange rate'!UK_vat_rate))*1.25)-('Exchange rate'!Eur_per_GBP*('UK-R-Side Tables'!H41/(1+'Exchange rate'!UK_vat_rate))*1.25)*0.25)+1)*0.9165)/10,0)*10</f>
        <v>2470</v>
      </c>
      <c r="I41" s="98"/>
    </row>
    <row r="42" spans="1:9" customFormat="1">
      <c r="A42" s="1"/>
      <c r="B42" s="14"/>
      <c r="C42" s="14"/>
      <c r="D42" s="14"/>
      <c r="E42" s="48"/>
      <c r="F42" s="150"/>
      <c r="G42" s="213"/>
      <c r="H42" s="213"/>
      <c r="I42" s="98"/>
    </row>
    <row r="43" spans="1:9" customFormat="1">
      <c r="A43" s="1"/>
      <c r="B43" s="14"/>
      <c r="C43" s="14"/>
      <c r="D43" s="14"/>
      <c r="E43" s="48"/>
      <c r="F43" s="150"/>
      <c r="G43" s="213"/>
      <c r="H43" s="213"/>
      <c r="I43" s="98"/>
    </row>
    <row r="44" spans="1:9" customFormat="1">
      <c r="A44" s="1"/>
      <c r="B44" s="14"/>
      <c r="C44" s="14"/>
      <c r="D44" s="14"/>
      <c r="E44" s="210" t="s">
        <v>269</v>
      </c>
      <c r="F44" s="150"/>
      <c r="G44" s="213"/>
      <c r="H44" s="213"/>
      <c r="I44" s="98"/>
    </row>
    <row r="45" spans="1:9" customFormat="1" ht="25.35" customHeight="1">
      <c r="B45" s="14"/>
      <c r="C45" s="14"/>
      <c r="D45" s="14"/>
      <c r="E45" s="272"/>
      <c r="F45" s="150"/>
      <c r="G45" s="150"/>
      <c r="H45" s="150"/>
      <c r="I45" s="98"/>
    </row>
    <row r="46" spans="1:9" customFormat="1" ht="25.35" customHeight="1">
      <c r="B46" s="14"/>
      <c r="C46" s="14"/>
      <c r="D46" s="14"/>
      <c r="E46" s="168"/>
      <c r="F46" s="150"/>
      <c r="G46" s="150"/>
      <c r="H46" s="150"/>
      <c r="I46" s="98"/>
    </row>
    <row r="47" spans="1:9" customFormat="1" ht="25.35" customHeight="1">
      <c r="B47" s="14"/>
      <c r="C47" s="14"/>
      <c r="D47" s="14"/>
      <c r="E47" s="82" t="s">
        <v>14</v>
      </c>
      <c r="F47" s="164"/>
      <c r="G47" s="79"/>
      <c r="H47" s="181">
        <f>ROUNDUP(((('Exchange rate'!Eur_per_GBP*('UK-R-Side Tables'!H47/(1+'Exchange rate'!UK_vat_rate))*1.25*0.9165)+1)/1.59)/10,0)*10</f>
        <v>390</v>
      </c>
      <c r="I47" s="98"/>
    </row>
    <row r="48" spans="1:9" customFormat="1" ht="100.35" customHeight="1">
      <c r="B48" s="14"/>
      <c r="C48" s="14"/>
      <c r="D48" s="14"/>
      <c r="E48" s="169"/>
      <c r="F48" s="170"/>
      <c r="G48" s="170"/>
      <c r="H48" s="150"/>
      <c r="I48" s="98"/>
    </row>
    <row r="49" spans="1:9" customFormat="1" ht="24.75" customHeight="1">
      <c r="B49" s="14"/>
      <c r="C49" s="14"/>
      <c r="D49" s="14"/>
      <c r="E49" s="8"/>
      <c r="F49" s="170"/>
      <c r="G49" s="170"/>
      <c r="H49" s="170"/>
      <c r="I49" s="98"/>
    </row>
    <row r="50" spans="1:9" customFormat="1" ht="25.35" customHeight="1">
      <c r="B50" s="14"/>
      <c r="C50" s="14"/>
      <c r="D50" s="14"/>
      <c r="E50" s="64"/>
      <c r="F50" s="150"/>
      <c r="G50" s="150"/>
      <c r="H50" s="267"/>
      <c r="I50" s="98"/>
    </row>
    <row r="51" spans="1:9" customFormat="1" ht="25.35" customHeight="1">
      <c r="E51" s="129"/>
      <c r="F51" s="9"/>
      <c r="G51" s="119"/>
      <c r="H51" s="120"/>
      <c r="I51" s="263"/>
    </row>
    <row r="52" spans="1:9" s="234" customFormat="1" ht="57" customHeight="1">
      <c r="A52" s="268" t="s">
        <v>23</v>
      </c>
      <c r="B52" s="25" t="s">
        <v>207</v>
      </c>
      <c r="C52" s="3"/>
      <c r="D52" s="4"/>
      <c r="E52" s="269"/>
      <c r="F52" s="113"/>
      <c r="G52" s="269"/>
      <c r="H52" s="269"/>
      <c r="I52" s="41"/>
    </row>
    <row r="53" spans="1:9">
      <c r="A53" s="26"/>
      <c r="B53" s="26" t="s">
        <v>29</v>
      </c>
      <c r="C53" s="26"/>
      <c r="D53" s="26"/>
      <c r="E53" s="28" t="s">
        <v>0</v>
      </c>
      <c r="F53" s="136" t="s">
        <v>79</v>
      </c>
      <c r="G53" s="271" t="s">
        <v>464</v>
      </c>
      <c r="H53" s="96"/>
      <c r="I53" s="38"/>
    </row>
    <row r="54" spans="1:9">
      <c r="E54" s="16"/>
      <c r="F54" s="52" t="s">
        <v>119</v>
      </c>
      <c r="G54" s="48"/>
      <c r="H54" s="54"/>
      <c r="I54" s="16"/>
    </row>
    <row r="55" spans="1:9">
      <c r="E55" s="16" t="s">
        <v>3</v>
      </c>
      <c r="F55" s="16" t="s">
        <v>189</v>
      </c>
      <c r="G55" s="153">
        <f>ROUNDUP((((('Exchange rate'!Eur_per_GBP*('UK-R-Side Tables'!G55/(1+'Exchange rate'!UK_vat_rate))*1.25)-('Exchange rate'!Eur_per_GBP*('UK-R-Side Tables'!G55/(1+'Exchange rate'!UK_vat_rate))*1.25)*0.25)+1)*0.9165)/10,0)*10</f>
        <v>2510</v>
      </c>
      <c r="H55" s="45"/>
      <c r="I55" s="18"/>
    </row>
    <row r="56" spans="1:9">
      <c r="E56" s="16" t="s">
        <v>4</v>
      </c>
      <c r="F56" s="16" t="s">
        <v>190</v>
      </c>
      <c r="G56" s="153">
        <f>ROUNDUP((((('Exchange rate'!Eur_per_GBP*('UK-R-Side Tables'!G56/(1+'Exchange rate'!UK_vat_rate))*1.25)-('Exchange rate'!Eur_per_GBP*('UK-R-Side Tables'!G56/(1+'Exchange rate'!UK_vat_rate))*1.25)*0.25)+1)*0.9165)/10,0)*10</f>
        <v>2650</v>
      </c>
      <c r="H56" s="45"/>
      <c r="I56" s="18"/>
    </row>
    <row r="57" spans="1:9">
      <c r="E57" s="16"/>
      <c r="F57" s="16"/>
      <c r="G57" s="45"/>
      <c r="H57" s="45"/>
      <c r="I57" s="18"/>
    </row>
    <row r="58" spans="1:9">
      <c r="E58" s="16"/>
      <c r="F58" s="16"/>
      <c r="G58" s="45"/>
      <c r="H58" s="45"/>
      <c r="I58" s="18"/>
    </row>
    <row r="59" spans="1:9">
      <c r="E59" s="176" t="s">
        <v>22</v>
      </c>
    </row>
    <row r="60" spans="1:9">
      <c r="E60" s="114"/>
      <c r="F60" s="16"/>
      <c r="G60" s="20"/>
      <c r="H60" s="20"/>
      <c r="I60" s="44"/>
    </row>
    <row r="61" spans="1:9">
      <c r="E61" s="79" t="s">
        <v>14</v>
      </c>
      <c r="F61" s="164"/>
      <c r="G61" s="79"/>
      <c r="H61" s="399">
        <f>ROUNDUP((((('Exchange rate'!Eur_per_GBP*('UK-R-Side Tables'!H61/(1+'Exchange rate'!UK_vat_rate))*1.25)-('Exchange rate'!Eur_per_GBP*('UK-R-Side Tables'!H61/(1+'Exchange rate'!UK_vat_rate))*1.25)*0.25)+1)*0.9165)/10,0)*10</f>
        <v>470</v>
      </c>
    </row>
    <row r="62" spans="1:9">
      <c r="E62" s="23"/>
      <c r="H62" s="45"/>
    </row>
    <row r="63" spans="1:9">
      <c r="E63" s="23"/>
      <c r="H63" s="45"/>
    </row>
    <row r="64" spans="1:9">
      <c r="E64" s="114"/>
    </row>
    <row r="65" spans="1:9">
      <c r="A65" s="26"/>
      <c r="B65" s="26" t="s">
        <v>43</v>
      </c>
      <c r="C65" s="26"/>
      <c r="D65" s="26"/>
      <c r="E65" s="28"/>
      <c r="F65" s="136" t="s">
        <v>79</v>
      </c>
      <c r="G65" s="271" t="s">
        <v>464</v>
      </c>
      <c r="H65" s="96"/>
      <c r="I65" s="38"/>
    </row>
    <row r="66" spans="1:9">
      <c r="E66" s="16"/>
      <c r="F66" s="52" t="s">
        <v>119</v>
      </c>
      <c r="G66" s="48"/>
      <c r="H66" s="54"/>
      <c r="I66" s="16"/>
    </row>
    <row r="67" spans="1:9">
      <c r="E67" s="16"/>
      <c r="F67" s="16" t="s">
        <v>638</v>
      </c>
      <c r="G67" s="153">
        <f>ROUNDUP((((('Exchange rate'!Eur_per_GBP*('UK-R-Side Tables'!G55/(1+'Exchange rate'!UK_vat_rate))*1.25)-('Exchange rate'!Eur_per_GBP*('UK-R-Side Tables'!G55/(1+'Exchange rate'!UK_vat_rate))*1.25)*0.25)+1)*0.9165)/10,0)*10</f>
        <v>2510</v>
      </c>
      <c r="H67" s="45"/>
      <c r="I67" s="18"/>
    </row>
    <row r="68" spans="1:9">
      <c r="E68" s="16"/>
      <c r="F68" s="16"/>
      <c r="G68" s="153"/>
      <c r="H68" s="45"/>
      <c r="I68" s="18"/>
    </row>
    <row r="69" spans="1:9">
      <c r="E69" s="16"/>
      <c r="F69" s="16"/>
      <c r="G69" s="45"/>
      <c r="H69" s="45"/>
      <c r="I69" s="18"/>
    </row>
    <row r="70" spans="1:9">
      <c r="E70" s="16"/>
      <c r="F70" s="16"/>
      <c r="G70" s="45"/>
      <c r="H70" s="45"/>
      <c r="I70" s="18"/>
    </row>
    <row r="71" spans="1:9">
      <c r="E71" s="176" t="s">
        <v>22</v>
      </c>
    </row>
    <row r="72" spans="1:9">
      <c r="E72" s="114"/>
      <c r="F72" s="16"/>
      <c r="G72" s="20"/>
      <c r="H72" s="20"/>
      <c r="I72" s="44"/>
    </row>
    <row r="73" spans="1:9">
      <c r="E73" s="79" t="s">
        <v>14</v>
      </c>
      <c r="F73" s="164"/>
      <c r="G73" s="79"/>
      <c r="H73" s="399">
        <f>ROUNDUP((((('Exchange rate'!Eur_per_GBP*('UK-R-Side Tables'!H73/(1+'Exchange rate'!UK_vat_rate))*1.25)-('Exchange rate'!Eur_per_GBP*('UK-R-Side Tables'!H73/(1+'Exchange rate'!UK_vat_rate))*1.25)*0.25)+1)*0.9165)/10,0)*10</f>
        <v>470</v>
      </c>
    </row>
    <row r="74" spans="1:9">
      <c r="E74" s="23"/>
      <c r="H74" s="45"/>
    </row>
    <row r="75" spans="1:9">
      <c r="E75" s="114"/>
    </row>
    <row r="76" spans="1:9">
      <c r="E76" s="114"/>
    </row>
    <row r="77" spans="1:9" s="234" customFormat="1" ht="57" customHeight="1">
      <c r="A77" s="268" t="s">
        <v>23</v>
      </c>
      <c r="B77" s="25" t="s">
        <v>608</v>
      </c>
      <c r="C77" s="3"/>
      <c r="D77" s="4"/>
      <c r="E77" s="269"/>
      <c r="F77" s="113"/>
      <c r="G77" s="269"/>
      <c r="H77" s="269"/>
      <c r="I77" s="41"/>
    </row>
    <row r="78" spans="1:9">
      <c r="A78" s="26"/>
      <c r="B78" s="26"/>
      <c r="C78" s="26"/>
      <c r="D78" s="26"/>
      <c r="E78" s="28" t="s">
        <v>0</v>
      </c>
      <c r="F78" s="136" t="s">
        <v>79</v>
      </c>
      <c r="G78" s="271" t="s">
        <v>598</v>
      </c>
      <c r="H78" s="96"/>
      <c r="I78" s="38"/>
    </row>
    <row r="79" spans="1:9">
      <c r="E79" s="16"/>
      <c r="F79" s="52" t="s">
        <v>119</v>
      </c>
      <c r="G79" s="48"/>
      <c r="H79" s="54"/>
      <c r="I79" s="16"/>
    </row>
    <row r="80" spans="1:9">
      <c r="E80" s="16" t="s">
        <v>2</v>
      </c>
      <c r="F80" s="16" t="s">
        <v>605</v>
      </c>
      <c r="G80" s="153">
        <f>ROUNDUP((((('Exchange rate'!Eur_per_GBP*('UK-R-Side Tables'!G80/(1+'Exchange rate'!UK_vat_rate))*1.25)-('Exchange rate'!Eur_per_GBP*('UK-R-Side Tables'!G80/(1+'Exchange rate'!UK_vat_rate))*1.25)*0.25)+1)*0.9165)/10,0)*10</f>
        <v>2830</v>
      </c>
      <c r="H80" s="45"/>
      <c r="I80" s="18"/>
    </row>
    <row r="81" spans="1:9">
      <c r="E81" s="16" t="s">
        <v>3</v>
      </c>
      <c r="F81" s="16" t="s">
        <v>606</v>
      </c>
      <c r="G81" s="153">
        <f>ROUNDUP((((('Exchange rate'!Eur_per_GBP*('UK-R-Side Tables'!G81/(1+'Exchange rate'!UK_vat_rate))*1.25)-('Exchange rate'!Eur_per_GBP*('UK-R-Side Tables'!G81/(1+'Exchange rate'!UK_vat_rate))*1.25)*0.25)+1)*0.9165)/10,0)*10</f>
        <v>3470</v>
      </c>
      <c r="H81" s="45"/>
      <c r="I81" s="18"/>
    </row>
    <row r="82" spans="1:9">
      <c r="E82" s="16"/>
      <c r="F82" s="16"/>
      <c r="G82" s="45"/>
      <c r="H82" s="45"/>
      <c r="I82" s="18"/>
    </row>
    <row r="83" spans="1:9">
      <c r="E83" s="16"/>
      <c r="F83" s="16"/>
      <c r="G83" s="45"/>
      <c r="H83" s="45"/>
      <c r="I83" s="18"/>
    </row>
    <row r="84" spans="1:9">
      <c r="E84" s="193" t="s">
        <v>607</v>
      </c>
    </row>
    <row r="85" spans="1:9">
      <c r="E85" s="114"/>
      <c r="F85" s="16"/>
      <c r="G85" s="20"/>
      <c r="H85" s="20"/>
      <c r="I85" s="44"/>
    </row>
    <row r="87" spans="1:9">
      <c r="E87" s="82" t="s">
        <v>14</v>
      </c>
      <c r="F87" s="164"/>
      <c r="G87" s="79"/>
      <c r="H87" s="181">
        <f>ROUNDUP(((('Exchange rate'!Eur_per_GBP*('UK-R-Side Tables'!H86/(1+'Exchange rate'!UK_vat_rate))*1.25*0.9165)+1)/1.59)/10,0)*10</f>
        <v>390</v>
      </c>
    </row>
    <row r="88" spans="1:9">
      <c r="E88" s="114"/>
    </row>
    <row r="89" spans="1:9">
      <c r="E89" s="571" t="s">
        <v>626</v>
      </c>
      <c r="F89" s="164"/>
      <c r="G89" s="79"/>
      <c r="H89" s="399">
        <f>ROUNDUP(((('Exchange rate'!Eur_per_GBP*('UK-R-Side Tables'!H88/(1+'Exchange rate'!UK_vat_rate))*1.25*0.9165)+1)/1.59)/10,0)*10</f>
        <v>1190</v>
      </c>
    </row>
    <row r="90" spans="1:9">
      <c r="E90" s="114"/>
    </row>
    <row r="91" spans="1:9" ht="49.35" customHeight="1">
      <c r="A91" s="39" t="s">
        <v>23</v>
      </c>
      <c r="B91" s="25" t="s">
        <v>209</v>
      </c>
      <c r="C91" s="50"/>
      <c r="D91" s="50"/>
      <c r="E91" s="41"/>
      <c r="F91" s="42"/>
      <c r="G91" s="41"/>
      <c r="H91" s="41"/>
      <c r="I91" s="41"/>
    </row>
    <row r="92" spans="1:9" ht="25.35" customHeight="1">
      <c r="A92" s="26"/>
      <c r="B92" s="26" t="s">
        <v>29</v>
      </c>
      <c r="C92" s="26"/>
      <c r="D92" s="26"/>
      <c r="E92" s="28" t="s">
        <v>0</v>
      </c>
      <c r="F92" s="136" t="s">
        <v>79</v>
      </c>
      <c r="G92" s="31" t="s">
        <v>443</v>
      </c>
      <c r="H92" s="31" t="s">
        <v>114</v>
      </c>
      <c r="I92" s="38" t="s">
        <v>460</v>
      </c>
    </row>
    <row r="93" spans="1:9">
      <c r="A93" s="55"/>
      <c r="B93" s="55"/>
      <c r="C93" s="55"/>
      <c r="D93" s="55"/>
      <c r="E93" s="46"/>
      <c r="F93" s="52" t="s">
        <v>118</v>
      </c>
      <c r="G93" s="16"/>
      <c r="H93" s="47"/>
      <c r="I93" s="47"/>
    </row>
    <row r="94" spans="1:9">
      <c r="A94" s="55"/>
      <c r="B94" s="55"/>
      <c r="C94" s="55"/>
      <c r="D94" s="55"/>
      <c r="E94" s="46"/>
      <c r="F94" s="16" t="s">
        <v>191</v>
      </c>
      <c r="G94" s="153">
        <f>ROUNDUP((((('Exchange rate'!Eur_per_GBP*('UK-R-Side Tables'!G93/(1+'Exchange rate'!UK_vat_rate))*1.25)-('Exchange rate'!Eur_per_GBP*('UK-R-Side Tables'!G93/(1+'Exchange rate'!UK_vat_rate))*1.25)*0.25)+1)*0.9165)/10,0)*10</f>
        <v>1170</v>
      </c>
      <c r="H94" s="153">
        <f>ROUNDUP((((('Exchange rate'!Eur_per_GBP*('UK-R-Side Tables'!H93/(1+'Exchange rate'!UK_vat_rate))*1.25)-('Exchange rate'!Eur_per_GBP*('UK-R-Side Tables'!H93/(1+'Exchange rate'!UK_vat_rate))*1.25)*0.25)+1)*0.9165)/10,0)*10</f>
        <v>2090</v>
      </c>
      <c r="I94" s="153">
        <f>ROUNDUP((((('Exchange rate'!Eur_per_GBP*('UK-R-Side Tables'!I93/(1+'Exchange rate'!UK_vat_rate))*1.25)-('Exchange rate'!Eur_per_GBP*('UK-R-Side Tables'!I93/(1+'Exchange rate'!UK_vat_rate))*1.25)*0.25)+1)*0.9165)/10,0)*10</f>
        <v>3080</v>
      </c>
    </row>
    <row r="95" spans="1:9">
      <c r="A95" s="55"/>
      <c r="B95" s="55"/>
      <c r="C95" s="55"/>
      <c r="D95" s="55"/>
      <c r="E95" s="55"/>
      <c r="F95" s="46"/>
      <c r="G95" s="56"/>
      <c r="H95" s="55"/>
      <c r="I95" s="55"/>
    </row>
    <row r="96" spans="1:9">
      <c r="A96" s="55"/>
      <c r="B96" s="55"/>
      <c r="C96" s="55"/>
      <c r="D96" s="55"/>
      <c r="E96" s="176" t="s">
        <v>22</v>
      </c>
      <c r="F96" s="46"/>
      <c r="G96" s="55"/>
      <c r="H96" s="55"/>
      <c r="I96" s="55"/>
    </row>
    <row r="97" spans="1:9">
      <c r="A97" s="55"/>
      <c r="B97" s="55"/>
      <c r="C97" s="55"/>
      <c r="D97" s="55"/>
      <c r="E97" s="114"/>
      <c r="F97" s="46"/>
      <c r="G97" s="55"/>
      <c r="H97" s="55"/>
      <c r="I97" s="55"/>
    </row>
    <row r="98" spans="1:9">
      <c r="A98" s="55"/>
      <c r="B98" s="55"/>
      <c r="C98" s="55"/>
      <c r="D98" s="55"/>
      <c r="I98" s="58"/>
    </row>
    <row r="99" spans="1:9">
      <c r="A99" s="55"/>
      <c r="B99" s="55"/>
      <c r="C99" s="55"/>
      <c r="D99" s="55"/>
      <c r="E99" s="79" t="s">
        <v>14</v>
      </c>
      <c r="F99" s="164"/>
      <c r="G99" s="79"/>
      <c r="H99" s="399">
        <f>ROUNDUP((((('Exchange rate'!Eur_per_GBP*('UK-R-Side Tables'!H97/(1+'Exchange rate'!UK_vat_rate))*1.25)-('Exchange rate'!Eur_per_GBP*('UK-R-Side Tables'!H97/(1+'Exchange rate'!UK_vat_rate))*1.25)*0.25)+1)*0.9165)/10,0)*10</f>
        <v>420</v>
      </c>
      <c r="I99" s="58"/>
    </row>
    <row r="100" spans="1:9">
      <c r="A100" s="55"/>
      <c r="B100" s="55"/>
      <c r="C100" s="55"/>
      <c r="D100" s="55"/>
      <c r="I100" s="58"/>
    </row>
    <row r="101" spans="1:9">
      <c r="A101" s="55"/>
      <c r="B101" s="55"/>
      <c r="C101" s="55"/>
      <c r="D101" s="55"/>
      <c r="E101" s="23"/>
      <c r="F101" s="46"/>
      <c r="G101" s="55"/>
      <c r="H101" s="45"/>
      <c r="I101" s="58"/>
    </row>
    <row r="102" spans="1:9">
      <c r="A102" s="55"/>
      <c r="B102" s="55"/>
      <c r="C102" s="55"/>
      <c r="D102" s="55"/>
      <c r="E102" s="57"/>
      <c r="F102" s="46"/>
      <c r="G102" s="55"/>
      <c r="H102" s="55"/>
      <c r="I102" s="58"/>
    </row>
    <row r="103" spans="1:9">
      <c r="A103" s="55"/>
      <c r="B103" s="55"/>
      <c r="C103" s="55"/>
      <c r="D103" s="55"/>
      <c r="E103" s="57"/>
      <c r="F103" s="46"/>
      <c r="G103" s="55"/>
      <c r="H103" s="55"/>
      <c r="I103" s="58"/>
    </row>
    <row r="104" spans="1:9">
      <c r="A104" s="55"/>
      <c r="B104" s="55"/>
      <c r="C104" s="55"/>
      <c r="D104" s="55"/>
      <c r="E104" s="57"/>
      <c r="F104" s="46"/>
      <c r="G104" s="55"/>
      <c r="H104" s="55"/>
      <c r="I104" s="58"/>
    </row>
    <row r="105" spans="1:9" ht="49.35" customHeight="1">
      <c r="A105" s="39" t="s">
        <v>23</v>
      </c>
      <c r="B105" s="354" t="s">
        <v>438</v>
      </c>
      <c r="C105" s="358"/>
      <c r="D105" s="50"/>
      <c r="E105" s="41"/>
      <c r="F105" s="42"/>
      <c r="G105" s="41"/>
      <c r="H105" s="41"/>
      <c r="I105" s="41"/>
    </row>
    <row r="106" spans="1:9" ht="25.35" customHeight="1">
      <c r="A106" s="26"/>
      <c r="B106" s="26" t="s">
        <v>29</v>
      </c>
      <c r="C106" s="26"/>
      <c r="D106" s="26"/>
      <c r="E106" s="28" t="s">
        <v>0</v>
      </c>
      <c r="F106" s="136" t="s">
        <v>79</v>
      </c>
      <c r="G106" s="31" t="s">
        <v>323</v>
      </c>
      <c r="H106" s="722" t="s">
        <v>115</v>
      </c>
      <c r="I106" s="723"/>
    </row>
    <row r="107" spans="1:9">
      <c r="A107" s="55"/>
      <c r="B107" s="55"/>
      <c r="C107" s="55"/>
      <c r="D107" s="55"/>
      <c r="E107" s="46"/>
      <c r="F107" s="52" t="s">
        <v>118</v>
      </c>
      <c r="G107" s="46"/>
      <c r="H107" s="699" t="s">
        <v>219</v>
      </c>
      <c r="I107" s="699"/>
    </row>
    <row r="108" spans="1:9">
      <c r="A108" s="55"/>
      <c r="B108" s="55"/>
      <c r="C108" s="55"/>
      <c r="D108" s="55"/>
      <c r="E108" s="16" t="s">
        <v>2</v>
      </c>
      <c r="F108" s="16" t="s">
        <v>73</v>
      </c>
      <c r="G108" s="153">
        <f>ROUNDUP((((('Exchange rate'!Eur_per_GBP*('UK-R-Side Tables'!G107/(1+'Exchange rate'!UK_vat_rate))*1.25)-('Exchange rate'!Eur_per_GBP*('UK-R-Side Tables'!G107/(1+'Exchange rate'!UK_vat_rate))*1.25)*0.25)+1)*0.9165)/10,0)*10</f>
        <v>1800</v>
      </c>
      <c r="H108" s="401">
        <f>ROUNDUP((((('Exchange rate'!Eur_per_GBP*('UK-R-Side Tables'!H107/(1+'Exchange rate'!UK_vat_rate))*1.25)-('Exchange rate'!Eur_per_GBP*('UK-R-Side Tables'!H107/(1+'Exchange rate'!UK_vat_rate))*1.25)*0.25)+1)*0.9165)/10,0)*10</f>
        <v>2110</v>
      </c>
      <c r="I108" s="400"/>
    </row>
    <row r="109" spans="1:9">
      <c r="A109" s="55"/>
      <c r="B109" s="55"/>
      <c r="C109" s="55"/>
      <c r="D109" s="55"/>
      <c r="E109" s="16" t="s">
        <v>3</v>
      </c>
      <c r="F109" s="16" t="s">
        <v>74</v>
      </c>
      <c r="G109" s="153">
        <f>ROUNDUP((((('Exchange rate'!Eur_per_GBP*('UK-R-Side Tables'!G108/(1+'Exchange rate'!UK_vat_rate))*1.25)-('Exchange rate'!Eur_per_GBP*('UK-R-Side Tables'!G108/(1+'Exchange rate'!UK_vat_rate))*1.25)*0.25)+1)*0.9165)/10,0)*10</f>
        <v>1870</v>
      </c>
      <c r="H109" s="401">
        <f>ROUNDUP((((('Exchange rate'!Eur_per_GBP*('UK-R-Side Tables'!H108/(1+'Exchange rate'!UK_vat_rate))*1.25)-('Exchange rate'!Eur_per_GBP*('UK-R-Side Tables'!H108/(1+'Exchange rate'!UK_vat_rate))*1.25)*0.25)+1)*0.9165)/10,0)*10</f>
        <v>2380</v>
      </c>
      <c r="I109" s="400"/>
    </row>
    <row r="110" spans="1:9">
      <c r="A110" s="55"/>
      <c r="B110" s="55"/>
      <c r="C110" s="55"/>
      <c r="D110" s="55"/>
      <c r="E110" s="16" t="s">
        <v>4</v>
      </c>
      <c r="F110" s="16" t="s">
        <v>75</v>
      </c>
      <c r="G110" s="153">
        <f>ROUNDUP((((('Exchange rate'!Eur_per_GBP*('UK-R-Side Tables'!G109/(1+'Exchange rate'!UK_vat_rate))*1.25)-('Exchange rate'!Eur_per_GBP*('UK-R-Side Tables'!G109/(1+'Exchange rate'!UK_vat_rate))*1.25)*0.25)+1)*0.9165)/10,0)*10</f>
        <v>1910</v>
      </c>
      <c r="H110" s="401">
        <f>ROUNDUP((((('Exchange rate'!Eur_per_GBP*('UK-R-Side Tables'!H109/(1+'Exchange rate'!UK_vat_rate))*1.25)-('Exchange rate'!Eur_per_GBP*('UK-R-Side Tables'!H109/(1+'Exchange rate'!UK_vat_rate))*1.25)*0.25)+1)*0.9165)/10,0)*10</f>
        <v>2700</v>
      </c>
      <c r="I110" s="400"/>
    </row>
    <row r="111" spans="1:9">
      <c r="A111" s="55"/>
      <c r="B111" s="55"/>
      <c r="C111" s="55"/>
      <c r="D111" s="55"/>
      <c r="E111" s="46"/>
      <c r="F111" s="46"/>
      <c r="G111" s="55"/>
      <c r="H111" s="55"/>
      <c r="I111" s="55"/>
    </row>
    <row r="112" spans="1:9">
      <c r="A112" s="55"/>
      <c r="B112" s="55"/>
      <c r="C112" s="55"/>
      <c r="D112" s="55"/>
      <c r="E112" s="176" t="s">
        <v>22</v>
      </c>
      <c r="F112" s="46"/>
      <c r="G112" s="56"/>
      <c r="H112" s="56"/>
      <c r="I112" s="257"/>
    </row>
    <row r="113" spans="1:9">
      <c r="A113" s="55"/>
      <c r="B113" s="55"/>
      <c r="C113" s="55"/>
      <c r="D113" s="55"/>
      <c r="E113" s="114"/>
      <c r="F113" s="46"/>
      <c r="G113" s="55"/>
      <c r="H113" s="55"/>
      <c r="I113" s="55"/>
    </row>
    <row r="114" spans="1:9">
      <c r="A114" s="55"/>
      <c r="B114" s="55"/>
      <c r="C114" s="55"/>
      <c r="D114" s="55"/>
      <c r="I114" s="55"/>
    </row>
    <row r="115" spans="1:9">
      <c r="A115" s="55"/>
      <c r="B115" s="55"/>
      <c r="C115" s="55"/>
      <c r="D115" s="55"/>
      <c r="E115" s="82" t="s">
        <v>21</v>
      </c>
      <c r="F115" s="185"/>
      <c r="G115" s="188"/>
      <c r="H115" s="181">
        <f>ROUNDUP(((('Exchange rate'!Eur_per_GBP*('UK-R-Side Tables'!H114/(1+'Exchange rate'!UK_vat_rate))*1.25*0.9165)+1)/1.59)/10,0)*10</f>
        <v>390</v>
      </c>
      <c r="I115" s="58"/>
    </row>
    <row r="116" spans="1:9">
      <c r="A116" s="55"/>
      <c r="B116" s="55"/>
      <c r="C116" s="55"/>
      <c r="D116" s="55"/>
      <c r="E116" s="114"/>
      <c r="F116" s="46"/>
      <c r="G116" s="55"/>
      <c r="H116" s="55"/>
      <c r="I116" s="58"/>
    </row>
    <row r="117" spans="1:9">
      <c r="A117" s="55"/>
      <c r="B117" s="55"/>
      <c r="C117" s="55"/>
      <c r="D117" s="55"/>
      <c r="E117" s="128"/>
      <c r="F117" s="46"/>
      <c r="G117" s="55"/>
      <c r="H117" s="55"/>
      <c r="I117" s="58"/>
    </row>
    <row r="118" spans="1:9">
      <c r="A118" s="55"/>
      <c r="B118" s="55"/>
      <c r="C118" s="55"/>
      <c r="D118" s="55"/>
      <c r="E118" s="128"/>
      <c r="F118" s="46"/>
      <c r="G118" s="55"/>
      <c r="H118" s="55"/>
      <c r="I118" s="58"/>
    </row>
    <row r="119" spans="1:9" ht="49.35" customHeight="1">
      <c r="A119" s="39" t="s">
        <v>23</v>
      </c>
      <c r="B119" s="354" t="s">
        <v>314</v>
      </c>
      <c r="C119" s="358"/>
      <c r="D119" s="50"/>
      <c r="E119" s="41"/>
      <c r="F119" s="42"/>
      <c r="G119" s="41"/>
      <c r="H119" s="41"/>
      <c r="I119" s="41"/>
    </row>
    <row r="120" spans="1:9" ht="25.35" customHeight="1">
      <c r="A120" s="26"/>
      <c r="B120" s="26" t="s">
        <v>29</v>
      </c>
      <c r="C120" s="26"/>
      <c r="D120" s="26"/>
      <c r="E120" s="28" t="s">
        <v>0</v>
      </c>
      <c r="F120" s="136" t="s">
        <v>79</v>
      </c>
      <c r="G120" s="31" t="s">
        <v>323</v>
      </c>
      <c r="H120" s="722" t="s">
        <v>115</v>
      </c>
      <c r="I120" s="723"/>
    </row>
    <row r="121" spans="1:9">
      <c r="A121" s="55"/>
      <c r="B121" s="55"/>
      <c r="C121" s="55"/>
      <c r="D121" s="55"/>
      <c r="E121" s="46"/>
      <c r="F121" s="52" t="s">
        <v>118</v>
      </c>
      <c r="G121" s="46"/>
      <c r="H121" s="699" t="s">
        <v>219</v>
      </c>
      <c r="I121" s="699"/>
    </row>
    <row r="122" spans="1:9">
      <c r="A122" s="55"/>
      <c r="B122" s="55"/>
      <c r="C122" s="55"/>
      <c r="D122" s="55"/>
      <c r="E122" s="16" t="s">
        <v>2</v>
      </c>
      <c r="F122" s="16" t="s">
        <v>73</v>
      </c>
      <c r="G122" s="153">
        <f>ROUNDUP((((('Exchange rate'!Eur_per_GBP*('UK-R-Side Tables'!G124/(1+'Exchange rate'!UK_vat_rate))*1.25)-('Exchange rate'!Eur_per_GBP*('UK-R-Side Tables'!G124/(1+'Exchange rate'!UK_vat_rate))*1.25)*0.25)+1)*0.9165)/10,0)*10</f>
        <v>1650</v>
      </c>
      <c r="H122" s="401">
        <f>ROUNDUP((((('Exchange rate'!Eur_per_GBP*('UK-R-Side Tables'!H124/(1+'Exchange rate'!UK_vat_rate))*1.25)-('Exchange rate'!Eur_per_GBP*('UK-R-Side Tables'!H124/(1+'Exchange rate'!UK_vat_rate))*1.25)*0.25)+1)*0.9165)/10,0)*10</f>
        <v>1860</v>
      </c>
      <c r="I122" s="400"/>
    </row>
    <row r="123" spans="1:9">
      <c r="A123" s="55"/>
      <c r="B123" s="55"/>
      <c r="C123" s="55"/>
      <c r="D123" s="55"/>
      <c r="E123" s="16" t="s">
        <v>3</v>
      </c>
      <c r="F123" s="16" t="s">
        <v>74</v>
      </c>
      <c r="G123" s="153">
        <f>ROUNDUP((((('Exchange rate'!Eur_per_GBP*('UK-R-Side Tables'!G125/(1+'Exchange rate'!UK_vat_rate))*1.25)-('Exchange rate'!Eur_per_GBP*('UK-R-Side Tables'!G125/(1+'Exchange rate'!UK_vat_rate))*1.25)*0.25)+1)*0.9165)/10,0)*10</f>
        <v>1900</v>
      </c>
      <c r="H123" s="401">
        <f>ROUNDUP((((('Exchange rate'!Eur_per_GBP*('UK-R-Side Tables'!H125/(1+'Exchange rate'!UK_vat_rate))*1.25)-('Exchange rate'!Eur_per_GBP*('UK-R-Side Tables'!H125/(1+'Exchange rate'!UK_vat_rate))*1.25)*0.25)+1)*0.9165)/10,0)*10</f>
        <v>2070</v>
      </c>
      <c r="I123" s="400"/>
    </row>
    <row r="124" spans="1:9">
      <c r="A124" s="55"/>
      <c r="B124" s="55"/>
      <c r="C124" s="55"/>
      <c r="D124" s="55"/>
      <c r="E124" s="16" t="s">
        <v>4</v>
      </c>
      <c r="F124" s="16" t="s">
        <v>75</v>
      </c>
      <c r="G124" s="153">
        <f>ROUNDUP((((('Exchange rate'!Eur_per_GBP*('UK-R-Side Tables'!G126/(1+'Exchange rate'!UK_vat_rate))*1.25)-('Exchange rate'!Eur_per_GBP*('UK-R-Side Tables'!G126/(1+'Exchange rate'!UK_vat_rate))*1.25)*0.25)+1)*0.9165)/10,0)*10</f>
        <v>2070</v>
      </c>
      <c r="H124" s="401">
        <f>ROUNDUP((((('Exchange rate'!Eur_per_GBP*('UK-R-Side Tables'!H126/(1+'Exchange rate'!UK_vat_rate))*1.25)-('Exchange rate'!Eur_per_GBP*('UK-R-Side Tables'!H126/(1+'Exchange rate'!UK_vat_rate))*1.25)*0.25)+1)*0.9165)/10,0)*10</f>
        <v>2470</v>
      </c>
      <c r="I124" s="400"/>
    </row>
    <row r="125" spans="1:9">
      <c r="A125" s="55"/>
      <c r="B125" s="55"/>
      <c r="C125" s="55"/>
      <c r="D125" s="55"/>
      <c r="E125" s="46"/>
      <c r="F125" s="46"/>
      <c r="G125" s="55"/>
      <c r="H125" s="55"/>
      <c r="I125" s="55"/>
    </row>
    <row r="126" spans="1:9">
      <c r="A126" s="55"/>
      <c r="B126" s="55"/>
      <c r="C126" s="55"/>
      <c r="D126" s="55"/>
      <c r="E126" s="176" t="s">
        <v>22</v>
      </c>
      <c r="F126" s="46"/>
      <c r="G126" s="56"/>
      <c r="H126" s="56"/>
      <c r="I126" s="257"/>
    </row>
    <row r="127" spans="1:9">
      <c r="A127" s="55"/>
      <c r="B127" s="55"/>
      <c r="C127" s="55"/>
      <c r="D127" s="55"/>
      <c r="E127" s="114"/>
      <c r="F127" s="46"/>
      <c r="G127" s="55"/>
      <c r="H127" s="55"/>
      <c r="I127" s="55"/>
    </row>
    <row r="128" spans="1:9">
      <c r="A128" s="55"/>
      <c r="B128" s="55"/>
      <c r="C128" s="55"/>
      <c r="D128" s="55"/>
      <c r="I128" s="55"/>
    </row>
    <row r="129" spans="1:9">
      <c r="A129" s="55"/>
      <c r="B129" s="55"/>
      <c r="C129" s="55"/>
      <c r="D129" s="55"/>
      <c r="E129" s="82" t="s">
        <v>21</v>
      </c>
      <c r="F129" s="185"/>
      <c r="G129" s="188"/>
      <c r="H129" s="181">
        <f>ROUNDUP(((('Exchange rate'!Eur_per_GBP*('UK-R-Side Tables'!H131/(1+'Exchange rate'!UK_vat_rate))*1.25*0.9165)+1)/1.59)/10,0)*10</f>
        <v>390</v>
      </c>
      <c r="I129" s="58"/>
    </row>
    <row r="130" spans="1:9">
      <c r="A130" s="55"/>
      <c r="B130" s="55"/>
      <c r="C130" s="55"/>
      <c r="D130" s="55"/>
      <c r="E130" s="114"/>
      <c r="F130" s="46"/>
      <c r="G130" s="55"/>
      <c r="H130" s="55"/>
      <c r="I130" s="58"/>
    </row>
    <row r="131" spans="1:9">
      <c r="A131" s="55"/>
      <c r="B131" s="55"/>
      <c r="C131" s="55"/>
      <c r="D131" s="55"/>
      <c r="E131" s="128"/>
      <c r="F131" s="46"/>
      <c r="G131" s="55"/>
      <c r="H131" s="55"/>
      <c r="I131" s="58"/>
    </row>
    <row r="132" spans="1:9">
      <c r="A132" s="55"/>
      <c r="B132" s="55"/>
      <c r="C132" s="55"/>
      <c r="D132" s="55"/>
      <c r="E132" s="128"/>
      <c r="F132" s="46"/>
      <c r="G132" s="55"/>
      <c r="H132" s="55"/>
      <c r="I132" s="58"/>
    </row>
    <row r="133" spans="1:9">
      <c r="A133" s="55"/>
      <c r="B133" s="55"/>
      <c r="C133" s="55"/>
      <c r="D133" s="55"/>
      <c r="E133" s="128"/>
      <c r="F133" s="46"/>
      <c r="G133" s="55"/>
      <c r="H133" s="55"/>
      <c r="I133" s="58"/>
    </row>
    <row r="134" spans="1:9">
      <c r="A134" s="55"/>
      <c r="B134" s="55"/>
      <c r="C134" s="55"/>
      <c r="D134" s="55"/>
      <c r="E134" s="128"/>
      <c r="F134" s="46"/>
      <c r="G134" s="55"/>
      <c r="H134" s="55"/>
      <c r="I134" s="58"/>
    </row>
    <row r="135" spans="1:9">
      <c r="A135" s="55"/>
      <c r="B135" s="55"/>
      <c r="C135" s="55"/>
      <c r="D135" s="55"/>
      <c r="E135" s="128"/>
      <c r="F135" s="46"/>
      <c r="G135" s="55"/>
      <c r="H135" s="55"/>
      <c r="I135" s="58"/>
    </row>
    <row r="136" spans="1:9" ht="25.35" customHeight="1">
      <c r="A136" s="26"/>
      <c r="B136" s="26" t="s">
        <v>15</v>
      </c>
      <c r="C136" s="26"/>
      <c r="D136" s="26"/>
      <c r="E136" s="28" t="s">
        <v>0</v>
      </c>
      <c r="F136" s="136" t="s">
        <v>79</v>
      </c>
      <c r="G136" s="31" t="s">
        <v>323</v>
      </c>
      <c r="H136" s="722" t="s">
        <v>115</v>
      </c>
      <c r="I136" s="723"/>
    </row>
    <row r="137" spans="1:9">
      <c r="A137" s="55"/>
      <c r="B137" s="55"/>
      <c r="C137" s="55"/>
      <c r="D137" s="55"/>
      <c r="F137" s="52" t="s">
        <v>118</v>
      </c>
      <c r="H137" s="699" t="s">
        <v>219</v>
      </c>
      <c r="I137" s="699"/>
    </row>
    <row r="138" spans="1:9">
      <c r="A138" s="55"/>
      <c r="B138" s="55"/>
      <c r="C138" s="55"/>
      <c r="D138" s="55"/>
      <c r="E138" s="16" t="s">
        <v>2</v>
      </c>
      <c r="F138" s="16" t="s">
        <v>124</v>
      </c>
      <c r="G138" s="153">
        <f>ROUNDUP((((('Exchange rate'!Eur_per_GBP*('UK-R-Side Tables'!G137/(1+'Exchange rate'!UK_vat_rate))*1.25)-('Exchange rate'!Eur_per_GBP*('UK-R-Side Tables'!G137/(1+'Exchange rate'!UK_vat_rate))*1.25)*0.25)+1)*0.9165)/10,0)*10</f>
        <v>1800</v>
      </c>
      <c r="H138" s="401">
        <f>ROUNDUP((((('Exchange rate'!Eur_per_GBP*('UK-R-Side Tables'!H137/(1+'Exchange rate'!UK_vat_rate))*1.25)-('Exchange rate'!Eur_per_GBP*('UK-R-Side Tables'!H137/(1+'Exchange rate'!UK_vat_rate))*1.25)*0.25)+1)*0.9165)/10,0)*10</f>
        <v>2150</v>
      </c>
      <c r="I138" s="400"/>
    </row>
    <row r="139" spans="1:9">
      <c r="A139" s="55"/>
      <c r="B139" s="55"/>
      <c r="C139" s="55"/>
      <c r="D139" s="55"/>
      <c r="E139" s="16" t="s">
        <v>3</v>
      </c>
      <c r="F139" s="16" t="s">
        <v>125</v>
      </c>
      <c r="G139" s="153">
        <f>ROUNDUP((((('Exchange rate'!Eur_per_GBP*('UK-R-Side Tables'!G138/(1+'Exchange rate'!UK_vat_rate))*1.25)-('Exchange rate'!Eur_per_GBP*('UK-R-Side Tables'!G138/(1+'Exchange rate'!UK_vat_rate))*1.25)*0.25)+1)*0.9165)/10,0)*10</f>
        <v>1990</v>
      </c>
      <c r="H139" s="401">
        <f>ROUNDUP((((('Exchange rate'!Eur_per_GBP*('UK-R-Side Tables'!H138/(1+'Exchange rate'!UK_vat_rate))*1.25)-('Exchange rate'!Eur_per_GBP*('UK-R-Side Tables'!H138/(1+'Exchange rate'!UK_vat_rate))*1.25)*0.25)+1)*0.9165)/10,0)*10</f>
        <v>2470</v>
      </c>
      <c r="I139" s="400"/>
    </row>
    <row r="140" spans="1:9">
      <c r="A140" s="55"/>
      <c r="B140" s="55"/>
      <c r="C140" s="55"/>
      <c r="D140" s="55"/>
      <c r="E140" s="16" t="s">
        <v>4</v>
      </c>
      <c r="F140" s="16" t="s">
        <v>126</v>
      </c>
      <c r="G140" s="153">
        <f>ROUNDUP((((('Exchange rate'!Eur_per_GBP*('UK-R-Side Tables'!G139/(1+'Exchange rate'!UK_vat_rate))*1.25)-('Exchange rate'!Eur_per_GBP*('UK-R-Side Tables'!G139/(1+'Exchange rate'!UK_vat_rate))*1.25)*0.25)+1)*0.9165)/10,0)*10</f>
        <v>2420</v>
      </c>
      <c r="H140" s="401">
        <f>ROUNDUP((((('Exchange rate'!Eur_per_GBP*('UK-R-Side Tables'!H139/(1+'Exchange rate'!UK_vat_rate))*1.25)-('Exchange rate'!Eur_per_GBP*('UK-R-Side Tables'!H139/(1+'Exchange rate'!UK_vat_rate))*1.25)*0.25)+1)*0.9165)/10,0)*10</f>
        <v>3030</v>
      </c>
      <c r="I140" s="400"/>
    </row>
    <row r="141" spans="1:9">
      <c r="A141" s="55"/>
      <c r="B141" s="55"/>
      <c r="C141" s="55"/>
      <c r="D141" s="55"/>
      <c r="E141" s="46"/>
      <c r="F141" s="46"/>
      <c r="G141" s="45"/>
      <c r="H141" s="45"/>
      <c r="I141" s="55"/>
    </row>
    <row r="142" spans="1:9">
      <c r="A142" s="55"/>
      <c r="B142" s="55"/>
      <c r="C142" s="55"/>
      <c r="D142" s="55"/>
      <c r="E142" s="55"/>
      <c r="F142" s="46"/>
      <c r="G142" s="56"/>
      <c r="H142" s="56"/>
      <c r="I142" s="257"/>
    </row>
    <row r="143" spans="1:9">
      <c r="A143" s="55"/>
      <c r="B143" s="55"/>
      <c r="C143" s="55"/>
      <c r="D143" s="55"/>
      <c r="E143" s="176" t="s">
        <v>22</v>
      </c>
      <c r="F143" s="46"/>
      <c r="G143" s="56"/>
      <c r="H143" s="56"/>
      <c r="I143" s="55"/>
    </row>
    <row r="144" spans="1:9">
      <c r="A144" s="55"/>
      <c r="B144" s="55"/>
      <c r="C144" s="55"/>
      <c r="D144" s="55"/>
      <c r="E144" s="114"/>
      <c r="F144" s="46"/>
      <c r="G144" s="55"/>
      <c r="H144" s="55"/>
      <c r="I144" s="55"/>
    </row>
    <row r="145" spans="1:9">
      <c r="A145" s="55"/>
      <c r="B145" s="55"/>
      <c r="C145" s="55"/>
      <c r="D145" s="55"/>
      <c r="I145" s="58"/>
    </row>
    <row r="146" spans="1:9">
      <c r="E146" s="82" t="s">
        <v>21</v>
      </c>
      <c r="F146" s="185"/>
      <c r="G146" s="188"/>
      <c r="H146" s="181">
        <f>ROUNDUP(((('Exchange rate'!Eur_per_GBP*('UK-R-Side Tables'!H145/(1+'Exchange rate'!UK_vat_rate))*1.25*0.9165)+1)/1.59)/10,0)*10</f>
        <v>390</v>
      </c>
    </row>
    <row r="147" spans="1:9">
      <c r="E147" s="114"/>
      <c r="F147" s="46"/>
      <c r="G147" s="55"/>
      <c r="H147" s="55"/>
    </row>
    <row r="148" spans="1:9">
      <c r="E148" s="128"/>
      <c r="F148" s="46"/>
      <c r="G148" s="55"/>
      <c r="H148" s="55"/>
    </row>
    <row r="149" spans="1:9">
      <c r="E149" s="128"/>
      <c r="F149" s="46"/>
      <c r="G149" s="55"/>
      <c r="H149" s="55"/>
    </row>
    <row r="150" spans="1:9">
      <c r="E150" s="128"/>
      <c r="F150" s="46"/>
      <c r="G150" s="55"/>
      <c r="H150" s="55"/>
    </row>
    <row r="151" spans="1:9" ht="49.35" customHeight="1">
      <c r="A151" s="39"/>
      <c r="B151" s="25" t="s">
        <v>210</v>
      </c>
      <c r="C151" s="358"/>
      <c r="D151" s="50"/>
      <c r="E151" s="41"/>
      <c r="F151" s="42"/>
      <c r="G151" s="41"/>
      <c r="H151" s="41"/>
      <c r="I151" s="41"/>
    </row>
    <row r="152" spans="1:9" ht="25.35" customHeight="1">
      <c r="A152" s="26"/>
      <c r="B152" s="26" t="s">
        <v>29</v>
      </c>
      <c r="C152" s="26"/>
      <c r="D152" s="26"/>
      <c r="E152" s="28" t="s">
        <v>0</v>
      </c>
      <c r="F152" s="136" t="s">
        <v>79</v>
      </c>
      <c r="G152" s="28" t="s">
        <v>341</v>
      </c>
      <c r="H152" s="360" t="s">
        <v>188</v>
      </c>
      <c r="I152" s="38"/>
    </row>
    <row r="153" spans="1:9">
      <c r="E153" s="16"/>
      <c r="F153" s="52" t="s">
        <v>118</v>
      </c>
      <c r="G153" s="16"/>
      <c r="H153" s="53"/>
      <c r="I153" s="16"/>
    </row>
    <row r="154" spans="1:9">
      <c r="E154" s="16" t="s">
        <v>2</v>
      </c>
      <c r="F154" s="16" t="s">
        <v>73</v>
      </c>
      <c r="G154" s="153">
        <f>ROUNDUP((((('Exchange rate'!Eur_per_GBP*('UK-R-Side Tables'!G153/(1+'Exchange rate'!UK_vat_rate))*1.25)-('Exchange rate'!Eur_per_GBP*('UK-R-Side Tables'!G153/(1+'Exchange rate'!UK_vat_rate))*1.25)*0.25)+1)*0.9165)/10,0)*10</f>
        <v>670</v>
      </c>
      <c r="H154" s="153">
        <f>ROUNDUP((((('Exchange rate'!Eur_per_GBP*('UK-R-Side Tables'!H153/(1+'Exchange rate'!UK_vat_rate))*1.25)-('Exchange rate'!Eur_per_GBP*('UK-R-Side Tables'!H153/(1+'Exchange rate'!UK_vat_rate))*1.25)*0.25)+1)*0.9165)/10,0)*10</f>
        <v>990</v>
      </c>
      <c r="I154" s="18"/>
    </row>
    <row r="155" spans="1:9">
      <c r="E155" s="16" t="s">
        <v>3</v>
      </c>
      <c r="F155" s="16" t="s">
        <v>74</v>
      </c>
      <c r="G155" s="153">
        <f>ROUNDUP((((('Exchange rate'!Eur_per_GBP*('UK-R-Side Tables'!G154/(1+'Exchange rate'!UK_vat_rate))*1.25)-('Exchange rate'!Eur_per_GBP*('UK-R-Side Tables'!G154/(1+'Exchange rate'!UK_vat_rate))*1.25)*0.25)+1)*0.9165)/10,0)*10</f>
        <v>1040</v>
      </c>
      <c r="H155" s="153">
        <f>ROUNDUP((((('Exchange rate'!Eur_per_GBP*('UK-R-Side Tables'!H154/(1+'Exchange rate'!UK_vat_rate))*1.25)-('Exchange rate'!Eur_per_GBP*('UK-R-Side Tables'!H154/(1+'Exchange rate'!UK_vat_rate))*1.25)*0.25)+1)*0.9165)/10,0)*10</f>
        <v>1540</v>
      </c>
      <c r="I155" s="18"/>
    </row>
    <row r="156" spans="1:9">
      <c r="E156" s="16" t="s">
        <v>4</v>
      </c>
      <c r="F156" s="16" t="s">
        <v>75</v>
      </c>
      <c r="G156" s="153">
        <f>ROUNDUP((((('Exchange rate'!Eur_per_GBP*('UK-R-Side Tables'!G155/(1+'Exchange rate'!UK_vat_rate))*1.25)-('Exchange rate'!Eur_per_GBP*('UK-R-Side Tables'!G155/(1+'Exchange rate'!UK_vat_rate))*1.25)*0.25)+1)*0.9165)/10,0)*10</f>
        <v>1480</v>
      </c>
      <c r="H156" s="153">
        <f>ROUNDUP((((('Exchange rate'!Eur_per_GBP*('UK-R-Side Tables'!H155/(1+'Exchange rate'!UK_vat_rate))*1.25)-('Exchange rate'!Eur_per_GBP*('UK-R-Side Tables'!H155/(1+'Exchange rate'!UK_vat_rate))*1.25)*0.25)+1)*0.9165)/10,0)*10</f>
        <v>2220</v>
      </c>
      <c r="I156" s="18"/>
    </row>
    <row r="157" spans="1:9">
      <c r="E157" s="16"/>
    </row>
    <row r="158" spans="1:9">
      <c r="F158" s="16"/>
      <c r="G158" s="20"/>
      <c r="H158" s="20"/>
      <c r="I158" s="44"/>
    </row>
    <row r="159" spans="1:9">
      <c r="E159" s="176" t="s">
        <v>22</v>
      </c>
    </row>
    <row r="160" spans="1:9">
      <c r="E160" s="114"/>
    </row>
    <row r="161" spans="1:9">
      <c r="I161" s="45"/>
    </row>
    <row r="162" spans="1:9">
      <c r="E162" s="82" t="s">
        <v>14</v>
      </c>
      <c r="F162" s="164"/>
      <c r="G162" s="79"/>
      <c r="H162" s="181">
        <f>ROUNDUP(((('Exchange rate'!Eur_per_GBP*('UK-R-Side Tables'!H161/(1+'Exchange rate'!UK_vat_rate))*1.25*0.9165)+1)/1.59)/10,0)*10</f>
        <v>250</v>
      </c>
    </row>
    <row r="163" spans="1:9">
      <c r="E163" s="114"/>
    </row>
    <row r="164" spans="1:9">
      <c r="E164" s="128"/>
    </row>
    <row r="165" spans="1:9">
      <c r="E165" s="128"/>
    </row>
    <row r="166" spans="1:9" s="51" customFormat="1" ht="25.35" customHeight="1">
      <c r="A166" s="32"/>
      <c r="B166" s="32" t="s">
        <v>15</v>
      </c>
      <c r="C166" s="32"/>
      <c r="D166" s="32"/>
      <c r="E166" s="33" t="s">
        <v>0</v>
      </c>
      <c r="F166" s="97" t="s">
        <v>79</v>
      </c>
      <c r="G166" s="33" t="s">
        <v>341</v>
      </c>
      <c r="H166" s="361" t="s">
        <v>188</v>
      </c>
      <c r="I166" s="38"/>
    </row>
    <row r="167" spans="1:9">
      <c r="E167" s="16"/>
      <c r="F167" s="52" t="s">
        <v>118</v>
      </c>
      <c r="G167" s="16"/>
      <c r="H167" s="53"/>
      <c r="I167" s="16"/>
    </row>
    <row r="168" spans="1:9">
      <c r="E168" s="16" t="s">
        <v>2</v>
      </c>
      <c r="F168" s="16" t="s">
        <v>70</v>
      </c>
      <c r="G168" s="153">
        <f>ROUNDUP((((('Exchange rate'!Eur_per_GBP*('UK-R-Side Tables'!G167/(1+'Exchange rate'!UK_vat_rate))*1.25)-('Exchange rate'!Eur_per_GBP*('UK-R-Side Tables'!G167/(1+'Exchange rate'!UK_vat_rate))*1.25)*0.25)+1)*0.9165)/10,0)*10</f>
        <v>740</v>
      </c>
      <c r="H168" s="153">
        <f>ROUNDUP((((('Exchange rate'!Eur_per_GBP*('UK-R-Side Tables'!H167/(1+'Exchange rate'!UK_vat_rate))*1.25)-('Exchange rate'!Eur_per_GBP*('UK-R-Side Tables'!H167/(1+'Exchange rate'!UK_vat_rate))*1.25)*0.25)+1)*0.9165)/10,0)*10</f>
        <v>1120</v>
      </c>
      <c r="I168" s="18"/>
    </row>
    <row r="169" spans="1:9">
      <c r="E169" s="16" t="s">
        <v>3</v>
      </c>
      <c r="F169" s="16" t="s">
        <v>71</v>
      </c>
      <c r="G169" s="153">
        <f>ROUNDUP((((('Exchange rate'!Eur_per_GBP*('UK-R-Side Tables'!G168/(1+'Exchange rate'!UK_vat_rate))*1.25)-('Exchange rate'!Eur_per_GBP*('UK-R-Side Tables'!G168/(1+'Exchange rate'!UK_vat_rate))*1.25)*0.25)+1)*0.9165)/10,0)*10</f>
        <v>1170</v>
      </c>
      <c r="H169" s="153">
        <f>ROUNDUP((((('Exchange rate'!Eur_per_GBP*('UK-R-Side Tables'!H168/(1+'Exchange rate'!UK_vat_rate))*1.25)-('Exchange rate'!Eur_per_GBP*('UK-R-Side Tables'!H168/(1+'Exchange rate'!UK_vat_rate))*1.25)*0.25)+1)*0.9165)/10,0)*10</f>
        <v>1740</v>
      </c>
      <c r="I169" s="18"/>
    </row>
    <row r="170" spans="1:9">
      <c r="E170" s="16" t="s">
        <v>4</v>
      </c>
      <c r="F170" s="16" t="s">
        <v>72</v>
      </c>
      <c r="G170" s="153">
        <f>ROUNDUP((((('Exchange rate'!Eur_per_GBP*('UK-R-Side Tables'!G169/(1+'Exchange rate'!UK_vat_rate))*1.25)-('Exchange rate'!Eur_per_GBP*('UK-R-Side Tables'!G169/(1+'Exchange rate'!UK_vat_rate))*1.25)*0.25)+1)*0.9165)/10,0)*10</f>
        <v>1670</v>
      </c>
      <c r="H170" s="153">
        <f>ROUNDUP((((('Exchange rate'!Eur_per_GBP*('UK-R-Side Tables'!H169/(1+'Exchange rate'!UK_vat_rate))*1.25)-('Exchange rate'!Eur_per_GBP*('UK-R-Side Tables'!H169/(1+'Exchange rate'!UK_vat_rate))*1.25)*0.25)+1)*0.9165)/10,0)*10</f>
        <v>2520</v>
      </c>
      <c r="I170" s="18"/>
    </row>
    <row r="171" spans="1:9">
      <c r="E171" s="16"/>
    </row>
    <row r="172" spans="1:9">
      <c r="E172" s="176" t="s">
        <v>22</v>
      </c>
      <c r="F172" s="16"/>
      <c r="G172" s="20"/>
      <c r="H172" s="20"/>
      <c r="I172" s="44"/>
    </row>
    <row r="173" spans="1:9">
      <c r="E173" s="114"/>
    </row>
    <row r="175" spans="1:9">
      <c r="E175" s="82" t="s">
        <v>14</v>
      </c>
      <c r="F175" s="164"/>
      <c r="G175" s="79"/>
      <c r="H175" s="181">
        <f>ROUNDUP(((('Exchange rate'!Eur_per_GBP*('UK-R-Side Tables'!H174/(1+'Exchange rate'!UK_vat_rate))*1.25*0.9165)+1)/1.59)/10,0)*10</f>
        <v>250</v>
      </c>
      <c r="I175" s="45"/>
    </row>
    <row r="176" spans="1:9">
      <c r="E176" s="114"/>
      <c r="I176" s="45"/>
    </row>
    <row r="177" spans="1:9" ht="49.35" customHeight="1">
      <c r="A177" s="39"/>
      <c r="B177" s="25" t="s">
        <v>236</v>
      </c>
      <c r="C177" s="50"/>
      <c r="D177" s="50"/>
      <c r="E177" s="41"/>
      <c r="F177" s="42"/>
      <c r="G177" s="41"/>
      <c r="H177" s="41"/>
      <c r="I177" s="41"/>
    </row>
    <row r="178" spans="1:9" s="51" customFormat="1" ht="25.35" customHeight="1">
      <c r="A178" s="32"/>
      <c r="B178" s="32" t="s">
        <v>237</v>
      </c>
      <c r="C178" s="32"/>
      <c r="D178" s="32"/>
      <c r="E178" s="33" t="s">
        <v>0</v>
      </c>
      <c r="F178" s="97" t="s">
        <v>79</v>
      </c>
      <c r="G178" s="33" t="s">
        <v>341</v>
      </c>
      <c r="H178" s="361" t="s">
        <v>188</v>
      </c>
      <c r="I178" s="38"/>
    </row>
    <row r="179" spans="1:9">
      <c r="C179" s="223"/>
      <c r="E179" s="16"/>
      <c r="F179" s="43" t="s">
        <v>120</v>
      </c>
      <c r="G179" s="45"/>
      <c r="H179" s="65"/>
      <c r="I179" s="16"/>
    </row>
    <row r="180" spans="1:9">
      <c r="E180" s="16" t="s">
        <v>2</v>
      </c>
      <c r="F180" s="224" t="s">
        <v>240</v>
      </c>
      <c r="G180" s="153">
        <f>ROUNDUP((((('Exchange rate'!Eur_per_GBP*('UK-R-Side Tables'!G181/(1+'Exchange rate'!UK_vat_rate))*1.25)-('Exchange rate'!Eur_per_GBP*('UK-R-Side Tables'!G181/(1+'Exchange rate'!UK_vat_rate))*1.25)*0.25)+1)*0.9165)/10,0)*10</f>
        <v>2760</v>
      </c>
      <c r="H180" s="153">
        <f>ROUNDUP((((('Exchange rate'!Eur_per_GBP*('UK-R-Side Tables'!H181/(1+'Exchange rate'!UK_vat_rate))*1.25)-('Exchange rate'!Eur_per_GBP*('UK-R-Side Tables'!H181/(1+'Exchange rate'!UK_vat_rate))*1.25)*0.25)+1)*0.9165)/10,0)*10</f>
        <v>4140</v>
      </c>
      <c r="I180" s="18"/>
    </row>
    <row r="181" spans="1:9">
      <c r="E181" s="16" t="s">
        <v>3</v>
      </c>
      <c r="F181" s="224" t="s">
        <v>241</v>
      </c>
      <c r="G181" s="394"/>
      <c r="H181" s="425"/>
      <c r="I181" s="18"/>
    </row>
    <row r="182" spans="1:9">
      <c r="E182" s="16" t="s">
        <v>4</v>
      </c>
      <c r="F182" s="224" t="s">
        <v>242</v>
      </c>
      <c r="G182" s="394"/>
      <c r="H182" s="425"/>
      <c r="I182" s="18"/>
    </row>
    <row r="183" spans="1:9">
      <c r="E183" s="16"/>
    </row>
    <row r="184" spans="1:9">
      <c r="F184" s="16"/>
      <c r="G184" s="20"/>
      <c r="H184" s="20"/>
      <c r="I184" s="44"/>
    </row>
    <row r="185" spans="1:9">
      <c r="E185" s="176" t="s">
        <v>22</v>
      </c>
    </row>
    <row r="186" spans="1:9">
      <c r="E186" s="114"/>
      <c r="F186" s="114"/>
    </row>
    <row r="187" spans="1:9">
      <c r="I187" s="45"/>
    </row>
    <row r="188" spans="1:9">
      <c r="E188" s="82" t="s">
        <v>14</v>
      </c>
      <c r="F188" s="164"/>
      <c r="G188" s="79"/>
      <c r="H188" s="181">
        <f>ROUNDUP(((('Exchange rate'!Eur_per_GBP*('UK-R-Side Tables'!H189/(1+'Exchange rate'!UK_vat_rate))*1.25*0.9165)+1)/1.59)/10,0)*10</f>
        <v>580</v>
      </c>
    </row>
    <row r="189" spans="1:9">
      <c r="E189" s="114"/>
    </row>
    <row r="190" spans="1:9" ht="49.35" customHeight="1">
      <c r="A190" s="39"/>
      <c r="B190" s="25" t="s">
        <v>211</v>
      </c>
      <c r="C190" s="50"/>
      <c r="D190" s="50"/>
      <c r="E190" s="41"/>
      <c r="F190" s="42"/>
      <c r="G190" s="41"/>
      <c r="H190" s="41"/>
      <c r="I190" s="366"/>
    </row>
    <row r="191" spans="1:9" s="51" customFormat="1" ht="51.75" customHeight="1">
      <c r="A191" s="32"/>
      <c r="B191" s="32" t="s">
        <v>15</v>
      </c>
      <c r="C191" s="32"/>
      <c r="D191" s="32"/>
      <c r="E191" s="33" t="s">
        <v>0</v>
      </c>
      <c r="F191" s="97" t="s">
        <v>79</v>
      </c>
      <c r="G191" s="34" t="s">
        <v>192</v>
      </c>
      <c r="H191" s="34" t="s">
        <v>556</v>
      </c>
      <c r="I191" s="35" t="s">
        <v>439</v>
      </c>
    </row>
    <row r="192" spans="1:9">
      <c r="A192" s="55"/>
      <c r="B192" s="55"/>
      <c r="C192" s="55"/>
      <c r="D192" s="55"/>
      <c r="E192" s="48"/>
      <c r="F192" s="52" t="s">
        <v>119</v>
      </c>
      <c r="G192" s="48"/>
      <c r="H192" s="220"/>
      <c r="I192" s="220" t="s">
        <v>219</v>
      </c>
    </row>
    <row r="193" spans="1:9">
      <c r="A193" s="55"/>
      <c r="B193" s="55"/>
      <c r="C193" s="55"/>
      <c r="D193" s="55"/>
      <c r="E193" s="48" t="s">
        <v>2</v>
      </c>
      <c r="F193" s="48" t="s">
        <v>288</v>
      </c>
      <c r="G193" s="153">
        <f>ROUNDUP((((('Exchange rate'!Eur_per_GBP*('UK-R-Side Tables'!G193/(1+'Exchange rate'!UK_vat_rate))*1.25)-('Exchange rate'!Eur_per_GBP*('UK-R-Side Tables'!G193/(1+'Exchange rate'!UK_vat_rate))*1.25)*0.25)+1)*0.9165)/10,0)*10</f>
        <v>540</v>
      </c>
      <c r="H193" s="153">
        <f>ROUNDUP((((('Exchange rate'!Eur_per_GBP*('UK-R-Side Tables'!H193/(1+'Exchange rate'!UK_vat_rate))*1.25)-('Exchange rate'!Eur_per_GBP*('UK-R-Side Tables'!H193/(1+'Exchange rate'!UK_vat_rate))*1.25)*0.25)+1)*0.9165)/10,0)*10</f>
        <v>860</v>
      </c>
      <c r="I193" s="153">
        <f>ROUNDUP((((('Exchange rate'!Eur_per_GBP*('UK-R-Side Tables'!I193/(1+'Exchange rate'!UK_vat_rate))*1.25)-('Exchange rate'!Eur_per_GBP*('UK-R-Side Tables'!I193/(1+'Exchange rate'!UK_vat_rate))*1.25)*0.25)+1)*0.9165)/10,0)*10</f>
        <v>1060</v>
      </c>
    </row>
    <row r="194" spans="1:9">
      <c r="A194" s="55"/>
      <c r="B194" s="55"/>
      <c r="C194" s="55"/>
      <c r="D194" s="55"/>
      <c r="E194" s="48" t="s">
        <v>3</v>
      </c>
      <c r="F194" s="48" t="s">
        <v>289</v>
      </c>
      <c r="G194" s="153">
        <f>ROUNDUP((((('Exchange rate'!Eur_per_GBP*('UK-R-Side Tables'!G194/(1+'Exchange rate'!UK_vat_rate))*1.25)-('Exchange rate'!Eur_per_GBP*('UK-R-Side Tables'!G194/(1+'Exchange rate'!UK_vat_rate))*1.25)*0.25)+1)*0.9165)/10,0)*10</f>
        <v>620</v>
      </c>
      <c r="H194" s="153">
        <f>ROUNDUP((((('Exchange rate'!Eur_per_GBP*('UK-R-Side Tables'!H194/(1+'Exchange rate'!UK_vat_rate))*1.25)-('Exchange rate'!Eur_per_GBP*('UK-R-Side Tables'!H194/(1+'Exchange rate'!UK_vat_rate))*1.25)*0.25)+1)*0.9165)/10,0)*10</f>
        <v>930</v>
      </c>
      <c r="I194" s="153">
        <f>ROUNDUP((((('Exchange rate'!Eur_per_GBP*('UK-R-Side Tables'!I194/(1+'Exchange rate'!UK_vat_rate))*1.25)-('Exchange rate'!Eur_per_GBP*('UK-R-Side Tables'!I194/(1+'Exchange rate'!UK_vat_rate))*1.25)*0.25)+1)*0.9165)/10,0)*10</f>
        <v>1140</v>
      </c>
    </row>
    <row r="195" spans="1:9">
      <c r="A195" s="55"/>
      <c r="B195" s="55"/>
      <c r="C195" s="55"/>
      <c r="D195" s="55"/>
      <c r="E195" s="48" t="s">
        <v>4</v>
      </c>
      <c r="F195" s="48" t="s">
        <v>290</v>
      </c>
      <c r="G195" s="153">
        <f>ROUNDUP((((('Exchange rate'!Eur_per_GBP*('UK-R-Side Tables'!G195/(1+'Exchange rate'!UK_vat_rate))*1.25)-('Exchange rate'!Eur_per_GBP*('UK-R-Side Tables'!G195/(1+'Exchange rate'!UK_vat_rate))*1.25)*0.25)+1)*0.9165)/10,0)*10</f>
        <v>700</v>
      </c>
      <c r="H195" s="153">
        <f>ROUNDUP((((('Exchange rate'!Eur_per_GBP*('UK-R-Side Tables'!H195/(1+'Exchange rate'!UK_vat_rate))*1.25)-('Exchange rate'!Eur_per_GBP*('UK-R-Side Tables'!H195/(1+'Exchange rate'!UK_vat_rate))*1.25)*0.25)+1)*0.9165)/10,0)*10</f>
        <v>1000</v>
      </c>
      <c r="I195" s="153">
        <f>ROUNDUP((((('Exchange rate'!Eur_per_GBP*('UK-R-Side Tables'!I195/(1+'Exchange rate'!UK_vat_rate))*1.25)-('Exchange rate'!Eur_per_GBP*('UK-R-Side Tables'!I195/(1+'Exchange rate'!UK_vat_rate))*1.25)*0.25)+1)*0.9165)/10,0)*10</f>
        <v>1240</v>
      </c>
    </row>
    <row r="196" spans="1:9">
      <c r="A196" s="55"/>
      <c r="B196" s="55"/>
      <c r="C196" s="55"/>
      <c r="D196" s="55"/>
      <c r="E196" s="48"/>
      <c r="F196" s="48"/>
      <c r="G196" s="65"/>
      <c r="H196" s="65"/>
      <c r="I196" s="60"/>
    </row>
    <row r="197" spans="1:9">
      <c r="A197" s="55"/>
      <c r="B197" s="55"/>
      <c r="C197" s="55"/>
      <c r="D197" s="55"/>
      <c r="E197" s="48"/>
      <c r="F197" s="48"/>
      <c r="G197" s="60"/>
      <c r="H197" s="60"/>
      <c r="I197" s="60"/>
    </row>
    <row r="198" spans="1:9">
      <c r="A198" s="55"/>
      <c r="B198" s="55"/>
      <c r="C198" s="55"/>
      <c r="D198" s="55"/>
      <c r="E198" s="193" t="s">
        <v>305</v>
      </c>
      <c r="H198" s="61"/>
      <c r="I198" s="62"/>
    </row>
    <row r="199" spans="1:9">
      <c r="A199" s="55"/>
      <c r="B199" s="55"/>
      <c r="C199" s="55"/>
      <c r="D199" s="55"/>
      <c r="E199" s="63"/>
      <c r="F199" s="48"/>
      <c r="G199" s="60"/>
      <c r="H199" s="60"/>
      <c r="I199" s="60"/>
    </row>
    <row r="200" spans="1:9">
      <c r="A200" s="55"/>
      <c r="B200" s="55"/>
      <c r="C200" s="55"/>
      <c r="D200" s="55"/>
      <c r="E200" s="82" t="s">
        <v>634</v>
      </c>
      <c r="F200" s="164"/>
      <c r="G200" s="79"/>
      <c r="H200" s="181">
        <f>ROUNDUP(((('Exchange rate'!Eur_per_GBP*('UK-R-Side Tables'!H200/(1+'Exchange rate'!UK_vat_rate))*1.25*0.9165)+1)/1.59)/10,0)*10</f>
        <v>440</v>
      </c>
      <c r="I200" s="60"/>
    </row>
    <row r="201" spans="1:9">
      <c r="A201" s="55"/>
      <c r="B201" s="55"/>
      <c r="C201" s="55"/>
      <c r="D201" s="55"/>
      <c r="E201" s="23"/>
      <c r="H201" s="153"/>
      <c r="I201" s="60"/>
    </row>
    <row r="202" spans="1:9">
      <c r="A202" s="55"/>
      <c r="B202" s="55"/>
      <c r="C202" s="55"/>
      <c r="D202" s="55"/>
      <c r="E202" s="82" t="s">
        <v>716</v>
      </c>
      <c r="F202" s="164"/>
      <c r="G202" s="79"/>
      <c r="H202" s="181">
        <f>ROUNDUP(((('Exchange rate'!Eur_per_GBP*('UK-R-Side Tables'!H202/(1+'Exchange rate'!UK_vat_rate))*1.25*0.9165)+1)/1.59)/10,0)*10</f>
        <v>440</v>
      </c>
      <c r="I202" s="60"/>
    </row>
    <row r="203" spans="1:9">
      <c r="A203" s="55"/>
      <c r="B203" s="55"/>
      <c r="C203" s="55"/>
      <c r="D203" s="55"/>
      <c r="E203" s="23"/>
      <c r="H203" s="153"/>
      <c r="I203" s="60"/>
    </row>
    <row r="204" spans="1:9">
      <c r="A204" s="55"/>
      <c r="B204" s="55"/>
      <c r="C204" s="55"/>
      <c r="D204" s="55"/>
      <c r="E204" s="82" t="s">
        <v>14</v>
      </c>
      <c r="F204" s="164"/>
      <c r="G204" s="79"/>
      <c r="H204" s="181">
        <f>ROUNDUP(((('Exchange rate'!Eur_per_GBP*('UK-R-Side Tables'!H204/(1+'Exchange rate'!UK_vat_rate))*1.25*0.9165)+1)/1.59)/10,0)*10</f>
        <v>190</v>
      </c>
      <c r="I204" s="60"/>
    </row>
    <row r="205" spans="1:9" ht="37.5">
      <c r="A205" s="39"/>
      <c r="B205" s="25" t="s">
        <v>212</v>
      </c>
      <c r="C205" s="50"/>
      <c r="D205" s="50"/>
      <c r="E205" s="41"/>
      <c r="F205" s="42"/>
      <c r="G205" s="41"/>
      <c r="H205" s="41"/>
      <c r="I205" s="366"/>
    </row>
    <row r="206" spans="1:9" ht="24" customHeight="1">
      <c r="A206" s="32"/>
      <c r="B206" s="32" t="s">
        <v>15</v>
      </c>
      <c r="C206" s="32"/>
      <c r="D206" s="32"/>
      <c r="E206" s="33" t="s">
        <v>0</v>
      </c>
      <c r="F206" s="97" t="s">
        <v>79</v>
      </c>
      <c r="G206" s="34" t="s">
        <v>192</v>
      </c>
      <c r="H206" s="33" t="s">
        <v>39</v>
      </c>
      <c r="I206" s="35" t="s">
        <v>439</v>
      </c>
    </row>
    <row r="207" spans="1:9">
      <c r="A207" s="55"/>
      <c r="B207" s="55"/>
      <c r="C207" s="55"/>
      <c r="D207" s="55"/>
      <c r="E207" s="48"/>
      <c r="F207" s="52" t="s">
        <v>119</v>
      </c>
      <c r="G207" s="48"/>
      <c r="I207" s="220" t="s">
        <v>219</v>
      </c>
    </row>
    <row r="208" spans="1:9">
      <c r="A208" s="55"/>
      <c r="B208" s="55"/>
      <c r="C208" s="55"/>
      <c r="D208" s="55"/>
      <c r="E208" s="48"/>
      <c r="F208" s="48" t="s">
        <v>291</v>
      </c>
      <c r="G208" s="153">
        <f>ROUNDUP((((('Exchange rate'!Eur_per_GBP*('UK-R-Side Tables'!G208/(1+'Exchange rate'!UK_vat_rate))*1.25)-('Exchange rate'!Eur_per_GBP*('UK-R-Side Tables'!G208/(1+'Exchange rate'!UK_vat_rate))*1.25)*0.25)+1)*0.9165)/10,0)*10</f>
        <v>800</v>
      </c>
      <c r="H208" s="153">
        <f>ROUNDUP((((('Exchange rate'!Eur_per_GBP*('UK-R-Side Tables'!H208/(1+'Exchange rate'!UK_vat_rate))*1.25)-('Exchange rate'!Eur_per_GBP*('UK-R-Side Tables'!H208/(1+'Exchange rate'!UK_vat_rate))*1.25)*0.25)+1)*0.9165)/10,0)*10</f>
        <v>1150</v>
      </c>
      <c r="I208" s="153">
        <f>ROUNDUP((((('Exchange rate'!Eur_per_GBP*('UK-R-Side Tables'!I208/(1+'Exchange rate'!UK_vat_rate))*1.25)-('Exchange rate'!Eur_per_GBP*('UK-R-Side Tables'!I208/(1+'Exchange rate'!UK_vat_rate))*1.25)*0.25)+1)*0.9165)/10,0)*10</f>
        <v>1420</v>
      </c>
    </row>
    <row r="209" spans="1:9">
      <c r="A209" s="55"/>
      <c r="B209" s="55"/>
      <c r="C209" s="55"/>
      <c r="D209" s="55"/>
      <c r="E209" s="48"/>
      <c r="F209" s="48"/>
      <c r="G209" s="65"/>
      <c r="H209" s="65"/>
      <c r="I209" s="60"/>
    </row>
    <row r="210" spans="1:9">
      <c r="A210" s="55"/>
      <c r="B210" s="55"/>
      <c r="C210" s="55"/>
      <c r="D210" s="55"/>
      <c r="E210" s="48"/>
      <c r="F210" s="48"/>
      <c r="G210" s="60"/>
      <c r="H210" s="60"/>
      <c r="I210" s="60"/>
    </row>
    <row r="211" spans="1:9">
      <c r="A211" s="55"/>
      <c r="B211" s="55"/>
      <c r="C211" s="55"/>
      <c r="D211" s="55"/>
      <c r="E211" s="193" t="s">
        <v>305</v>
      </c>
      <c r="H211" s="61"/>
      <c r="I211" s="60"/>
    </row>
    <row r="212" spans="1:9">
      <c r="A212" s="55"/>
      <c r="B212" s="55"/>
      <c r="C212" s="55"/>
      <c r="D212" s="55"/>
      <c r="E212" s="63"/>
      <c r="F212" s="48"/>
      <c r="G212" s="60"/>
      <c r="H212" s="60"/>
      <c r="I212" s="60"/>
    </row>
    <row r="213" spans="1:9">
      <c r="A213" s="55"/>
      <c r="B213" s="55"/>
      <c r="C213" s="55"/>
      <c r="D213" s="55"/>
      <c r="E213" s="82" t="s">
        <v>634</v>
      </c>
      <c r="F213" s="164"/>
      <c r="G213" s="79"/>
      <c r="H213" s="181">
        <f>ROUNDUP(((('Exchange rate'!Eur_per_GBP*('UK-R-Side Tables'!H213/(1+'Exchange rate'!UK_vat_rate))*1.25*0.9165)+1)/1.59)/10,0)*10</f>
        <v>440</v>
      </c>
      <c r="I213" s="62"/>
    </row>
    <row r="214" spans="1:9">
      <c r="A214" s="55"/>
      <c r="B214" s="55"/>
      <c r="C214" s="55"/>
      <c r="D214" s="55"/>
      <c r="E214" s="63"/>
      <c r="F214" s="48"/>
      <c r="G214" s="60"/>
      <c r="H214" s="60"/>
      <c r="I214" s="60"/>
    </row>
    <row r="215" spans="1:9">
      <c r="A215" s="55"/>
      <c r="B215" s="55"/>
      <c r="C215" s="55"/>
      <c r="D215" s="55"/>
      <c r="E215" s="179" t="s">
        <v>14</v>
      </c>
      <c r="F215" s="180"/>
      <c r="G215" s="179"/>
      <c r="H215" s="258">
        <f>ROUNDUP(((('Exchange rate'!Eur_per_GBP*('UK-R-Side Tables'!H215/(1+'Exchange rate'!UK_vat_rate))*1.25*0.9165)+1)/1.59)/10,0)*10</f>
        <v>190</v>
      </c>
      <c r="I215" s="60"/>
    </row>
    <row r="216" spans="1:9">
      <c r="A216" s="55"/>
      <c r="B216" s="55"/>
      <c r="C216" s="55"/>
      <c r="D216" s="55"/>
      <c r="E216" s="60"/>
      <c r="F216" s="48"/>
      <c r="G216" s="60"/>
      <c r="H216" s="60"/>
      <c r="I216" s="60"/>
    </row>
    <row r="217" spans="1:9" ht="49.35" customHeight="1">
      <c r="A217" s="39"/>
      <c r="B217" s="354" t="s">
        <v>315</v>
      </c>
      <c r="C217" s="358"/>
      <c r="D217" s="50"/>
      <c r="E217" s="41"/>
      <c r="F217" s="42"/>
      <c r="G217" s="41"/>
      <c r="H217" s="41"/>
      <c r="I217" s="41"/>
    </row>
    <row r="218" spans="1:9" s="51" customFormat="1" ht="25.35" customHeight="1">
      <c r="A218" s="32"/>
      <c r="B218" s="32" t="s">
        <v>29</v>
      </c>
      <c r="C218" s="32"/>
      <c r="D218" s="32"/>
      <c r="E218" s="33" t="s">
        <v>0</v>
      </c>
      <c r="F218" s="97" t="s">
        <v>79</v>
      </c>
      <c r="G218" s="33" t="s">
        <v>440</v>
      </c>
      <c r="H218" s="123" t="s">
        <v>442</v>
      </c>
      <c r="I218" s="35"/>
    </row>
    <row r="219" spans="1:9">
      <c r="E219" s="16"/>
      <c r="F219" s="52" t="s">
        <v>118</v>
      </c>
      <c r="G219" s="16"/>
      <c r="H219" s="53"/>
      <c r="I219" s="16"/>
    </row>
    <row r="220" spans="1:9">
      <c r="E220" s="16" t="s">
        <v>2</v>
      </c>
      <c r="F220" s="16" t="s">
        <v>73</v>
      </c>
      <c r="G220" s="153">
        <f>ROUNDUP((((('Exchange rate'!Eur_per_GBP*('UK-R-Side Tables'!G220/(1+'Exchange rate'!UK_vat_rate))*1.25)-('Exchange rate'!Eur_per_GBP*('UK-R-Side Tables'!G220/(1+'Exchange rate'!UK_vat_rate))*1.25)*0.25)+1)*0.9165)/10,0)*10</f>
        <v>670</v>
      </c>
      <c r="H220" s="153">
        <f>ROUNDUP((((('Exchange rate'!Eur_per_GBP*('UK-R-Side Tables'!H220/(1+'Exchange rate'!UK_vat_rate))*1.25)-('Exchange rate'!Eur_per_GBP*('UK-R-Side Tables'!H220/(1+'Exchange rate'!UK_vat_rate))*1.25)*0.25)+1)*0.9165)/10,0)*10</f>
        <v>990</v>
      </c>
      <c r="I220" s="18"/>
    </row>
    <row r="221" spans="1:9">
      <c r="E221" s="16" t="s">
        <v>3</v>
      </c>
      <c r="F221" s="16" t="s">
        <v>74</v>
      </c>
      <c r="G221" s="153">
        <f>ROUNDUP((((('Exchange rate'!Eur_per_GBP*('UK-R-Side Tables'!G221/(1+'Exchange rate'!UK_vat_rate))*1.25)-('Exchange rate'!Eur_per_GBP*('UK-R-Side Tables'!G221/(1+'Exchange rate'!UK_vat_rate))*1.25)*0.25)+1)*0.9165)/10,0)*10</f>
        <v>1040</v>
      </c>
      <c r="H221" s="153">
        <f>ROUNDUP((((('Exchange rate'!Eur_per_GBP*('UK-R-Side Tables'!H221/(1+'Exchange rate'!UK_vat_rate))*1.25)-('Exchange rate'!Eur_per_GBP*('UK-R-Side Tables'!H221/(1+'Exchange rate'!UK_vat_rate))*1.25)*0.25)+1)*0.9165)/10,0)*10</f>
        <v>1540</v>
      </c>
      <c r="I221" s="18"/>
    </row>
    <row r="222" spans="1:9">
      <c r="E222" s="16" t="s">
        <v>4</v>
      </c>
      <c r="F222" s="16" t="s">
        <v>75</v>
      </c>
      <c r="G222" s="153">
        <f>ROUNDUP((((('Exchange rate'!Eur_per_GBP*('UK-R-Side Tables'!G222/(1+'Exchange rate'!UK_vat_rate))*1.25)-('Exchange rate'!Eur_per_GBP*('UK-R-Side Tables'!G222/(1+'Exchange rate'!UK_vat_rate))*1.25)*0.25)+1)*0.9165)/10,0)*10</f>
        <v>1480</v>
      </c>
      <c r="H222" s="153">
        <f>ROUNDUP((((('Exchange rate'!Eur_per_GBP*('UK-R-Side Tables'!H222/(1+'Exchange rate'!UK_vat_rate))*1.25)-('Exchange rate'!Eur_per_GBP*('UK-R-Side Tables'!H222/(1+'Exchange rate'!UK_vat_rate))*1.25)*0.25)+1)*0.9165)/10,0)*10</f>
        <v>2220</v>
      </c>
      <c r="I222" s="18"/>
    </row>
    <row r="223" spans="1:9">
      <c r="E223" s="16"/>
      <c r="F223" s="16"/>
      <c r="G223" s="45"/>
      <c r="H223" s="45"/>
      <c r="I223" s="18"/>
    </row>
    <row r="224" spans="1:9">
      <c r="F224" s="16"/>
      <c r="G224" s="20"/>
      <c r="H224" s="20"/>
      <c r="I224" s="44"/>
    </row>
    <row r="225" spans="1:9">
      <c r="E225" s="176" t="s">
        <v>22</v>
      </c>
    </row>
    <row r="226" spans="1:9">
      <c r="E226" s="114"/>
    </row>
    <row r="227" spans="1:9">
      <c r="I227" s="45"/>
    </row>
    <row r="228" spans="1:9">
      <c r="E228" s="82" t="s">
        <v>14</v>
      </c>
      <c r="F228" s="164"/>
      <c r="G228" s="79"/>
      <c r="H228" s="181">
        <f>ROUNDUP(((('Exchange rate'!Eur_per_GBP*('UK-R-Side Tables'!H228/(1+'Exchange rate'!UK_vat_rate))*1.25*0.9165)+1)/1.59)/10,0)*10</f>
        <v>250</v>
      </c>
      <c r="I228" s="45"/>
    </row>
    <row r="229" spans="1:9" ht="72.75" customHeight="1">
      <c r="E229" s="114"/>
      <c r="I229" s="45"/>
    </row>
    <row r="230" spans="1:9" s="51" customFormat="1" ht="25.35" customHeight="1">
      <c r="A230" s="32"/>
      <c r="B230" s="32" t="s">
        <v>15</v>
      </c>
      <c r="C230" s="32"/>
      <c r="D230" s="32"/>
      <c r="E230" s="33" t="s">
        <v>0</v>
      </c>
      <c r="F230" s="97" t="s">
        <v>79</v>
      </c>
      <c r="G230" s="123" t="s">
        <v>440</v>
      </c>
      <c r="H230" s="33" t="s">
        <v>441</v>
      </c>
      <c r="I230" s="38"/>
    </row>
    <row r="231" spans="1:9">
      <c r="E231" s="16"/>
      <c r="F231" s="52" t="s">
        <v>118</v>
      </c>
      <c r="G231" s="16"/>
      <c r="H231" s="53"/>
      <c r="I231" s="16"/>
    </row>
    <row r="232" spans="1:9">
      <c r="E232" s="16" t="s">
        <v>2</v>
      </c>
      <c r="F232" s="16" t="s">
        <v>70</v>
      </c>
      <c r="G232" s="153">
        <f>ROUNDUP((((('Exchange rate'!Eur_per_GBP*('UK-R-Side Tables'!G232/(1+'Exchange rate'!UK_vat_rate))*1.25)-('Exchange rate'!Eur_per_GBP*('UK-R-Side Tables'!G232/(1+'Exchange rate'!UK_vat_rate))*1.25)*0.25)+1)*0.9165)/10,0)*10</f>
        <v>740</v>
      </c>
      <c r="H232" s="153">
        <f>ROUNDUP((((('Exchange rate'!Eur_per_GBP*('UK-R-Side Tables'!H232/(1+'Exchange rate'!UK_vat_rate))*1.25)-('Exchange rate'!Eur_per_GBP*('UK-R-Side Tables'!H232/(1+'Exchange rate'!UK_vat_rate))*1.25)*0.25)+1)*0.9165)/10,0)*10</f>
        <v>1120</v>
      </c>
      <c r="I232" s="58"/>
    </row>
    <row r="233" spans="1:9">
      <c r="E233" s="16" t="s">
        <v>3</v>
      </c>
      <c r="F233" s="16" t="s">
        <v>71</v>
      </c>
      <c r="G233" s="153">
        <f>ROUNDUP((((('Exchange rate'!Eur_per_GBP*('UK-R-Side Tables'!G233/(1+'Exchange rate'!UK_vat_rate))*1.25)-('Exchange rate'!Eur_per_GBP*('UK-R-Side Tables'!G233/(1+'Exchange rate'!UK_vat_rate))*1.25)*0.25)+1)*0.9165)/10,0)*10</f>
        <v>1170</v>
      </c>
      <c r="H233" s="153">
        <f>ROUNDUP((((('Exchange rate'!Eur_per_GBP*('UK-R-Side Tables'!H233/(1+'Exchange rate'!UK_vat_rate))*1.25)-('Exchange rate'!Eur_per_GBP*('UK-R-Side Tables'!H233/(1+'Exchange rate'!UK_vat_rate))*1.25)*0.25)+1)*0.9165)/10,0)*10</f>
        <v>1750</v>
      </c>
      <c r="I233" s="58"/>
    </row>
    <row r="234" spans="1:9">
      <c r="E234" s="16" t="s">
        <v>4</v>
      </c>
      <c r="F234" s="16" t="s">
        <v>72</v>
      </c>
      <c r="G234" s="153">
        <f>ROUNDUP((((('Exchange rate'!Eur_per_GBP*('UK-R-Side Tables'!G234/(1+'Exchange rate'!UK_vat_rate))*1.25)-('Exchange rate'!Eur_per_GBP*('UK-R-Side Tables'!G234/(1+'Exchange rate'!UK_vat_rate))*1.25)*0.25)+1)*0.9165)/10,0)*10</f>
        <v>1670</v>
      </c>
      <c r="H234" s="153">
        <f>ROUNDUP((((('Exchange rate'!Eur_per_GBP*('UK-R-Side Tables'!H234/(1+'Exchange rate'!UK_vat_rate))*1.25)-('Exchange rate'!Eur_per_GBP*('UK-R-Side Tables'!H234/(1+'Exchange rate'!UK_vat_rate))*1.25)*0.25)+1)*0.9165)/10,0)*10</f>
        <v>2520</v>
      </c>
      <c r="I234" s="58"/>
    </row>
    <row r="235" spans="1:9">
      <c r="E235" s="16"/>
    </row>
    <row r="236" spans="1:9">
      <c r="F236" s="16"/>
      <c r="G236" s="20"/>
      <c r="H236" s="20"/>
      <c r="I236" s="44"/>
    </row>
    <row r="237" spans="1:9">
      <c r="E237" s="176" t="s">
        <v>22</v>
      </c>
    </row>
    <row r="238" spans="1:9">
      <c r="E238" s="114"/>
    </row>
    <row r="239" spans="1:9">
      <c r="I239" s="45"/>
    </row>
    <row r="240" spans="1:9">
      <c r="E240" s="82" t="s">
        <v>14</v>
      </c>
      <c r="F240" s="164"/>
      <c r="G240" s="79"/>
      <c r="H240" s="181">
        <f>ROUNDUP(((('Exchange rate'!Eur_per_GBP*('UK-R-Side Tables'!H240/(1+'Exchange rate'!UK_vat_rate))*1.25*0.9165)+1)/1.59)/10,0)*10</f>
        <v>250</v>
      </c>
      <c r="I240" s="45"/>
    </row>
    <row r="241" spans="1:9">
      <c r="E241" s="114"/>
      <c r="I241" s="45"/>
    </row>
    <row r="242" spans="1:9">
      <c r="E242" s="128"/>
      <c r="I242" s="45"/>
    </row>
    <row r="243" spans="1:9">
      <c r="E243" s="24"/>
      <c r="I243" s="45"/>
    </row>
    <row r="244" spans="1:9" ht="49.35" customHeight="1">
      <c r="A244" s="39"/>
      <c r="B244" s="25" t="s">
        <v>213</v>
      </c>
      <c r="C244" s="50"/>
      <c r="D244" s="50"/>
      <c r="E244" s="41"/>
      <c r="F244" s="42"/>
      <c r="G244" s="41"/>
      <c r="H244" s="41"/>
      <c r="I244" s="41"/>
    </row>
    <row r="245" spans="1:9" s="51" customFormat="1" ht="25.35" customHeight="1">
      <c r="A245" s="32"/>
      <c r="B245" s="32" t="s">
        <v>15</v>
      </c>
      <c r="C245" s="32"/>
      <c r="D245" s="32"/>
      <c r="E245" s="33" t="s">
        <v>0</v>
      </c>
      <c r="F245" s="97" t="s">
        <v>79</v>
      </c>
      <c r="G245" s="34" t="s">
        <v>346</v>
      </c>
      <c r="H245" s="38"/>
      <c r="I245" s="38"/>
    </row>
    <row r="246" spans="1:9">
      <c r="A246" s="55"/>
      <c r="B246" s="55"/>
      <c r="C246" s="55"/>
      <c r="D246" s="55"/>
      <c r="E246" s="16"/>
      <c r="F246" s="52" t="s">
        <v>218</v>
      </c>
      <c r="G246" s="46"/>
      <c r="H246" s="53"/>
      <c r="I246" s="46"/>
    </row>
    <row r="247" spans="1:9">
      <c r="A247" s="55"/>
      <c r="B247" s="55"/>
      <c r="C247" s="55"/>
      <c r="D247" s="55"/>
      <c r="E247" s="16" t="s">
        <v>2</v>
      </c>
      <c r="F247" s="16" t="s">
        <v>70</v>
      </c>
      <c r="G247" s="153">
        <f>ROUNDUP((((('Exchange rate'!Eur_per_GBP*('UK-R-Side Tables'!G245/(1+'Exchange rate'!UK_vat_rate))*1.25)-('Exchange rate'!Eur_per_GBP*('UK-R-Side Tables'!G245/(1+'Exchange rate'!UK_vat_rate))*1.25)*0.25)+1)*0.9165)/10,0)*10</f>
        <v>1150</v>
      </c>
      <c r="H247" s="47"/>
      <c r="I247" s="55"/>
    </row>
    <row r="248" spans="1:9">
      <c r="A248" s="55"/>
      <c r="B248" s="55"/>
      <c r="C248" s="55"/>
      <c r="D248" s="55"/>
      <c r="E248" s="16" t="s">
        <v>3</v>
      </c>
      <c r="F248" s="16" t="s">
        <v>71</v>
      </c>
      <c r="G248" s="153">
        <f>ROUNDUP((((('Exchange rate'!Eur_per_GBP*('UK-R-Side Tables'!G246/(1+'Exchange rate'!UK_vat_rate))*1.25)-('Exchange rate'!Eur_per_GBP*('UK-R-Side Tables'!G246/(1+'Exchange rate'!UK_vat_rate))*1.25)*0.25)+1)*0.9165)/10,0)*10</f>
        <v>1280</v>
      </c>
      <c r="H248" s="47"/>
      <c r="I248" s="55"/>
    </row>
    <row r="249" spans="1:9">
      <c r="A249" s="55"/>
      <c r="B249" s="55"/>
      <c r="C249" s="55"/>
      <c r="D249" s="55"/>
      <c r="E249" s="16"/>
      <c r="F249" s="16"/>
      <c r="G249" s="45"/>
      <c r="H249" s="47"/>
      <c r="I249" s="55"/>
    </row>
    <row r="250" spans="1:9">
      <c r="A250" s="55"/>
      <c r="B250" s="55"/>
      <c r="C250" s="55"/>
      <c r="D250" s="55"/>
      <c r="E250" s="46"/>
      <c r="F250" s="46"/>
      <c r="G250" s="47"/>
      <c r="H250" s="47"/>
      <c r="I250" s="55"/>
    </row>
    <row r="251" spans="1:9">
      <c r="A251" s="55"/>
      <c r="B251" s="55"/>
      <c r="C251" s="55"/>
      <c r="D251" s="55"/>
      <c r="E251" s="176" t="s">
        <v>22</v>
      </c>
      <c r="F251" s="46"/>
      <c r="G251" s="55"/>
      <c r="H251" s="55"/>
      <c r="I251" s="55"/>
    </row>
    <row r="252" spans="1:9">
      <c r="A252" s="55"/>
      <c r="B252" s="55"/>
      <c r="C252" s="55"/>
      <c r="D252" s="55"/>
      <c r="E252" s="114"/>
      <c r="F252" s="46"/>
      <c r="G252" s="56"/>
      <c r="H252" s="56"/>
      <c r="I252" s="257"/>
    </row>
    <row r="253" spans="1:9">
      <c r="A253" s="55"/>
      <c r="B253" s="55"/>
      <c r="C253" s="55"/>
      <c r="D253" s="55"/>
      <c r="I253" s="55"/>
    </row>
    <row r="254" spans="1:9">
      <c r="A254" s="55"/>
      <c r="B254" s="55"/>
      <c r="C254" s="55"/>
      <c r="D254" s="55"/>
      <c r="E254" s="82" t="s">
        <v>21</v>
      </c>
      <c r="F254" s="185"/>
      <c r="G254" s="188"/>
      <c r="H254" s="181">
        <f>ROUNDUP(((('Exchange rate'!Eur_per_GBP*('UK-R-Side Tables'!H252/(1+'Exchange rate'!UK_vat_rate))*1.25*0.9165)+1)/1.59)/10,0)*10</f>
        <v>350</v>
      </c>
      <c r="I254" s="55"/>
    </row>
    <row r="255" spans="1:9">
      <c r="A255" s="55"/>
      <c r="B255" s="55"/>
      <c r="C255" s="55"/>
      <c r="D255" s="55"/>
      <c r="E255" s="114"/>
      <c r="F255" s="46"/>
      <c r="G255" s="55"/>
      <c r="H255" s="55"/>
      <c r="I255" s="55"/>
    </row>
    <row r="256" spans="1:9" ht="37.5">
      <c r="A256" s="39"/>
      <c r="B256" s="422" t="s">
        <v>615</v>
      </c>
      <c r="C256" s="50"/>
      <c r="D256" s="50"/>
      <c r="E256" s="41"/>
      <c r="F256" s="42"/>
      <c r="G256" s="41"/>
      <c r="H256" s="41"/>
      <c r="I256" s="41"/>
    </row>
    <row r="257" spans="1:9">
      <c r="A257" s="32"/>
      <c r="B257" s="32" t="s">
        <v>15</v>
      </c>
      <c r="C257" s="32"/>
      <c r="D257" s="32"/>
      <c r="E257" s="33" t="s">
        <v>0</v>
      </c>
      <c r="F257" s="97" t="s">
        <v>79</v>
      </c>
      <c r="G257" s="34" t="s">
        <v>346</v>
      </c>
      <c r="H257" s="38"/>
      <c r="I257" s="38"/>
    </row>
    <row r="258" spans="1:9">
      <c r="A258" s="55"/>
      <c r="B258" s="55"/>
      <c r="C258" s="55"/>
      <c r="D258" s="55"/>
      <c r="E258" s="16"/>
      <c r="F258" s="52" t="s">
        <v>120</v>
      </c>
      <c r="G258" s="46"/>
      <c r="H258" s="53"/>
      <c r="I258" s="46"/>
    </row>
    <row r="259" spans="1:9">
      <c r="A259" s="55"/>
      <c r="B259" s="55"/>
      <c r="C259" s="55"/>
      <c r="D259" s="55"/>
      <c r="E259" s="16" t="s">
        <v>3</v>
      </c>
      <c r="F259" s="16" t="s">
        <v>612</v>
      </c>
      <c r="G259" s="153">
        <f>ROUNDUP((((('Exchange rate'!Eur_per_GBP*('UK-R-Side Tables'!G261/(1+'Exchange rate'!UK_vat_rate))*1.25)-('Exchange rate'!Eur_per_GBP*('UK-R-Side Tables'!G261/(1+'Exchange rate'!UK_vat_rate))*1.25)*0.25)+1)*0.9165)/10,0)*10</f>
        <v>2570</v>
      </c>
      <c r="H259" s="47"/>
      <c r="I259" s="55"/>
    </row>
    <row r="260" spans="1:9">
      <c r="A260" s="55"/>
      <c r="B260" s="55"/>
      <c r="C260" s="55"/>
      <c r="D260" s="55"/>
      <c r="E260" s="16"/>
      <c r="F260" s="16"/>
      <c r="G260" s="153"/>
      <c r="H260" s="47"/>
      <c r="I260" s="55"/>
    </row>
    <row r="261" spans="1:9">
      <c r="A261" s="55"/>
      <c r="B261" s="55"/>
      <c r="C261" s="55"/>
      <c r="D261" s="55"/>
      <c r="E261" s="16"/>
      <c r="F261" s="16"/>
      <c r="G261" s="45"/>
      <c r="H261" s="47"/>
      <c r="I261" s="55"/>
    </row>
    <row r="262" spans="1:9">
      <c r="A262" s="55"/>
      <c r="B262" s="55"/>
      <c r="C262" s="55"/>
      <c r="D262" s="55"/>
      <c r="E262" s="46"/>
      <c r="F262" s="46"/>
      <c r="G262" s="47"/>
      <c r="H262" s="47"/>
      <c r="I262" s="55"/>
    </row>
    <row r="263" spans="1:9">
      <c r="A263" s="55"/>
      <c r="B263" s="55"/>
      <c r="C263" s="55"/>
      <c r="D263" s="55"/>
      <c r="E263" s="176" t="s">
        <v>22</v>
      </c>
      <c r="F263" s="67"/>
      <c r="G263" s="67"/>
      <c r="H263" s="9"/>
      <c r="I263" s="55"/>
    </row>
    <row r="264" spans="1:9">
      <c r="A264" s="55"/>
      <c r="B264" s="55"/>
      <c r="C264" s="55"/>
      <c r="D264" s="55"/>
      <c r="E264" s="169"/>
      <c r="F264" s="67"/>
      <c r="G264" s="67"/>
      <c r="H264" s="9"/>
      <c r="I264" s="257"/>
    </row>
    <row r="265" spans="1:9">
      <c r="A265" s="55"/>
      <c r="B265" s="55"/>
      <c r="C265" s="55"/>
      <c r="D265" s="55"/>
      <c r="E265" s="81" t="s">
        <v>14</v>
      </c>
      <c r="F265" s="160"/>
      <c r="G265" s="160"/>
      <c r="H265" s="181">
        <f>ROUNDUP(((('Exchange rate'!Eur_per_GBP*('UK-R-Side Tables'!H267/(1+'Exchange rate'!UK_vat_rate))*1.25*0.9165)+1)/1.59)/10,0)*10</f>
        <v>390</v>
      </c>
      <c r="I265" s="55"/>
    </row>
    <row r="266" spans="1:9">
      <c r="A266" s="55"/>
      <c r="B266" s="55"/>
      <c r="C266" s="55"/>
      <c r="D266" s="55"/>
      <c r="E266" s="24"/>
      <c r="F266" s="67"/>
      <c r="G266" s="67"/>
      <c r="H266" s="143"/>
      <c r="I266" s="55"/>
    </row>
    <row r="267" spans="1:9">
      <c r="A267" s="55"/>
      <c r="B267" s="55"/>
      <c r="C267" s="55"/>
      <c r="D267" s="55"/>
      <c r="E267" s="24" t="s">
        <v>544</v>
      </c>
      <c r="F267" s="67"/>
      <c r="G267" s="67"/>
      <c r="H267" s="153"/>
      <c r="I267" s="55"/>
    </row>
    <row r="268" spans="1:9">
      <c r="A268" s="55"/>
      <c r="B268" s="55"/>
      <c r="C268" s="55"/>
      <c r="D268" s="55"/>
      <c r="E268" s="81" t="s">
        <v>630</v>
      </c>
      <c r="F268" s="185"/>
      <c r="G268" s="188"/>
      <c r="H268" s="181">
        <f>ROUNDUP(((('Exchange rate'!Eur_per_GBP*('UK-R-Side Tables'!H270/(1+'Exchange rate'!UK_vat_rate))*1.25*0.9165)+1)/1.59)/10,0)*10</f>
        <v>860</v>
      </c>
      <c r="I268" s="55"/>
    </row>
    <row r="269" spans="1:9">
      <c r="A269" s="55"/>
      <c r="B269" s="55"/>
      <c r="C269" s="55"/>
      <c r="D269" s="55"/>
      <c r="E269" s="128"/>
      <c r="F269" s="46"/>
      <c r="G269" s="55"/>
      <c r="H269" s="55"/>
      <c r="I269" s="55"/>
    </row>
    <row r="270" spans="1:9">
      <c r="A270" s="55"/>
      <c r="B270" s="55"/>
      <c r="C270" s="55"/>
      <c r="D270" s="55"/>
      <c r="E270" s="128"/>
      <c r="F270" s="46"/>
      <c r="G270" s="55"/>
      <c r="H270" s="55"/>
      <c r="I270" s="55"/>
    </row>
    <row r="271" spans="1:9">
      <c r="A271" s="55"/>
      <c r="B271" s="55"/>
      <c r="C271" s="55"/>
      <c r="D271" s="55"/>
      <c r="E271" s="128"/>
      <c r="F271" s="46"/>
      <c r="G271" s="55"/>
      <c r="H271" s="55"/>
      <c r="I271" s="55"/>
    </row>
    <row r="272" spans="1:9">
      <c r="A272" s="55"/>
      <c r="B272" s="55"/>
      <c r="C272" s="55"/>
      <c r="D272" s="55"/>
      <c r="E272" s="128"/>
      <c r="F272" s="46"/>
      <c r="G272" s="55"/>
      <c r="H272" s="55"/>
      <c r="I272" s="55"/>
    </row>
    <row r="273" spans="1:9">
      <c r="A273" s="55"/>
      <c r="B273" s="55"/>
      <c r="C273" s="55"/>
      <c r="D273" s="55"/>
      <c r="E273" s="128"/>
      <c r="F273" s="46"/>
      <c r="G273" s="55"/>
      <c r="H273" s="55"/>
      <c r="I273" s="55"/>
    </row>
    <row r="274" spans="1:9" ht="37.5">
      <c r="A274" s="39"/>
      <c r="B274" s="422" t="s">
        <v>530</v>
      </c>
      <c r="C274" s="50"/>
      <c r="D274" s="50"/>
      <c r="E274" s="41"/>
      <c r="F274" s="42"/>
      <c r="G274" s="41"/>
      <c r="H274" s="41"/>
      <c r="I274" s="41"/>
    </row>
    <row r="275" spans="1:9">
      <c r="A275" s="32"/>
      <c r="B275" s="32" t="s">
        <v>15</v>
      </c>
      <c r="C275" s="32"/>
      <c r="D275" s="32"/>
      <c r="E275" s="33" t="s">
        <v>0</v>
      </c>
      <c r="F275" s="97" t="s">
        <v>79</v>
      </c>
      <c r="G275" s="34" t="s">
        <v>529</v>
      </c>
      <c r="H275" s="38"/>
      <c r="I275" s="38"/>
    </row>
    <row r="276" spans="1:9">
      <c r="A276" s="55"/>
      <c r="B276" s="55"/>
      <c r="C276" s="55"/>
      <c r="D276" s="55"/>
      <c r="E276" s="16"/>
      <c r="F276" s="52" t="s">
        <v>223</v>
      </c>
      <c r="G276" s="46"/>
      <c r="H276" s="53"/>
      <c r="I276" s="46"/>
    </row>
    <row r="277" spans="1:9">
      <c r="A277" s="55"/>
      <c r="B277" s="55"/>
      <c r="C277" s="55"/>
      <c r="D277" s="55"/>
      <c r="E277" s="16"/>
      <c r="F277" s="16" t="s">
        <v>528</v>
      </c>
      <c r="G277" s="153">
        <f>ROUNDUP((((('Exchange rate'!Eur_per_GBP*('UK-R-Side Tables'!G279/(1+'Exchange rate'!UK_vat_rate))*1.25)-('Exchange rate'!Eur_per_GBP*('UK-R-Side Tables'!G279/(1+'Exchange rate'!UK_vat_rate))*1.25)*0.25)+1)*0.9165)/10,0)*10</f>
        <v>2540</v>
      </c>
      <c r="H277" s="47"/>
      <c r="I277" s="55"/>
    </row>
    <row r="278" spans="1:9">
      <c r="A278" s="55"/>
      <c r="B278" s="55"/>
      <c r="C278" s="55"/>
      <c r="D278" s="55"/>
      <c r="E278" s="16"/>
      <c r="F278" s="16"/>
      <c r="G278" s="45"/>
      <c r="H278" s="47"/>
      <c r="I278" s="55"/>
    </row>
    <row r="279" spans="1:9">
      <c r="A279" s="55"/>
      <c r="B279" s="55"/>
      <c r="C279" s="55"/>
      <c r="D279" s="55"/>
      <c r="E279" s="16"/>
      <c r="F279" s="16"/>
      <c r="G279" s="45"/>
      <c r="H279" s="47"/>
      <c r="I279" s="55"/>
    </row>
    <row r="280" spans="1:9">
      <c r="A280" s="55"/>
      <c r="B280" s="55"/>
      <c r="C280" s="55"/>
      <c r="D280" s="55"/>
      <c r="E280" s="46"/>
      <c r="F280" s="46"/>
      <c r="G280" s="47"/>
      <c r="H280" s="47"/>
      <c r="I280" s="55"/>
    </row>
    <row r="281" spans="1:9">
      <c r="A281" s="55"/>
      <c r="B281" s="55"/>
      <c r="C281" s="55"/>
      <c r="D281" s="55"/>
      <c r="E281" s="176" t="s">
        <v>22</v>
      </c>
      <c r="F281" s="67"/>
      <c r="G281" s="67"/>
      <c r="H281" s="9"/>
      <c r="I281" s="55"/>
    </row>
    <row r="282" spans="1:9">
      <c r="A282" s="55"/>
      <c r="B282" s="55"/>
      <c r="C282" s="55"/>
      <c r="D282" s="55"/>
      <c r="E282" s="169"/>
      <c r="F282" s="67"/>
      <c r="G282" s="67"/>
      <c r="H282" s="9"/>
      <c r="I282" s="257"/>
    </row>
    <row r="283" spans="1:9">
      <c r="A283" s="55"/>
      <c r="B283" s="55"/>
      <c r="C283" s="55"/>
      <c r="D283" s="55"/>
      <c r="E283" s="81" t="s">
        <v>14</v>
      </c>
      <c r="F283" s="160"/>
      <c r="G283" s="160"/>
      <c r="H283" s="181">
        <f>ROUNDUP(((('Exchange rate'!Eur_per_GBP*('UK-R-Side Tables'!H285/(1+'Exchange rate'!UK_vat_rate))*1.25*0.9165)+1)/1.59)/10,0)*10</f>
        <v>390</v>
      </c>
      <c r="I283" s="55"/>
    </row>
    <row r="284" spans="1:9">
      <c r="A284" s="55"/>
      <c r="B284" s="55"/>
      <c r="C284" s="55"/>
      <c r="D284" s="55"/>
      <c r="E284" s="24"/>
      <c r="F284" s="67"/>
      <c r="G284" s="67"/>
      <c r="H284" s="143"/>
      <c r="I284" s="55"/>
    </row>
    <row r="285" spans="1:9">
      <c r="A285" s="55"/>
      <c r="B285" s="55"/>
      <c r="C285" s="55"/>
      <c r="D285" s="55"/>
      <c r="E285" s="24" t="s">
        <v>544</v>
      </c>
      <c r="F285" s="67"/>
      <c r="G285" s="67"/>
      <c r="H285" s="153"/>
      <c r="I285" s="55"/>
    </row>
    <row r="286" spans="1:9">
      <c r="A286" s="55"/>
      <c r="B286" s="55"/>
      <c r="C286" s="55"/>
      <c r="D286" s="55"/>
      <c r="E286" s="81" t="s">
        <v>546</v>
      </c>
      <c r="F286" s="185"/>
      <c r="G286" s="188"/>
      <c r="H286" s="181">
        <f>ROUNDUP(((('Exchange rate'!Eur_per_GBP*('UK-R-Side Tables'!H288/(1+'Exchange rate'!UK_vat_rate))*1.25*0.9165)+1)/1.59)/10,0)*10</f>
        <v>860</v>
      </c>
      <c r="I286" s="55"/>
    </row>
    <row r="287" spans="1:9">
      <c r="A287" s="55"/>
      <c r="B287" s="55"/>
      <c r="C287" s="55"/>
      <c r="D287" s="55"/>
      <c r="E287" s="128"/>
      <c r="F287" s="46"/>
      <c r="G287" s="55"/>
      <c r="H287" s="55"/>
      <c r="I287" s="55"/>
    </row>
    <row r="288" spans="1:9" ht="38.25" customHeight="1">
      <c r="A288" s="55"/>
      <c r="B288" s="55"/>
      <c r="C288" s="55"/>
      <c r="D288" s="55"/>
      <c r="E288" s="128"/>
      <c r="F288" s="46"/>
      <c r="G288" s="55"/>
      <c r="H288" s="55"/>
      <c r="I288" s="55"/>
    </row>
    <row r="289" spans="1:9" ht="37.5">
      <c r="A289" s="39"/>
      <c r="B289" s="422" t="s">
        <v>517</v>
      </c>
      <c r="C289" s="50"/>
      <c r="D289" s="50"/>
      <c r="E289" s="41"/>
      <c r="F289" s="42"/>
      <c r="G289" s="41"/>
      <c r="H289" s="41"/>
      <c r="I289" s="41"/>
    </row>
    <row r="290" spans="1:9">
      <c r="A290" s="32"/>
      <c r="B290" s="32" t="s">
        <v>15</v>
      </c>
      <c r="C290" s="32"/>
      <c r="D290" s="32"/>
      <c r="E290" s="33" t="s">
        <v>0</v>
      </c>
      <c r="F290" s="97" t="s">
        <v>79</v>
      </c>
      <c r="G290" s="34" t="s">
        <v>346</v>
      </c>
      <c r="H290" s="38"/>
      <c r="I290" s="38"/>
    </row>
    <row r="291" spans="1:9">
      <c r="A291" s="55"/>
      <c r="B291" s="55"/>
      <c r="C291" s="55"/>
      <c r="D291" s="55"/>
      <c r="E291" s="16"/>
      <c r="F291" s="52" t="s">
        <v>120</v>
      </c>
      <c r="G291" s="46"/>
      <c r="H291" s="53"/>
      <c r="I291" s="46"/>
    </row>
    <row r="292" spans="1:9">
      <c r="A292" s="55"/>
      <c r="B292" s="55"/>
      <c r="C292" s="55"/>
      <c r="D292" s="55"/>
      <c r="E292" s="16" t="s">
        <v>2</v>
      </c>
      <c r="F292" s="16" t="s">
        <v>533</v>
      </c>
      <c r="G292" s="153">
        <f>ROUNDUP((((('Exchange rate'!Eur_per_GBP*('UK-R-Side Tables'!G294/(1+'Exchange rate'!UK_vat_rate))*1.25)-('Exchange rate'!Eur_per_GBP*('UK-R-Side Tables'!G294/(1+'Exchange rate'!UK_vat_rate))*1.25)*0.25)+1)*0.9165)/10,0)*10</f>
        <v>2050</v>
      </c>
      <c r="H292" s="47"/>
      <c r="I292" s="55"/>
    </row>
    <row r="293" spans="1:9">
      <c r="A293" s="55"/>
      <c r="B293" s="55"/>
      <c r="C293" s="55"/>
      <c r="D293" s="55"/>
      <c r="E293" s="16" t="s">
        <v>3</v>
      </c>
      <c r="F293" s="16" t="s">
        <v>534</v>
      </c>
      <c r="G293" s="153">
        <f>ROUNDUP((((('Exchange rate'!Eur_per_GBP*('UK-R-Side Tables'!G295/(1+'Exchange rate'!UK_vat_rate))*1.25)-('Exchange rate'!Eur_per_GBP*('UK-R-Side Tables'!G295/(1+'Exchange rate'!UK_vat_rate))*1.25)*0.25)+1)*0.9165)/10,0)*10</f>
        <v>2490</v>
      </c>
      <c r="H293" s="47"/>
      <c r="I293" s="55"/>
    </row>
    <row r="294" spans="1:9">
      <c r="A294" s="55"/>
      <c r="B294" s="55"/>
      <c r="C294" s="55"/>
      <c r="D294" s="55"/>
      <c r="E294" s="16"/>
      <c r="F294" s="16"/>
      <c r="G294" s="45"/>
      <c r="H294" s="47"/>
      <c r="I294" s="55"/>
    </row>
    <row r="295" spans="1:9">
      <c r="A295" s="55"/>
      <c r="B295" s="55"/>
      <c r="C295" s="55"/>
      <c r="D295" s="55"/>
      <c r="E295" s="46"/>
      <c r="F295" s="46"/>
      <c r="G295" s="47"/>
      <c r="H295" s="47"/>
      <c r="I295" s="55"/>
    </row>
    <row r="296" spans="1:9">
      <c r="A296" s="55"/>
      <c r="B296" s="55"/>
      <c r="C296" s="55"/>
      <c r="D296" s="55"/>
      <c r="E296" s="176" t="s">
        <v>22</v>
      </c>
      <c r="F296" s="67"/>
      <c r="G296" s="67"/>
      <c r="H296" s="9"/>
      <c r="I296" s="55"/>
    </row>
    <row r="297" spans="1:9">
      <c r="A297" s="55"/>
      <c r="B297" s="55"/>
      <c r="C297" s="55"/>
      <c r="D297" s="55"/>
      <c r="E297" s="169"/>
      <c r="F297" s="67"/>
      <c r="G297" s="67"/>
      <c r="H297" s="9"/>
      <c r="I297" s="257"/>
    </row>
    <row r="298" spans="1:9">
      <c r="A298" s="55"/>
      <c r="B298" s="55"/>
      <c r="C298" s="55"/>
      <c r="D298" s="55"/>
      <c r="E298" s="81" t="s">
        <v>14</v>
      </c>
      <c r="F298" s="160"/>
      <c r="G298" s="160"/>
      <c r="H298" s="181">
        <f>ROUNDUP(((('Exchange rate'!Eur_per_GBP*('UK-R-Side Tables'!H300/(1+'Exchange rate'!UK_vat_rate))*1.25*0.9165)+1)/1.59)/10,0)*10</f>
        <v>390</v>
      </c>
      <c r="I298" s="55"/>
    </row>
    <row r="299" spans="1:9">
      <c r="A299" s="55"/>
      <c r="B299" s="55"/>
      <c r="C299" s="55"/>
      <c r="D299" s="55"/>
      <c r="E299" s="24"/>
      <c r="F299" s="67"/>
      <c r="G299" s="67"/>
      <c r="H299" s="143"/>
      <c r="I299" s="55"/>
    </row>
    <row r="300" spans="1:9">
      <c r="A300" s="55"/>
      <c r="B300" s="55"/>
      <c r="C300" s="55"/>
      <c r="D300" s="55"/>
      <c r="E300" s="24" t="s">
        <v>544</v>
      </c>
      <c r="F300" s="67"/>
      <c r="G300" s="67"/>
      <c r="H300" s="153"/>
      <c r="I300" s="55"/>
    </row>
    <row r="301" spans="1:9">
      <c r="A301" s="55"/>
      <c r="B301" s="55"/>
      <c r="C301" s="55"/>
      <c r="D301" s="55"/>
      <c r="E301" s="81" t="s">
        <v>545</v>
      </c>
      <c r="F301" s="185"/>
      <c r="G301" s="188"/>
      <c r="H301" s="181">
        <f>ROUNDUP(((('Exchange rate'!Eur_per_GBP*('UK-R-Side Tables'!H303/(1+'Exchange rate'!UK_vat_rate))*1.25*0.9165)+1)/1.59)/10,0)*10</f>
        <v>860</v>
      </c>
      <c r="I301" s="55"/>
    </row>
    <row r="302" spans="1:9">
      <c r="A302" s="55"/>
      <c r="B302" s="55"/>
      <c r="C302" s="55"/>
      <c r="D302" s="55"/>
      <c r="E302" s="128"/>
      <c r="F302" s="46"/>
      <c r="G302" s="55"/>
      <c r="H302" s="55"/>
      <c r="I302" s="55"/>
    </row>
    <row r="303" spans="1:9" ht="37.5">
      <c r="A303" s="39"/>
      <c r="B303" s="25" t="s">
        <v>214</v>
      </c>
      <c r="C303" s="50"/>
      <c r="D303" s="50"/>
      <c r="E303" s="41"/>
      <c r="F303" s="42"/>
      <c r="G303" s="41"/>
      <c r="H303" s="41"/>
      <c r="I303" s="41"/>
    </row>
    <row r="304" spans="1:9">
      <c r="A304" s="32"/>
      <c r="B304" s="32" t="s">
        <v>29</v>
      </c>
      <c r="C304" s="32"/>
      <c r="D304" s="32"/>
      <c r="E304" s="33" t="s">
        <v>0</v>
      </c>
      <c r="F304" s="97" t="s">
        <v>79</v>
      </c>
      <c r="G304" s="33" t="s">
        <v>346</v>
      </c>
      <c r="H304" s="355" t="s">
        <v>439</v>
      </c>
      <c r="I304" s="355"/>
    </row>
    <row r="305" spans="1:9">
      <c r="E305" s="16"/>
      <c r="F305" s="52" t="s">
        <v>118</v>
      </c>
      <c r="G305" s="46"/>
      <c r="H305" s="219" t="s">
        <v>219</v>
      </c>
      <c r="I305" s="219"/>
    </row>
    <row r="306" spans="1:9">
      <c r="E306" s="16" t="s">
        <v>2</v>
      </c>
      <c r="F306" s="16" t="s">
        <v>73</v>
      </c>
      <c r="G306" s="153">
        <f>ROUNDUP((((('Exchange rate'!Eur_per_GBP*('UK-R-Side Tables'!G308/(1+'Exchange rate'!UK_vat_rate))*1.25)-('Exchange rate'!Eur_per_GBP*('UK-R-Side Tables'!G308/(1+'Exchange rate'!UK_vat_rate))*1.25)*0.25)+1)*0.9165)/10,0)*10</f>
        <v>670</v>
      </c>
      <c r="H306" s="153">
        <f>ROUNDUP((((('Exchange rate'!Eur_per_GBP*('UK-R-Side Tables'!H308/(1+'Exchange rate'!UK_vat_rate))*1.25)-('Exchange rate'!Eur_per_GBP*('UK-R-Side Tables'!H308/(1+'Exchange rate'!UK_vat_rate))*1.25)*0.25)+1)*0.9165)/10,0)*10</f>
        <v>1110</v>
      </c>
      <c r="I306" s="65"/>
    </row>
    <row r="307" spans="1:9">
      <c r="E307" s="16" t="s">
        <v>3</v>
      </c>
      <c r="F307" s="16" t="s">
        <v>74</v>
      </c>
      <c r="G307" s="153">
        <f>ROUNDUP((((('Exchange rate'!Eur_per_GBP*('UK-R-Side Tables'!G309/(1+'Exchange rate'!UK_vat_rate))*1.25)-('Exchange rate'!Eur_per_GBP*('UK-R-Side Tables'!G309/(1+'Exchange rate'!UK_vat_rate))*1.25)*0.25)+1)*0.9165)/10,0)*10</f>
        <v>1040</v>
      </c>
      <c r="H307" s="153">
        <f>ROUNDUP((((('Exchange rate'!Eur_per_GBP*('UK-R-Side Tables'!H309/(1+'Exchange rate'!UK_vat_rate))*1.25)-('Exchange rate'!Eur_per_GBP*('UK-R-Side Tables'!H309/(1+'Exchange rate'!UK_vat_rate))*1.25)*0.25)+1)*0.9165)/10,0)*10</f>
        <v>1720</v>
      </c>
      <c r="I307" s="65"/>
    </row>
    <row r="308" spans="1:9">
      <c r="E308" s="19" t="s">
        <v>4</v>
      </c>
      <c r="F308" s="16" t="s">
        <v>75</v>
      </c>
      <c r="G308" s="153">
        <f>ROUNDUP((((('Exchange rate'!Eur_per_GBP*('UK-R-Side Tables'!G310/(1+'Exchange rate'!UK_vat_rate))*1.25)-('Exchange rate'!Eur_per_GBP*('UK-R-Side Tables'!G310/(1+'Exchange rate'!UK_vat_rate))*1.25)*0.25)+1)*0.9165)/10,0)*10</f>
        <v>1480</v>
      </c>
      <c r="H308" s="153">
        <f>ROUNDUP((((('Exchange rate'!Eur_per_GBP*('UK-R-Side Tables'!H310/(1+'Exchange rate'!UK_vat_rate))*1.25)-('Exchange rate'!Eur_per_GBP*('UK-R-Side Tables'!H310/(1+'Exchange rate'!UK_vat_rate))*1.25)*0.25)+1)*0.9165)/10,0)*10</f>
        <v>2470</v>
      </c>
      <c r="I308" s="65"/>
    </row>
    <row r="309" spans="1:9">
      <c r="E309" s="19"/>
      <c r="F309" s="16"/>
      <c r="G309" s="45"/>
      <c r="H309" s="45"/>
      <c r="I309" s="44"/>
    </row>
    <row r="310" spans="1:9">
      <c r="E310" s="194"/>
      <c r="F310" s="16"/>
      <c r="G310" s="45"/>
      <c r="H310" s="45"/>
      <c r="I310" s="44"/>
    </row>
    <row r="311" spans="1:9">
      <c r="E311" s="22"/>
      <c r="F311" s="16"/>
      <c r="G311" s="45"/>
      <c r="H311" s="45"/>
      <c r="I311" s="44"/>
    </row>
    <row r="312" spans="1:9">
      <c r="E312" s="176" t="s">
        <v>22</v>
      </c>
    </row>
    <row r="313" spans="1:9">
      <c r="E313" s="114"/>
    </row>
    <row r="314" spans="1:9">
      <c r="I314" s="45"/>
    </row>
    <row r="315" spans="1:9">
      <c r="E315" s="82" t="s">
        <v>21</v>
      </c>
      <c r="F315" s="164"/>
      <c r="G315" s="79"/>
      <c r="H315" s="181">
        <f>ROUNDUP(((('Exchange rate'!Eur_per_GBP*('UK-R-Side Tables'!H317/(1+'Exchange rate'!UK_vat_rate))*1.25*0.9165)+1)/1.59)/10,0)*10</f>
        <v>250</v>
      </c>
      <c r="I315" s="45"/>
    </row>
    <row r="316" spans="1:9" ht="74.25" customHeight="1">
      <c r="E316" s="114"/>
      <c r="I316" s="45"/>
    </row>
    <row r="317" spans="1:9" ht="37.5">
      <c r="A317" s="39"/>
      <c r="B317" s="25" t="s">
        <v>214</v>
      </c>
      <c r="C317" s="50"/>
      <c r="D317" s="50"/>
      <c r="E317" s="41"/>
      <c r="F317" s="42"/>
      <c r="G317" s="41"/>
      <c r="H317" s="41"/>
      <c r="I317" s="41"/>
    </row>
    <row r="318" spans="1:9">
      <c r="A318" s="32"/>
      <c r="B318" s="32" t="s">
        <v>15</v>
      </c>
      <c r="C318" s="32"/>
      <c r="D318" s="32"/>
      <c r="E318" s="36" t="s">
        <v>0</v>
      </c>
      <c r="F318" s="139" t="s">
        <v>79</v>
      </c>
      <c r="G318" s="36" t="s">
        <v>346</v>
      </c>
      <c r="H318" s="355" t="s">
        <v>114</v>
      </c>
      <c r="I318" s="355"/>
    </row>
    <row r="319" spans="1:9">
      <c r="E319" s="16"/>
      <c r="F319" s="52" t="s">
        <v>118</v>
      </c>
      <c r="G319" s="46"/>
      <c r="H319" s="219" t="s">
        <v>219</v>
      </c>
      <c r="I319" s="219"/>
    </row>
    <row r="320" spans="1:9">
      <c r="E320" s="16" t="s">
        <v>2</v>
      </c>
      <c r="F320" s="16" t="s">
        <v>70</v>
      </c>
      <c r="G320" s="153">
        <f>ROUNDUP((((('Exchange rate'!Eur_per_GBP*('UK-R-Side Tables'!G322/(1+'Exchange rate'!UK_vat_rate))*1.25)-('Exchange rate'!Eur_per_GBP*('UK-R-Side Tables'!G322/(1+'Exchange rate'!UK_vat_rate))*1.25)*0.25)+1)*0.9165)/10,0)*10</f>
        <v>780</v>
      </c>
      <c r="H320" s="153">
        <f>ROUNDUP((((('Exchange rate'!Eur_per_GBP*('UK-R-Side Tables'!H322/(1+'Exchange rate'!UK_vat_rate))*1.25)-('Exchange rate'!Eur_per_GBP*('UK-R-Side Tables'!H322/(1+'Exchange rate'!UK_vat_rate))*1.25)*0.25)+1)*0.9165)/10,0)*10</f>
        <v>1380</v>
      </c>
      <c r="I320" s="45"/>
    </row>
    <row r="321" spans="5:9">
      <c r="E321" s="16" t="s">
        <v>3</v>
      </c>
      <c r="F321" s="16" t="s">
        <v>71</v>
      </c>
      <c r="G321" s="153">
        <f>ROUNDUP((((('Exchange rate'!Eur_per_GBP*('UK-R-Side Tables'!G323/(1+'Exchange rate'!UK_vat_rate))*1.25)-('Exchange rate'!Eur_per_GBP*('UK-R-Side Tables'!G323/(1+'Exchange rate'!UK_vat_rate))*1.25)*0.25)+1)*0.9165)/10,0)*10</f>
        <v>1220</v>
      </c>
      <c r="H321" s="153">
        <f>ROUNDUP((((('Exchange rate'!Eur_per_GBP*('UK-R-Side Tables'!H323/(1+'Exchange rate'!UK_vat_rate))*1.25)-('Exchange rate'!Eur_per_GBP*('UK-R-Side Tables'!H323/(1+'Exchange rate'!UK_vat_rate))*1.25)*0.25)+1)*0.9165)/10,0)*10</f>
        <v>2150</v>
      </c>
      <c r="I321" s="45"/>
    </row>
    <row r="322" spans="5:9">
      <c r="E322" s="16" t="s">
        <v>4</v>
      </c>
      <c r="F322" s="16" t="s">
        <v>72</v>
      </c>
      <c r="G322" s="153">
        <f>ROUNDUP((((('Exchange rate'!Eur_per_GBP*('UK-R-Side Tables'!G324/(1+'Exchange rate'!UK_vat_rate))*1.25)-('Exchange rate'!Eur_per_GBP*('UK-R-Side Tables'!G324/(1+'Exchange rate'!UK_vat_rate))*1.25)*0.25)+1)*0.9165)/10,0)*10</f>
        <v>1750</v>
      </c>
      <c r="H322" s="153">
        <f>ROUNDUP((((('Exchange rate'!Eur_per_GBP*('UK-R-Side Tables'!H324/(1+'Exchange rate'!UK_vat_rate))*1.25)-('Exchange rate'!Eur_per_GBP*('UK-R-Side Tables'!H324/(1+'Exchange rate'!UK_vat_rate))*1.25)*0.25)+1)*0.9165)/10,0)*10</f>
        <v>3100</v>
      </c>
      <c r="I322" s="45"/>
    </row>
    <row r="323" spans="5:9">
      <c r="E323" s="16"/>
      <c r="F323" s="16"/>
      <c r="G323" s="45"/>
      <c r="H323" s="45"/>
      <c r="I323" s="45"/>
    </row>
    <row r="324" spans="5:9">
      <c r="E324" s="194"/>
    </row>
    <row r="325" spans="5:9">
      <c r="F325" s="16"/>
      <c r="G325" s="20"/>
      <c r="H325" s="20"/>
      <c r="I325" s="44"/>
    </row>
    <row r="326" spans="5:9">
      <c r="E326" s="176" t="s">
        <v>22</v>
      </c>
    </row>
    <row r="327" spans="5:9">
      <c r="E327" s="114"/>
    </row>
    <row r="328" spans="5:9">
      <c r="I328" s="45"/>
    </row>
    <row r="329" spans="5:9">
      <c r="E329" s="82" t="s">
        <v>21</v>
      </c>
      <c r="F329" s="164"/>
      <c r="G329" s="79"/>
      <c r="H329" s="181">
        <f>ROUNDUP(((('Exchange rate'!Eur_per_GBP*('UK-R-Side Tables'!H329/(1+'Exchange rate'!UK_vat_rate))*1.25*0.9165)+1)/1.59)/10,0)*10</f>
        <v>250</v>
      </c>
    </row>
    <row r="330" spans="5:9">
      <c r="E330" s="114"/>
    </row>
    <row r="331" spans="5:9">
      <c r="E331" s="128"/>
    </row>
    <row r="333" spans="5:9">
      <c r="E333" s="24"/>
      <c r="H333" s="134"/>
    </row>
    <row r="336" spans="5:9">
      <c r="F336" s="14"/>
    </row>
    <row r="373" spans="6:6">
      <c r="F373" s="14"/>
    </row>
    <row r="374" spans="6:6">
      <c r="F374" s="14"/>
    </row>
    <row r="375" spans="6:6">
      <c r="F375" s="14"/>
    </row>
    <row r="376" spans="6:6">
      <c r="F376" s="14"/>
    </row>
    <row r="377" spans="6:6">
      <c r="F377" s="14"/>
    </row>
  </sheetData>
  <mergeCells count="7">
    <mergeCell ref="H137:I137"/>
    <mergeCell ref="H120:I120"/>
    <mergeCell ref="H121:I121"/>
    <mergeCell ref="H136:I136"/>
    <mergeCell ref="A1:I1"/>
    <mergeCell ref="H106:I106"/>
    <mergeCell ref="H107:I107"/>
  </mergeCells>
  <printOptions horizontalCentered="1"/>
  <pageMargins left="0.6692913385826772" right="0.6692913385826772" top="0.79000000000000015" bottom="0.79000000000000015" header="0.39000000000000007" footer="0.39000000000000007"/>
  <pageSetup paperSize="9" scale="38" fitToHeight="5" orientation="portrait" r:id="rId1"/>
  <headerFooter>
    <oddHeader>&amp;L&amp;"Calibri (Body),Regular"&amp;16Tom Faulkner EU Trade Price List - 2022
&amp;R&amp;"Calibri (Body),Regular"&amp;16Cocktail/Side Tables</oddHeader>
    <oddFooter>&amp;R&amp;"Calibri (Body),Regular"&amp;16&amp;P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94A14-40BC-47BC-81E5-C0CCD7658CA3}">
  <sheetPr codeName="Sheet38">
    <tabColor rgb="FFFFC000"/>
  </sheetPr>
  <dimension ref="B1:J375"/>
  <sheetViews>
    <sheetView showGridLines="0" view="pageLayout" topLeftCell="A179" zoomScale="50" zoomScaleNormal="120" zoomScalePageLayoutView="50" workbookViewId="0">
      <selection activeCell="M199" sqref="M199"/>
    </sheetView>
  </sheetViews>
  <sheetFormatPr defaultColWidth="11" defaultRowHeight="26.25"/>
  <cols>
    <col min="1" max="1" width="3.125" style="14" customWidth="1"/>
    <col min="2" max="2" width="14" style="14" bestFit="1" customWidth="1"/>
    <col min="3" max="3" width="22.125" style="14" bestFit="1" customWidth="1"/>
    <col min="4" max="4" width="13" style="14" customWidth="1"/>
    <col min="5" max="5" width="10.625" style="14" customWidth="1"/>
    <col min="6" max="6" width="17.625" style="14" customWidth="1"/>
    <col min="7" max="7" width="23.625" style="19" customWidth="1"/>
    <col min="8" max="8" width="31.125" style="14" customWidth="1"/>
    <col min="9" max="9" width="38" style="14" customWidth="1"/>
    <col min="10" max="10" width="38.625" style="14" customWidth="1"/>
    <col min="11" max="16384" width="11" style="14"/>
  </cols>
  <sheetData>
    <row r="1" spans="2:10" ht="36">
      <c r="B1" s="696" t="s">
        <v>206</v>
      </c>
      <c r="C1" s="696"/>
      <c r="D1" s="696"/>
      <c r="E1" s="696"/>
      <c r="F1" s="696"/>
      <c r="G1" s="696"/>
      <c r="H1" s="696"/>
      <c r="I1" s="696"/>
      <c r="J1" s="696"/>
    </row>
    <row r="2" spans="2:10">
      <c r="B2" s="19"/>
      <c r="C2" s="19"/>
      <c r="D2" s="19"/>
      <c r="E2" s="19"/>
      <c r="F2" s="19"/>
      <c r="H2" s="19"/>
      <c r="I2" s="19"/>
      <c r="J2" s="19"/>
    </row>
    <row r="3" spans="2:10" ht="49.35" customHeight="1">
      <c r="B3" s="25" t="s">
        <v>208</v>
      </c>
      <c r="C3" s="50"/>
      <c r="D3" s="50"/>
      <c r="E3" s="41"/>
      <c r="F3" s="41"/>
      <c r="G3" s="42"/>
      <c r="H3" s="41"/>
      <c r="I3" s="41"/>
      <c r="J3" s="41"/>
    </row>
    <row r="4" spans="2:10" ht="25.35" customHeight="1">
      <c r="B4" s="26" t="s">
        <v>29</v>
      </c>
      <c r="C4" s="26"/>
      <c r="D4" s="26"/>
      <c r="E4" s="28" t="s">
        <v>0</v>
      </c>
      <c r="F4" s="727" t="s">
        <v>94</v>
      </c>
      <c r="G4" s="728"/>
      <c r="H4" s="28" t="s">
        <v>341</v>
      </c>
      <c r="I4" s="266" t="s">
        <v>439</v>
      </c>
      <c r="J4" s="38"/>
    </row>
    <row r="5" spans="2:10">
      <c r="E5" s="16"/>
      <c r="F5" s="429" t="s">
        <v>118</v>
      </c>
      <c r="G5" s="429" t="s">
        <v>175</v>
      </c>
      <c r="H5" s="48"/>
      <c r="I5" s="218" t="s">
        <v>697</v>
      </c>
      <c r="J5" s="16"/>
    </row>
    <row r="6" spans="2:10">
      <c r="E6" s="16" t="s">
        <v>2</v>
      </c>
      <c r="F6" s="431" t="s">
        <v>73</v>
      </c>
      <c r="G6" s="431" t="s">
        <v>176</v>
      </c>
      <c r="H6" s="466">
        <f>ROUNDUP(((USD_per_GBP*('UK-R-Side Tables'!G6/(1+'Exchange rate'!UK_vat_rate)))+1)/10,0)*10</f>
        <v>1060</v>
      </c>
      <c r="I6" s="466">
        <f>ROUNDUP(((USD_per_GBP*('UK-R-Side Tables'!H6/(1+'Exchange rate'!UK_vat_rate)))+1)/10,0)*10</f>
        <v>1650</v>
      </c>
      <c r="J6" s="18"/>
    </row>
    <row r="7" spans="2:10">
      <c r="E7" s="16" t="s">
        <v>3</v>
      </c>
      <c r="F7" s="431" t="s">
        <v>74</v>
      </c>
      <c r="G7" s="431" t="s">
        <v>177</v>
      </c>
      <c r="H7" s="466">
        <f>ROUNDUP(((USD_per_GBP*('UK-R-Side Tables'!G7/(1+'Exchange rate'!UK_vat_rate)))+1)/10,0)*10</f>
        <v>1640</v>
      </c>
      <c r="I7" s="466">
        <f>ROUNDUP(((USD_per_GBP*('UK-R-Side Tables'!H7/(1+'Exchange rate'!UK_vat_rate)))+1)/10,0)*10</f>
        <v>2560</v>
      </c>
      <c r="J7" s="18"/>
    </row>
    <row r="8" spans="2:10">
      <c r="E8" s="16" t="s">
        <v>4</v>
      </c>
      <c r="F8" s="431" t="s">
        <v>75</v>
      </c>
      <c r="G8" s="431" t="s">
        <v>178</v>
      </c>
      <c r="H8" s="466">
        <f>ROUNDUP(((USD_per_GBP*('UK-R-Side Tables'!G8/(1+'Exchange rate'!UK_vat_rate)))+1)/10,0)*10</f>
        <v>2350</v>
      </c>
      <c r="I8" s="466">
        <f>ROUNDUP(((USD_per_GBP*('UK-R-Side Tables'!H8/(1+'Exchange rate'!UK_vat_rate)))+1)/10,0)*10</f>
        <v>3680</v>
      </c>
      <c r="J8" s="18"/>
    </row>
    <row r="9" spans="2:10">
      <c r="E9" s="16"/>
      <c r="F9" s="16"/>
      <c r="G9" s="16"/>
      <c r="H9" s="45"/>
      <c r="I9" s="58"/>
      <c r="J9" s="18"/>
    </row>
    <row r="10" spans="2:10">
      <c r="E10" s="16"/>
      <c r="F10" s="16"/>
      <c r="G10" s="16"/>
      <c r="H10" s="45"/>
      <c r="I10" s="45"/>
      <c r="J10" s="18"/>
    </row>
    <row r="11" spans="2:10">
      <c r="E11" s="16"/>
      <c r="F11" s="16"/>
    </row>
    <row r="12" spans="2:10">
      <c r="E12" s="176" t="s">
        <v>22</v>
      </c>
      <c r="F12" s="176"/>
      <c r="G12" s="16"/>
      <c r="H12" s="20"/>
      <c r="I12" s="20"/>
      <c r="J12" s="44"/>
    </row>
    <row r="13" spans="2:10">
      <c r="E13" s="114"/>
      <c r="F13" s="114"/>
    </row>
    <row r="15" spans="2:10">
      <c r="E15" s="82" t="s">
        <v>14</v>
      </c>
      <c r="F15" s="82"/>
      <c r="G15" s="164"/>
      <c r="H15" s="79"/>
      <c r="I15" s="467">
        <f>ROUNDUP(((USD_per_GBP*('UK-R-Side Tables'!H15/(1+'Exchange rate'!UK_vat_rate)))+1)/10,0)*10</f>
        <v>480</v>
      </c>
    </row>
    <row r="16" spans="2:10">
      <c r="E16" s="114"/>
      <c r="F16" s="114"/>
    </row>
    <row r="17" spans="2:10">
      <c r="J17" s="98"/>
    </row>
    <row r="18" spans="2:10">
      <c r="E18" s="81" t="s">
        <v>78</v>
      </c>
      <c r="F18" s="81"/>
      <c r="G18" s="164"/>
      <c r="H18" s="79"/>
      <c r="I18" s="467">
        <f>ROUNDUP(((USD_per_GBP*('UK-R-Side Tables'!H18/(1+'Exchange rate'!UK_vat_rate)))+1)/10,0)*10</f>
        <v>1250</v>
      </c>
      <c r="J18" s="98"/>
    </row>
    <row r="19" spans="2:10">
      <c r="E19" s="24"/>
      <c r="F19" s="24"/>
      <c r="I19" s="45"/>
      <c r="J19" s="98"/>
    </row>
    <row r="20" spans="2:10">
      <c r="E20" s="24"/>
      <c r="F20" s="24"/>
      <c r="I20" s="45"/>
      <c r="J20" s="98"/>
    </row>
    <row r="21" spans="2:10" customFormat="1" ht="48.75">
      <c r="B21" s="354" t="s">
        <v>312</v>
      </c>
      <c r="C21" s="3"/>
      <c r="D21" s="3"/>
      <c r="E21" s="3"/>
      <c r="F21" s="3"/>
      <c r="G21" s="117"/>
      <c r="H21" s="71"/>
      <c r="I21" s="71"/>
      <c r="J21" s="41"/>
    </row>
    <row r="22" spans="2:10" s="69" customFormat="1">
      <c r="B22" s="26" t="s">
        <v>29</v>
      </c>
      <c r="C22" s="26"/>
      <c r="D22" s="26"/>
      <c r="E22" s="139" t="s">
        <v>47</v>
      </c>
      <c r="F22" s="730" t="s">
        <v>94</v>
      </c>
      <c r="G22" s="731"/>
      <c r="H22" s="140" t="s">
        <v>346</v>
      </c>
      <c r="I22" s="266" t="s">
        <v>320</v>
      </c>
      <c r="J22" s="38"/>
    </row>
    <row r="23" spans="2:10" customFormat="1">
      <c r="B23" s="14"/>
      <c r="C23" s="14"/>
      <c r="D23" s="14"/>
      <c r="E23" s="167"/>
      <c r="F23" s="468" t="s">
        <v>118</v>
      </c>
      <c r="G23" s="429" t="s">
        <v>175</v>
      </c>
      <c r="H23" s="167"/>
      <c r="I23" s="218"/>
      <c r="J23" s="98"/>
    </row>
    <row r="24" spans="2:10" customFormat="1">
      <c r="B24" s="14"/>
      <c r="C24" s="14"/>
      <c r="D24" s="14"/>
      <c r="E24" s="150" t="s">
        <v>3</v>
      </c>
      <c r="F24" s="469" t="s">
        <v>286</v>
      </c>
      <c r="G24" s="431" t="s">
        <v>177</v>
      </c>
      <c r="H24" s="466">
        <f>ROUNDUP(((USD_per_GBP*('UK-R-Side Tables'!G26/(1+'Exchange rate'!UK_vat_rate)))+1)/10,0)*10</f>
        <v>2010</v>
      </c>
      <c r="I24" s="466">
        <f>ROUNDUP(((USD_per_GBP*('UK-R-Side Tables'!H26/(1+'Exchange rate'!UK_vat_rate)))+1)/10,0)*10</f>
        <v>3040</v>
      </c>
      <c r="J24" s="98"/>
    </row>
    <row r="25" spans="2:10" customFormat="1">
      <c r="B25" s="14"/>
      <c r="C25" s="14"/>
      <c r="D25" s="14"/>
      <c r="E25" s="48" t="s">
        <v>4</v>
      </c>
      <c r="F25" s="469" t="s">
        <v>75</v>
      </c>
      <c r="G25" s="431" t="s">
        <v>178</v>
      </c>
      <c r="H25" s="466">
        <f>ROUNDUP(((USD_per_GBP*('UK-R-Side Tables'!G27/(1+'Exchange rate'!UK_vat_rate)))+1)/10,0)*10</f>
        <v>2220</v>
      </c>
      <c r="I25" s="466">
        <f>ROUNDUP(((USD_per_GBP*('UK-R-Side Tables'!H27/(1+'Exchange rate'!UK_vat_rate)))+1)/10,0)*10</f>
        <v>3470</v>
      </c>
      <c r="J25" s="98"/>
    </row>
    <row r="26" spans="2:10" customFormat="1">
      <c r="B26" s="14"/>
      <c r="C26" s="14"/>
      <c r="D26" s="14"/>
      <c r="E26" s="48"/>
      <c r="F26" s="48"/>
      <c r="G26" s="150"/>
      <c r="H26" s="213"/>
      <c r="I26" s="213"/>
      <c r="J26" s="98"/>
    </row>
    <row r="27" spans="2:10" customFormat="1">
      <c r="B27" s="14"/>
      <c r="C27" s="14"/>
      <c r="D27" s="14"/>
      <c r="E27" s="48"/>
      <c r="F27" s="48"/>
      <c r="G27" s="150"/>
      <c r="H27" s="213"/>
      <c r="I27" s="213"/>
      <c r="J27" s="98"/>
    </row>
    <row r="28" spans="2:10" customFormat="1">
      <c r="B28" s="14"/>
      <c r="C28" s="14"/>
      <c r="D28" s="14"/>
      <c r="E28" s="210" t="s">
        <v>269</v>
      </c>
      <c r="F28" s="210"/>
      <c r="G28" s="150"/>
      <c r="H28" s="213"/>
      <c r="I28" s="213"/>
      <c r="J28" s="98"/>
    </row>
    <row r="29" spans="2:10" customFormat="1" ht="25.35" customHeight="1">
      <c r="B29" s="14"/>
      <c r="C29" s="14"/>
      <c r="D29" s="14"/>
      <c r="E29" s="272"/>
      <c r="F29" s="272"/>
      <c r="G29" s="150"/>
      <c r="H29" s="150"/>
      <c r="I29" s="150"/>
      <c r="J29" s="98"/>
    </row>
    <row r="30" spans="2:10" customFormat="1" ht="25.35" customHeight="1">
      <c r="B30" s="14"/>
      <c r="C30" s="14"/>
      <c r="D30" s="14"/>
      <c r="E30" s="168"/>
      <c r="F30" s="168"/>
      <c r="G30" s="150"/>
      <c r="H30" s="150"/>
      <c r="I30" s="150"/>
      <c r="J30" s="98"/>
    </row>
    <row r="31" spans="2:10" customFormat="1" ht="25.35" customHeight="1">
      <c r="B31" s="14"/>
      <c r="C31" s="14"/>
      <c r="D31" s="14"/>
      <c r="E31" s="82" t="s">
        <v>14</v>
      </c>
      <c r="F31" s="82"/>
      <c r="G31" s="164"/>
      <c r="H31" s="79"/>
      <c r="I31" s="467">
        <f>ROUNDUP(((USD_per_GBP*('UK-R-Side Tables'!H33/(1+'Exchange rate'!UK_vat_rate)))+1)/10,0)*10</f>
        <v>640</v>
      </c>
      <c r="J31" s="98"/>
    </row>
    <row r="32" spans="2:10" customFormat="1" ht="24.75" customHeight="1">
      <c r="B32" s="14"/>
      <c r="C32" s="14"/>
      <c r="D32" s="14"/>
      <c r="E32" s="8"/>
      <c r="F32" s="8"/>
      <c r="G32" s="170"/>
      <c r="H32" s="170"/>
      <c r="I32" s="170"/>
      <c r="J32" s="98"/>
    </row>
    <row r="33" spans="2:10" customFormat="1" ht="100.35" customHeight="1">
      <c r="B33" s="14"/>
      <c r="C33" s="14"/>
      <c r="D33" s="14"/>
      <c r="E33" s="64"/>
      <c r="F33" s="64"/>
      <c r="G33" s="150"/>
      <c r="H33" s="150"/>
      <c r="I33" s="267"/>
      <c r="J33" s="98"/>
    </row>
    <row r="34" spans="2:10" customFormat="1" ht="25.35" customHeight="1">
      <c r="E34" s="129"/>
      <c r="F34" s="129"/>
      <c r="G34" s="9"/>
      <c r="H34" s="119"/>
      <c r="I34" s="120"/>
      <c r="J34" s="263"/>
    </row>
    <row r="35" spans="2:10" customFormat="1" ht="48.75">
      <c r="B35" s="354" t="s">
        <v>312</v>
      </c>
      <c r="C35" s="3"/>
      <c r="D35" s="3"/>
      <c r="E35" s="3"/>
      <c r="F35" s="3"/>
      <c r="G35" s="117"/>
      <c r="H35" s="71"/>
      <c r="I35" s="71"/>
      <c r="J35" s="41"/>
    </row>
    <row r="36" spans="2:10" s="69" customFormat="1">
      <c r="B36" s="26" t="s">
        <v>436</v>
      </c>
      <c r="C36" s="26"/>
      <c r="D36" s="26"/>
      <c r="E36" s="139" t="s">
        <v>47</v>
      </c>
      <c r="F36" s="730" t="s">
        <v>94</v>
      </c>
      <c r="G36" s="731"/>
      <c r="H36" s="140" t="s">
        <v>346</v>
      </c>
      <c r="I36" s="266" t="s">
        <v>320</v>
      </c>
      <c r="J36" s="38"/>
    </row>
    <row r="37" spans="2:10" customFormat="1">
      <c r="B37" s="14"/>
      <c r="C37" s="14"/>
      <c r="D37" s="14"/>
      <c r="E37" s="167"/>
      <c r="F37" s="468" t="s">
        <v>118</v>
      </c>
      <c r="G37" s="429" t="s">
        <v>175</v>
      </c>
      <c r="H37" s="167"/>
      <c r="I37" s="218"/>
      <c r="J37" s="98"/>
    </row>
    <row r="38" spans="2:10" customFormat="1">
      <c r="B38" s="14"/>
      <c r="C38" s="14"/>
      <c r="D38" s="14"/>
      <c r="E38" s="150" t="s">
        <v>3</v>
      </c>
      <c r="F38" s="469" t="s">
        <v>437</v>
      </c>
      <c r="G38" s="431" t="s">
        <v>182</v>
      </c>
      <c r="H38" s="466">
        <f>ROUNDUP(((USD_per_GBP*('UK-R-Side Tables'!G40/(1+'Exchange rate'!UK_vat_rate)))+1)/10,0)*10</f>
        <v>2010</v>
      </c>
      <c r="I38" s="466">
        <f>ROUNDUP(((USD_per_GBP*('UK-R-Side Tables'!H40/(1+'Exchange rate'!UK_vat_rate)))+1)/10,0)*10</f>
        <v>2990</v>
      </c>
      <c r="J38" s="98"/>
    </row>
    <row r="39" spans="2:10" customFormat="1">
      <c r="B39" s="14"/>
      <c r="C39" s="14"/>
      <c r="D39" s="14"/>
      <c r="E39" s="48" t="s">
        <v>4</v>
      </c>
      <c r="F39" s="469" t="s">
        <v>135</v>
      </c>
      <c r="G39" s="431" t="s">
        <v>181</v>
      </c>
      <c r="H39" s="466">
        <f>ROUNDUP(((USD_per_GBP*('UK-R-Side Tables'!G41/(1+'Exchange rate'!UK_vat_rate)))+1)/10,0)*10</f>
        <v>2130</v>
      </c>
      <c r="I39" s="466">
        <f>ROUNDUP(((USD_per_GBP*('UK-R-Side Tables'!H41/(1+'Exchange rate'!UK_vat_rate)))+1)/10,0)*10</f>
        <v>3350</v>
      </c>
      <c r="J39" s="98"/>
    </row>
    <row r="40" spans="2:10" customFormat="1">
      <c r="B40" s="14"/>
      <c r="C40" s="14"/>
      <c r="D40" s="14"/>
      <c r="E40" s="48"/>
      <c r="F40" s="48"/>
      <c r="G40" s="150"/>
      <c r="H40" s="213"/>
      <c r="I40" s="213"/>
      <c r="J40" s="98"/>
    </row>
    <row r="41" spans="2:10" customFormat="1">
      <c r="B41" s="14"/>
      <c r="C41" s="14"/>
      <c r="D41" s="14"/>
      <c r="E41" s="48"/>
      <c r="F41" s="48"/>
      <c r="G41" s="150"/>
      <c r="H41" s="213"/>
      <c r="I41" s="213"/>
      <c r="J41" s="98"/>
    </row>
    <row r="42" spans="2:10" customFormat="1">
      <c r="B42" s="14"/>
      <c r="C42" s="14"/>
      <c r="D42" s="14"/>
      <c r="E42" s="210" t="s">
        <v>269</v>
      </c>
      <c r="F42" s="210"/>
      <c r="G42" s="150"/>
      <c r="H42" s="213"/>
      <c r="I42" s="213"/>
      <c r="J42" s="98"/>
    </row>
    <row r="43" spans="2:10" customFormat="1" ht="25.35" customHeight="1">
      <c r="B43" s="14"/>
      <c r="C43" s="14"/>
      <c r="D43" s="14"/>
      <c r="E43" s="272"/>
      <c r="F43" s="272"/>
      <c r="G43" s="150"/>
      <c r="H43" s="150"/>
      <c r="I43" s="150"/>
      <c r="J43" s="98"/>
    </row>
    <row r="44" spans="2:10" customFormat="1" ht="25.35" customHeight="1">
      <c r="B44" s="14"/>
      <c r="C44" s="14"/>
      <c r="D44" s="14"/>
      <c r="E44" s="168"/>
      <c r="F44" s="168"/>
      <c r="G44" s="150"/>
      <c r="H44" s="150"/>
      <c r="I44" s="150"/>
      <c r="J44" s="98"/>
    </row>
    <row r="45" spans="2:10" customFormat="1" ht="25.35" customHeight="1">
      <c r="B45" s="14"/>
      <c r="C45" s="14"/>
      <c r="D45" s="14"/>
      <c r="E45" s="82" t="s">
        <v>14</v>
      </c>
      <c r="F45" s="82"/>
      <c r="G45" s="164"/>
      <c r="H45" s="79"/>
      <c r="I45" s="467">
        <f>ROUNDUP(((USD_per_GBP*('UK-R-Side Tables'!H47/(1+'Exchange rate'!UK_vat_rate)))+1)/10,0)*10</f>
        <v>640</v>
      </c>
      <c r="J45" s="98"/>
    </row>
    <row r="46" spans="2:10" customFormat="1" ht="100.35" customHeight="1">
      <c r="B46" s="14"/>
      <c r="C46" s="14"/>
      <c r="D46" s="14"/>
      <c r="E46" s="169"/>
      <c r="F46" s="169"/>
      <c r="G46" s="170"/>
      <c r="H46" s="170"/>
      <c r="I46" s="150"/>
      <c r="J46" s="98"/>
    </row>
    <row r="47" spans="2:10" customFormat="1" ht="24.75" customHeight="1">
      <c r="B47" s="14"/>
      <c r="C47" s="14"/>
      <c r="D47" s="14"/>
      <c r="E47" s="8"/>
      <c r="F47" s="8"/>
      <c r="G47" s="170"/>
      <c r="H47" s="170"/>
      <c r="I47" s="170"/>
      <c r="J47" s="98"/>
    </row>
    <row r="48" spans="2:10" customFormat="1" ht="25.35" customHeight="1">
      <c r="B48" s="14"/>
      <c r="C48" s="14"/>
      <c r="D48" s="14"/>
      <c r="E48" s="64"/>
      <c r="F48" s="64"/>
      <c r="G48" s="150"/>
      <c r="H48" s="150"/>
      <c r="I48" s="267"/>
      <c r="J48" s="98"/>
    </row>
    <row r="49" spans="2:10" customFormat="1" ht="25.35" customHeight="1">
      <c r="E49" s="129"/>
      <c r="F49" s="129"/>
      <c r="G49" s="9"/>
      <c r="H49" s="119"/>
      <c r="I49" s="120"/>
      <c r="J49" s="263"/>
    </row>
    <row r="50" spans="2:10" s="234" customFormat="1" ht="57" customHeight="1">
      <c r="B50" s="25" t="s">
        <v>207</v>
      </c>
      <c r="C50" s="3"/>
      <c r="D50" s="4"/>
      <c r="E50" s="269"/>
      <c r="F50" s="269"/>
      <c r="G50" s="113"/>
      <c r="H50" s="269"/>
      <c r="I50" s="269"/>
      <c r="J50" s="41"/>
    </row>
    <row r="51" spans="2:10">
      <c r="B51" s="26" t="s">
        <v>29</v>
      </c>
      <c r="C51" s="26"/>
      <c r="D51" s="26"/>
      <c r="E51" s="28" t="s">
        <v>0</v>
      </c>
      <c r="F51" s="705" t="s">
        <v>79</v>
      </c>
      <c r="G51" s="706"/>
      <c r="H51" s="28" t="s">
        <v>464</v>
      </c>
      <c r="I51" s="96"/>
      <c r="J51" s="38"/>
    </row>
    <row r="52" spans="2:10">
      <c r="E52" s="16"/>
      <c r="F52" s="429" t="s">
        <v>119</v>
      </c>
      <c r="G52" s="429" t="s">
        <v>261</v>
      </c>
      <c r="H52" s="48"/>
      <c r="I52" s="54"/>
      <c r="J52" s="16"/>
    </row>
    <row r="53" spans="2:10">
      <c r="E53" s="16" t="s">
        <v>3</v>
      </c>
      <c r="F53" s="561" t="s">
        <v>476</v>
      </c>
      <c r="G53" s="562" t="s">
        <v>216</v>
      </c>
      <c r="H53" s="466">
        <f>ROUNDUP(((USD_per_GBP*('UK-R-Side Tables'!G55/(1+'Exchange rate'!UK_vat_rate)))+1)/10,0)*10</f>
        <v>3410</v>
      </c>
      <c r="I53" s="45"/>
      <c r="J53" s="18"/>
    </row>
    <row r="54" spans="2:10">
      <c r="E54" s="16" t="s">
        <v>4</v>
      </c>
      <c r="F54" s="561" t="s">
        <v>190</v>
      </c>
      <c r="G54" s="562" t="s">
        <v>217</v>
      </c>
      <c r="H54" s="466">
        <f>ROUNDUP(((USD_per_GBP*('UK-R-Side Tables'!G56/(1+'Exchange rate'!UK_vat_rate)))+1)/10,0)*10</f>
        <v>3600</v>
      </c>
      <c r="I54" s="45"/>
      <c r="J54" s="18"/>
    </row>
    <row r="55" spans="2:10">
      <c r="E55" s="16"/>
      <c r="F55" s="16"/>
      <c r="G55" s="16"/>
      <c r="H55" s="45"/>
      <c r="I55" s="45"/>
      <c r="J55" s="18"/>
    </row>
    <row r="56" spans="2:10">
      <c r="E56" s="16"/>
      <c r="F56" s="16"/>
      <c r="G56" s="16"/>
      <c r="H56" s="45"/>
      <c r="I56" s="45"/>
      <c r="J56" s="18"/>
    </row>
    <row r="57" spans="2:10">
      <c r="E57" s="176" t="s">
        <v>22</v>
      </c>
      <c r="F57" s="176"/>
    </row>
    <row r="58" spans="2:10">
      <c r="E58" s="114"/>
      <c r="F58" s="114"/>
      <c r="G58" s="16"/>
      <c r="H58" s="20"/>
      <c r="I58" s="20"/>
      <c r="J58" s="44"/>
    </row>
    <row r="59" spans="2:10">
      <c r="E59" s="79" t="s">
        <v>14</v>
      </c>
      <c r="F59" s="164"/>
      <c r="G59" s="79"/>
      <c r="H59" s="79"/>
      <c r="I59" s="677">
        <f>ROUNDUP(((USD_per_GBP*('UK-R-Side Tables'!H61/(1+'Exchange rate'!UK_vat_rate)))+1)/10,0)*10</f>
        <v>640</v>
      </c>
    </row>
    <row r="60" spans="2:10">
      <c r="E60" s="23"/>
      <c r="F60" s="23"/>
      <c r="I60" s="45"/>
    </row>
    <row r="61" spans="2:10">
      <c r="E61" s="114"/>
      <c r="F61" s="114"/>
    </row>
    <row r="62" spans="2:10">
      <c r="E62" s="114"/>
      <c r="F62" s="114"/>
    </row>
    <row r="63" spans="2:10">
      <c r="E63" s="114"/>
      <c r="F63" s="114"/>
    </row>
    <row r="64" spans="2:10">
      <c r="E64" s="114"/>
      <c r="F64" s="114"/>
    </row>
    <row r="65" spans="2:10">
      <c r="B65" s="26" t="s">
        <v>43</v>
      </c>
      <c r="C65" s="26"/>
      <c r="D65" s="26"/>
      <c r="E65" s="28"/>
      <c r="F65" s="705" t="s">
        <v>79</v>
      </c>
      <c r="G65" s="706"/>
      <c r="H65" s="28" t="s">
        <v>464</v>
      </c>
      <c r="I65" s="96"/>
      <c r="J65" s="38"/>
    </row>
    <row r="66" spans="2:10">
      <c r="E66" s="16"/>
      <c r="F66" s="429" t="s">
        <v>119</v>
      </c>
      <c r="G66" s="429" t="s">
        <v>261</v>
      </c>
      <c r="H66" s="48"/>
      <c r="I66" s="54"/>
      <c r="J66" s="16"/>
    </row>
    <row r="67" spans="2:10">
      <c r="E67" s="16"/>
      <c r="F67" s="561" t="s">
        <v>639</v>
      </c>
      <c r="G67" s="562" t="s">
        <v>640</v>
      </c>
      <c r="H67" s="466">
        <f>ROUNDUP(((USD_per_GBP*('UK-R-Side Tables'!G67/(1+'Exchange rate'!UK_vat_rate)))+1)/10,0)*10</f>
        <v>4080</v>
      </c>
      <c r="I67" s="45"/>
      <c r="J67" s="18"/>
    </row>
    <row r="68" spans="2:10">
      <c r="E68" s="16"/>
      <c r="F68" s="561"/>
      <c r="G68" s="562"/>
      <c r="H68" s="466"/>
      <c r="I68" s="45"/>
      <c r="J68" s="18"/>
    </row>
    <row r="69" spans="2:10">
      <c r="E69" s="16"/>
      <c r="F69" s="16"/>
      <c r="G69" s="16"/>
      <c r="H69" s="45"/>
      <c r="I69" s="45"/>
      <c r="J69" s="18"/>
    </row>
    <row r="70" spans="2:10">
      <c r="E70" s="16"/>
      <c r="F70" s="16"/>
      <c r="G70" s="16"/>
      <c r="H70" s="45"/>
      <c r="I70" s="45"/>
      <c r="J70" s="18"/>
    </row>
    <row r="71" spans="2:10">
      <c r="E71" s="176" t="s">
        <v>22</v>
      </c>
      <c r="F71" s="176"/>
    </row>
    <row r="72" spans="2:10">
      <c r="E72" s="114"/>
      <c r="F72" s="114"/>
      <c r="G72" s="16"/>
      <c r="H72" s="20"/>
      <c r="I72" s="20"/>
      <c r="J72" s="44"/>
    </row>
    <row r="73" spans="2:10">
      <c r="E73" s="79" t="s">
        <v>14</v>
      </c>
      <c r="F73" s="164"/>
      <c r="G73" s="79"/>
      <c r="H73" s="79"/>
      <c r="I73" s="677">
        <f>ROUNDUP(((USD_per_GBP*('UK-R-Side Tables'!H73/(1+'Exchange rate'!UK_vat_rate)))+1)/10,0)*10</f>
        <v>640</v>
      </c>
    </row>
    <row r="74" spans="2:10">
      <c r="E74" s="23"/>
      <c r="F74" s="23"/>
      <c r="I74" s="45"/>
    </row>
    <row r="75" spans="2:10">
      <c r="E75" s="114"/>
      <c r="F75" s="114"/>
    </row>
    <row r="76" spans="2:10" s="234" customFormat="1" ht="57" customHeight="1">
      <c r="B76" s="25" t="s">
        <v>608</v>
      </c>
      <c r="C76" s="3"/>
      <c r="D76" s="4"/>
      <c r="E76" s="269"/>
      <c r="F76" s="269"/>
      <c r="G76" s="113"/>
      <c r="H76" s="269"/>
      <c r="I76" s="269"/>
      <c r="J76" s="41"/>
    </row>
    <row r="77" spans="2:10">
      <c r="B77" s="26"/>
      <c r="C77" s="26"/>
      <c r="D77" s="26"/>
      <c r="E77" s="28" t="s">
        <v>0</v>
      </c>
      <c r="F77" s="705" t="s">
        <v>79</v>
      </c>
      <c r="G77" s="706"/>
      <c r="H77" s="28" t="s">
        <v>598</v>
      </c>
      <c r="I77" s="96"/>
      <c r="J77" s="38"/>
    </row>
    <row r="78" spans="2:10">
      <c r="E78" s="16"/>
      <c r="F78" s="564" t="s">
        <v>119</v>
      </c>
      <c r="G78" s="564" t="s">
        <v>261</v>
      </c>
      <c r="H78" s="48"/>
      <c r="I78" s="54"/>
      <c r="J78" s="16"/>
    </row>
    <row r="79" spans="2:10">
      <c r="E79" s="16" t="s">
        <v>561</v>
      </c>
      <c r="F79" s="563" t="s">
        <v>605</v>
      </c>
      <c r="G79" s="562" t="s">
        <v>609</v>
      </c>
      <c r="H79" s="466">
        <f>ROUNDUP(((USD_per_GBP*('UK-R-Side Tables'!G80/(1+'Exchange rate'!UK_vat_rate)))+1)/10,0)*10</f>
        <v>3840</v>
      </c>
      <c r="I79" s="45"/>
      <c r="J79" s="18"/>
    </row>
    <row r="80" spans="2:10">
      <c r="E80" s="16" t="s">
        <v>3</v>
      </c>
      <c r="F80" s="563" t="s">
        <v>606</v>
      </c>
      <c r="G80" s="562" t="s">
        <v>610</v>
      </c>
      <c r="H80" s="466">
        <f>ROUNDUP(((USD_per_GBP*('UK-R-Side Tables'!G81/(1+'Exchange rate'!UK_vat_rate)))+1)/10,0)*10</f>
        <v>4710</v>
      </c>
      <c r="I80" s="45"/>
      <c r="J80" s="18"/>
    </row>
    <row r="81" spans="2:10">
      <c r="E81" s="16"/>
      <c r="F81" s="16"/>
      <c r="G81" s="16"/>
      <c r="H81" s="45"/>
      <c r="I81" s="45"/>
      <c r="J81" s="18"/>
    </row>
    <row r="82" spans="2:10">
      <c r="E82" s="16"/>
      <c r="F82" s="16"/>
      <c r="G82" s="16"/>
      <c r="H82" s="45"/>
      <c r="I82" s="45"/>
      <c r="J82" s="18"/>
    </row>
    <row r="83" spans="2:10">
      <c r="E83" s="193" t="s">
        <v>607</v>
      </c>
      <c r="F83" s="176"/>
    </row>
    <row r="84" spans="2:10">
      <c r="E84" s="114"/>
      <c r="F84" s="114"/>
      <c r="G84" s="16"/>
      <c r="H84" s="20"/>
      <c r="I84" s="20"/>
      <c r="J84" s="44"/>
    </row>
    <row r="85" spans="2:10">
      <c r="E85" s="82" t="s">
        <v>194</v>
      </c>
      <c r="F85" s="82"/>
      <c r="G85" s="164"/>
      <c r="H85" s="79"/>
      <c r="I85" s="467">
        <f>ROUNDUP(((USD_per_GBP*('UK-R-Side Tables'!H86/(1+'Exchange rate'!UK_vat_rate)))+1)/10,0)*10</f>
        <v>640</v>
      </c>
    </row>
    <row r="86" spans="2:10">
      <c r="E86" s="23"/>
      <c r="F86" s="23"/>
      <c r="I86" s="466"/>
    </row>
    <row r="87" spans="2:10">
      <c r="E87" s="82" t="s">
        <v>626</v>
      </c>
      <c r="F87" s="82"/>
      <c r="G87" s="164"/>
      <c r="H87" s="79"/>
      <c r="I87" s="184">
        <f>ROUNDUP(((USD_per_GBP*('UK-R-Side Tables'!H88/(1+'Exchange rate'!UK_vat_rate)))+1)/10,0)*10</f>
        <v>1930</v>
      </c>
    </row>
    <row r="88" spans="2:10">
      <c r="E88" s="114"/>
      <c r="F88" s="114"/>
    </row>
    <row r="89" spans="2:10" ht="49.35" customHeight="1">
      <c r="B89" s="25" t="s">
        <v>209</v>
      </c>
      <c r="C89" s="50"/>
      <c r="D89" s="50"/>
      <c r="E89" s="41"/>
      <c r="F89" s="41"/>
      <c r="G89" s="42"/>
      <c r="H89" s="41"/>
      <c r="I89" s="41"/>
      <c r="J89" s="41"/>
    </row>
    <row r="90" spans="2:10" ht="25.35" customHeight="1">
      <c r="B90" s="26" t="s">
        <v>29</v>
      </c>
      <c r="C90" s="26"/>
      <c r="D90" s="26"/>
      <c r="E90" s="28" t="s">
        <v>0</v>
      </c>
      <c r="F90" s="730" t="s">
        <v>79</v>
      </c>
      <c r="G90" s="731"/>
      <c r="H90" s="31" t="s">
        <v>443</v>
      </c>
      <c r="I90" s="31" t="s">
        <v>114</v>
      </c>
      <c r="J90" s="38" t="s">
        <v>460</v>
      </c>
    </row>
    <row r="91" spans="2:10">
      <c r="B91" s="55"/>
      <c r="C91" s="55"/>
      <c r="D91" s="55"/>
      <c r="E91" s="46"/>
      <c r="F91" s="429" t="s">
        <v>118</v>
      </c>
      <c r="G91" s="429" t="s">
        <v>175</v>
      </c>
      <c r="H91" s="16"/>
      <c r="I91" s="47"/>
      <c r="J91" s="47"/>
    </row>
    <row r="92" spans="2:10">
      <c r="B92" s="55"/>
      <c r="C92" s="55"/>
      <c r="D92" s="55"/>
      <c r="E92" s="46"/>
      <c r="F92" s="431" t="s">
        <v>191</v>
      </c>
      <c r="G92" s="431" t="s">
        <v>179</v>
      </c>
      <c r="H92" s="466">
        <f>ROUNDUP(((USD_per_GBP*('UK-R-Side Tables'!G93/(1+'Exchange rate'!UK_vat_rate)))+1)/10,0)*10</f>
        <v>1590</v>
      </c>
      <c r="I92" s="466">
        <f>ROUNDUP(((USD_per_GBP*('UK-R-Side Tables'!H93/(1+'Exchange rate'!UK_vat_rate)))+1)/10,0)*10</f>
        <v>2840</v>
      </c>
      <c r="J92" s="466">
        <f>ROUNDUP(((USD_per_GBP*('UK-R-Side Tables'!I93/(1+'Exchange rate'!UK_vat_rate)))+1)/10,0)*10</f>
        <v>4180</v>
      </c>
    </row>
    <row r="93" spans="2:10">
      <c r="B93" s="55"/>
      <c r="C93" s="55"/>
      <c r="D93" s="55"/>
      <c r="E93" s="55"/>
      <c r="F93" s="55"/>
      <c r="G93" s="46"/>
      <c r="H93" s="56"/>
      <c r="I93" s="55"/>
      <c r="J93" s="55"/>
    </row>
    <row r="94" spans="2:10">
      <c r="B94" s="55"/>
      <c r="C94" s="55"/>
      <c r="D94" s="55"/>
      <c r="E94" s="176" t="s">
        <v>22</v>
      </c>
      <c r="F94" s="176"/>
      <c r="G94" s="46"/>
      <c r="H94" s="55"/>
      <c r="I94" s="55"/>
      <c r="J94" s="55"/>
    </row>
    <row r="95" spans="2:10">
      <c r="B95" s="55"/>
      <c r="C95" s="55"/>
      <c r="D95" s="55"/>
      <c r="E95" s="114"/>
      <c r="F95" s="114"/>
      <c r="G95" s="46"/>
      <c r="H95" s="55"/>
      <c r="I95" s="55"/>
      <c r="J95" s="55"/>
    </row>
    <row r="96" spans="2:10">
      <c r="B96" s="55"/>
      <c r="C96" s="55"/>
      <c r="D96" s="55"/>
      <c r="E96" s="79" t="s">
        <v>14</v>
      </c>
      <c r="F96" s="164"/>
      <c r="G96" s="79"/>
      <c r="H96" s="79"/>
      <c r="I96" s="677">
        <f>ROUNDUP(((USD_per_GBP*('UK-R-Side Tables'!H97/(1+'Exchange rate'!UK_vat_rate)))+1)/10,0)*10</f>
        <v>570</v>
      </c>
      <c r="J96" s="58"/>
    </row>
    <row r="97" spans="2:10">
      <c r="B97" s="55"/>
      <c r="C97" s="55"/>
      <c r="D97" s="55"/>
      <c r="G97" s="46"/>
      <c r="H97" s="55"/>
      <c r="I97" s="23"/>
      <c r="J97" s="58"/>
    </row>
    <row r="98" spans="2:10">
      <c r="B98" s="55"/>
      <c r="C98" s="55"/>
      <c r="D98" s="55"/>
      <c r="J98" s="58"/>
    </row>
    <row r="99" spans="2:10">
      <c r="B99" s="55"/>
      <c r="C99" s="55"/>
      <c r="D99" s="55"/>
      <c r="E99" s="23"/>
      <c r="F99" s="23"/>
      <c r="G99" s="46"/>
      <c r="H99" s="55"/>
      <c r="I99" s="45"/>
      <c r="J99" s="58"/>
    </row>
    <row r="100" spans="2:10">
      <c r="B100" s="55"/>
      <c r="C100" s="55"/>
      <c r="D100" s="55"/>
      <c r="E100" s="57"/>
      <c r="F100" s="57"/>
      <c r="G100" s="46"/>
      <c r="H100" s="55"/>
      <c r="I100" s="55"/>
      <c r="J100" s="58"/>
    </row>
    <row r="101" spans="2:10">
      <c r="B101" s="55"/>
      <c r="C101" s="55"/>
      <c r="D101" s="55"/>
      <c r="E101" s="57"/>
      <c r="F101" s="57"/>
      <c r="G101" s="46"/>
      <c r="H101" s="55"/>
      <c r="I101" s="55"/>
      <c r="J101" s="58"/>
    </row>
    <row r="102" spans="2:10">
      <c r="B102" s="55"/>
      <c r="C102" s="55"/>
      <c r="D102" s="55"/>
      <c r="E102" s="57"/>
      <c r="F102" s="57"/>
      <c r="G102" s="46"/>
      <c r="H102" s="55"/>
      <c r="I102" s="55"/>
      <c r="J102" s="58"/>
    </row>
    <row r="103" spans="2:10" ht="49.35" customHeight="1">
      <c r="B103" s="354" t="s">
        <v>438</v>
      </c>
      <c r="C103" s="358"/>
      <c r="D103" s="50"/>
      <c r="E103" s="41"/>
      <c r="F103" s="41"/>
      <c r="G103" s="42"/>
      <c r="H103" s="41"/>
      <c r="I103" s="41"/>
      <c r="J103" s="41"/>
    </row>
    <row r="104" spans="2:10" ht="25.35" customHeight="1">
      <c r="B104" s="26" t="s">
        <v>29</v>
      </c>
      <c r="C104" s="26"/>
      <c r="D104" s="26"/>
      <c r="E104" s="28" t="s">
        <v>0</v>
      </c>
      <c r="F104" s="730" t="s">
        <v>79</v>
      </c>
      <c r="G104" s="731"/>
      <c r="H104" s="31" t="s">
        <v>323</v>
      </c>
      <c r="I104" s="722" t="s">
        <v>115</v>
      </c>
      <c r="J104" s="723"/>
    </row>
    <row r="105" spans="2:10">
      <c r="B105" s="55"/>
      <c r="C105" s="55"/>
      <c r="D105" s="55"/>
      <c r="E105" s="46"/>
      <c r="F105" s="429" t="s">
        <v>118</v>
      </c>
      <c r="G105" s="429" t="s">
        <v>175</v>
      </c>
      <c r="H105" s="46"/>
      <c r="I105" s="699" t="s">
        <v>219</v>
      </c>
      <c r="J105" s="699"/>
    </row>
    <row r="106" spans="2:10">
      <c r="B106" s="55"/>
      <c r="C106" s="55"/>
      <c r="D106" s="55"/>
      <c r="E106" s="16" t="s">
        <v>2</v>
      </c>
      <c r="F106" s="431" t="s">
        <v>73</v>
      </c>
      <c r="G106" s="431" t="s">
        <v>176</v>
      </c>
      <c r="H106" s="466">
        <f>ROUNDUP(((USD_per_GBP*('UK-R-Side Tables'!G107/(1+'Exchange rate'!UK_vat_rate)))+1)/10,0)*10</f>
        <v>2440</v>
      </c>
      <c r="I106" s="474">
        <f>ROUNDUP(((USD_per_GBP*('UK-R-Side Tables'!H107/(1+'Exchange rate'!UK_vat_rate)))+1)/10,0)*10</f>
        <v>2860</v>
      </c>
      <c r="J106" s="400"/>
    </row>
    <row r="107" spans="2:10">
      <c r="B107" s="55"/>
      <c r="C107" s="55"/>
      <c r="D107" s="55"/>
      <c r="E107" s="16" t="s">
        <v>3</v>
      </c>
      <c r="F107" s="431" t="s">
        <v>74</v>
      </c>
      <c r="G107" s="431" t="s">
        <v>177</v>
      </c>
      <c r="H107" s="466">
        <f>ROUNDUP(((USD_per_GBP*('UK-R-Side Tables'!G108/(1+'Exchange rate'!UK_vat_rate)))+1)/10,0)*10</f>
        <v>2540</v>
      </c>
      <c r="I107" s="474">
        <f>ROUNDUP(((USD_per_GBP*('UK-R-Side Tables'!H108/(1+'Exchange rate'!UK_vat_rate)))+1)/10,0)*10</f>
        <v>3230</v>
      </c>
      <c r="J107" s="400"/>
    </row>
    <row r="108" spans="2:10">
      <c r="B108" s="55"/>
      <c r="C108" s="55"/>
      <c r="D108" s="55"/>
      <c r="E108" s="16" t="s">
        <v>4</v>
      </c>
      <c r="F108" s="431" t="s">
        <v>75</v>
      </c>
      <c r="G108" s="431" t="s">
        <v>178</v>
      </c>
      <c r="H108" s="466">
        <f>ROUNDUP(((USD_per_GBP*('UK-R-Side Tables'!G109/(1+'Exchange rate'!UK_vat_rate)))+1)/10,0)*10</f>
        <v>2600</v>
      </c>
      <c r="I108" s="474">
        <f>ROUNDUP(((USD_per_GBP*('UK-R-Side Tables'!H109/(1+'Exchange rate'!UK_vat_rate)))+1)/10,0)*10</f>
        <v>3660</v>
      </c>
      <c r="J108" s="400"/>
    </row>
    <row r="109" spans="2:10">
      <c r="B109" s="55"/>
      <c r="C109" s="55"/>
      <c r="D109" s="55"/>
      <c r="E109" s="46"/>
      <c r="F109" s="46"/>
      <c r="G109" s="46"/>
      <c r="H109" s="55"/>
      <c r="I109" s="55"/>
      <c r="J109" s="55"/>
    </row>
    <row r="110" spans="2:10">
      <c r="B110" s="55"/>
      <c r="C110" s="55"/>
      <c r="D110" s="55"/>
      <c r="E110" s="176" t="s">
        <v>22</v>
      </c>
      <c r="F110" s="176"/>
      <c r="G110" s="46"/>
      <c r="H110" s="56"/>
      <c r="I110" s="56"/>
      <c r="J110" s="257"/>
    </row>
    <row r="111" spans="2:10">
      <c r="B111" s="55"/>
      <c r="C111" s="55"/>
      <c r="D111" s="55"/>
      <c r="E111" s="114"/>
      <c r="F111" s="114"/>
      <c r="G111" s="46"/>
      <c r="H111" s="55"/>
      <c r="I111" s="55"/>
      <c r="J111" s="55"/>
    </row>
    <row r="112" spans="2:10">
      <c r="B112" s="55"/>
      <c r="C112" s="55"/>
      <c r="D112" s="55"/>
      <c r="J112" s="55"/>
    </row>
    <row r="113" spans="2:10">
      <c r="B113" s="55"/>
      <c r="C113" s="55"/>
      <c r="D113" s="55"/>
      <c r="E113" s="82" t="s">
        <v>21</v>
      </c>
      <c r="F113" s="82"/>
      <c r="G113" s="185"/>
      <c r="H113" s="188"/>
      <c r="I113" s="467">
        <f>ROUNDUP(((USD_per_GBP*('UK-R-Side Tables'!H114/(1+'Exchange rate'!UK_vat_rate)))+1)/10,0)*10</f>
        <v>640</v>
      </c>
      <c r="J113" s="58"/>
    </row>
    <row r="114" spans="2:10">
      <c r="B114" s="55"/>
      <c r="C114" s="55"/>
      <c r="D114" s="55"/>
      <c r="E114" s="114"/>
      <c r="F114" s="114"/>
      <c r="G114" s="46"/>
      <c r="H114" s="55"/>
      <c r="I114" s="55"/>
      <c r="J114" s="58"/>
    </row>
    <row r="115" spans="2:10">
      <c r="B115" s="55"/>
      <c r="C115" s="55"/>
      <c r="D115" s="55"/>
      <c r="E115" s="128"/>
      <c r="F115" s="128"/>
      <c r="G115" s="46"/>
      <c r="H115" s="55"/>
      <c r="I115" s="55"/>
      <c r="J115" s="58"/>
    </row>
    <row r="116" spans="2:10">
      <c r="B116" s="55"/>
      <c r="C116" s="55"/>
      <c r="D116" s="55"/>
      <c r="E116" s="128"/>
      <c r="F116" s="128"/>
      <c r="G116" s="46"/>
      <c r="H116" s="55"/>
      <c r="I116" s="55"/>
      <c r="J116" s="58"/>
    </row>
    <row r="117" spans="2:10">
      <c r="B117" s="55"/>
      <c r="C117" s="55"/>
      <c r="D117" s="55"/>
      <c r="E117" s="128"/>
      <c r="F117" s="128"/>
      <c r="G117" s="46"/>
      <c r="H117" s="55"/>
      <c r="I117" s="55"/>
      <c r="J117" s="58"/>
    </row>
    <row r="118" spans="2:10">
      <c r="B118" s="55"/>
      <c r="C118" s="55"/>
      <c r="D118" s="55"/>
      <c r="E118" s="128"/>
      <c r="F118" s="128"/>
      <c r="G118" s="46"/>
      <c r="H118" s="55"/>
      <c r="I118" s="55"/>
      <c r="J118" s="58"/>
    </row>
    <row r="119" spans="2:10">
      <c r="B119" s="55"/>
      <c r="C119" s="55"/>
      <c r="D119" s="55"/>
      <c r="E119" s="128"/>
      <c r="F119" s="128"/>
      <c r="G119" s="46"/>
      <c r="H119" s="55"/>
      <c r="I119" s="55"/>
      <c r="J119" s="58"/>
    </row>
    <row r="120" spans="2:10">
      <c r="B120" s="55"/>
      <c r="C120" s="55"/>
      <c r="D120" s="55"/>
      <c r="E120" s="128"/>
      <c r="F120" s="128"/>
      <c r="G120" s="46"/>
      <c r="H120" s="55"/>
      <c r="I120" s="55"/>
      <c r="J120" s="58"/>
    </row>
    <row r="121" spans="2:10" ht="49.35" customHeight="1">
      <c r="B121" s="354" t="s">
        <v>314</v>
      </c>
      <c r="C121" s="358"/>
      <c r="D121" s="50"/>
      <c r="E121" s="41"/>
      <c r="F121" s="41"/>
      <c r="G121" s="42"/>
      <c r="H121" s="41"/>
      <c r="I121" s="41"/>
      <c r="J121" s="41"/>
    </row>
    <row r="122" spans="2:10" ht="25.35" customHeight="1">
      <c r="B122" s="26" t="s">
        <v>29</v>
      </c>
      <c r="C122" s="26"/>
      <c r="D122" s="26"/>
      <c r="E122" s="28" t="s">
        <v>0</v>
      </c>
      <c r="F122" s="730" t="s">
        <v>79</v>
      </c>
      <c r="G122" s="731"/>
      <c r="H122" s="31" t="s">
        <v>323</v>
      </c>
      <c r="I122" s="722" t="s">
        <v>115</v>
      </c>
      <c r="J122" s="723"/>
    </row>
    <row r="123" spans="2:10">
      <c r="B123" s="55"/>
      <c r="C123" s="55"/>
      <c r="D123" s="55"/>
      <c r="E123" s="46"/>
      <c r="F123" s="429" t="s">
        <v>118</v>
      </c>
      <c r="G123" s="429" t="s">
        <v>175</v>
      </c>
      <c r="H123" s="46"/>
      <c r="I123" s="699" t="s">
        <v>219</v>
      </c>
      <c r="J123" s="699"/>
    </row>
    <row r="124" spans="2:10">
      <c r="B124" s="55"/>
      <c r="C124" s="55"/>
      <c r="D124" s="55"/>
      <c r="E124" s="16" t="s">
        <v>2</v>
      </c>
      <c r="F124" s="431" t="s">
        <v>73</v>
      </c>
      <c r="G124" s="431" t="s">
        <v>176</v>
      </c>
      <c r="H124" s="466">
        <f>ROUNDUP(((USD_per_GBP*('UK-R-Side Tables'!G124/(1+'Exchange rate'!UK_vat_rate)))+1)/10,0)*10</f>
        <v>2230</v>
      </c>
      <c r="I124" s="474">
        <f>ROUNDUP(((USD_per_GBP*('UK-R-Side Tables'!H124/(1+'Exchange rate'!UK_vat_rate)))+1)/10,0)*10</f>
        <v>2530</v>
      </c>
      <c r="J124" s="400"/>
    </row>
    <row r="125" spans="2:10">
      <c r="B125" s="55"/>
      <c r="C125" s="55"/>
      <c r="D125" s="55"/>
      <c r="E125" s="16" t="s">
        <v>3</v>
      </c>
      <c r="F125" s="431" t="s">
        <v>74</v>
      </c>
      <c r="G125" s="431" t="s">
        <v>177</v>
      </c>
      <c r="H125" s="466">
        <f>ROUNDUP(((USD_per_GBP*('UK-R-Side Tables'!G125/(1+'Exchange rate'!UK_vat_rate)))+1)/10,0)*10</f>
        <v>2580</v>
      </c>
      <c r="I125" s="474">
        <f>ROUNDUP(((USD_per_GBP*('UK-R-Side Tables'!H125/(1+'Exchange rate'!UK_vat_rate)))+1)/10,0)*10</f>
        <v>2810</v>
      </c>
      <c r="J125" s="400"/>
    </row>
    <row r="126" spans="2:10">
      <c r="B126" s="55"/>
      <c r="C126" s="55"/>
      <c r="D126" s="55"/>
      <c r="E126" s="16" t="s">
        <v>4</v>
      </c>
      <c r="F126" s="431" t="s">
        <v>75</v>
      </c>
      <c r="G126" s="431" t="s">
        <v>178</v>
      </c>
      <c r="H126" s="466">
        <f>ROUNDUP(((USD_per_GBP*('UK-R-Side Tables'!G126/(1+'Exchange rate'!UK_vat_rate)))+1)/10,0)*10</f>
        <v>2810</v>
      </c>
      <c r="I126" s="474">
        <f>ROUNDUP(((USD_per_GBP*('UK-R-Side Tables'!H126/(1+'Exchange rate'!UK_vat_rate)))+1)/10,0)*10</f>
        <v>3350</v>
      </c>
      <c r="J126" s="400"/>
    </row>
    <row r="127" spans="2:10">
      <c r="B127" s="55"/>
      <c r="C127" s="55"/>
      <c r="D127" s="55"/>
      <c r="E127" s="46"/>
      <c r="F127" s="46"/>
      <c r="G127" s="46"/>
      <c r="H127" s="55"/>
      <c r="I127" s="55"/>
      <c r="J127" s="55"/>
    </row>
    <row r="128" spans="2:10">
      <c r="B128" s="55"/>
      <c r="C128" s="55"/>
      <c r="D128" s="55"/>
      <c r="E128" s="176" t="s">
        <v>22</v>
      </c>
      <c r="F128" s="176"/>
      <c r="G128" s="46"/>
      <c r="H128" s="56"/>
      <c r="I128" s="56"/>
      <c r="J128" s="257"/>
    </row>
    <row r="129" spans="2:10">
      <c r="B129" s="55"/>
      <c r="C129" s="55"/>
      <c r="D129" s="55"/>
      <c r="E129" s="114"/>
      <c r="F129" s="114"/>
      <c r="G129" s="46"/>
      <c r="H129" s="55"/>
      <c r="I129" s="55"/>
      <c r="J129" s="55"/>
    </row>
    <row r="130" spans="2:10">
      <c r="B130" s="55"/>
      <c r="C130" s="55"/>
      <c r="D130" s="55"/>
      <c r="J130" s="55"/>
    </row>
    <row r="131" spans="2:10">
      <c r="B131" s="55"/>
      <c r="C131" s="55"/>
      <c r="D131" s="55"/>
      <c r="E131" s="82" t="s">
        <v>21</v>
      </c>
      <c r="F131" s="82"/>
      <c r="G131" s="185"/>
      <c r="H131" s="188"/>
      <c r="I131" s="467">
        <f>ROUNDUP(((USD_per_GBP*('UK-R-Side Tables'!H131/(1+'Exchange rate'!UK_vat_rate)))+1)/10,0)*10</f>
        <v>640</v>
      </c>
      <c r="J131" s="58"/>
    </row>
    <row r="132" spans="2:10">
      <c r="B132" s="55"/>
      <c r="C132" s="55"/>
      <c r="D132" s="55"/>
      <c r="E132" s="114"/>
      <c r="F132" s="114"/>
      <c r="G132" s="46"/>
      <c r="H132" s="55"/>
      <c r="I132" s="55"/>
      <c r="J132" s="58"/>
    </row>
    <row r="133" spans="2:10">
      <c r="B133" s="55"/>
      <c r="C133" s="55"/>
      <c r="D133" s="55"/>
      <c r="E133" s="128"/>
      <c r="F133" s="128"/>
      <c r="G133" s="46"/>
      <c r="H133" s="55"/>
      <c r="I133" s="55"/>
      <c r="J133" s="58"/>
    </row>
    <row r="134" spans="2:10">
      <c r="B134" s="55"/>
      <c r="C134" s="55"/>
      <c r="D134" s="55"/>
      <c r="E134" s="128"/>
      <c r="F134" s="128"/>
      <c r="G134" s="46"/>
      <c r="H134" s="55"/>
      <c r="I134" s="55"/>
      <c r="J134" s="58"/>
    </row>
    <row r="135" spans="2:10" ht="25.35" customHeight="1">
      <c r="B135" s="26" t="s">
        <v>15</v>
      </c>
      <c r="C135" s="26"/>
      <c r="D135" s="26"/>
      <c r="E135" s="28" t="s">
        <v>0</v>
      </c>
      <c r="F135" s="730" t="s">
        <v>79</v>
      </c>
      <c r="G135" s="731"/>
      <c r="H135" s="31" t="s">
        <v>323</v>
      </c>
      <c r="I135" s="722" t="s">
        <v>115</v>
      </c>
      <c r="J135" s="723"/>
    </row>
    <row r="136" spans="2:10">
      <c r="B136" s="55"/>
      <c r="C136" s="55"/>
      <c r="D136" s="55"/>
      <c r="F136" s="429" t="s">
        <v>118</v>
      </c>
      <c r="G136" s="429" t="s">
        <v>175</v>
      </c>
      <c r="I136" s="699" t="s">
        <v>219</v>
      </c>
      <c r="J136" s="699"/>
    </row>
    <row r="137" spans="2:10">
      <c r="B137" s="55"/>
      <c r="C137" s="55"/>
      <c r="D137" s="55"/>
      <c r="E137" s="16" t="s">
        <v>2</v>
      </c>
      <c r="F137" s="431" t="s">
        <v>70</v>
      </c>
      <c r="G137" s="431" t="s">
        <v>180</v>
      </c>
      <c r="H137" s="466">
        <f>ROUNDUP(((USD_per_GBP*('UK-R-Side Tables'!G137/(1+'Exchange rate'!UK_vat_rate)))+1)/10,0)*10</f>
        <v>2440</v>
      </c>
      <c r="I137" s="474">
        <f>ROUNDUP(((USD_per_GBP*('UK-R-Side Tables'!H137/(1+'Exchange rate'!UK_vat_rate)))+1)/10,0)*10</f>
        <v>2910</v>
      </c>
      <c r="J137" s="400"/>
    </row>
    <row r="138" spans="2:10">
      <c r="B138" s="55"/>
      <c r="C138" s="55"/>
      <c r="D138" s="55"/>
      <c r="E138" s="16" t="s">
        <v>3</v>
      </c>
      <c r="F138" s="431" t="s">
        <v>71</v>
      </c>
      <c r="G138" s="431" t="s">
        <v>182</v>
      </c>
      <c r="H138" s="466">
        <f>ROUNDUP(((USD_per_GBP*('UK-R-Side Tables'!G138/(1+'Exchange rate'!UK_vat_rate)))+1)/10,0)*10</f>
        <v>2700</v>
      </c>
      <c r="I138" s="474">
        <f>ROUNDUP(((USD_per_GBP*('UK-R-Side Tables'!H138/(1+'Exchange rate'!UK_vat_rate)))+1)/10,0)*10</f>
        <v>3350</v>
      </c>
      <c r="J138" s="400"/>
    </row>
    <row r="139" spans="2:10">
      <c r="B139" s="55"/>
      <c r="C139" s="55"/>
      <c r="D139" s="55"/>
      <c r="E139" s="16" t="s">
        <v>4</v>
      </c>
      <c r="F139" s="431" t="s">
        <v>72</v>
      </c>
      <c r="G139" s="434" t="s">
        <v>183</v>
      </c>
      <c r="H139" s="466">
        <f>ROUNDUP(((USD_per_GBP*('UK-R-Side Tables'!G139/(1+'Exchange rate'!UK_vat_rate)))+1)/10,0)*10</f>
        <v>3280</v>
      </c>
      <c r="I139" s="474">
        <f>ROUNDUP(((USD_per_GBP*('UK-R-Side Tables'!H139/(1+'Exchange rate'!UK_vat_rate)))+1)/10,0)*10</f>
        <v>4110</v>
      </c>
      <c r="J139" s="400"/>
    </row>
    <row r="140" spans="2:10">
      <c r="B140" s="55"/>
      <c r="C140" s="55"/>
      <c r="D140" s="55"/>
      <c r="E140" s="46"/>
      <c r="F140" s="46"/>
      <c r="G140" s="46"/>
      <c r="H140" s="45"/>
      <c r="I140" s="45"/>
      <c r="J140" s="55"/>
    </row>
    <row r="141" spans="2:10">
      <c r="B141" s="55"/>
      <c r="C141" s="55"/>
      <c r="D141" s="55"/>
      <c r="E141" s="55"/>
      <c r="F141" s="55"/>
      <c r="G141" s="46"/>
      <c r="H141" s="56"/>
      <c r="I141" s="56"/>
      <c r="J141" s="257"/>
    </row>
    <row r="142" spans="2:10">
      <c r="B142" s="55"/>
      <c r="C142" s="55"/>
      <c r="D142" s="55"/>
      <c r="E142" s="176" t="s">
        <v>22</v>
      </c>
      <c r="F142" s="176"/>
      <c r="G142" s="46"/>
      <c r="H142" s="56"/>
      <c r="I142" s="56"/>
      <c r="J142" s="55"/>
    </row>
    <row r="143" spans="2:10">
      <c r="B143" s="55"/>
      <c r="C143" s="55"/>
      <c r="D143" s="55"/>
      <c r="E143" s="114"/>
      <c r="F143" s="114"/>
      <c r="G143" s="46"/>
      <c r="H143" s="55"/>
      <c r="I143" s="55"/>
      <c r="J143" s="55"/>
    </row>
    <row r="144" spans="2:10">
      <c r="B144" s="55"/>
      <c r="C144" s="55"/>
      <c r="D144" s="55"/>
      <c r="J144" s="58"/>
    </row>
    <row r="145" spans="2:10">
      <c r="E145" s="82" t="s">
        <v>21</v>
      </c>
      <c r="F145" s="82"/>
      <c r="G145" s="185"/>
      <c r="H145" s="188"/>
      <c r="I145" s="467">
        <f>ROUNDUP(((USD_per_GBP*('UK-R-Side Tables'!H145/(1+'Exchange rate'!UK_vat_rate)))+1)/10,0)*10</f>
        <v>640</v>
      </c>
    </row>
    <row r="146" spans="2:10">
      <c r="E146" s="114"/>
      <c r="F146" s="114"/>
      <c r="G146" s="46"/>
      <c r="H146" s="55"/>
      <c r="I146" s="55"/>
    </row>
    <row r="147" spans="2:10">
      <c r="E147" s="128"/>
      <c r="F147" s="128"/>
      <c r="G147" s="46"/>
      <c r="H147" s="55"/>
      <c r="I147" s="55"/>
    </row>
    <row r="148" spans="2:10">
      <c r="E148" s="128"/>
      <c r="F148" s="128"/>
      <c r="G148" s="46"/>
      <c r="H148" s="55"/>
      <c r="I148" s="55"/>
    </row>
    <row r="149" spans="2:10">
      <c r="E149" s="128"/>
      <c r="F149" s="128"/>
      <c r="G149" s="46"/>
      <c r="H149" s="55"/>
      <c r="I149" s="55"/>
    </row>
    <row r="150" spans="2:10" ht="49.35" customHeight="1">
      <c r="B150" s="25" t="s">
        <v>210</v>
      </c>
      <c r="C150" s="358"/>
      <c r="D150" s="50"/>
      <c r="E150" s="41"/>
      <c r="F150" s="41"/>
      <c r="G150" s="42"/>
      <c r="H150" s="41"/>
      <c r="I150" s="41"/>
      <c r="J150" s="41"/>
    </row>
    <row r="151" spans="2:10" ht="25.35" customHeight="1">
      <c r="B151" s="26" t="s">
        <v>29</v>
      </c>
      <c r="C151" s="26"/>
      <c r="D151" s="26"/>
      <c r="E151" s="28" t="s">
        <v>0</v>
      </c>
      <c r="F151" s="730" t="s">
        <v>79</v>
      </c>
      <c r="G151" s="731"/>
      <c r="H151" s="28" t="s">
        <v>341</v>
      </c>
      <c r="I151" s="360" t="s">
        <v>188</v>
      </c>
      <c r="J151" s="38"/>
    </row>
    <row r="152" spans="2:10">
      <c r="E152" s="16"/>
      <c r="F152" s="429" t="s">
        <v>118</v>
      </c>
      <c r="G152" s="429" t="s">
        <v>175</v>
      </c>
      <c r="H152" s="16"/>
      <c r="I152" s="53"/>
      <c r="J152" s="16"/>
    </row>
    <row r="153" spans="2:10">
      <c r="E153" s="16" t="s">
        <v>2</v>
      </c>
      <c r="F153" s="431" t="s">
        <v>73</v>
      </c>
      <c r="G153" s="431" t="s">
        <v>176</v>
      </c>
      <c r="H153" s="466">
        <f>ROUNDUP(((USD_per_GBP*('UK-R-Side Tables'!G153/(1+'Exchange rate'!UK_vat_rate)))+1)/10,0)*10</f>
        <v>900</v>
      </c>
      <c r="I153" s="466">
        <f>ROUNDUP(((USD_per_GBP*('UK-R-Side Tables'!H153/(1+'Exchange rate'!UK_vat_rate)))+1)/10,0)*10</f>
        <v>1350</v>
      </c>
      <c r="J153" s="18"/>
    </row>
    <row r="154" spans="2:10">
      <c r="E154" s="16" t="s">
        <v>3</v>
      </c>
      <c r="F154" s="431" t="s">
        <v>74</v>
      </c>
      <c r="G154" s="431" t="s">
        <v>177</v>
      </c>
      <c r="H154" s="466">
        <f>ROUNDUP(((USD_per_GBP*('UK-R-Side Tables'!G154/(1+'Exchange rate'!UK_vat_rate)))+1)/10,0)*10</f>
        <v>1410</v>
      </c>
      <c r="I154" s="466">
        <f>ROUNDUP(((USD_per_GBP*('UK-R-Side Tables'!H154/(1+'Exchange rate'!UK_vat_rate)))+1)/10,0)*10</f>
        <v>2090</v>
      </c>
      <c r="J154" s="18"/>
    </row>
    <row r="155" spans="2:10">
      <c r="E155" s="16" t="s">
        <v>4</v>
      </c>
      <c r="F155" s="431" t="s">
        <v>75</v>
      </c>
      <c r="G155" s="431" t="s">
        <v>178</v>
      </c>
      <c r="H155" s="466">
        <f>ROUNDUP(((USD_per_GBP*('UK-R-Side Tables'!G155/(1+'Exchange rate'!UK_vat_rate)))+1)/10,0)*10</f>
        <v>2010</v>
      </c>
      <c r="I155" s="466">
        <f>ROUNDUP(((USD_per_GBP*('UK-R-Side Tables'!H155/(1+'Exchange rate'!UK_vat_rate)))+1)/10,0)*10</f>
        <v>3020</v>
      </c>
      <c r="J155" s="18"/>
    </row>
    <row r="156" spans="2:10">
      <c r="E156" s="16"/>
      <c r="F156" s="16"/>
    </row>
    <row r="157" spans="2:10">
      <c r="G157" s="16"/>
      <c r="H157" s="20"/>
      <c r="I157" s="20"/>
      <c r="J157" s="44"/>
    </row>
    <row r="158" spans="2:10">
      <c r="E158" s="176" t="s">
        <v>22</v>
      </c>
      <c r="F158" s="176"/>
    </row>
    <row r="159" spans="2:10">
      <c r="E159" s="114"/>
      <c r="F159" s="114"/>
    </row>
    <row r="160" spans="2:10">
      <c r="J160" s="45"/>
    </row>
    <row r="161" spans="2:10">
      <c r="E161" s="82" t="s">
        <v>14</v>
      </c>
      <c r="F161" s="82"/>
      <c r="G161" s="164"/>
      <c r="H161" s="79"/>
      <c r="I161" s="467">
        <f>ROUNDUP(((USD_per_GBP*('UK-R-Side Tables'!H161/(1+'Exchange rate'!UK_vat_rate)))+1)/10,0)*10</f>
        <v>400</v>
      </c>
    </row>
    <row r="162" spans="2:10">
      <c r="E162" s="114"/>
      <c r="F162" s="114"/>
    </row>
    <row r="163" spans="2:10" s="51" customFormat="1" ht="25.35" customHeight="1">
      <c r="B163" s="32" t="s">
        <v>15</v>
      </c>
      <c r="C163" s="32"/>
      <c r="D163" s="32"/>
      <c r="E163" s="33" t="s">
        <v>0</v>
      </c>
      <c r="F163" s="730" t="s">
        <v>79</v>
      </c>
      <c r="G163" s="731"/>
      <c r="H163" s="33" t="s">
        <v>341</v>
      </c>
      <c r="I163" s="361" t="s">
        <v>188</v>
      </c>
      <c r="J163" s="38"/>
    </row>
    <row r="164" spans="2:10">
      <c r="E164" s="16"/>
      <c r="F164" s="429" t="s">
        <v>118</v>
      </c>
      <c r="G164" s="429" t="s">
        <v>175</v>
      </c>
      <c r="H164" s="16"/>
      <c r="I164" s="53"/>
      <c r="J164" s="16"/>
    </row>
    <row r="165" spans="2:10">
      <c r="E165" s="16" t="s">
        <v>2</v>
      </c>
      <c r="F165" s="431" t="s">
        <v>70</v>
      </c>
      <c r="G165" s="431" t="s">
        <v>180</v>
      </c>
      <c r="H165" s="466">
        <f>ROUNDUP(((USD_per_GBP*('UK-R-Side Tables'!G167/(1+'Exchange rate'!UK_vat_rate)))+1)/10,0)*10</f>
        <v>1010</v>
      </c>
      <c r="I165" s="466">
        <f>ROUNDUP(((USD_per_GBP*('UK-R-Side Tables'!H167/(1+'Exchange rate'!UK_vat_rate)))+1)/10,0)*10</f>
        <v>1520</v>
      </c>
      <c r="J165" s="18"/>
    </row>
    <row r="166" spans="2:10">
      <c r="E166" s="16" t="s">
        <v>3</v>
      </c>
      <c r="F166" s="431" t="s">
        <v>71</v>
      </c>
      <c r="G166" s="431" t="s">
        <v>182</v>
      </c>
      <c r="H166" s="466">
        <f>ROUNDUP(((USD_per_GBP*('UK-R-Side Tables'!G168/(1+'Exchange rate'!UK_vat_rate)))+1)/10,0)*10</f>
        <v>1580</v>
      </c>
      <c r="I166" s="466">
        <f>ROUNDUP(((USD_per_GBP*('UK-R-Side Tables'!H168/(1+'Exchange rate'!UK_vat_rate)))+1)/10,0)*10</f>
        <v>2360</v>
      </c>
      <c r="J166" s="18"/>
    </row>
    <row r="167" spans="2:10">
      <c r="E167" s="16" t="s">
        <v>4</v>
      </c>
      <c r="F167" s="431" t="s">
        <v>72</v>
      </c>
      <c r="G167" s="434" t="s">
        <v>183</v>
      </c>
      <c r="H167" s="466">
        <f>ROUNDUP(((USD_per_GBP*('UK-R-Side Tables'!G169/(1+'Exchange rate'!UK_vat_rate)))+1)/10,0)*10</f>
        <v>2270</v>
      </c>
      <c r="I167" s="466">
        <f>ROUNDUP(((USD_per_GBP*('UK-R-Side Tables'!H169/(1+'Exchange rate'!UK_vat_rate)))+1)/10,0)*10</f>
        <v>3420</v>
      </c>
      <c r="J167" s="18"/>
    </row>
    <row r="168" spans="2:10">
      <c r="E168" s="16"/>
      <c r="F168" s="16"/>
    </row>
    <row r="169" spans="2:10">
      <c r="E169" s="176" t="s">
        <v>22</v>
      </c>
      <c r="F169" s="176"/>
      <c r="G169" s="16"/>
      <c r="H169" s="20"/>
      <c r="I169" s="20"/>
      <c r="J169" s="44"/>
    </row>
    <row r="170" spans="2:10">
      <c r="E170" s="114"/>
      <c r="F170" s="114"/>
    </row>
    <row r="172" spans="2:10">
      <c r="E172" s="82" t="s">
        <v>14</v>
      </c>
      <c r="F172" s="82"/>
      <c r="G172" s="164"/>
      <c r="H172" s="79"/>
      <c r="I172" s="467">
        <f>ROUNDUP(((USD_per_GBP*('UK-R-Side Tables'!H174/(1+'Exchange rate'!UK_vat_rate)))+1)/10,0)*10</f>
        <v>400</v>
      </c>
      <c r="J172" s="45"/>
    </row>
    <row r="173" spans="2:10">
      <c r="E173" s="114"/>
      <c r="F173" s="114"/>
      <c r="J173" s="45"/>
    </row>
    <row r="174" spans="2:10">
      <c r="E174" s="128"/>
      <c r="F174" s="128"/>
      <c r="J174" s="45"/>
    </row>
    <row r="175" spans="2:10" ht="49.35" customHeight="1">
      <c r="B175" s="25" t="s">
        <v>236</v>
      </c>
      <c r="C175" s="50"/>
      <c r="D175" s="50"/>
      <c r="E175" s="41"/>
      <c r="F175" s="41"/>
      <c r="G175" s="42"/>
      <c r="H175" s="41"/>
      <c r="I175" s="41"/>
      <c r="J175" s="41"/>
    </row>
    <row r="176" spans="2:10" s="51" customFormat="1" ht="25.35" customHeight="1">
      <c r="B176" s="32" t="s">
        <v>237</v>
      </c>
      <c r="C176" s="32"/>
      <c r="D176" s="32"/>
      <c r="E176" s="33" t="s">
        <v>0</v>
      </c>
      <c r="F176" s="727" t="s">
        <v>79</v>
      </c>
      <c r="G176" s="728"/>
      <c r="H176" s="33" t="s">
        <v>341</v>
      </c>
      <c r="I176" s="361" t="s">
        <v>188</v>
      </c>
      <c r="J176" s="38"/>
    </row>
    <row r="177" spans="2:10">
      <c r="C177" s="223"/>
      <c r="E177" s="16"/>
      <c r="F177" s="429" t="s">
        <v>119</v>
      </c>
      <c r="G177" s="430" t="s">
        <v>131</v>
      </c>
      <c r="H177" s="45"/>
      <c r="I177" s="65"/>
      <c r="J177" s="16"/>
    </row>
    <row r="178" spans="2:10">
      <c r="E178" s="16" t="s">
        <v>2</v>
      </c>
      <c r="F178" s="470" t="s">
        <v>240</v>
      </c>
      <c r="G178" s="470" t="s">
        <v>243</v>
      </c>
      <c r="H178" s="466">
        <f>ROUNDUP(((USD_per_GBP*('UK-R-Side Tables'!G181/(1+'Exchange rate'!UK_vat_rate)))+1)/10,0)*10</f>
        <v>3750</v>
      </c>
      <c r="I178" s="466">
        <f>ROUNDUP(((USD_per_GBP*('UK-R-Side Tables'!H181/(1+'Exchange rate'!UK_vat_rate)))+1)/10,0)*10</f>
        <v>5620</v>
      </c>
      <c r="J178" s="18"/>
    </row>
    <row r="179" spans="2:10">
      <c r="E179" s="16" t="s">
        <v>3</v>
      </c>
      <c r="F179" s="470" t="s">
        <v>241</v>
      </c>
      <c r="G179" s="470" t="s">
        <v>244</v>
      </c>
      <c r="H179" s="394"/>
      <c r="I179" s="425"/>
      <c r="J179" s="18"/>
    </row>
    <row r="180" spans="2:10">
      <c r="E180" s="16" t="s">
        <v>4</v>
      </c>
      <c r="F180" s="470" t="s">
        <v>242</v>
      </c>
      <c r="G180" s="470" t="s">
        <v>245</v>
      </c>
      <c r="H180" s="394"/>
      <c r="I180" s="425"/>
      <c r="J180" s="18"/>
    </row>
    <row r="181" spans="2:10">
      <c r="E181" s="16"/>
      <c r="F181" s="16"/>
    </row>
    <row r="182" spans="2:10">
      <c r="G182" s="16"/>
      <c r="H182" s="20"/>
      <c r="I182" s="20"/>
      <c r="J182" s="44"/>
    </row>
    <row r="183" spans="2:10">
      <c r="E183" s="176" t="s">
        <v>22</v>
      </c>
      <c r="F183" s="176"/>
    </row>
    <row r="184" spans="2:10">
      <c r="E184" s="114"/>
      <c r="F184" s="114"/>
      <c r="G184" s="114"/>
    </row>
    <row r="185" spans="2:10">
      <c r="J185" s="45"/>
    </row>
    <row r="186" spans="2:10">
      <c r="E186" s="82" t="s">
        <v>14</v>
      </c>
      <c r="F186" s="82"/>
      <c r="G186" s="164"/>
      <c r="H186" s="79"/>
      <c r="I186" s="467">
        <f>ROUNDUP(((USD_per_GBP*('UK-R-Side Tables'!H189/(1+'Exchange rate'!UK_vat_rate)))+1)/10,0)*10</f>
        <v>940</v>
      </c>
    </row>
    <row r="187" spans="2:10">
      <c r="E187" s="23"/>
      <c r="F187" s="23"/>
      <c r="I187" s="466"/>
    </row>
    <row r="188" spans="2:10">
      <c r="E188" s="114"/>
      <c r="F188" s="114"/>
    </row>
    <row r="189" spans="2:10" ht="49.35" customHeight="1">
      <c r="B189" s="25" t="s">
        <v>211</v>
      </c>
      <c r="C189" s="50"/>
      <c r="D189" s="50"/>
      <c r="E189" s="41"/>
      <c r="F189" s="41"/>
      <c r="G189" s="42"/>
      <c r="H189" s="41"/>
      <c r="I189" s="41"/>
      <c r="J189" s="366"/>
    </row>
    <row r="190" spans="2:10" s="51" customFormat="1" ht="56.25" customHeight="1">
      <c r="B190" s="32" t="s">
        <v>15</v>
      </c>
      <c r="C190" s="32"/>
      <c r="D190" s="32"/>
      <c r="E190" s="33" t="s">
        <v>0</v>
      </c>
      <c r="F190" s="727" t="s">
        <v>94</v>
      </c>
      <c r="G190" s="728"/>
      <c r="H190" s="34" t="s">
        <v>192</v>
      </c>
      <c r="I190" s="34" t="s">
        <v>556</v>
      </c>
      <c r="J190" s="35" t="s">
        <v>439</v>
      </c>
    </row>
    <row r="191" spans="2:10">
      <c r="B191" s="55"/>
      <c r="C191" s="55"/>
      <c r="D191" s="55"/>
      <c r="E191" s="48"/>
      <c r="F191" s="429" t="s">
        <v>119</v>
      </c>
      <c r="G191" s="429" t="s">
        <v>131</v>
      </c>
      <c r="H191" s="48"/>
      <c r="I191" s="220"/>
      <c r="J191" s="220" t="s">
        <v>219</v>
      </c>
    </row>
    <row r="192" spans="2:10">
      <c r="B192" s="55"/>
      <c r="C192" s="55"/>
      <c r="D192" s="55"/>
      <c r="E192" s="48" t="s">
        <v>2</v>
      </c>
      <c r="F192" s="434" t="s">
        <v>288</v>
      </c>
      <c r="G192" s="434" t="s">
        <v>295</v>
      </c>
      <c r="H192" s="466">
        <f>ROUNDUP(((USD_per_GBP*('UK-R-Side Tables'!G193/(1+'Exchange rate'!UK_vat_rate)))+1)/10,0)*10</f>
        <v>730</v>
      </c>
      <c r="I192" s="466">
        <f>ROUNDUP(((USD_per_GBP*('UK-R-Side Tables'!H193/(1+'Exchange rate'!UK_vat_rate)))+1)/10,0)*10</f>
        <v>1160</v>
      </c>
      <c r="J192" s="466">
        <f>ROUNDUP(((USD_per_GBP*('UK-R-Side Tables'!I193/(1+'Exchange rate'!UK_vat_rate)))+1)/10,0)*10</f>
        <v>1440</v>
      </c>
    </row>
    <row r="193" spans="2:10">
      <c r="B193" s="55"/>
      <c r="C193" s="55"/>
      <c r="D193" s="55"/>
      <c r="E193" s="48" t="s">
        <v>3</v>
      </c>
      <c r="F193" s="434" t="s">
        <v>289</v>
      </c>
      <c r="G193" s="434" t="s">
        <v>296</v>
      </c>
      <c r="H193" s="466">
        <f>ROUNDUP(((USD_per_GBP*('UK-R-Side Tables'!G194/(1+'Exchange rate'!UK_vat_rate)))+1)/10,0)*10</f>
        <v>850</v>
      </c>
      <c r="I193" s="466">
        <f>ROUNDUP(((USD_per_GBP*('UK-R-Side Tables'!H194/(1+'Exchange rate'!UK_vat_rate)))+1)/10,0)*10</f>
        <v>1250</v>
      </c>
      <c r="J193" s="466">
        <f>ROUNDUP(((USD_per_GBP*('UK-R-Side Tables'!I194/(1+'Exchange rate'!UK_vat_rate)))+1)/10,0)*10</f>
        <v>1550</v>
      </c>
    </row>
    <row r="194" spans="2:10">
      <c r="B194" s="55"/>
      <c r="C194" s="55"/>
      <c r="D194" s="55"/>
      <c r="E194" s="48" t="s">
        <v>4</v>
      </c>
      <c r="F194" s="434" t="s">
        <v>290</v>
      </c>
      <c r="G194" s="434" t="s">
        <v>297</v>
      </c>
      <c r="H194" s="466">
        <f>ROUNDUP(((USD_per_GBP*('UK-R-Side Tables'!G195/(1+'Exchange rate'!UK_vat_rate)))+1)/10,0)*10</f>
        <v>950</v>
      </c>
      <c r="I194" s="466">
        <f>ROUNDUP(((USD_per_GBP*('UK-R-Side Tables'!H195/(1+'Exchange rate'!UK_vat_rate)))+1)/10,0)*10</f>
        <v>1360</v>
      </c>
      <c r="J194" s="466">
        <f>ROUNDUP(((USD_per_GBP*('UK-R-Side Tables'!I195/(1+'Exchange rate'!UK_vat_rate)))+1)/10,0)*10</f>
        <v>1690</v>
      </c>
    </row>
    <row r="195" spans="2:10">
      <c r="B195" s="55"/>
      <c r="C195" s="55"/>
      <c r="D195" s="55"/>
      <c r="E195" s="48"/>
      <c r="F195" s="48"/>
      <c r="G195" s="48"/>
      <c r="H195" s="65"/>
      <c r="I195" s="65"/>
      <c r="J195" s="60"/>
    </row>
    <row r="196" spans="2:10">
      <c r="B196" s="55"/>
      <c r="C196" s="55"/>
      <c r="D196" s="55"/>
      <c r="E196" s="48"/>
      <c r="F196" s="48"/>
      <c r="G196" s="48"/>
      <c r="H196" s="60"/>
      <c r="I196" s="60"/>
      <c r="J196" s="60"/>
    </row>
    <row r="197" spans="2:10">
      <c r="B197" s="55"/>
      <c r="C197" s="55"/>
      <c r="D197" s="55"/>
      <c r="E197" s="193" t="s">
        <v>305</v>
      </c>
      <c r="F197" s="193"/>
      <c r="I197" s="61"/>
      <c r="J197" s="62"/>
    </row>
    <row r="198" spans="2:10">
      <c r="B198" s="55"/>
      <c r="C198" s="55"/>
      <c r="D198" s="55"/>
      <c r="E198" s="63"/>
      <c r="F198" s="63"/>
      <c r="G198" s="48"/>
      <c r="H198" s="60"/>
      <c r="I198" s="60"/>
      <c r="J198" s="60"/>
    </row>
    <row r="199" spans="2:10">
      <c r="B199" s="55"/>
      <c r="C199" s="55"/>
      <c r="D199" s="55"/>
      <c r="E199" s="82" t="s">
        <v>634</v>
      </c>
      <c r="F199" s="82"/>
      <c r="G199" s="164"/>
      <c r="H199" s="79"/>
      <c r="I199" s="467">
        <f>ROUNDUP(((USD_per_GBP*('UK-R-Side Tables'!H200/(1+'Exchange rate'!UK_vat_rate)))+1)/10,0)*10</f>
        <v>710</v>
      </c>
      <c r="J199" s="60"/>
    </row>
    <row r="200" spans="2:10">
      <c r="B200" s="55"/>
      <c r="C200" s="55"/>
      <c r="D200" s="55"/>
      <c r="E200" s="23"/>
      <c r="F200" s="23"/>
      <c r="I200" s="466"/>
      <c r="J200" s="60"/>
    </row>
    <row r="201" spans="2:10">
      <c r="B201" s="55"/>
      <c r="C201" s="55"/>
      <c r="D201" s="55"/>
      <c r="E201" s="82" t="s">
        <v>716</v>
      </c>
      <c r="F201" s="82"/>
      <c r="G201" s="164"/>
      <c r="H201" s="79"/>
      <c r="I201" s="467">
        <f>ROUNDUP(((USD_per_GBP*('UK-R-Side Tables'!H202/(1+'Exchange rate'!UK_vat_rate)))+1)/10,0)*10</f>
        <v>710</v>
      </c>
      <c r="J201" s="60"/>
    </row>
    <row r="202" spans="2:10">
      <c r="B202" s="55"/>
      <c r="C202" s="55"/>
      <c r="D202" s="55"/>
      <c r="E202" s="23"/>
      <c r="F202" s="23"/>
      <c r="I202" s="466"/>
      <c r="J202" s="60"/>
    </row>
    <row r="203" spans="2:10">
      <c r="B203" s="55"/>
      <c r="C203" s="55"/>
      <c r="D203" s="55"/>
      <c r="E203" s="82" t="s">
        <v>14</v>
      </c>
      <c r="F203" s="82"/>
      <c r="G203" s="164"/>
      <c r="H203" s="79"/>
      <c r="I203" s="184">
        <f>ROUNDUP(((USD_per_GBP*('UK-R-Side Tables'!H204/(1+'Exchange rate'!UK_vat_rate)))+1)/10,0)*10</f>
        <v>300</v>
      </c>
      <c r="J203" s="60"/>
    </row>
    <row r="204" spans="2:10" ht="37.5">
      <c r="B204" s="25" t="s">
        <v>212</v>
      </c>
      <c r="C204" s="50"/>
      <c r="D204" s="50"/>
      <c r="E204" s="41"/>
      <c r="F204" s="41"/>
      <c r="G204" s="42"/>
      <c r="H204" s="41"/>
      <c r="I204" s="41"/>
      <c r="J204" s="366"/>
    </row>
    <row r="205" spans="2:10" ht="62.1" customHeight="1">
      <c r="B205" s="32" t="s">
        <v>15</v>
      </c>
      <c r="C205" s="32"/>
      <c r="D205" s="32"/>
      <c r="E205" s="33" t="s">
        <v>0</v>
      </c>
      <c r="F205" s="730" t="s">
        <v>94</v>
      </c>
      <c r="G205" s="731"/>
      <c r="H205" s="34" t="s">
        <v>192</v>
      </c>
      <c r="I205" s="34" t="s">
        <v>556</v>
      </c>
      <c r="J205" s="35" t="s">
        <v>439</v>
      </c>
    </row>
    <row r="206" spans="2:10">
      <c r="B206" s="55"/>
      <c r="C206" s="55"/>
      <c r="D206" s="55"/>
      <c r="E206" s="48"/>
      <c r="F206" s="429" t="s">
        <v>119</v>
      </c>
      <c r="G206" s="471" t="s">
        <v>293</v>
      </c>
      <c r="H206" s="48"/>
      <c r="J206" s="220" t="s">
        <v>219</v>
      </c>
    </row>
    <row r="207" spans="2:10">
      <c r="B207" s="55"/>
      <c r="C207" s="55"/>
      <c r="D207" s="55"/>
      <c r="E207" s="48"/>
      <c r="F207" s="434" t="s">
        <v>292</v>
      </c>
      <c r="G207" s="472" t="s">
        <v>294</v>
      </c>
      <c r="H207" s="466">
        <f>ROUNDUP(((USD_per_GBP*('UK-R-Side Tables'!G208/(1+'Exchange rate'!UK_vat_rate)))+1)/10,0)*10</f>
        <v>1090</v>
      </c>
      <c r="I207" s="466">
        <f>ROUNDUP(((USD_per_GBP*('UK-R-Side Tables'!H208/(1+'Exchange rate'!UK_vat_rate)))+1)/10,0)*10</f>
        <v>1560</v>
      </c>
      <c r="J207" s="466">
        <f>ROUNDUP(((USD_per_GBP*('UK-R-Side Tables'!I208/(1+'Exchange rate'!UK_vat_rate)))+1)/10,0)*10</f>
        <v>1920</v>
      </c>
    </row>
    <row r="208" spans="2:10">
      <c r="B208" s="55"/>
      <c r="C208" s="55"/>
      <c r="D208" s="55"/>
      <c r="E208" s="48"/>
      <c r="F208" s="48"/>
      <c r="G208" s="48"/>
      <c r="H208" s="65"/>
      <c r="I208" s="65"/>
      <c r="J208" s="60"/>
    </row>
    <row r="209" spans="2:10">
      <c r="B209" s="55"/>
      <c r="C209" s="55"/>
      <c r="D209" s="55"/>
      <c r="E209" s="48"/>
      <c r="F209" s="48"/>
      <c r="G209" s="48"/>
      <c r="H209" s="60"/>
      <c r="I209" s="60"/>
      <c r="J209" s="60"/>
    </row>
    <row r="210" spans="2:10">
      <c r="B210" s="55"/>
      <c r="C210" s="55"/>
      <c r="D210" s="55"/>
      <c r="E210" s="193" t="s">
        <v>305</v>
      </c>
      <c r="F210" s="193"/>
      <c r="I210" s="61"/>
      <c r="J210" s="60"/>
    </row>
    <row r="211" spans="2:10">
      <c r="B211" s="55"/>
      <c r="C211" s="55"/>
      <c r="D211" s="55"/>
      <c r="E211" s="63"/>
      <c r="F211" s="63"/>
      <c r="G211" s="48"/>
      <c r="H211" s="60"/>
      <c r="I211" s="60"/>
      <c r="J211" s="60"/>
    </row>
    <row r="212" spans="2:10">
      <c r="B212" s="55"/>
      <c r="C212" s="55"/>
      <c r="D212" s="55"/>
      <c r="E212" s="82" t="s">
        <v>634</v>
      </c>
      <c r="F212" s="82"/>
      <c r="G212" s="164"/>
      <c r="H212" s="79"/>
      <c r="I212" s="467">
        <f>ROUNDUP(((USD_per_GBP*('UK-R-Side Tables'!H213/(1+'Exchange rate'!UK_vat_rate)))+1)/10,0)*10</f>
        <v>710</v>
      </c>
      <c r="J212" s="62"/>
    </row>
    <row r="213" spans="2:10">
      <c r="B213" s="55"/>
      <c r="C213" s="55"/>
      <c r="D213" s="55"/>
      <c r="E213" s="63"/>
      <c r="F213" s="63"/>
      <c r="G213" s="48"/>
      <c r="H213" s="60"/>
      <c r="I213" s="60"/>
      <c r="J213" s="60"/>
    </row>
    <row r="214" spans="2:10">
      <c r="B214" s="55"/>
      <c r="C214" s="55"/>
      <c r="D214" s="55"/>
      <c r="E214" s="179" t="s">
        <v>14</v>
      </c>
      <c r="F214" s="179"/>
      <c r="G214" s="180"/>
      <c r="H214" s="179"/>
      <c r="I214" s="259">
        <f>ROUNDUP(((USD_per_GBP*('UK-R-Side Tables'!H215/(1+'Exchange rate'!UK_vat_rate)))+1)/10,0)*10</f>
        <v>300</v>
      </c>
      <c r="J214" s="60"/>
    </row>
    <row r="215" spans="2:10">
      <c r="B215" s="55"/>
      <c r="C215" s="55"/>
      <c r="D215" s="55"/>
      <c r="E215" s="60"/>
      <c r="F215" s="60"/>
      <c r="G215" s="48"/>
      <c r="H215" s="60"/>
      <c r="I215" s="60"/>
      <c r="J215" s="60"/>
    </row>
    <row r="216" spans="2:10" ht="49.35" customHeight="1">
      <c r="B216" s="354" t="s">
        <v>315</v>
      </c>
      <c r="C216" s="358"/>
      <c r="D216" s="50"/>
      <c r="E216" s="41"/>
      <c r="F216" s="41"/>
      <c r="G216" s="42"/>
      <c r="H216" s="41"/>
      <c r="I216" s="41"/>
      <c r="J216" s="41"/>
    </row>
    <row r="217" spans="2:10" s="51" customFormat="1" ht="25.35" customHeight="1">
      <c r="B217" s="32" t="s">
        <v>29</v>
      </c>
      <c r="C217" s="32"/>
      <c r="D217" s="32"/>
      <c r="E217" s="33" t="s">
        <v>0</v>
      </c>
      <c r="F217" s="727" t="s">
        <v>79</v>
      </c>
      <c r="G217" s="728"/>
      <c r="H217" s="33" t="s">
        <v>440</v>
      </c>
      <c r="I217" s="123" t="s">
        <v>442</v>
      </c>
      <c r="J217" s="35"/>
    </row>
    <row r="218" spans="2:10">
      <c r="E218" s="16"/>
      <c r="F218" s="429" t="s">
        <v>118</v>
      </c>
      <c r="G218" s="429" t="s">
        <v>175</v>
      </c>
      <c r="H218" s="16"/>
      <c r="I218" s="53"/>
      <c r="J218" s="16"/>
    </row>
    <row r="219" spans="2:10">
      <c r="E219" s="16" t="s">
        <v>2</v>
      </c>
      <c r="F219" s="431" t="s">
        <v>73</v>
      </c>
      <c r="G219" s="431" t="s">
        <v>176</v>
      </c>
      <c r="H219" s="466">
        <f>ROUNDUP(((USD_per_GBP*('UK-R-Side Tables'!G220/(1+'Exchange rate'!UK_vat_rate)))+1)/10,0)*10</f>
        <v>900</v>
      </c>
      <c r="I219" s="466">
        <f>ROUNDUP(((USD_per_GBP*('UK-R-Side Tables'!H220/(1+'Exchange rate'!UK_vat_rate)))+1)/10,0)*10</f>
        <v>1350</v>
      </c>
      <c r="J219" s="18"/>
    </row>
    <row r="220" spans="2:10">
      <c r="E220" s="16" t="s">
        <v>3</v>
      </c>
      <c r="F220" s="431" t="s">
        <v>74</v>
      </c>
      <c r="G220" s="431" t="s">
        <v>177</v>
      </c>
      <c r="H220" s="466">
        <f>ROUNDUP(((USD_per_GBP*('UK-R-Side Tables'!G221/(1+'Exchange rate'!UK_vat_rate)))+1)/10,0)*10</f>
        <v>1410</v>
      </c>
      <c r="I220" s="466">
        <f>ROUNDUP(((USD_per_GBP*('UK-R-Side Tables'!H221/(1+'Exchange rate'!UK_vat_rate)))+1)/10,0)*10</f>
        <v>2090</v>
      </c>
      <c r="J220" s="18"/>
    </row>
    <row r="221" spans="2:10">
      <c r="E221" s="16" t="s">
        <v>4</v>
      </c>
      <c r="F221" s="431" t="s">
        <v>75</v>
      </c>
      <c r="G221" s="431" t="s">
        <v>178</v>
      </c>
      <c r="H221" s="466">
        <f>ROUNDUP(((USD_per_GBP*('UK-R-Side Tables'!G222/(1+'Exchange rate'!UK_vat_rate)))+1)/10,0)*10</f>
        <v>2010</v>
      </c>
      <c r="I221" s="466">
        <f>ROUNDUP(((USD_per_GBP*('UK-R-Side Tables'!H222/(1+'Exchange rate'!UK_vat_rate)))+1)/10,0)*10</f>
        <v>3020</v>
      </c>
      <c r="J221" s="18"/>
    </row>
    <row r="222" spans="2:10">
      <c r="E222" s="16"/>
      <c r="F222" s="16"/>
      <c r="G222" s="16"/>
      <c r="H222" s="45"/>
      <c r="I222" s="45"/>
      <c r="J222" s="18"/>
    </row>
    <row r="223" spans="2:10">
      <c r="G223" s="16"/>
      <c r="H223" s="20"/>
      <c r="I223" s="20"/>
      <c r="J223" s="44"/>
    </row>
    <row r="224" spans="2:10">
      <c r="E224" s="176" t="s">
        <v>22</v>
      </c>
      <c r="F224" s="176"/>
    </row>
    <row r="225" spans="2:10">
      <c r="E225" s="114"/>
      <c r="F225" s="114"/>
    </row>
    <row r="226" spans="2:10">
      <c r="J226" s="45"/>
    </row>
    <row r="227" spans="2:10">
      <c r="E227" s="82" t="s">
        <v>14</v>
      </c>
      <c r="F227" s="82"/>
      <c r="G227" s="164"/>
      <c r="H227" s="79"/>
      <c r="I227" s="467">
        <f>ROUNDUP(((USD_per_GBP*('UK-R-Side Tables'!H228/(1+'Exchange rate'!UK_vat_rate)))+1)/10,0)*10</f>
        <v>400</v>
      </c>
      <c r="J227" s="45"/>
    </row>
    <row r="228" spans="2:10" ht="72.75" customHeight="1">
      <c r="E228" s="114"/>
      <c r="F228" s="114"/>
      <c r="J228" s="45"/>
    </row>
    <row r="229" spans="2:10" s="51" customFormat="1" ht="25.35" customHeight="1">
      <c r="B229" s="32" t="s">
        <v>15</v>
      </c>
      <c r="C229" s="32"/>
      <c r="D229" s="32"/>
      <c r="E229" s="33" t="s">
        <v>0</v>
      </c>
      <c r="F229" s="727" t="s">
        <v>79</v>
      </c>
      <c r="G229" s="728"/>
      <c r="H229" s="123" t="s">
        <v>440</v>
      </c>
      <c r="I229" s="33" t="s">
        <v>441</v>
      </c>
      <c r="J229" s="38"/>
    </row>
    <row r="230" spans="2:10">
      <c r="E230" s="16"/>
      <c r="F230" s="429" t="s">
        <v>118</v>
      </c>
      <c r="G230" s="429" t="s">
        <v>175</v>
      </c>
      <c r="H230" s="16"/>
      <c r="I230" s="53"/>
      <c r="J230" s="16"/>
    </row>
    <row r="231" spans="2:10">
      <c r="E231" s="16" t="s">
        <v>2</v>
      </c>
      <c r="F231" s="431" t="s">
        <v>70</v>
      </c>
      <c r="G231" s="431" t="s">
        <v>180</v>
      </c>
      <c r="H231" s="466">
        <f>ROUNDUP(((USD_per_GBP*('UK-R-Side Tables'!G232/(1+'Exchange rate'!UK_vat_rate)))+1)/10,0)*10</f>
        <v>1010</v>
      </c>
      <c r="I231" s="466">
        <f>ROUNDUP(((USD_per_GBP*('UK-R-Side Tables'!H232/(1+'Exchange rate'!UK_vat_rate)))+1)/10,0)*10</f>
        <v>1520</v>
      </c>
      <c r="J231" s="58"/>
    </row>
    <row r="232" spans="2:10">
      <c r="E232" s="16" t="s">
        <v>3</v>
      </c>
      <c r="F232" s="431" t="s">
        <v>71</v>
      </c>
      <c r="G232" s="431" t="s">
        <v>182</v>
      </c>
      <c r="H232" s="466">
        <f>ROUNDUP(((USD_per_GBP*('UK-R-Side Tables'!G233/(1+'Exchange rate'!UK_vat_rate)))+1)/10,0)*10</f>
        <v>1580</v>
      </c>
      <c r="I232" s="466">
        <f>ROUNDUP(((USD_per_GBP*('UK-R-Side Tables'!H233/(1+'Exchange rate'!UK_vat_rate)))+1)/10,0)*10</f>
        <v>2370</v>
      </c>
      <c r="J232" s="58"/>
    </row>
    <row r="233" spans="2:10">
      <c r="E233" s="16" t="s">
        <v>4</v>
      </c>
      <c r="F233" s="431" t="s">
        <v>72</v>
      </c>
      <c r="G233" s="434" t="s">
        <v>183</v>
      </c>
      <c r="H233" s="466">
        <f>ROUNDUP(((USD_per_GBP*('UK-R-Side Tables'!G234/(1+'Exchange rate'!UK_vat_rate)))+1)/10,0)*10</f>
        <v>2270</v>
      </c>
      <c r="I233" s="466">
        <f>ROUNDUP(((USD_per_GBP*('UK-R-Side Tables'!H234/(1+'Exchange rate'!UK_vat_rate)))+1)/10,0)*10</f>
        <v>3420</v>
      </c>
      <c r="J233" s="58"/>
    </row>
    <row r="234" spans="2:10">
      <c r="E234" s="16"/>
      <c r="F234" s="16"/>
    </row>
    <row r="235" spans="2:10">
      <c r="G235" s="16"/>
      <c r="H235" s="20"/>
      <c r="I235" s="20"/>
      <c r="J235" s="44"/>
    </row>
    <row r="236" spans="2:10">
      <c r="E236" s="176" t="s">
        <v>22</v>
      </c>
      <c r="F236" s="176"/>
    </row>
    <row r="237" spans="2:10">
      <c r="E237" s="114"/>
      <c r="F237" s="114"/>
    </row>
    <row r="238" spans="2:10">
      <c r="J238" s="45"/>
    </row>
    <row r="239" spans="2:10">
      <c r="E239" s="82" t="s">
        <v>14</v>
      </c>
      <c r="F239" s="82"/>
      <c r="G239" s="164"/>
      <c r="H239" s="79"/>
      <c r="I239" s="467">
        <f>ROUNDUP(((USD_per_GBP*('UK-R-Side Tables'!H240/(1+'Exchange rate'!UK_vat_rate)))+1)/10,0)*10</f>
        <v>400</v>
      </c>
      <c r="J239" s="45"/>
    </row>
    <row r="240" spans="2:10">
      <c r="E240" s="114"/>
      <c r="F240" s="114"/>
      <c r="J240" s="45"/>
    </row>
    <row r="241" spans="2:10">
      <c r="E241" s="128"/>
      <c r="F241" s="128"/>
      <c r="J241" s="45"/>
    </row>
    <row r="242" spans="2:10">
      <c r="E242" s="24"/>
      <c r="F242" s="24"/>
      <c r="J242" s="45"/>
    </row>
    <row r="243" spans="2:10" ht="49.35" customHeight="1">
      <c r="B243" s="25" t="s">
        <v>213</v>
      </c>
      <c r="C243" s="50"/>
      <c r="D243" s="50"/>
      <c r="E243" s="41"/>
      <c r="F243" s="41"/>
      <c r="G243" s="42"/>
      <c r="H243" s="41"/>
      <c r="I243" s="41"/>
      <c r="J243" s="41"/>
    </row>
    <row r="244" spans="2:10" s="51" customFormat="1" ht="25.35" customHeight="1">
      <c r="B244" s="32" t="s">
        <v>15</v>
      </c>
      <c r="C244" s="32"/>
      <c r="D244" s="32"/>
      <c r="E244" s="33" t="s">
        <v>0</v>
      </c>
      <c r="F244" s="727" t="s">
        <v>79</v>
      </c>
      <c r="G244" s="728"/>
      <c r="H244" s="34" t="s">
        <v>346</v>
      </c>
      <c r="I244" s="38"/>
      <c r="J244" s="38"/>
    </row>
    <row r="245" spans="2:10">
      <c r="B245" s="55"/>
      <c r="C245" s="55"/>
      <c r="D245" s="55"/>
      <c r="E245" s="16"/>
      <c r="F245" s="429" t="s">
        <v>218</v>
      </c>
      <c r="G245" s="432" t="s">
        <v>445</v>
      </c>
      <c r="H245" s="46"/>
      <c r="I245" s="53"/>
      <c r="J245" s="46"/>
    </row>
    <row r="246" spans="2:10">
      <c r="B246" s="55"/>
      <c r="C246" s="55"/>
      <c r="D246" s="55"/>
      <c r="E246" s="16" t="s">
        <v>2</v>
      </c>
      <c r="F246" s="431" t="s">
        <v>70</v>
      </c>
      <c r="G246" s="431" t="s">
        <v>180</v>
      </c>
      <c r="H246" s="466">
        <f>ROUNDUP(((USD_per_GBP*('UK-R-Side Tables'!G245/(1+'Exchange rate'!UK_vat_rate)))+1)/10,0)*10</f>
        <v>1560</v>
      </c>
      <c r="I246" s="47"/>
      <c r="J246" s="55"/>
    </row>
    <row r="247" spans="2:10">
      <c r="B247" s="55"/>
      <c r="C247" s="55"/>
      <c r="D247" s="55"/>
      <c r="E247" s="16" t="s">
        <v>3</v>
      </c>
      <c r="F247" s="431" t="s">
        <v>71</v>
      </c>
      <c r="G247" s="431" t="s">
        <v>182</v>
      </c>
      <c r="H247" s="466">
        <f>ROUNDUP(((USD_per_GBP*('UK-R-Side Tables'!G246/(1+'Exchange rate'!UK_vat_rate)))+1)/10,0)*10</f>
        <v>1730</v>
      </c>
      <c r="I247" s="47"/>
      <c r="J247" s="55"/>
    </row>
    <row r="248" spans="2:10">
      <c r="B248" s="55"/>
      <c r="C248" s="55"/>
      <c r="D248" s="55"/>
      <c r="E248" s="16"/>
      <c r="F248" s="16"/>
      <c r="G248" s="16"/>
      <c r="H248" s="45"/>
      <c r="I248" s="47"/>
      <c r="J248" s="55"/>
    </row>
    <row r="249" spans="2:10">
      <c r="B249" s="55"/>
      <c r="C249" s="55"/>
      <c r="D249" s="55"/>
      <c r="E249" s="46"/>
      <c r="F249" s="46"/>
      <c r="G249" s="46"/>
      <c r="H249" s="47"/>
      <c r="I249" s="47"/>
      <c r="J249" s="55"/>
    </row>
    <row r="250" spans="2:10">
      <c r="B250" s="55"/>
      <c r="C250" s="55"/>
      <c r="D250" s="55"/>
      <c r="E250" s="176" t="s">
        <v>22</v>
      </c>
      <c r="F250" s="176"/>
      <c r="G250" s="46"/>
      <c r="H250" s="55"/>
      <c r="I250" s="55"/>
      <c r="J250" s="55"/>
    </row>
    <row r="251" spans="2:10">
      <c r="B251" s="55"/>
      <c r="C251" s="55"/>
      <c r="D251" s="55"/>
      <c r="E251" s="114"/>
      <c r="F251" s="114"/>
      <c r="G251" s="46"/>
      <c r="H251" s="56"/>
      <c r="I251" s="56"/>
      <c r="J251" s="257"/>
    </row>
    <row r="252" spans="2:10">
      <c r="B252" s="55"/>
      <c r="C252" s="55"/>
      <c r="D252" s="55"/>
      <c r="J252" s="55"/>
    </row>
    <row r="253" spans="2:10">
      <c r="B253" s="55"/>
      <c r="C253" s="55"/>
      <c r="D253" s="55"/>
      <c r="E253" s="82" t="s">
        <v>21</v>
      </c>
      <c r="F253" s="82"/>
      <c r="G253" s="185"/>
      <c r="H253" s="188"/>
      <c r="I253" s="467">
        <f>ROUNDUP(((USD_per_GBP*('UK-R-Side Tables'!H252/(1+'Exchange rate'!UK_vat_rate)))+1)/10,0)*10</f>
        <v>570</v>
      </c>
      <c r="J253" s="55"/>
    </row>
    <row r="254" spans="2:10">
      <c r="B254" s="55"/>
      <c r="C254" s="55"/>
      <c r="D254" s="55"/>
      <c r="E254" s="23"/>
      <c r="F254" s="23"/>
      <c r="G254" s="46"/>
      <c r="H254" s="55"/>
      <c r="I254" s="466"/>
      <c r="J254" s="55"/>
    </row>
    <row r="255" spans="2:10">
      <c r="B255" s="55"/>
      <c r="C255" s="55"/>
      <c r="D255" s="55"/>
      <c r="E255" s="23"/>
      <c r="F255" s="23"/>
      <c r="G255" s="46"/>
      <c r="H255" s="55"/>
      <c r="I255" s="466"/>
      <c r="J255" s="55"/>
    </row>
    <row r="256" spans="2:10">
      <c r="B256" s="55"/>
      <c r="C256" s="55"/>
      <c r="D256" s="55"/>
      <c r="E256" s="114"/>
      <c r="F256" s="114"/>
      <c r="G256" s="46"/>
      <c r="H256" s="55"/>
      <c r="I256" s="55"/>
      <c r="J256" s="55"/>
    </row>
    <row r="257" spans="2:10" ht="37.5">
      <c r="B257" s="422" t="s">
        <v>616</v>
      </c>
      <c r="C257" s="50"/>
      <c r="D257" s="50"/>
      <c r="E257" s="41"/>
      <c r="F257" s="41"/>
      <c r="G257" s="42"/>
      <c r="H257" s="41"/>
      <c r="I257" s="41"/>
      <c r="J257" s="41"/>
    </row>
    <row r="258" spans="2:10">
      <c r="B258" s="32" t="s">
        <v>15</v>
      </c>
      <c r="C258" s="32"/>
      <c r="D258" s="32"/>
      <c r="E258" s="33" t="s">
        <v>0</v>
      </c>
      <c r="F258" s="711" t="s">
        <v>79</v>
      </c>
      <c r="G258" s="712"/>
      <c r="H258" s="34" t="s">
        <v>346</v>
      </c>
      <c r="I258" s="38"/>
      <c r="J258" s="38"/>
    </row>
    <row r="259" spans="2:10">
      <c r="B259" s="55"/>
      <c r="C259" s="55"/>
      <c r="D259" s="55"/>
      <c r="E259" s="16"/>
      <c r="F259" s="52" t="s">
        <v>119</v>
      </c>
      <c r="G259" s="52" t="s">
        <v>131</v>
      </c>
      <c r="H259" s="46"/>
      <c r="I259" s="53"/>
      <c r="J259" s="46"/>
    </row>
    <row r="260" spans="2:10">
      <c r="B260" s="55"/>
      <c r="C260" s="55"/>
      <c r="D260" s="55"/>
      <c r="E260" s="16" t="s">
        <v>3</v>
      </c>
      <c r="F260" s="24" t="s">
        <v>612</v>
      </c>
      <c r="G260" s="410" t="s">
        <v>618</v>
      </c>
      <c r="H260" s="466">
        <f>ROUNDUP(((USD_per_GBP*('UK-R-Side Tables'!G261/(1+'Exchange rate'!UK_vat_rate)))+1)/10,0)*10</f>
        <v>3490</v>
      </c>
      <c r="I260" s="47"/>
      <c r="J260" s="55"/>
    </row>
    <row r="261" spans="2:10">
      <c r="B261" s="55"/>
      <c r="C261" s="55"/>
      <c r="D261" s="55"/>
      <c r="E261" s="16"/>
      <c r="F261" s="24"/>
      <c r="G261" s="410"/>
      <c r="H261" s="466"/>
      <c r="I261" s="47"/>
      <c r="J261" s="55"/>
    </row>
    <row r="262" spans="2:10">
      <c r="B262" s="55"/>
      <c r="C262" s="55"/>
      <c r="D262" s="55"/>
      <c r="E262" s="16"/>
      <c r="F262" s="16"/>
      <c r="G262" s="16"/>
      <c r="H262" s="45"/>
      <c r="I262" s="47"/>
      <c r="J262" s="55"/>
    </row>
    <row r="263" spans="2:10">
      <c r="B263" s="55"/>
      <c r="C263" s="55"/>
      <c r="D263" s="55"/>
      <c r="E263" s="46"/>
      <c r="F263" s="46"/>
      <c r="G263" s="46"/>
      <c r="H263" s="47"/>
      <c r="I263" s="47"/>
      <c r="J263" s="55"/>
    </row>
    <row r="264" spans="2:10">
      <c r="B264" s="55"/>
      <c r="C264" s="55"/>
      <c r="D264" s="55"/>
      <c r="E264" s="176" t="s">
        <v>22</v>
      </c>
      <c r="F264" s="176"/>
      <c r="G264" s="67"/>
      <c r="H264" s="67"/>
      <c r="I264" s="9"/>
      <c r="J264" s="55"/>
    </row>
    <row r="265" spans="2:10">
      <c r="B265" s="55"/>
      <c r="C265" s="55"/>
      <c r="D265" s="55"/>
      <c r="E265" s="169"/>
      <c r="F265" s="169"/>
      <c r="G265" s="67"/>
      <c r="H265" s="67"/>
      <c r="I265" s="9"/>
      <c r="J265" s="257"/>
    </row>
    <row r="266" spans="2:10">
      <c r="B266" s="55"/>
      <c r="C266" s="55"/>
      <c r="D266" s="55"/>
      <c r="E266" s="81" t="s">
        <v>14</v>
      </c>
      <c r="F266" s="81"/>
      <c r="G266" s="160"/>
      <c r="H266" s="160"/>
      <c r="I266" s="467">
        <f>ROUNDUP(((USD_per_GBP*('UK-R-Side Tables'!H267/(1+'Exchange rate'!UK_vat_rate)))+1)/10,0)*10</f>
        <v>640</v>
      </c>
      <c r="J266" s="55"/>
    </row>
    <row r="267" spans="2:10">
      <c r="B267" s="55"/>
      <c r="C267" s="55"/>
      <c r="D267" s="55"/>
      <c r="E267" s="24"/>
      <c r="F267" s="24"/>
      <c r="G267" s="67"/>
      <c r="H267" s="67"/>
      <c r="I267" s="143"/>
      <c r="J267" s="55"/>
    </row>
    <row r="268" spans="2:10">
      <c r="B268" s="55"/>
      <c r="C268" s="55"/>
      <c r="D268" s="55"/>
      <c r="E268" s="24" t="s">
        <v>544</v>
      </c>
      <c r="F268" s="24"/>
      <c r="G268" s="67"/>
      <c r="H268" s="67"/>
      <c r="I268" s="466"/>
      <c r="J268" s="55"/>
    </row>
    <row r="269" spans="2:10">
      <c r="B269" s="55"/>
      <c r="C269" s="55"/>
      <c r="D269" s="55"/>
      <c r="E269" s="81" t="s">
        <v>630</v>
      </c>
      <c r="F269" s="551"/>
      <c r="G269" s="185"/>
      <c r="H269" s="188"/>
      <c r="I269" s="467">
        <f>ROUNDUP(((USD_per_GBP*('UK-R-Side Tables'!H270/(1+'Exchange rate'!UK_vat_rate)))+1)/10,0)*10</f>
        <v>1390</v>
      </c>
      <c r="J269" s="55"/>
    </row>
    <row r="270" spans="2:10">
      <c r="B270" s="55"/>
      <c r="C270" s="55"/>
      <c r="D270" s="55"/>
      <c r="E270" s="24"/>
      <c r="F270" s="128"/>
      <c r="G270" s="46"/>
      <c r="H270" s="55"/>
      <c r="I270" s="466"/>
      <c r="J270" s="55"/>
    </row>
    <row r="271" spans="2:10">
      <c r="B271" s="55"/>
      <c r="C271" s="55"/>
      <c r="D271" s="55"/>
      <c r="E271" s="128"/>
      <c r="F271" s="128"/>
      <c r="G271" s="46"/>
      <c r="H271" s="55"/>
      <c r="I271" s="55"/>
      <c r="J271" s="55"/>
    </row>
    <row r="272" spans="2:10">
      <c r="B272" s="55"/>
      <c r="C272" s="55"/>
      <c r="D272" s="55"/>
      <c r="E272" s="128"/>
      <c r="F272" s="128"/>
      <c r="G272" s="46"/>
      <c r="H272" s="55"/>
      <c r="I272" s="55"/>
      <c r="J272" s="55"/>
    </row>
    <row r="273" spans="2:10" ht="37.5">
      <c r="B273" s="422" t="s">
        <v>530</v>
      </c>
      <c r="C273" s="50"/>
      <c r="D273" s="50"/>
      <c r="E273" s="41"/>
      <c r="F273" s="41"/>
      <c r="G273" s="42"/>
      <c r="H273" s="41"/>
      <c r="I273" s="41"/>
      <c r="J273" s="41"/>
    </row>
    <row r="274" spans="2:10">
      <c r="B274" s="32" t="s">
        <v>15</v>
      </c>
      <c r="C274" s="32"/>
      <c r="D274" s="32"/>
      <c r="E274" s="33" t="s">
        <v>0</v>
      </c>
      <c r="F274" s="711" t="s">
        <v>79</v>
      </c>
      <c r="G274" s="712"/>
      <c r="H274" s="34" t="s">
        <v>529</v>
      </c>
      <c r="I274" s="38"/>
      <c r="J274" s="38"/>
    </row>
    <row r="275" spans="2:10">
      <c r="B275" s="55"/>
      <c r="C275" s="55"/>
      <c r="D275" s="55"/>
      <c r="E275" s="16"/>
      <c r="F275" s="191" t="s">
        <v>223</v>
      </c>
      <c r="G275" s="432" t="s">
        <v>617</v>
      </c>
      <c r="H275" s="46"/>
      <c r="I275" s="53"/>
      <c r="J275" s="46"/>
    </row>
    <row r="276" spans="2:10">
      <c r="B276" s="55"/>
      <c r="C276" s="55"/>
      <c r="D276" s="55"/>
      <c r="E276" s="16"/>
      <c r="F276" s="24" t="s">
        <v>528</v>
      </c>
      <c r="G276" s="473" t="s">
        <v>535</v>
      </c>
      <c r="H276" s="466">
        <f>ROUNDUP(((USD_per_GBP*('UK-R-Side Tables'!G279/(1+'Exchange rate'!UK_vat_rate)))+1)/10,0)*10</f>
        <v>3450</v>
      </c>
      <c r="I276" s="47"/>
      <c r="J276" s="55"/>
    </row>
    <row r="277" spans="2:10">
      <c r="B277" s="55"/>
      <c r="C277" s="55"/>
      <c r="D277" s="55"/>
      <c r="E277" s="16"/>
      <c r="F277" s="16"/>
      <c r="G277" s="16"/>
      <c r="H277" s="45"/>
      <c r="I277" s="47"/>
      <c r="J277" s="55"/>
    </row>
    <row r="278" spans="2:10">
      <c r="B278" s="55"/>
      <c r="C278" s="55"/>
      <c r="D278" s="55"/>
      <c r="E278" s="16"/>
      <c r="F278" s="16"/>
      <c r="G278" s="16"/>
      <c r="H278" s="45"/>
      <c r="I278" s="47"/>
      <c r="J278" s="55"/>
    </row>
    <row r="279" spans="2:10">
      <c r="B279" s="55"/>
      <c r="C279" s="55"/>
      <c r="D279" s="55"/>
      <c r="E279" s="46"/>
      <c r="F279" s="46"/>
      <c r="G279" s="46"/>
      <c r="H279" s="47"/>
      <c r="I279" s="47"/>
      <c r="J279" s="55"/>
    </row>
    <row r="280" spans="2:10">
      <c r="B280" s="55"/>
      <c r="C280" s="55"/>
      <c r="D280" s="55"/>
      <c r="E280" s="176" t="s">
        <v>22</v>
      </c>
      <c r="F280" s="176"/>
      <c r="G280" s="67"/>
      <c r="H280" s="67"/>
      <c r="I280" s="9"/>
      <c r="J280" s="55"/>
    </row>
    <row r="281" spans="2:10">
      <c r="B281" s="55"/>
      <c r="C281" s="55"/>
      <c r="D281" s="55"/>
      <c r="E281" s="169"/>
      <c r="F281" s="169"/>
      <c r="G281" s="67"/>
      <c r="H281" s="67"/>
      <c r="I281" s="9"/>
      <c r="J281" s="257"/>
    </row>
    <row r="282" spans="2:10">
      <c r="B282" s="55"/>
      <c r="C282" s="55"/>
      <c r="D282" s="55"/>
      <c r="E282" s="81" t="s">
        <v>14</v>
      </c>
      <c r="F282" s="81"/>
      <c r="G282" s="160"/>
      <c r="H282" s="160"/>
      <c r="I282" s="467">
        <f>ROUNDUP(((USD_per_GBP*('UK-R-Side Tables'!H285/(1+'Exchange rate'!UK_vat_rate)))+1)/10,0)*10</f>
        <v>640</v>
      </c>
      <c r="J282" s="55"/>
    </row>
    <row r="283" spans="2:10">
      <c r="B283" s="55"/>
      <c r="C283" s="55"/>
      <c r="D283" s="55"/>
      <c r="E283" s="24"/>
      <c r="F283" s="24"/>
      <c r="G283" s="67"/>
      <c r="H283" s="67"/>
      <c r="I283" s="143"/>
      <c r="J283" s="55"/>
    </row>
    <row r="284" spans="2:10">
      <c r="B284" s="55"/>
      <c r="C284" s="55"/>
      <c r="D284" s="55"/>
      <c r="E284" s="24" t="s">
        <v>544</v>
      </c>
      <c r="F284" s="24"/>
      <c r="G284" s="67"/>
      <c r="H284" s="67"/>
      <c r="I284" s="466"/>
      <c r="J284" s="55"/>
    </row>
    <row r="285" spans="2:10">
      <c r="B285" s="55"/>
      <c r="C285" s="55"/>
      <c r="D285" s="55"/>
      <c r="E285" s="81" t="s">
        <v>546</v>
      </c>
      <c r="F285" s="551"/>
      <c r="G285" s="185"/>
      <c r="H285" s="188"/>
      <c r="I285" s="467">
        <f>ROUNDUP(((USD_per_GBP*('UK-R-Side Tables'!H288/(1+'Exchange rate'!UK_vat_rate)))+1)/10,0)*10</f>
        <v>1390</v>
      </c>
      <c r="J285" s="55"/>
    </row>
    <row r="286" spans="2:10">
      <c r="B286" s="55"/>
      <c r="C286" s="55"/>
      <c r="D286" s="55"/>
      <c r="E286" s="128"/>
      <c r="F286" s="128"/>
      <c r="G286" s="46"/>
      <c r="H286" s="55"/>
      <c r="I286" s="55"/>
      <c r="J286" s="55"/>
    </row>
    <row r="287" spans="2:10" ht="37.5">
      <c r="B287" s="422" t="s">
        <v>517</v>
      </c>
      <c r="C287" s="50"/>
      <c r="D287" s="50"/>
      <c r="E287" s="41"/>
      <c r="F287" s="41"/>
      <c r="G287" s="42"/>
      <c r="H287" s="41"/>
      <c r="I287" s="41"/>
      <c r="J287" s="41"/>
    </row>
    <row r="288" spans="2:10">
      <c r="B288" s="32" t="s">
        <v>15</v>
      </c>
      <c r="C288" s="32"/>
      <c r="D288" s="32"/>
      <c r="E288" s="33" t="s">
        <v>0</v>
      </c>
      <c r="F288" s="711" t="s">
        <v>79</v>
      </c>
      <c r="G288" s="712"/>
      <c r="H288" s="34" t="s">
        <v>346</v>
      </c>
      <c r="I288" s="38"/>
      <c r="J288" s="38"/>
    </row>
    <row r="289" spans="2:10">
      <c r="B289" s="55"/>
      <c r="C289" s="55"/>
      <c r="D289" s="55"/>
      <c r="E289" s="16"/>
      <c r="F289" s="52" t="s">
        <v>119</v>
      </c>
      <c r="G289" s="52" t="s">
        <v>131</v>
      </c>
      <c r="H289" s="46"/>
      <c r="I289" s="53"/>
      <c r="J289" s="46"/>
    </row>
    <row r="290" spans="2:10">
      <c r="B290" s="55"/>
      <c r="C290" s="55"/>
      <c r="D290" s="55"/>
      <c r="E290" s="16" t="s">
        <v>2</v>
      </c>
      <c r="F290" s="24" t="s">
        <v>533</v>
      </c>
      <c r="G290" s="410" t="s">
        <v>536</v>
      </c>
      <c r="H290" s="466">
        <f>ROUNDUP(((USD_per_GBP*('UK-R-Side Tables'!G294/(1+'Exchange rate'!UK_vat_rate)))+1)/10,0)*10</f>
        <v>2780</v>
      </c>
      <c r="I290" s="47"/>
      <c r="J290" s="55"/>
    </row>
    <row r="291" spans="2:10">
      <c r="B291" s="55"/>
      <c r="C291" s="55"/>
      <c r="D291" s="55"/>
      <c r="E291" s="16" t="s">
        <v>3</v>
      </c>
      <c r="F291" s="24" t="s">
        <v>534</v>
      </c>
      <c r="G291" s="410" t="s">
        <v>537</v>
      </c>
      <c r="H291" s="466">
        <f>ROUNDUP(((USD_per_GBP*('UK-R-Side Tables'!G295/(1+'Exchange rate'!UK_vat_rate)))+1)/10,0)*10</f>
        <v>3380</v>
      </c>
      <c r="I291" s="47"/>
      <c r="J291" s="55"/>
    </row>
    <row r="292" spans="2:10">
      <c r="B292" s="55"/>
      <c r="C292" s="55"/>
      <c r="D292" s="55"/>
      <c r="E292" s="16"/>
      <c r="F292" s="16"/>
      <c r="G292" s="16"/>
      <c r="H292" s="45"/>
      <c r="I292" s="47"/>
      <c r="J292" s="55"/>
    </row>
    <row r="293" spans="2:10">
      <c r="B293" s="55"/>
      <c r="C293" s="55"/>
      <c r="D293" s="55"/>
      <c r="E293" s="46"/>
      <c r="F293" s="46"/>
      <c r="G293" s="46"/>
      <c r="H293" s="47"/>
      <c r="I293" s="47"/>
      <c r="J293" s="55"/>
    </row>
    <row r="294" spans="2:10">
      <c r="B294" s="55"/>
      <c r="C294" s="55"/>
      <c r="D294" s="55"/>
      <c r="E294" s="176" t="s">
        <v>22</v>
      </c>
      <c r="F294" s="176"/>
      <c r="G294" s="67"/>
      <c r="H294" s="67"/>
      <c r="I294" s="9"/>
      <c r="J294" s="55"/>
    </row>
    <row r="295" spans="2:10">
      <c r="B295" s="55"/>
      <c r="C295" s="55"/>
      <c r="D295" s="55"/>
      <c r="E295" s="169"/>
      <c r="F295" s="169"/>
      <c r="G295" s="67"/>
      <c r="H295" s="67"/>
      <c r="I295" s="9"/>
      <c r="J295" s="257"/>
    </row>
    <row r="296" spans="2:10">
      <c r="B296" s="55"/>
      <c r="C296" s="55"/>
      <c r="D296" s="55"/>
      <c r="E296" s="81" t="s">
        <v>14</v>
      </c>
      <c r="F296" s="81"/>
      <c r="G296" s="160"/>
      <c r="H296" s="160"/>
      <c r="I296" s="467">
        <f>ROUNDUP(((USD_per_GBP*('UK-R-Side Tables'!H300/(1+'Exchange rate'!UK_vat_rate)))+1)/10,0)*10</f>
        <v>640</v>
      </c>
      <c r="J296" s="55"/>
    </row>
    <row r="297" spans="2:10">
      <c r="B297" s="55"/>
      <c r="C297" s="55"/>
      <c r="D297" s="55"/>
      <c r="E297" s="24"/>
      <c r="F297" s="24"/>
      <c r="G297" s="67"/>
      <c r="H297" s="67"/>
      <c r="I297" s="143"/>
      <c r="J297" s="55"/>
    </row>
    <row r="298" spans="2:10">
      <c r="B298" s="55"/>
      <c r="C298" s="55"/>
      <c r="D298" s="55"/>
      <c r="E298" s="24" t="s">
        <v>544</v>
      </c>
      <c r="F298" s="24"/>
      <c r="G298" s="67"/>
      <c r="H298" s="67"/>
      <c r="I298" s="466"/>
      <c r="J298" s="55"/>
    </row>
    <row r="299" spans="2:10">
      <c r="B299" s="55"/>
      <c r="C299" s="55"/>
      <c r="D299" s="55"/>
      <c r="E299" s="81" t="s">
        <v>545</v>
      </c>
      <c r="F299" s="551"/>
      <c r="G299" s="185"/>
      <c r="H299" s="188"/>
      <c r="I299" s="467">
        <f>ROUNDUP(((USD_per_GBP*('UK-R-Side Tables'!H303/(1+'Exchange rate'!UK_vat_rate)))+1)/10,0)*10</f>
        <v>1390</v>
      </c>
      <c r="J299" s="55"/>
    </row>
    <row r="300" spans="2:10">
      <c r="B300" s="55"/>
      <c r="C300" s="55"/>
      <c r="D300" s="55"/>
      <c r="E300" s="128"/>
      <c r="F300" s="128"/>
      <c r="G300" s="46"/>
      <c r="H300" s="55"/>
      <c r="I300" s="55"/>
      <c r="J300" s="55"/>
    </row>
    <row r="301" spans="2:10" ht="37.5">
      <c r="B301" s="25" t="s">
        <v>214</v>
      </c>
      <c r="C301" s="50"/>
      <c r="D301" s="50"/>
      <c r="E301" s="41"/>
      <c r="F301" s="41"/>
      <c r="G301" s="42"/>
      <c r="H301" s="41"/>
      <c r="I301" s="41"/>
      <c r="J301" s="41"/>
    </row>
    <row r="302" spans="2:10">
      <c r="B302" s="32" t="s">
        <v>29</v>
      </c>
      <c r="C302" s="32"/>
      <c r="D302" s="32"/>
      <c r="E302" s="33" t="s">
        <v>0</v>
      </c>
      <c r="F302" s="727" t="s">
        <v>79</v>
      </c>
      <c r="G302" s="728"/>
      <c r="H302" s="33" t="s">
        <v>346</v>
      </c>
      <c r="I302" s="355" t="s">
        <v>439</v>
      </c>
      <c r="J302" s="355"/>
    </row>
    <row r="303" spans="2:10">
      <c r="E303" s="16"/>
      <c r="F303" s="429" t="s">
        <v>118</v>
      </c>
      <c r="G303" s="429" t="s">
        <v>175</v>
      </c>
      <c r="H303" s="46"/>
      <c r="I303" s="219" t="s">
        <v>219</v>
      </c>
      <c r="J303" s="219"/>
    </row>
    <row r="304" spans="2:10">
      <c r="E304" s="16" t="s">
        <v>2</v>
      </c>
      <c r="F304" s="431" t="s">
        <v>73</v>
      </c>
      <c r="G304" s="431" t="s">
        <v>176</v>
      </c>
      <c r="H304" s="466">
        <f>ROUNDUP(((USD_per_GBP*('UK-R-Side Tables'!G308/(1+'Exchange rate'!UK_vat_rate)))+1)/10,0)*10</f>
        <v>900</v>
      </c>
      <c r="I304" s="466">
        <f>ROUNDUP(((USD_per_GBP*('UK-R-Side Tables'!H308/(1+'Exchange rate'!UK_vat_rate)))+1)/10,0)*10</f>
        <v>1500</v>
      </c>
      <c r="J304" s="65"/>
    </row>
    <row r="305" spans="2:10">
      <c r="E305" s="16" t="s">
        <v>3</v>
      </c>
      <c r="F305" s="431" t="s">
        <v>74</v>
      </c>
      <c r="G305" s="431" t="s">
        <v>177</v>
      </c>
      <c r="H305" s="466">
        <f>ROUNDUP(((USD_per_GBP*('UK-R-Side Tables'!G309/(1+'Exchange rate'!UK_vat_rate)))+1)/10,0)*10</f>
        <v>1410</v>
      </c>
      <c r="I305" s="466">
        <f>ROUNDUP(((USD_per_GBP*('UK-R-Side Tables'!H309/(1+'Exchange rate'!UK_vat_rate)))+1)/10,0)*10</f>
        <v>2330</v>
      </c>
      <c r="J305" s="65"/>
    </row>
    <row r="306" spans="2:10">
      <c r="E306" s="19" t="s">
        <v>4</v>
      </c>
      <c r="F306" s="431" t="s">
        <v>75</v>
      </c>
      <c r="G306" s="431" t="s">
        <v>178</v>
      </c>
      <c r="H306" s="466">
        <f>ROUNDUP(((USD_per_GBP*('UK-R-Side Tables'!G310/(1+'Exchange rate'!UK_vat_rate)))+1)/10,0)*10</f>
        <v>2010</v>
      </c>
      <c r="I306" s="466">
        <f>ROUNDUP(((USD_per_GBP*('UK-R-Side Tables'!H310/(1+'Exchange rate'!UK_vat_rate)))+1)/10,0)*10</f>
        <v>3350</v>
      </c>
      <c r="J306" s="65"/>
    </row>
    <row r="307" spans="2:10">
      <c r="E307" s="19"/>
      <c r="F307" s="19"/>
      <c r="G307" s="16"/>
      <c r="H307" s="45"/>
      <c r="I307" s="45"/>
      <c r="J307" s="44"/>
    </row>
    <row r="308" spans="2:10">
      <c r="E308" s="194"/>
      <c r="F308" s="194"/>
      <c r="G308" s="16"/>
      <c r="H308" s="45"/>
      <c r="I308" s="45"/>
      <c r="J308" s="44"/>
    </row>
    <row r="309" spans="2:10">
      <c r="E309" s="22"/>
      <c r="F309" s="22"/>
      <c r="G309" s="16"/>
      <c r="H309" s="45"/>
      <c r="I309" s="45"/>
      <c r="J309" s="44"/>
    </row>
    <row r="310" spans="2:10">
      <c r="E310" s="176" t="s">
        <v>22</v>
      </c>
      <c r="F310" s="176"/>
    </row>
    <row r="311" spans="2:10">
      <c r="E311" s="114"/>
      <c r="F311" s="114"/>
    </row>
    <row r="312" spans="2:10">
      <c r="J312" s="45"/>
    </row>
    <row r="313" spans="2:10">
      <c r="E313" s="82" t="s">
        <v>21</v>
      </c>
      <c r="F313" s="82"/>
      <c r="G313" s="164"/>
      <c r="H313" s="79"/>
      <c r="I313" s="467">
        <f>ROUNDUP(((USD_per_GBP*('UK-R-Side Tables'!H317/(1+'Exchange rate'!UK_vat_rate)))+1)/10,0)*10</f>
        <v>400</v>
      </c>
      <c r="J313" s="45"/>
    </row>
    <row r="314" spans="2:10" ht="23.25" customHeight="1">
      <c r="E314" s="114"/>
      <c r="F314" s="114"/>
      <c r="J314" s="45"/>
    </row>
    <row r="315" spans="2:10" ht="37.5">
      <c r="B315" s="25" t="s">
        <v>214</v>
      </c>
      <c r="C315" s="50"/>
      <c r="D315" s="50"/>
      <c r="E315" s="41"/>
      <c r="F315" s="41"/>
      <c r="G315" s="42"/>
      <c r="H315" s="41"/>
      <c r="I315" s="41"/>
      <c r="J315" s="41"/>
    </row>
    <row r="316" spans="2:10">
      <c r="B316" s="32" t="s">
        <v>15</v>
      </c>
      <c r="C316" s="32"/>
      <c r="D316" s="32"/>
      <c r="E316" s="36" t="s">
        <v>0</v>
      </c>
      <c r="F316" s="727" t="s">
        <v>79</v>
      </c>
      <c r="G316" s="729"/>
      <c r="H316" s="36" t="s">
        <v>346</v>
      </c>
      <c r="I316" s="355" t="s">
        <v>114</v>
      </c>
      <c r="J316" s="355"/>
    </row>
    <row r="317" spans="2:10">
      <c r="E317" s="16"/>
      <c r="F317" s="429" t="s">
        <v>118</v>
      </c>
      <c r="G317" s="429" t="s">
        <v>175</v>
      </c>
      <c r="H317" s="46"/>
      <c r="I317" s="219" t="s">
        <v>219</v>
      </c>
      <c r="J317" s="219"/>
    </row>
    <row r="318" spans="2:10">
      <c r="E318" s="16" t="s">
        <v>2</v>
      </c>
      <c r="F318" s="431" t="s">
        <v>70</v>
      </c>
      <c r="G318" s="431" t="s">
        <v>180</v>
      </c>
      <c r="H318" s="466">
        <f>ROUNDUP(((USD_per_GBP*('UK-R-Side Tables'!G322/(1+'Exchange rate'!UK_vat_rate)))+1)/10,0)*10</f>
        <v>1060</v>
      </c>
      <c r="I318" s="466">
        <f>ROUNDUP(((USD_per_GBP*('UK-R-Side Tables'!H322/(1+'Exchange rate'!UK_vat_rate)))+1)/10,0)*10</f>
        <v>1870</v>
      </c>
      <c r="J318" s="45"/>
    </row>
    <row r="319" spans="2:10">
      <c r="E319" s="16" t="s">
        <v>3</v>
      </c>
      <c r="F319" s="431" t="s">
        <v>71</v>
      </c>
      <c r="G319" s="431" t="s">
        <v>182</v>
      </c>
      <c r="H319" s="466">
        <f>ROUNDUP(((USD_per_GBP*('UK-R-Side Tables'!G323/(1+'Exchange rate'!UK_vat_rate)))+1)/10,0)*10</f>
        <v>1650</v>
      </c>
      <c r="I319" s="466">
        <f>ROUNDUP(((USD_per_GBP*('UK-R-Side Tables'!H323/(1+'Exchange rate'!UK_vat_rate)))+1)/10,0)*10</f>
        <v>2920</v>
      </c>
      <c r="J319" s="45"/>
    </row>
    <row r="320" spans="2:10">
      <c r="E320" s="16" t="s">
        <v>4</v>
      </c>
      <c r="F320" s="431" t="s">
        <v>72</v>
      </c>
      <c r="G320" s="434" t="s">
        <v>183</v>
      </c>
      <c r="H320" s="466">
        <f>ROUNDUP(((USD_per_GBP*('UK-R-Side Tables'!G324/(1+'Exchange rate'!UK_vat_rate)))+1)/10,0)*10</f>
        <v>2370</v>
      </c>
      <c r="I320" s="466">
        <f>ROUNDUP(((USD_per_GBP*('UK-R-Side Tables'!H324/(1+'Exchange rate'!UK_vat_rate)))+1)/10,0)*10</f>
        <v>4210</v>
      </c>
      <c r="J320" s="45"/>
    </row>
    <row r="321" spans="5:10">
      <c r="E321" s="16"/>
      <c r="F321" s="16"/>
      <c r="G321" s="16"/>
      <c r="H321" s="45"/>
      <c r="I321" s="45"/>
      <c r="J321" s="45"/>
    </row>
    <row r="322" spans="5:10">
      <c r="E322" s="194"/>
      <c r="F322" s="194"/>
    </row>
    <row r="323" spans="5:10">
      <c r="G323" s="16"/>
      <c r="H323" s="20"/>
      <c r="I323" s="20"/>
      <c r="J323" s="44"/>
    </row>
    <row r="324" spans="5:10">
      <c r="E324" s="176" t="s">
        <v>22</v>
      </c>
      <c r="F324" s="176"/>
    </row>
    <row r="325" spans="5:10">
      <c r="E325" s="114"/>
      <c r="F325" s="114"/>
    </row>
    <row r="326" spans="5:10">
      <c r="J326" s="45"/>
    </row>
    <row r="327" spans="5:10">
      <c r="E327" s="82" t="s">
        <v>21</v>
      </c>
      <c r="F327" s="82"/>
      <c r="G327" s="164"/>
      <c r="H327" s="79"/>
      <c r="I327" s="467">
        <f>ROUNDUP(((USD_per_GBP*('UK-R-Side Tables'!H329/(1+'Exchange rate'!UK_vat_rate)))+1)/10,0)*10</f>
        <v>400</v>
      </c>
    </row>
    <row r="328" spans="5:10">
      <c r="E328" s="114"/>
      <c r="F328" s="114"/>
    </row>
    <row r="329" spans="5:10">
      <c r="E329" s="128"/>
      <c r="F329" s="128"/>
    </row>
    <row r="331" spans="5:10">
      <c r="E331" s="24"/>
      <c r="F331" s="24"/>
      <c r="I331" s="134"/>
    </row>
    <row r="334" spans="5:10">
      <c r="G334" s="14"/>
    </row>
    <row r="371" spans="7:7">
      <c r="G371" s="14"/>
    </row>
    <row r="372" spans="7:7">
      <c r="G372" s="14"/>
    </row>
    <row r="373" spans="7:7">
      <c r="G373" s="14"/>
    </row>
    <row r="374" spans="7:7">
      <c r="G374" s="14"/>
    </row>
    <row r="375" spans="7:7">
      <c r="G375" s="14"/>
    </row>
  </sheetData>
  <mergeCells count="30">
    <mergeCell ref="I136:J136"/>
    <mergeCell ref="I122:J122"/>
    <mergeCell ref="I123:J123"/>
    <mergeCell ref="I135:J135"/>
    <mergeCell ref="B1:J1"/>
    <mergeCell ref="I104:J104"/>
    <mergeCell ref="I105:J105"/>
    <mergeCell ref="F4:G4"/>
    <mergeCell ref="F22:G22"/>
    <mergeCell ref="F36:G36"/>
    <mergeCell ref="F51:G51"/>
    <mergeCell ref="F77:G77"/>
    <mergeCell ref="F65:G65"/>
    <mergeCell ref="F229:G229"/>
    <mergeCell ref="F90:G90"/>
    <mergeCell ref="F122:G122"/>
    <mergeCell ref="F104:G104"/>
    <mergeCell ref="F135:G135"/>
    <mergeCell ref="F151:G151"/>
    <mergeCell ref="F163:G163"/>
    <mergeCell ref="F176:G176"/>
    <mergeCell ref="F190:G190"/>
    <mergeCell ref="F205:G205"/>
    <mergeCell ref="F217:G217"/>
    <mergeCell ref="F244:G244"/>
    <mergeCell ref="F302:G302"/>
    <mergeCell ref="F316:G316"/>
    <mergeCell ref="F288:G288"/>
    <mergeCell ref="F274:G274"/>
    <mergeCell ref="F258:G258"/>
  </mergeCells>
  <phoneticPr fontId="8" type="noConversion"/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US Net Trade Price List - 2022
&amp;R&amp;"Calibri (Body),Regular"&amp;16Cocktail/Side Tables</oddHeader>
    <oddFooter xml:space="preserve">&amp;R&amp;"Calibri (Body),Regular"&amp;16
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25FDD-2491-4F8C-958F-E82BE9FEA00F}">
  <sheetPr codeName="Sheet40">
    <tabColor rgb="FFC00000"/>
  </sheetPr>
  <dimension ref="B1:J388"/>
  <sheetViews>
    <sheetView showGridLines="0" view="pageLayout" topLeftCell="A55" zoomScale="50" zoomScaleNormal="120" zoomScalePageLayoutView="50" workbookViewId="0">
      <selection activeCell="F67" sqref="F67:G67"/>
    </sheetView>
  </sheetViews>
  <sheetFormatPr defaultColWidth="11" defaultRowHeight="26.25"/>
  <cols>
    <col min="1" max="1" width="3.125" style="14" customWidth="1"/>
    <col min="2" max="2" width="14" style="14" bestFit="1" customWidth="1"/>
    <col min="3" max="3" width="22.125" style="14" bestFit="1" customWidth="1"/>
    <col min="4" max="4" width="13" style="14" customWidth="1"/>
    <col min="5" max="5" width="10.625" style="14" customWidth="1"/>
    <col min="6" max="6" width="17.125" style="14" bestFit="1" customWidth="1"/>
    <col min="7" max="7" width="24.125" style="19" customWidth="1"/>
    <col min="8" max="8" width="31.125" style="14" customWidth="1"/>
    <col min="9" max="9" width="39" style="14" customWidth="1"/>
    <col min="10" max="10" width="38.625" style="14" customWidth="1"/>
    <col min="11" max="16384" width="11" style="14"/>
  </cols>
  <sheetData>
    <row r="1" spans="2:10" ht="36">
      <c r="B1" s="696" t="s">
        <v>206</v>
      </c>
      <c r="C1" s="696"/>
      <c r="D1" s="696"/>
      <c r="E1" s="696"/>
      <c r="F1" s="696"/>
      <c r="G1" s="696"/>
      <c r="H1" s="696"/>
      <c r="I1" s="696"/>
      <c r="J1" s="696"/>
    </row>
    <row r="2" spans="2:10">
      <c r="B2" s="19"/>
      <c r="C2" s="19"/>
      <c r="D2" s="19"/>
      <c r="E2" s="19"/>
      <c r="F2" s="19"/>
      <c r="H2" s="19"/>
      <c r="I2" s="19"/>
      <c r="J2" s="19"/>
    </row>
    <row r="3" spans="2:10" ht="49.35" customHeight="1">
      <c r="B3" s="25" t="s">
        <v>208</v>
      </c>
      <c r="C3" s="50"/>
      <c r="D3" s="50"/>
      <c r="E3" s="41"/>
      <c r="F3" s="41"/>
      <c r="G3" s="42"/>
      <c r="H3" s="41"/>
      <c r="I3" s="41"/>
      <c r="J3" s="41"/>
    </row>
    <row r="4" spans="2:10" ht="25.35" customHeight="1">
      <c r="B4" s="26" t="s">
        <v>29</v>
      </c>
      <c r="C4" s="26"/>
      <c r="D4" s="26"/>
      <c r="E4" s="28" t="s">
        <v>0</v>
      </c>
      <c r="F4" s="720" t="s">
        <v>94</v>
      </c>
      <c r="G4" s="721"/>
      <c r="H4" s="28" t="s">
        <v>341</v>
      </c>
      <c r="I4" s="266"/>
      <c r="J4" s="38"/>
    </row>
    <row r="5" spans="2:10">
      <c r="E5" s="16"/>
      <c r="F5" s="509" t="s">
        <v>118</v>
      </c>
      <c r="G5" s="509" t="s">
        <v>175</v>
      </c>
      <c r="H5" s="48"/>
      <c r="I5" s="220"/>
      <c r="J5" s="16"/>
    </row>
    <row r="6" spans="2:10">
      <c r="E6" s="16" t="s">
        <v>2</v>
      </c>
      <c r="F6" s="478" t="s">
        <v>73</v>
      </c>
      <c r="G6" s="478" t="s">
        <v>176</v>
      </c>
      <c r="H6" s="148">
        <v>1100</v>
      </c>
      <c r="I6" s="65"/>
      <c r="J6" s="18"/>
    </row>
    <row r="7" spans="2:10">
      <c r="E7" s="16" t="s">
        <v>3</v>
      </c>
      <c r="F7" s="478" t="s">
        <v>74</v>
      </c>
      <c r="G7" s="478" t="s">
        <v>177</v>
      </c>
      <c r="H7" s="148">
        <v>1210</v>
      </c>
      <c r="I7" s="65"/>
      <c r="J7" s="18"/>
    </row>
    <row r="8" spans="2:10">
      <c r="E8" s="16" t="s">
        <v>4</v>
      </c>
      <c r="F8" s="478" t="s">
        <v>75</v>
      </c>
      <c r="G8" s="478" t="s">
        <v>178</v>
      </c>
      <c r="H8" s="148">
        <v>1330</v>
      </c>
      <c r="I8" s="65"/>
      <c r="J8" s="18"/>
    </row>
    <row r="9" spans="2:10">
      <c r="E9" s="16"/>
      <c r="F9" s="16"/>
      <c r="G9" s="16"/>
      <c r="H9" s="45"/>
      <c r="I9" s="58"/>
      <c r="J9" s="18"/>
    </row>
    <row r="10" spans="2:10">
      <c r="E10" s="16"/>
      <c r="F10" s="16"/>
      <c r="G10" s="16"/>
      <c r="H10" s="45"/>
      <c r="I10" s="45"/>
      <c r="J10" s="18"/>
    </row>
    <row r="11" spans="2:10">
      <c r="E11" s="16"/>
      <c r="F11" s="16"/>
    </row>
    <row r="12" spans="2:10">
      <c r="E12" s="193" t="s">
        <v>22</v>
      </c>
      <c r="F12" s="193"/>
      <c r="G12" s="16"/>
      <c r="H12" s="20"/>
      <c r="I12" s="20"/>
      <c r="J12" s="44"/>
    </row>
    <row r="13" spans="2:10">
      <c r="E13" s="114"/>
      <c r="F13" s="114"/>
    </row>
    <row r="15" spans="2:10">
      <c r="E15" s="82" t="s">
        <v>14</v>
      </c>
      <c r="F15" s="82"/>
      <c r="G15" s="164"/>
      <c r="H15" s="79"/>
      <c r="I15" s="481">
        <v>380</v>
      </c>
    </row>
    <row r="16" spans="2:10">
      <c r="E16" s="114"/>
      <c r="F16" s="114"/>
    </row>
    <row r="17" spans="2:10">
      <c r="J17" s="98"/>
    </row>
    <row r="18" spans="2:10">
      <c r="E18" s="81" t="s">
        <v>78</v>
      </c>
      <c r="F18" s="81"/>
      <c r="G18" s="164"/>
      <c r="H18" s="79"/>
      <c r="I18" s="481">
        <v>1000</v>
      </c>
      <c r="J18" s="98"/>
    </row>
    <row r="19" spans="2:10">
      <c r="E19" s="24"/>
      <c r="F19" s="24"/>
      <c r="I19" s="45"/>
      <c r="J19" s="98"/>
    </row>
    <row r="20" spans="2:10">
      <c r="E20" s="24"/>
      <c r="F20" s="24"/>
      <c r="I20" s="45"/>
      <c r="J20" s="98"/>
    </row>
    <row r="21" spans="2:10">
      <c r="E21" s="24"/>
      <c r="F21" s="24"/>
      <c r="I21" s="45"/>
      <c r="J21" s="98"/>
    </row>
    <row r="22" spans="2:10">
      <c r="E22" s="24"/>
      <c r="F22" s="24"/>
      <c r="I22" s="45"/>
      <c r="J22" s="98"/>
    </row>
    <row r="23" spans="2:10" customFormat="1" ht="48.75">
      <c r="B23" s="354" t="s">
        <v>312</v>
      </c>
      <c r="C23" s="3"/>
      <c r="D23" s="3"/>
      <c r="E23" s="3"/>
      <c r="F23" s="3"/>
      <c r="G23" s="117"/>
      <c r="H23" s="71"/>
      <c r="I23" s="71"/>
      <c r="J23" s="41"/>
    </row>
    <row r="24" spans="2:10" s="69" customFormat="1">
      <c r="B24" s="26" t="s">
        <v>29</v>
      </c>
      <c r="C24" s="26"/>
      <c r="D24" s="26"/>
      <c r="E24" s="139" t="s">
        <v>47</v>
      </c>
      <c r="F24" s="732" t="s">
        <v>94</v>
      </c>
      <c r="G24" s="733"/>
      <c r="H24" s="140" t="s">
        <v>346</v>
      </c>
      <c r="I24" s="266" t="s">
        <v>320</v>
      </c>
      <c r="J24" s="38"/>
    </row>
    <row r="25" spans="2:10" customFormat="1">
      <c r="B25" s="14"/>
      <c r="C25" s="14"/>
      <c r="D25" s="14"/>
      <c r="E25" s="167"/>
      <c r="F25" s="519" t="s">
        <v>118</v>
      </c>
      <c r="G25" s="509" t="s">
        <v>175</v>
      </c>
      <c r="H25" s="167"/>
      <c r="I25" s="218"/>
      <c r="J25" s="98"/>
    </row>
    <row r="26" spans="2:10" customFormat="1">
      <c r="B26" s="14"/>
      <c r="C26" s="14"/>
      <c r="D26" s="14"/>
      <c r="E26" s="150" t="s">
        <v>3</v>
      </c>
      <c r="F26" s="518" t="s">
        <v>286</v>
      </c>
      <c r="G26" s="478" t="s">
        <v>177</v>
      </c>
      <c r="H26" s="148">
        <v>1760</v>
      </c>
      <c r="I26" s="148">
        <v>2660</v>
      </c>
      <c r="J26" s="98"/>
    </row>
    <row r="27" spans="2:10" customFormat="1">
      <c r="B27" s="14"/>
      <c r="C27" s="14"/>
      <c r="D27" s="14"/>
      <c r="E27" s="48" t="s">
        <v>4</v>
      </c>
      <c r="F27" s="518" t="s">
        <v>75</v>
      </c>
      <c r="G27" s="478" t="s">
        <v>178</v>
      </c>
      <c r="H27" s="148">
        <v>1870</v>
      </c>
      <c r="I27" s="148">
        <v>3040</v>
      </c>
      <c r="J27" s="98"/>
    </row>
    <row r="28" spans="2:10" customFormat="1">
      <c r="B28" s="14"/>
      <c r="C28" s="14"/>
      <c r="D28" s="14"/>
      <c r="E28" s="48"/>
      <c r="F28" s="48"/>
      <c r="G28" s="150"/>
      <c r="H28" s="213"/>
      <c r="I28" s="213"/>
      <c r="J28" s="98"/>
    </row>
    <row r="29" spans="2:10" customFormat="1">
      <c r="B29" s="14"/>
      <c r="C29" s="14"/>
      <c r="D29" s="14"/>
      <c r="E29" s="48"/>
      <c r="F29" s="48"/>
      <c r="G29" s="150"/>
      <c r="H29" s="213"/>
      <c r="I29" s="213"/>
      <c r="J29" s="98"/>
    </row>
    <row r="30" spans="2:10" customFormat="1">
      <c r="B30" s="14"/>
      <c r="C30" s="14"/>
      <c r="D30" s="14"/>
      <c r="E30" s="210" t="s">
        <v>269</v>
      </c>
      <c r="F30" s="210"/>
      <c r="G30" s="150"/>
      <c r="H30" s="213"/>
      <c r="I30" s="213"/>
      <c r="J30" s="98"/>
    </row>
    <row r="31" spans="2:10" customFormat="1" ht="25.35" customHeight="1">
      <c r="B31" s="14"/>
      <c r="C31" s="14"/>
      <c r="D31" s="14"/>
      <c r="E31" s="272"/>
      <c r="F31" s="272"/>
      <c r="G31" s="150"/>
      <c r="H31" s="150"/>
      <c r="I31" s="150"/>
      <c r="J31" s="98"/>
    </row>
    <row r="32" spans="2:10" customFormat="1" ht="25.35" customHeight="1">
      <c r="B32" s="14"/>
      <c r="C32" s="14"/>
      <c r="D32" s="14"/>
      <c r="E32" s="168"/>
      <c r="F32" s="168"/>
      <c r="G32" s="150"/>
      <c r="H32" s="150"/>
      <c r="I32" s="150"/>
      <c r="J32" s="98"/>
    </row>
    <row r="33" spans="2:10" customFormat="1" ht="25.35" customHeight="1">
      <c r="B33" s="14"/>
      <c r="C33" s="14"/>
      <c r="D33" s="14"/>
      <c r="E33" s="82" t="s">
        <v>14</v>
      </c>
      <c r="F33" s="82"/>
      <c r="G33" s="164"/>
      <c r="H33" s="79"/>
      <c r="I33" s="481">
        <v>560</v>
      </c>
      <c r="J33" s="98"/>
    </row>
    <row r="34" spans="2:10" customFormat="1" ht="24.75" customHeight="1">
      <c r="B34" s="14"/>
      <c r="C34" s="14"/>
      <c r="D34" s="14"/>
      <c r="E34" s="8"/>
      <c r="F34" s="8"/>
      <c r="G34" s="170"/>
      <c r="H34" s="170"/>
      <c r="I34" s="170"/>
      <c r="J34" s="98"/>
    </row>
    <row r="35" spans="2:10" customFormat="1" ht="100.35" customHeight="1">
      <c r="B35" s="14"/>
      <c r="C35" s="14"/>
      <c r="D35" s="14"/>
      <c r="E35" s="64"/>
      <c r="F35" s="64"/>
      <c r="G35" s="150"/>
      <c r="H35" s="150"/>
      <c r="I35" s="267"/>
      <c r="J35" s="98"/>
    </row>
    <row r="36" spans="2:10" customFormat="1" ht="25.35" customHeight="1">
      <c r="E36" s="129"/>
      <c r="F36" s="129"/>
      <c r="G36" s="9"/>
      <c r="H36" s="119"/>
      <c r="I36" s="120"/>
      <c r="J36" s="263"/>
    </row>
    <row r="37" spans="2:10" customFormat="1" ht="48.75">
      <c r="B37" s="354" t="s">
        <v>312</v>
      </c>
      <c r="C37" s="3"/>
      <c r="D37" s="3"/>
      <c r="E37" s="3"/>
      <c r="F37" s="3"/>
      <c r="G37" s="117"/>
      <c r="H37" s="71"/>
      <c r="I37" s="71"/>
      <c r="J37" s="41"/>
    </row>
    <row r="38" spans="2:10" s="69" customFormat="1">
      <c r="B38" s="26" t="s">
        <v>436</v>
      </c>
      <c r="C38" s="26"/>
      <c r="D38" s="26"/>
      <c r="E38" s="139" t="s">
        <v>47</v>
      </c>
      <c r="F38" s="732" t="s">
        <v>94</v>
      </c>
      <c r="G38" s="733"/>
      <c r="H38" s="140" t="s">
        <v>346</v>
      </c>
      <c r="I38" s="266" t="s">
        <v>320</v>
      </c>
      <c r="J38" s="38"/>
    </row>
    <row r="39" spans="2:10" customFormat="1">
      <c r="B39" s="14"/>
      <c r="C39" s="14"/>
      <c r="D39" s="14"/>
      <c r="E39" s="167"/>
      <c r="F39" s="519" t="s">
        <v>118</v>
      </c>
      <c r="G39" s="509" t="s">
        <v>175</v>
      </c>
      <c r="H39" s="167"/>
      <c r="I39" s="218"/>
      <c r="J39" s="98"/>
    </row>
    <row r="40" spans="2:10" customFormat="1">
      <c r="B40" s="14"/>
      <c r="C40" s="14"/>
      <c r="D40" s="14"/>
      <c r="E40" s="150" t="s">
        <v>3</v>
      </c>
      <c r="F40" s="518" t="s">
        <v>437</v>
      </c>
      <c r="G40" s="478" t="s">
        <v>182</v>
      </c>
      <c r="H40" s="148">
        <v>1760</v>
      </c>
      <c r="I40" s="148">
        <v>2630</v>
      </c>
      <c r="J40" s="98"/>
    </row>
    <row r="41" spans="2:10" customFormat="1">
      <c r="B41" s="14"/>
      <c r="C41" s="14"/>
      <c r="D41" s="14"/>
      <c r="E41" s="48" t="s">
        <v>4</v>
      </c>
      <c r="F41" s="518" t="s">
        <v>135</v>
      </c>
      <c r="G41" s="478" t="s">
        <v>181</v>
      </c>
      <c r="H41" s="148">
        <v>1870</v>
      </c>
      <c r="I41" s="148">
        <v>2940</v>
      </c>
      <c r="J41" s="98"/>
    </row>
    <row r="42" spans="2:10" customFormat="1">
      <c r="B42" s="14"/>
      <c r="C42" s="14"/>
      <c r="D42" s="14"/>
      <c r="E42" s="48"/>
      <c r="F42" s="48"/>
      <c r="G42" s="150"/>
      <c r="H42" s="213"/>
      <c r="I42" s="213"/>
      <c r="J42" s="98"/>
    </row>
    <row r="43" spans="2:10" customFormat="1">
      <c r="B43" s="14"/>
      <c r="C43" s="14"/>
      <c r="D43" s="14"/>
      <c r="E43" s="48"/>
      <c r="F43" s="48"/>
      <c r="G43" s="150"/>
      <c r="H43" s="213"/>
      <c r="I43" s="213"/>
      <c r="J43" s="98"/>
    </row>
    <row r="44" spans="2:10" customFormat="1">
      <c r="B44" s="14"/>
      <c r="C44" s="14"/>
      <c r="D44" s="14"/>
      <c r="E44" s="210" t="s">
        <v>269</v>
      </c>
      <c r="F44" s="210"/>
      <c r="G44" s="150"/>
      <c r="H44" s="213"/>
      <c r="I44" s="213"/>
      <c r="J44" s="98"/>
    </row>
    <row r="45" spans="2:10" customFormat="1" ht="25.35" customHeight="1">
      <c r="B45" s="14"/>
      <c r="C45" s="14"/>
      <c r="D45" s="14"/>
      <c r="E45" s="272"/>
      <c r="F45" s="272"/>
      <c r="G45" s="150"/>
      <c r="H45" s="150"/>
      <c r="I45" s="150"/>
      <c r="J45" s="98"/>
    </row>
    <row r="46" spans="2:10" customFormat="1" ht="25.35" customHeight="1">
      <c r="B46" s="14"/>
      <c r="C46" s="14"/>
      <c r="D46" s="14"/>
      <c r="E46" s="168"/>
      <c r="F46" s="168"/>
      <c r="G46" s="150"/>
      <c r="H46" s="150"/>
      <c r="I46" s="150"/>
      <c r="J46" s="98"/>
    </row>
    <row r="47" spans="2:10" customFormat="1" ht="25.35" customHeight="1">
      <c r="B47" s="14"/>
      <c r="C47" s="14"/>
      <c r="D47" s="14"/>
      <c r="E47" s="82" t="s">
        <v>14</v>
      </c>
      <c r="F47" s="82"/>
      <c r="G47" s="164"/>
      <c r="H47" s="79"/>
      <c r="I47" s="481">
        <v>560</v>
      </c>
      <c r="J47" s="98"/>
    </row>
    <row r="48" spans="2:10" customFormat="1" ht="100.35" customHeight="1">
      <c r="B48" s="14"/>
      <c r="C48" s="14"/>
      <c r="D48" s="14"/>
      <c r="E48" s="169"/>
      <c r="F48" s="169"/>
      <c r="G48" s="170"/>
      <c r="H48" s="170"/>
      <c r="I48" s="150"/>
      <c r="J48" s="98"/>
    </row>
    <row r="49" spans="2:10" customFormat="1" ht="24.75" customHeight="1">
      <c r="B49" s="14"/>
      <c r="C49" s="14"/>
      <c r="D49" s="14"/>
      <c r="E49" s="8"/>
      <c r="F49" s="8"/>
      <c r="G49" s="170"/>
      <c r="H49" s="170"/>
      <c r="I49" s="170"/>
      <c r="J49" s="98"/>
    </row>
    <row r="50" spans="2:10" customFormat="1" ht="25.35" customHeight="1">
      <c r="B50" s="14"/>
      <c r="C50" s="14"/>
      <c r="D50" s="14"/>
      <c r="E50" s="64"/>
      <c r="F50" s="64"/>
      <c r="G50" s="150"/>
      <c r="H50" s="150"/>
      <c r="I50" s="267"/>
      <c r="J50" s="98"/>
    </row>
    <row r="51" spans="2:10" customFormat="1" ht="25.35" customHeight="1">
      <c r="E51" s="129"/>
      <c r="F51" s="129"/>
      <c r="G51" s="9"/>
      <c r="H51" s="119"/>
      <c r="I51" s="120"/>
      <c r="J51" s="263"/>
    </row>
    <row r="52" spans="2:10" s="234" customFormat="1" ht="57" customHeight="1">
      <c r="B52" s="25" t="s">
        <v>207</v>
      </c>
      <c r="C52" s="3"/>
      <c r="D52" s="4"/>
      <c r="E52" s="269"/>
      <c r="F52" s="269"/>
      <c r="G52" s="113"/>
      <c r="H52" s="269"/>
      <c r="I52" s="269"/>
      <c r="J52" s="41"/>
    </row>
    <row r="53" spans="2:10">
      <c r="B53" s="26" t="s">
        <v>29</v>
      </c>
      <c r="C53" s="26"/>
      <c r="D53" s="26"/>
      <c r="E53" s="28" t="s">
        <v>0</v>
      </c>
      <c r="F53" s="705" t="s">
        <v>79</v>
      </c>
      <c r="G53" s="706"/>
      <c r="H53" s="28" t="s">
        <v>464</v>
      </c>
      <c r="I53" s="96"/>
      <c r="J53" s="38"/>
    </row>
    <row r="54" spans="2:10">
      <c r="E54" s="16"/>
      <c r="F54" s="565" t="s">
        <v>119</v>
      </c>
      <c r="G54" s="565" t="s">
        <v>261</v>
      </c>
      <c r="H54" s="48"/>
      <c r="I54" s="54"/>
      <c r="J54" s="16"/>
    </row>
    <row r="55" spans="2:10">
      <c r="E55" s="16" t="s">
        <v>3</v>
      </c>
      <c r="F55" s="478" t="s">
        <v>476</v>
      </c>
      <c r="G55" s="520" t="s">
        <v>216</v>
      </c>
      <c r="H55" s="148">
        <v>1970</v>
      </c>
      <c r="I55" s="45"/>
      <c r="J55" s="18"/>
    </row>
    <row r="56" spans="2:10">
      <c r="E56" s="16" t="s">
        <v>4</v>
      </c>
      <c r="F56" s="478" t="s">
        <v>190</v>
      </c>
      <c r="G56" s="520" t="s">
        <v>217</v>
      </c>
      <c r="H56" s="148">
        <v>2090</v>
      </c>
      <c r="I56" s="45"/>
      <c r="J56" s="18"/>
    </row>
    <row r="57" spans="2:10">
      <c r="E57" s="16"/>
      <c r="F57" s="16"/>
      <c r="G57" s="16"/>
      <c r="H57" s="45"/>
      <c r="I57" s="45"/>
      <c r="J57" s="18"/>
    </row>
    <row r="58" spans="2:10">
      <c r="E58" s="16"/>
      <c r="F58" s="16"/>
      <c r="G58" s="16"/>
      <c r="H58" s="45"/>
      <c r="I58" s="45"/>
      <c r="J58" s="18"/>
    </row>
    <row r="59" spans="2:10">
      <c r="E59" s="193" t="s">
        <v>22</v>
      </c>
      <c r="F59" s="193"/>
    </row>
    <row r="60" spans="2:10">
      <c r="E60" s="114"/>
      <c r="F60" s="114"/>
      <c r="G60" s="16"/>
      <c r="H60" s="20"/>
      <c r="I60" s="20"/>
      <c r="J60" s="44"/>
    </row>
    <row r="62" spans="2:10">
      <c r="E62" s="23"/>
      <c r="F62" s="23"/>
      <c r="I62" s="45"/>
    </row>
    <row r="63" spans="2:10">
      <c r="E63" s="114"/>
      <c r="F63" s="114"/>
    </row>
    <row r="64" spans="2:10">
      <c r="E64" s="114"/>
      <c r="F64" s="114"/>
    </row>
    <row r="65" spans="2:10">
      <c r="B65" s="26" t="s">
        <v>43</v>
      </c>
      <c r="C65" s="26"/>
      <c r="D65" s="26"/>
      <c r="E65" s="28"/>
      <c r="F65" s="705" t="s">
        <v>79</v>
      </c>
      <c r="G65" s="706"/>
      <c r="H65" s="28" t="s">
        <v>464</v>
      </c>
      <c r="I65" s="96"/>
      <c r="J65" s="38"/>
    </row>
    <row r="66" spans="2:10">
      <c r="E66" s="16"/>
      <c r="F66" s="565" t="s">
        <v>119</v>
      </c>
      <c r="G66" s="565" t="s">
        <v>261</v>
      </c>
      <c r="H66" s="48"/>
      <c r="I66" s="54"/>
      <c r="J66" s="16"/>
    </row>
    <row r="67" spans="2:10">
      <c r="E67" s="16"/>
      <c r="F67" s="561" t="s">
        <v>639</v>
      </c>
      <c r="G67" s="562" t="s">
        <v>640</v>
      </c>
      <c r="H67" s="148">
        <v>3570</v>
      </c>
      <c r="I67" s="45"/>
      <c r="J67" s="18"/>
    </row>
    <row r="68" spans="2:10">
      <c r="E68" s="16"/>
      <c r="F68" s="478"/>
      <c r="G68" s="520"/>
      <c r="H68" s="148"/>
      <c r="I68" s="45"/>
      <c r="J68" s="18"/>
    </row>
    <row r="69" spans="2:10">
      <c r="E69" s="16"/>
      <c r="F69" s="16"/>
      <c r="G69" s="16"/>
      <c r="H69" s="45"/>
      <c r="I69" s="45"/>
      <c r="J69" s="18"/>
    </row>
    <row r="70" spans="2:10">
      <c r="E70" s="16"/>
      <c r="F70" s="16"/>
      <c r="G70" s="16"/>
      <c r="H70" s="45"/>
      <c r="I70" s="45"/>
      <c r="J70" s="18"/>
    </row>
    <row r="71" spans="2:10">
      <c r="E71" s="193" t="s">
        <v>22</v>
      </c>
      <c r="F71" s="193"/>
    </row>
    <row r="72" spans="2:10">
      <c r="E72" s="114"/>
      <c r="F72" s="114"/>
      <c r="G72" s="16"/>
      <c r="H72" s="20"/>
      <c r="I72" s="20"/>
      <c r="J72" s="44"/>
    </row>
    <row r="74" spans="2:10">
      <c r="E74" s="23"/>
      <c r="F74" s="23"/>
      <c r="I74" s="45"/>
    </row>
    <row r="75" spans="2:10">
      <c r="E75" s="114"/>
      <c r="F75" s="114"/>
    </row>
    <row r="76" spans="2:10" s="234" customFormat="1" ht="57" customHeight="1">
      <c r="B76" s="25" t="s">
        <v>608</v>
      </c>
      <c r="C76" s="3"/>
      <c r="D76" s="4"/>
      <c r="E76" s="269"/>
      <c r="F76" s="269"/>
      <c r="G76" s="113"/>
      <c r="H76" s="269"/>
      <c r="I76" s="269"/>
      <c r="J76" s="41"/>
    </row>
    <row r="77" spans="2:10">
      <c r="B77" s="26"/>
      <c r="C77" s="26"/>
      <c r="D77" s="26"/>
      <c r="E77" s="28" t="s">
        <v>0</v>
      </c>
      <c r="F77" s="705" t="s">
        <v>79</v>
      </c>
      <c r="G77" s="706"/>
      <c r="H77" s="28" t="s">
        <v>598</v>
      </c>
      <c r="I77" s="96"/>
      <c r="J77" s="38"/>
    </row>
    <row r="78" spans="2:10">
      <c r="E78" s="16"/>
      <c r="F78" s="565" t="s">
        <v>119</v>
      </c>
      <c r="G78" s="565" t="s">
        <v>261</v>
      </c>
      <c r="H78" s="48"/>
      <c r="I78" s="54"/>
      <c r="J78" s="16"/>
    </row>
    <row r="79" spans="2:10">
      <c r="E79" s="16" t="s">
        <v>0</v>
      </c>
      <c r="F79" s="563" t="s">
        <v>605</v>
      </c>
      <c r="G79" s="562" t="s">
        <v>609</v>
      </c>
      <c r="H79" s="148">
        <v>3370</v>
      </c>
      <c r="I79" s="45"/>
      <c r="J79" s="18"/>
    </row>
    <row r="80" spans="2:10">
      <c r="E80" s="16" t="s">
        <v>3</v>
      </c>
      <c r="F80" s="563" t="s">
        <v>606</v>
      </c>
      <c r="G80" s="562" t="s">
        <v>610</v>
      </c>
      <c r="H80" s="148">
        <v>4120</v>
      </c>
      <c r="I80" s="45"/>
      <c r="J80" s="18"/>
    </row>
    <row r="81" spans="2:10">
      <c r="E81" s="16"/>
      <c r="F81" s="16"/>
      <c r="G81" s="16"/>
      <c r="H81" s="45"/>
      <c r="I81" s="45"/>
      <c r="J81" s="18"/>
    </row>
    <row r="82" spans="2:10">
      <c r="E82" s="16"/>
      <c r="F82" s="16"/>
      <c r="G82" s="16"/>
      <c r="H82" s="45"/>
      <c r="I82" s="45"/>
      <c r="J82" s="18"/>
    </row>
    <row r="83" spans="2:10">
      <c r="E83" s="193" t="s">
        <v>607</v>
      </c>
      <c r="F83" s="193"/>
    </row>
    <row r="84" spans="2:10">
      <c r="E84" s="114"/>
      <c r="F84" s="114"/>
      <c r="G84" s="16"/>
      <c r="H84" s="20"/>
      <c r="I84" s="20"/>
      <c r="J84" s="44"/>
    </row>
    <row r="85" spans="2:10">
      <c r="E85" s="82" t="s">
        <v>194</v>
      </c>
      <c r="F85" s="82"/>
      <c r="G85" s="164"/>
      <c r="H85" s="79"/>
      <c r="I85" s="481">
        <v>560</v>
      </c>
    </row>
    <row r="86" spans="2:10">
      <c r="E86" s="23"/>
      <c r="F86" s="23"/>
      <c r="I86" s="45"/>
    </row>
    <row r="87" spans="2:10">
      <c r="E87" s="82" t="s">
        <v>627</v>
      </c>
      <c r="F87" s="82"/>
      <c r="G87" s="164"/>
      <c r="H87" s="79"/>
      <c r="I87" s="184">
        <v>1690</v>
      </c>
    </row>
    <row r="88" spans="2:10">
      <c r="E88" s="114"/>
      <c r="F88" s="114"/>
    </row>
    <row r="89" spans="2:10" customFormat="1" ht="48.75">
      <c r="B89" s="354" t="s">
        <v>313</v>
      </c>
      <c r="C89" s="3"/>
      <c r="D89" s="3"/>
      <c r="E89" s="3"/>
      <c r="F89" s="3"/>
      <c r="G89" s="117"/>
      <c r="H89" s="71"/>
      <c r="I89" s="71"/>
      <c r="J89" s="41"/>
    </row>
    <row r="90" spans="2:10" customFormat="1">
      <c r="B90" s="26" t="s">
        <v>29</v>
      </c>
      <c r="C90" s="26"/>
      <c r="D90" s="26"/>
      <c r="E90" s="240" t="s">
        <v>0</v>
      </c>
      <c r="F90" s="732" t="s">
        <v>94</v>
      </c>
      <c r="G90" s="733"/>
      <c r="H90" s="140" t="s">
        <v>444</v>
      </c>
      <c r="I90" s="266" t="s">
        <v>114</v>
      </c>
      <c r="J90" s="38"/>
    </row>
    <row r="91" spans="2:10" customFormat="1" ht="26.1" customHeight="1">
      <c r="B91" s="14"/>
      <c r="C91" s="14"/>
      <c r="D91" s="14"/>
      <c r="E91" s="167"/>
      <c r="F91" s="519" t="s">
        <v>118</v>
      </c>
      <c r="G91" s="509" t="s">
        <v>175</v>
      </c>
      <c r="H91" s="167"/>
      <c r="I91" s="218"/>
      <c r="J91" s="98"/>
    </row>
    <row r="92" spans="2:10" customFormat="1">
      <c r="B92" s="14"/>
      <c r="C92" s="14"/>
      <c r="D92" s="14"/>
      <c r="E92" s="150" t="s">
        <v>3</v>
      </c>
      <c r="F92" s="518" t="s">
        <v>74</v>
      </c>
      <c r="G92" s="478" t="s">
        <v>177</v>
      </c>
      <c r="H92" s="148">
        <v>1780</v>
      </c>
      <c r="I92" s="148">
        <v>2940</v>
      </c>
      <c r="J92" s="98"/>
    </row>
    <row r="93" spans="2:10" customFormat="1" ht="25.35" customHeight="1">
      <c r="B93" s="14"/>
      <c r="C93" s="14"/>
      <c r="D93" s="14"/>
      <c r="E93" s="150" t="s">
        <v>4</v>
      </c>
      <c r="F93" s="517" t="s">
        <v>75</v>
      </c>
      <c r="G93" s="478" t="s">
        <v>178</v>
      </c>
      <c r="H93" s="148">
        <v>2230</v>
      </c>
      <c r="I93" s="148">
        <v>3400</v>
      </c>
      <c r="J93" s="98"/>
    </row>
    <row r="94" spans="2:10" customFormat="1" ht="25.35" customHeight="1">
      <c r="B94" s="14"/>
      <c r="C94" s="14"/>
      <c r="D94" s="14"/>
      <c r="E94" s="48"/>
      <c r="F94" s="48"/>
      <c r="G94" s="150"/>
      <c r="H94" s="213"/>
      <c r="I94" s="213"/>
      <c r="J94" s="98"/>
    </row>
    <row r="95" spans="2:10" customFormat="1">
      <c r="B95" s="14"/>
      <c r="C95" s="14"/>
      <c r="D95" s="14"/>
      <c r="E95" s="48"/>
      <c r="F95" s="48"/>
      <c r="G95" s="150"/>
      <c r="H95" s="213"/>
      <c r="I95" s="213"/>
      <c r="J95" s="98"/>
    </row>
    <row r="96" spans="2:10" ht="28.35" customHeight="1">
      <c r="E96" s="210" t="s">
        <v>287</v>
      </c>
      <c r="F96" s="210"/>
      <c r="G96" s="150"/>
      <c r="H96" s="213"/>
      <c r="I96" s="213"/>
      <c r="J96" s="98"/>
    </row>
    <row r="97" spans="2:10" customFormat="1">
      <c r="B97" s="14"/>
      <c r="C97" s="14"/>
      <c r="D97" s="14"/>
      <c r="E97" s="272"/>
      <c r="F97" s="272"/>
      <c r="G97" s="150"/>
      <c r="H97" s="150"/>
      <c r="I97" s="150"/>
      <c r="J97" s="98"/>
    </row>
    <row r="98" spans="2:10" customFormat="1">
      <c r="B98" s="14"/>
      <c r="C98" s="14"/>
      <c r="D98" s="14"/>
      <c r="E98" s="8"/>
      <c r="F98" s="8"/>
      <c r="G98" s="170"/>
      <c r="H98" s="170"/>
      <c r="I98" s="170"/>
      <c r="J98" s="98"/>
    </row>
    <row r="99" spans="2:10" customFormat="1">
      <c r="B99" s="14"/>
      <c r="C99" s="14"/>
      <c r="D99" s="14"/>
      <c r="E99" s="64"/>
      <c r="F99" s="64"/>
      <c r="G99" s="150"/>
      <c r="H99" s="150"/>
      <c r="I99" s="267"/>
      <c r="J99" s="98"/>
    </row>
    <row r="100" spans="2:10" customFormat="1">
      <c r="B100" s="14"/>
      <c r="C100" s="14"/>
      <c r="D100" s="14"/>
      <c r="E100" s="129"/>
      <c r="F100" s="129"/>
      <c r="G100" s="150"/>
      <c r="H100" s="150"/>
      <c r="I100" s="150"/>
      <c r="J100" s="98"/>
    </row>
    <row r="101" spans="2:10" customFormat="1" ht="26.1" customHeight="1">
      <c r="B101" s="14"/>
      <c r="C101" s="14"/>
      <c r="D101" s="14"/>
      <c r="E101" s="129"/>
      <c r="F101" s="129"/>
      <c r="G101" s="150"/>
      <c r="H101" s="150"/>
      <c r="I101" s="150"/>
      <c r="J101" s="98"/>
    </row>
    <row r="102" spans="2:10" ht="49.35" customHeight="1">
      <c r="B102" s="25" t="s">
        <v>209</v>
      </c>
      <c r="C102" s="50"/>
      <c r="D102" s="50"/>
      <c r="E102" s="41"/>
      <c r="F102" s="41"/>
      <c r="G102" s="42"/>
      <c r="H102" s="41"/>
      <c r="I102" s="41"/>
      <c r="J102" s="41"/>
    </row>
    <row r="103" spans="2:10" ht="25.35" customHeight="1">
      <c r="B103" s="26" t="s">
        <v>29</v>
      </c>
      <c r="C103" s="26"/>
      <c r="D103" s="26"/>
      <c r="E103" s="28" t="s">
        <v>0</v>
      </c>
      <c r="F103" s="732" t="s">
        <v>79</v>
      </c>
      <c r="G103" s="733"/>
      <c r="H103" s="31" t="s">
        <v>443</v>
      </c>
      <c r="I103" s="31" t="s">
        <v>114</v>
      </c>
      <c r="J103" s="38" t="s">
        <v>460</v>
      </c>
    </row>
    <row r="104" spans="2:10">
      <c r="B104" s="55"/>
      <c r="C104" s="55"/>
      <c r="D104" s="55"/>
      <c r="E104" s="46"/>
      <c r="F104" s="509" t="s">
        <v>118</v>
      </c>
      <c r="G104" s="509" t="s">
        <v>175</v>
      </c>
      <c r="H104" s="16"/>
      <c r="I104" s="47"/>
      <c r="J104" s="47"/>
    </row>
    <row r="105" spans="2:10">
      <c r="B105" s="55"/>
      <c r="C105" s="55"/>
      <c r="D105" s="55"/>
      <c r="E105" s="46"/>
      <c r="F105" s="478" t="s">
        <v>191</v>
      </c>
      <c r="G105" s="478" t="s">
        <v>179</v>
      </c>
      <c r="H105" s="477">
        <v>1400</v>
      </c>
      <c r="I105" s="477">
        <v>2400</v>
      </c>
      <c r="J105" s="477">
        <v>3610</v>
      </c>
    </row>
    <row r="106" spans="2:10">
      <c r="B106" s="55"/>
      <c r="C106" s="55"/>
      <c r="D106" s="55"/>
      <c r="E106" s="55"/>
      <c r="F106" s="55"/>
      <c r="G106" s="46"/>
      <c r="H106" s="56"/>
      <c r="I106" s="55"/>
      <c r="J106" s="55"/>
    </row>
    <row r="107" spans="2:10">
      <c r="B107" s="55"/>
      <c r="C107" s="55"/>
      <c r="D107" s="55"/>
      <c r="E107" s="193" t="s">
        <v>22</v>
      </c>
      <c r="F107" s="193"/>
      <c r="G107" s="46"/>
      <c r="H107" s="55"/>
      <c r="I107" s="55"/>
      <c r="J107" s="55"/>
    </row>
    <row r="108" spans="2:10">
      <c r="B108" s="55"/>
      <c r="C108" s="55"/>
      <c r="D108" s="55"/>
      <c r="E108" s="114"/>
      <c r="F108" s="114"/>
      <c r="G108" s="46"/>
      <c r="H108" s="55"/>
      <c r="I108" s="55"/>
      <c r="J108" s="55"/>
    </row>
    <row r="109" spans="2:10">
      <c r="B109" s="55"/>
      <c r="C109" s="55"/>
      <c r="D109" s="55"/>
      <c r="J109" s="58"/>
    </row>
    <row r="110" spans="2:10">
      <c r="B110" s="55"/>
      <c r="C110" s="55"/>
      <c r="D110" s="55"/>
      <c r="G110" s="46"/>
      <c r="H110" s="55"/>
      <c r="I110" s="23"/>
      <c r="J110" s="58"/>
    </row>
    <row r="111" spans="2:10">
      <c r="B111" s="55"/>
      <c r="C111" s="55"/>
      <c r="D111" s="55"/>
      <c r="J111" s="58"/>
    </row>
    <row r="112" spans="2:10">
      <c r="B112" s="55"/>
      <c r="C112" s="55"/>
      <c r="D112" s="55"/>
      <c r="E112" s="23"/>
      <c r="F112" s="23"/>
      <c r="G112" s="46"/>
      <c r="H112" s="55"/>
      <c r="I112" s="45"/>
      <c r="J112" s="58"/>
    </row>
    <row r="113" spans="2:10">
      <c r="B113" s="55"/>
      <c r="C113" s="55"/>
      <c r="D113" s="55"/>
      <c r="E113" s="57"/>
      <c r="F113" s="57"/>
      <c r="G113" s="46"/>
      <c r="H113" s="55"/>
      <c r="I113" s="55"/>
      <c r="J113" s="58"/>
    </row>
    <row r="114" spans="2:10">
      <c r="B114" s="55"/>
      <c r="C114" s="55"/>
      <c r="D114" s="55"/>
      <c r="E114" s="57"/>
      <c r="F114" s="57"/>
      <c r="G114" s="46"/>
      <c r="H114" s="55"/>
      <c r="I114" s="55"/>
      <c r="J114" s="58"/>
    </row>
    <row r="115" spans="2:10">
      <c r="B115" s="55"/>
      <c r="C115" s="55"/>
      <c r="D115" s="55"/>
      <c r="E115" s="57"/>
      <c r="F115" s="57"/>
      <c r="G115" s="46"/>
      <c r="H115" s="55"/>
      <c r="I115" s="55"/>
      <c r="J115" s="58"/>
    </row>
    <row r="116" spans="2:10" ht="49.35" customHeight="1">
      <c r="B116" s="354" t="s">
        <v>438</v>
      </c>
      <c r="C116" s="358"/>
      <c r="D116" s="50"/>
      <c r="E116" s="41"/>
      <c r="F116" s="41"/>
      <c r="G116" s="42"/>
      <c r="H116" s="41"/>
      <c r="I116" s="41"/>
      <c r="J116" s="41"/>
    </row>
    <row r="117" spans="2:10" ht="25.35" customHeight="1">
      <c r="B117" s="26" t="s">
        <v>29</v>
      </c>
      <c r="C117" s="26"/>
      <c r="D117" s="26"/>
      <c r="E117" s="28" t="s">
        <v>0</v>
      </c>
      <c r="F117" s="732" t="s">
        <v>79</v>
      </c>
      <c r="G117" s="733"/>
      <c r="H117" s="31" t="s">
        <v>323</v>
      </c>
      <c r="I117" s="722" t="s">
        <v>115</v>
      </c>
      <c r="J117" s="723"/>
    </row>
    <row r="118" spans="2:10">
      <c r="B118" s="55"/>
      <c r="C118" s="55"/>
      <c r="D118" s="55"/>
      <c r="E118" s="46"/>
      <c r="F118" s="509" t="s">
        <v>118</v>
      </c>
      <c r="G118" s="509" t="s">
        <v>175</v>
      </c>
      <c r="H118" s="46"/>
      <c r="I118" s="699" t="s">
        <v>219</v>
      </c>
      <c r="J118" s="699"/>
    </row>
    <row r="119" spans="2:10">
      <c r="B119" s="55"/>
      <c r="C119" s="55"/>
      <c r="D119" s="55"/>
      <c r="E119" s="16" t="s">
        <v>2</v>
      </c>
      <c r="F119" s="478" t="s">
        <v>73</v>
      </c>
      <c r="G119" s="478" t="s">
        <v>176</v>
      </c>
      <c r="H119" s="148">
        <v>1520</v>
      </c>
      <c r="I119" s="516">
        <v>2190</v>
      </c>
      <c r="J119" s="400"/>
    </row>
    <row r="120" spans="2:10">
      <c r="B120" s="55"/>
      <c r="C120" s="55"/>
      <c r="D120" s="55"/>
      <c r="E120" s="16" t="s">
        <v>3</v>
      </c>
      <c r="F120" s="478" t="s">
        <v>74</v>
      </c>
      <c r="G120" s="478" t="s">
        <v>177</v>
      </c>
      <c r="H120" s="148">
        <v>1540</v>
      </c>
      <c r="I120" s="516">
        <v>2500</v>
      </c>
      <c r="J120" s="400"/>
    </row>
    <row r="121" spans="2:10">
      <c r="B121" s="55"/>
      <c r="C121" s="55"/>
      <c r="D121" s="55"/>
      <c r="E121" s="16" t="s">
        <v>4</v>
      </c>
      <c r="F121" s="478" t="s">
        <v>75</v>
      </c>
      <c r="G121" s="478" t="s">
        <v>178</v>
      </c>
      <c r="H121" s="148">
        <v>1550</v>
      </c>
      <c r="I121" s="516">
        <v>2890</v>
      </c>
      <c r="J121" s="400"/>
    </row>
    <row r="122" spans="2:10">
      <c r="B122" s="55"/>
      <c r="C122" s="55"/>
      <c r="D122" s="55"/>
      <c r="E122" s="46"/>
      <c r="F122" s="46"/>
      <c r="G122" s="46"/>
      <c r="H122" s="55"/>
      <c r="I122" s="55"/>
      <c r="J122" s="55"/>
    </row>
    <row r="123" spans="2:10">
      <c r="B123" s="55"/>
      <c r="C123" s="55"/>
      <c r="D123" s="55"/>
      <c r="E123" s="193" t="s">
        <v>22</v>
      </c>
      <c r="F123" s="193"/>
      <c r="G123" s="46"/>
      <c r="H123" s="56"/>
      <c r="I123" s="56"/>
      <c r="J123" s="257"/>
    </row>
    <row r="124" spans="2:10">
      <c r="B124" s="55"/>
      <c r="C124" s="55"/>
      <c r="D124" s="55"/>
      <c r="E124" s="114"/>
      <c r="F124" s="114"/>
      <c r="G124" s="46"/>
      <c r="H124" s="55"/>
      <c r="I124" s="55"/>
      <c r="J124" s="55"/>
    </row>
    <row r="125" spans="2:10">
      <c r="B125" s="55"/>
      <c r="C125" s="55"/>
      <c r="D125" s="55"/>
      <c r="J125" s="55"/>
    </row>
    <row r="126" spans="2:10">
      <c r="B126" s="55"/>
      <c r="C126" s="55"/>
      <c r="D126" s="55"/>
      <c r="E126" s="82" t="s">
        <v>21</v>
      </c>
      <c r="F126" s="82"/>
      <c r="G126" s="185"/>
      <c r="H126" s="188"/>
      <c r="I126" s="481">
        <v>560</v>
      </c>
      <c r="J126" s="58"/>
    </row>
    <row r="127" spans="2:10">
      <c r="B127" s="55"/>
      <c r="C127" s="55"/>
      <c r="D127" s="55"/>
      <c r="E127" s="114"/>
      <c r="F127" s="114"/>
      <c r="G127" s="46"/>
      <c r="H127" s="55"/>
      <c r="I127" s="55"/>
      <c r="J127" s="58"/>
    </row>
    <row r="128" spans="2:10">
      <c r="B128" s="55"/>
      <c r="C128" s="55"/>
      <c r="D128" s="55"/>
      <c r="E128" s="128"/>
      <c r="F128" s="128"/>
      <c r="G128" s="46"/>
      <c r="H128" s="55"/>
      <c r="I128" s="55"/>
      <c r="J128" s="58"/>
    </row>
    <row r="129" spans="2:10">
      <c r="B129" s="55"/>
      <c r="C129" s="55"/>
      <c r="D129" s="55"/>
      <c r="E129" s="128"/>
      <c r="F129" s="128"/>
      <c r="G129" s="46"/>
      <c r="H129" s="55"/>
      <c r="I129" s="55"/>
      <c r="J129" s="58"/>
    </row>
    <row r="130" spans="2:10">
      <c r="B130" s="55"/>
      <c r="C130" s="55"/>
      <c r="D130" s="55"/>
      <c r="E130" s="128"/>
      <c r="F130" s="128"/>
      <c r="G130" s="46"/>
      <c r="H130" s="55"/>
      <c r="I130" s="55"/>
      <c r="J130" s="58"/>
    </row>
    <row r="131" spans="2:10">
      <c r="B131" s="55"/>
      <c r="C131" s="55"/>
      <c r="D131" s="55"/>
      <c r="E131" s="128"/>
      <c r="F131" s="128"/>
      <c r="G131" s="46"/>
      <c r="H131" s="55"/>
      <c r="I131" s="55"/>
      <c r="J131" s="58"/>
    </row>
    <row r="132" spans="2:10">
      <c r="B132" s="55"/>
      <c r="C132" s="55"/>
      <c r="D132" s="55"/>
      <c r="E132" s="128"/>
      <c r="F132" s="128"/>
      <c r="G132" s="46"/>
      <c r="H132" s="55"/>
      <c r="I132" s="55"/>
      <c r="J132" s="58"/>
    </row>
    <row r="133" spans="2:10">
      <c r="B133" s="55"/>
      <c r="C133" s="55"/>
      <c r="D133" s="55"/>
      <c r="E133" s="128"/>
      <c r="F133" s="128"/>
      <c r="G133" s="46"/>
      <c r="H133" s="55"/>
      <c r="I133" s="55"/>
      <c r="J133" s="58"/>
    </row>
    <row r="134" spans="2:10" ht="49.35" customHeight="1">
      <c r="B134" s="354" t="s">
        <v>314</v>
      </c>
      <c r="C134" s="358"/>
      <c r="D134" s="50"/>
      <c r="E134" s="41"/>
      <c r="F134" s="41"/>
      <c r="G134" s="42"/>
      <c r="H134" s="41"/>
      <c r="I134" s="41"/>
      <c r="J134" s="41"/>
    </row>
    <row r="135" spans="2:10" ht="25.35" customHeight="1">
      <c r="B135" s="26" t="s">
        <v>29</v>
      </c>
      <c r="C135" s="26"/>
      <c r="D135" s="26"/>
      <c r="E135" s="28" t="s">
        <v>0</v>
      </c>
      <c r="F135" s="732" t="s">
        <v>79</v>
      </c>
      <c r="G135" s="733"/>
      <c r="H135" s="31" t="s">
        <v>323</v>
      </c>
      <c r="I135" s="722" t="s">
        <v>115</v>
      </c>
      <c r="J135" s="723"/>
    </row>
    <row r="136" spans="2:10">
      <c r="B136" s="55"/>
      <c r="C136" s="55"/>
      <c r="D136" s="55"/>
      <c r="E136" s="46"/>
      <c r="F136" s="509" t="s">
        <v>118</v>
      </c>
      <c r="G136" s="509" t="s">
        <v>175</v>
      </c>
      <c r="H136" s="46"/>
      <c r="I136" s="699" t="s">
        <v>219</v>
      </c>
      <c r="J136" s="699"/>
    </row>
    <row r="137" spans="2:10">
      <c r="B137" s="55"/>
      <c r="C137" s="55"/>
      <c r="D137" s="55"/>
      <c r="E137" s="16" t="s">
        <v>2</v>
      </c>
      <c r="F137" s="478" t="s">
        <v>73</v>
      </c>
      <c r="G137" s="478" t="s">
        <v>176</v>
      </c>
      <c r="H137" s="148">
        <v>2150</v>
      </c>
      <c r="I137" s="148">
        <v>2440</v>
      </c>
      <c r="J137" s="400"/>
    </row>
    <row r="138" spans="2:10">
      <c r="B138" s="55"/>
      <c r="C138" s="55"/>
      <c r="D138" s="55"/>
      <c r="E138" s="16" t="s">
        <v>3</v>
      </c>
      <c r="F138" s="478" t="s">
        <v>74</v>
      </c>
      <c r="G138" s="478" t="s">
        <v>177</v>
      </c>
      <c r="H138" s="148">
        <v>2490</v>
      </c>
      <c r="I138" s="148">
        <v>2710</v>
      </c>
      <c r="J138" s="400"/>
    </row>
    <row r="139" spans="2:10">
      <c r="B139" s="55"/>
      <c r="C139" s="55"/>
      <c r="D139" s="55"/>
      <c r="E139" s="16" t="s">
        <v>4</v>
      </c>
      <c r="F139" s="478" t="s">
        <v>75</v>
      </c>
      <c r="G139" s="478" t="s">
        <v>178</v>
      </c>
      <c r="H139" s="148">
        <v>2710</v>
      </c>
      <c r="I139" s="148">
        <v>3230</v>
      </c>
      <c r="J139" s="400"/>
    </row>
    <row r="140" spans="2:10">
      <c r="B140" s="55"/>
      <c r="C140" s="55"/>
      <c r="D140" s="55"/>
      <c r="E140" s="46"/>
      <c r="F140" s="46"/>
      <c r="G140" s="46"/>
      <c r="H140" s="55"/>
      <c r="I140" s="55"/>
      <c r="J140" s="55"/>
    </row>
    <row r="141" spans="2:10">
      <c r="B141" s="55"/>
      <c r="C141" s="55"/>
      <c r="D141" s="55"/>
      <c r="E141" s="193" t="s">
        <v>22</v>
      </c>
      <c r="F141" s="193"/>
      <c r="G141" s="46"/>
      <c r="H141" s="56"/>
      <c r="I141" s="56"/>
      <c r="J141" s="257"/>
    </row>
    <row r="142" spans="2:10">
      <c r="B142" s="55"/>
      <c r="C142" s="55"/>
      <c r="D142" s="55"/>
      <c r="E142" s="114"/>
      <c r="F142" s="114"/>
      <c r="G142" s="46"/>
      <c r="H142" s="55"/>
      <c r="I142" s="55"/>
      <c r="J142" s="55"/>
    </row>
    <row r="143" spans="2:10">
      <c r="B143" s="55"/>
      <c r="C143" s="55"/>
      <c r="D143" s="55"/>
      <c r="J143" s="55"/>
    </row>
    <row r="144" spans="2:10">
      <c r="B144" s="55"/>
      <c r="C144" s="55"/>
      <c r="D144" s="55"/>
      <c r="E144" s="82" t="s">
        <v>21</v>
      </c>
      <c r="F144" s="82"/>
      <c r="G144" s="185"/>
      <c r="H144" s="188"/>
      <c r="I144" s="481">
        <v>560</v>
      </c>
      <c r="J144" s="58"/>
    </row>
    <row r="145" spans="2:10">
      <c r="B145" s="55"/>
      <c r="C145" s="55"/>
      <c r="D145" s="55"/>
      <c r="E145" s="114"/>
      <c r="F145" s="114"/>
      <c r="G145" s="46"/>
      <c r="H145" s="55"/>
      <c r="I145" s="55"/>
      <c r="J145" s="58"/>
    </row>
    <row r="146" spans="2:10">
      <c r="B146" s="55"/>
      <c r="C146" s="55"/>
      <c r="D146" s="55"/>
      <c r="E146" s="128"/>
      <c r="F146" s="128"/>
      <c r="G146" s="46"/>
      <c r="H146" s="55"/>
      <c r="I146" s="55"/>
      <c r="J146" s="58"/>
    </row>
    <row r="147" spans="2:10">
      <c r="B147" s="55"/>
      <c r="C147" s="55"/>
      <c r="D147" s="55"/>
      <c r="E147" s="128"/>
      <c r="F147" s="128"/>
      <c r="G147" s="46"/>
      <c r="H147" s="55"/>
      <c r="I147" s="55"/>
      <c r="J147" s="58"/>
    </row>
    <row r="148" spans="2:10" ht="25.35" customHeight="1">
      <c r="B148" s="26" t="s">
        <v>15</v>
      </c>
      <c r="C148" s="26"/>
      <c r="D148" s="26"/>
      <c r="E148" s="28" t="s">
        <v>0</v>
      </c>
      <c r="F148" s="732" t="s">
        <v>79</v>
      </c>
      <c r="G148" s="733"/>
      <c r="H148" s="31" t="s">
        <v>323</v>
      </c>
      <c r="I148" s="722" t="s">
        <v>115</v>
      </c>
      <c r="J148" s="723"/>
    </row>
    <row r="149" spans="2:10">
      <c r="B149" s="55"/>
      <c r="C149" s="55"/>
      <c r="D149" s="55"/>
      <c r="F149" s="509" t="s">
        <v>118</v>
      </c>
      <c r="G149" s="509" t="s">
        <v>175</v>
      </c>
      <c r="I149" s="699" t="s">
        <v>219</v>
      </c>
      <c r="J149" s="699"/>
    </row>
    <row r="150" spans="2:10">
      <c r="B150" s="55"/>
      <c r="C150" s="55"/>
      <c r="D150" s="55"/>
      <c r="E150" s="16" t="s">
        <v>2</v>
      </c>
      <c r="F150" s="478" t="s">
        <v>70</v>
      </c>
      <c r="G150" s="478" t="s">
        <v>180</v>
      </c>
      <c r="H150" s="148">
        <v>2360</v>
      </c>
      <c r="I150" s="148">
        <v>2810</v>
      </c>
      <c r="J150" s="400"/>
    </row>
    <row r="151" spans="2:10">
      <c r="B151" s="55"/>
      <c r="C151" s="55"/>
      <c r="D151" s="55"/>
      <c r="E151" s="16" t="s">
        <v>3</v>
      </c>
      <c r="F151" s="478" t="s">
        <v>71</v>
      </c>
      <c r="G151" s="478" t="s">
        <v>182</v>
      </c>
      <c r="H151" s="148">
        <v>2600</v>
      </c>
      <c r="I151" s="148">
        <v>3230</v>
      </c>
      <c r="J151" s="400"/>
    </row>
    <row r="152" spans="2:10">
      <c r="B152" s="55"/>
      <c r="C152" s="55"/>
      <c r="D152" s="55"/>
      <c r="E152" s="16" t="s">
        <v>4</v>
      </c>
      <c r="F152" s="478" t="s">
        <v>72</v>
      </c>
      <c r="G152" s="479" t="s">
        <v>183</v>
      </c>
      <c r="H152" s="148">
        <v>3170</v>
      </c>
      <c r="I152" s="148">
        <v>3970</v>
      </c>
      <c r="J152" s="400"/>
    </row>
    <row r="153" spans="2:10">
      <c r="B153" s="55"/>
      <c r="C153" s="55"/>
      <c r="D153" s="55"/>
      <c r="E153" s="46"/>
      <c r="F153" s="46"/>
      <c r="G153" s="46"/>
      <c r="H153" s="45"/>
      <c r="I153" s="45"/>
      <c r="J153" s="55"/>
    </row>
    <row r="154" spans="2:10">
      <c r="B154" s="55"/>
      <c r="C154" s="55"/>
      <c r="D154" s="55"/>
      <c r="E154" s="55"/>
      <c r="F154" s="55"/>
      <c r="G154" s="46"/>
      <c r="H154" s="56"/>
      <c r="I154" s="56"/>
      <c r="J154" s="257"/>
    </row>
    <row r="155" spans="2:10">
      <c r="B155" s="55"/>
      <c r="C155" s="55"/>
      <c r="D155" s="55"/>
      <c r="E155" s="193" t="s">
        <v>22</v>
      </c>
      <c r="F155" s="193"/>
      <c r="G155" s="46"/>
      <c r="H155" s="56"/>
      <c r="I155" s="56"/>
      <c r="J155" s="55"/>
    </row>
    <row r="156" spans="2:10">
      <c r="B156" s="55"/>
      <c r="C156" s="55"/>
      <c r="D156" s="55"/>
      <c r="E156" s="114"/>
      <c r="F156" s="114"/>
      <c r="G156" s="46"/>
      <c r="H156" s="55"/>
      <c r="I156" s="55"/>
      <c r="J156" s="55"/>
    </row>
    <row r="157" spans="2:10">
      <c r="B157" s="55"/>
      <c r="C157" s="55"/>
      <c r="D157" s="55"/>
      <c r="J157" s="58"/>
    </row>
    <row r="158" spans="2:10">
      <c r="E158" s="82" t="s">
        <v>21</v>
      </c>
      <c r="F158" s="82"/>
      <c r="G158" s="185"/>
      <c r="H158" s="188"/>
      <c r="I158" s="481">
        <v>560</v>
      </c>
    </row>
    <row r="159" spans="2:10">
      <c r="E159" s="114"/>
      <c r="F159" s="114"/>
      <c r="G159" s="46"/>
      <c r="H159" s="55"/>
      <c r="I159" s="55"/>
    </row>
    <row r="160" spans="2:10">
      <c r="E160" s="128"/>
      <c r="F160" s="128"/>
      <c r="G160" s="46"/>
      <c r="H160" s="55"/>
      <c r="I160" s="55"/>
    </row>
    <row r="161" spans="2:10">
      <c r="E161" s="128"/>
      <c r="F161" s="128"/>
      <c r="G161" s="46"/>
      <c r="H161" s="55"/>
      <c r="I161" s="55"/>
    </row>
    <row r="162" spans="2:10">
      <c r="E162" s="128"/>
      <c r="F162" s="128"/>
      <c r="G162" s="46"/>
      <c r="H162" s="55"/>
      <c r="I162" s="55"/>
    </row>
    <row r="163" spans="2:10" ht="49.35" customHeight="1">
      <c r="B163" s="25" t="s">
        <v>210</v>
      </c>
      <c r="C163" s="358"/>
      <c r="D163" s="50"/>
      <c r="E163" s="41"/>
      <c r="F163" s="41"/>
      <c r="G163" s="42"/>
      <c r="H163" s="41"/>
      <c r="I163" s="41"/>
      <c r="J163" s="41"/>
    </row>
    <row r="164" spans="2:10" ht="25.35" customHeight="1">
      <c r="B164" s="26" t="s">
        <v>29</v>
      </c>
      <c r="C164" s="26"/>
      <c r="D164" s="26"/>
      <c r="E164" s="28" t="s">
        <v>0</v>
      </c>
      <c r="F164" s="732" t="s">
        <v>79</v>
      </c>
      <c r="G164" s="733"/>
      <c r="H164" s="28" t="s">
        <v>341</v>
      </c>
      <c r="I164" s="360" t="s">
        <v>188</v>
      </c>
      <c r="J164" s="38"/>
    </row>
    <row r="165" spans="2:10">
      <c r="E165" s="16"/>
      <c r="F165" s="509" t="s">
        <v>118</v>
      </c>
      <c r="G165" s="509" t="s">
        <v>175</v>
      </c>
      <c r="H165" s="16"/>
      <c r="I165" s="53"/>
      <c r="J165" s="16"/>
    </row>
    <row r="166" spans="2:10">
      <c r="E166" s="16" t="s">
        <v>2</v>
      </c>
      <c r="F166" s="478" t="s">
        <v>73</v>
      </c>
      <c r="G166" s="478" t="s">
        <v>176</v>
      </c>
      <c r="H166" s="148">
        <v>790</v>
      </c>
      <c r="I166" s="148">
        <v>1140</v>
      </c>
      <c r="J166" s="18"/>
    </row>
    <row r="167" spans="2:10">
      <c r="E167" s="16" t="s">
        <v>3</v>
      </c>
      <c r="F167" s="478" t="s">
        <v>74</v>
      </c>
      <c r="G167" s="478" t="s">
        <v>177</v>
      </c>
      <c r="H167" s="148">
        <v>920</v>
      </c>
      <c r="I167" s="148">
        <v>1400</v>
      </c>
      <c r="J167" s="18"/>
    </row>
    <row r="168" spans="2:10">
      <c r="E168" s="16" t="s">
        <v>4</v>
      </c>
      <c r="F168" s="478" t="s">
        <v>75</v>
      </c>
      <c r="G168" s="478" t="s">
        <v>178</v>
      </c>
      <c r="H168" s="148">
        <v>1030</v>
      </c>
      <c r="I168" s="148">
        <v>1660</v>
      </c>
      <c r="J168" s="18"/>
    </row>
    <row r="169" spans="2:10">
      <c r="E169" s="16"/>
      <c r="F169" s="16"/>
    </row>
    <row r="170" spans="2:10">
      <c r="G170" s="16"/>
      <c r="H170" s="20"/>
      <c r="I170" s="20"/>
      <c r="J170" s="44"/>
    </row>
    <row r="171" spans="2:10">
      <c r="E171" s="193" t="s">
        <v>22</v>
      </c>
      <c r="F171" s="193"/>
    </row>
    <row r="172" spans="2:10">
      <c r="E172" s="114"/>
      <c r="F172" s="114"/>
    </row>
    <row r="173" spans="2:10">
      <c r="J173" s="45"/>
    </row>
    <row r="174" spans="2:10">
      <c r="E174" s="82" t="s">
        <v>14</v>
      </c>
      <c r="F174" s="82"/>
      <c r="G174" s="164"/>
      <c r="H174" s="79"/>
      <c r="I174" s="481">
        <v>320</v>
      </c>
    </row>
    <row r="175" spans="2:10">
      <c r="E175" s="114"/>
      <c r="F175" s="114"/>
    </row>
    <row r="176" spans="2:10">
      <c r="E176" s="128"/>
      <c r="F176" s="128"/>
    </row>
    <row r="177" spans="2:10">
      <c r="E177" s="128"/>
      <c r="F177" s="128"/>
    </row>
    <row r="178" spans="2:10" s="51" customFormat="1" ht="25.35" customHeight="1">
      <c r="B178" s="32" t="s">
        <v>15</v>
      </c>
      <c r="C178" s="32"/>
      <c r="D178" s="32"/>
      <c r="E178" s="33" t="s">
        <v>0</v>
      </c>
      <c r="F178" s="732" t="s">
        <v>79</v>
      </c>
      <c r="G178" s="733"/>
      <c r="H178" s="33" t="s">
        <v>341</v>
      </c>
      <c r="I178" s="361" t="s">
        <v>188</v>
      </c>
      <c r="J178" s="38"/>
    </row>
    <row r="179" spans="2:10">
      <c r="E179" s="16"/>
      <c r="F179" s="509" t="s">
        <v>118</v>
      </c>
      <c r="G179" s="509" t="s">
        <v>175</v>
      </c>
      <c r="H179" s="16"/>
      <c r="I179" s="53"/>
      <c r="J179" s="16"/>
    </row>
    <row r="180" spans="2:10">
      <c r="E180" s="16" t="s">
        <v>2</v>
      </c>
      <c r="F180" s="478" t="s">
        <v>70</v>
      </c>
      <c r="G180" s="478" t="s">
        <v>180</v>
      </c>
      <c r="H180" s="148">
        <v>1000</v>
      </c>
      <c r="I180" s="148">
        <v>1420</v>
      </c>
      <c r="J180" s="18"/>
    </row>
    <row r="181" spans="2:10">
      <c r="E181" s="16" t="s">
        <v>3</v>
      </c>
      <c r="F181" s="478" t="s">
        <v>71</v>
      </c>
      <c r="G181" s="478" t="s">
        <v>182</v>
      </c>
      <c r="H181" s="148">
        <v>1030</v>
      </c>
      <c r="I181" s="148">
        <v>1580</v>
      </c>
      <c r="J181" s="18"/>
    </row>
    <row r="182" spans="2:10">
      <c r="E182" s="16" t="s">
        <v>4</v>
      </c>
      <c r="F182" s="478" t="s">
        <v>72</v>
      </c>
      <c r="G182" s="479" t="s">
        <v>183</v>
      </c>
      <c r="H182" s="148">
        <v>1220</v>
      </c>
      <c r="I182" s="148">
        <v>1900</v>
      </c>
      <c r="J182" s="18"/>
    </row>
    <row r="183" spans="2:10">
      <c r="E183" s="16"/>
      <c r="F183" s="16"/>
    </row>
    <row r="184" spans="2:10">
      <c r="E184" s="193" t="s">
        <v>22</v>
      </c>
      <c r="F184" s="193"/>
      <c r="G184" s="16"/>
      <c r="H184" s="20"/>
      <c r="I184" s="20"/>
      <c r="J184" s="44"/>
    </row>
    <row r="185" spans="2:10">
      <c r="E185" s="114"/>
      <c r="F185" s="114"/>
    </row>
    <row r="187" spans="2:10">
      <c r="E187" s="82" t="s">
        <v>14</v>
      </c>
      <c r="F187" s="82"/>
      <c r="G187" s="164"/>
      <c r="H187" s="79"/>
      <c r="I187" s="481">
        <v>320</v>
      </c>
      <c r="J187" s="45"/>
    </row>
    <row r="188" spans="2:10">
      <c r="E188" s="114"/>
      <c r="F188" s="114"/>
      <c r="J188" s="45"/>
    </row>
    <row r="189" spans="2:10">
      <c r="E189" s="128"/>
      <c r="F189" s="128"/>
      <c r="J189" s="45"/>
    </row>
    <row r="190" spans="2:10">
      <c r="E190" s="128"/>
      <c r="F190" s="128"/>
      <c r="J190" s="45"/>
    </row>
    <row r="191" spans="2:10" ht="49.35" customHeight="1">
      <c r="B191" s="25" t="s">
        <v>236</v>
      </c>
      <c r="C191" s="50"/>
      <c r="D191" s="50"/>
      <c r="E191" s="41"/>
      <c r="F191" s="41"/>
      <c r="G191" s="42"/>
      <c r="H191" s="41"/>
      <c r="I191" s="41"/>
      <c r="J191" s="41"/>
    </row>
    <row r="192" spans="2:10" s="51" customFormat="1" ht="25.35" customHeight="1">
      <c r="B192" s="32" t="s">
        <v>237</v>
      </c>
      <c r="C192" s="32"/>
      <c r="D192" s="32"/>
      <c r="E192" s="33" t="s">
        <v>0</v>
      </c>
      <c r="F192" s="720" t="s">
        <v>79</v>
      </c>
      <c r="G192" s="721"/>
      <c r="H192" s="33" t="s">
        <v>341</v>
      </c>
      <c r="I192" s="361" t="s">
        <v>188</v>
      </c>
      <c r="J192" s="38"/>
    </row>
    <row r="193" spans="2:10">
      <c r="C193" s="223"/>
      <c r="E193" s="16"/>
      <c r="F193" s="509" t="s">
        <v>119</v>
      </c>
      <c r="G193" s="515" t="s">
        <v>131</v>
      </c>
      <c r="H193" s="45"/>
      <c r="I193" s="65"/>
      <c r="J193" s="16"/>
    </row>
    <row r="194" spans="2:10">
      <c r="E194" s="16" t="s">
        <v>2</v>
      </c>
      <c r="F194" s="514" t="s">
        <v>240</v>
      </c>
      <c r="G194" s="514" t="s">
        <v>243</v>
      </c>
      <c r="H194" s="735">
        <v>2950</v>
      </c>
      <c r="I194" s="735">
        <v>4700</v>
      </c>
      <c r="J194" s="18"/>
    </row>
    <row r="195" spans="2:10">
      <c r="E195" s="16" t="s">
        <v>3</v>
      </c>
      <c r="F195" s="514" t="s">
        <v>241</v>
      </c>
      <c r="G195" s="514" t="s">
        <v>244</v>
      </c>
      <c r="H195" s="735"/>
      <c r="I195" s="735"/>
      <c r="J195" s="18"/>
    </row>
    <row r="196" spans="2:10">
      <c r="E196" s="16" t="s">
        <v>4</v>
      </c>
      <c r="F196" s="514" t="s">
        <v>242</v>
      </c>
      <c r="G196" s="514" t="s">
        <v>245</v>
      </c>
      <c r="H196" s="735"/>
      <c r="I196" s="735"/>
      <c r="J196" s="18"/>
    </row>
    <row r="197" spans="2:10">
      <c r="E197" s="16"/>
      <c r="F197" s="16"/>
    </row>
    <row r="198" spans="2:10">
      <c r="G198" s="16"/>
      <c r="H198" s="20"/>
      <c r="I198" s="20"/>
      <c r="J198" s="44"/>
    </row>
    <row r="199" spans="2:10">
      <c r="E199" s="193" t="s">
        <v>22</v>
      </c>
      <c r="F199" s="193"/>
    </row>
    <row r="200" spans="2:10">
      <c r="E200" s="114"/>
      <c r="F200" s="114"/>
      <c r="G200" s="114"/>
    </row>
    <row r="201" spans="2:10">
      <c r="J201" s="45"/>
    </row>
    <row r="202" spans="2:10">
      <c r="E202" s="82" t="s">
        <v>14</v>
      </c>
      <c r="F202" s="82"/>
      <c r="G202" s="164"/>
      <c r="H202" s="79"/>
      <c r="I202" s="481">
        <v>750</v>
      </c>
    </row>
    <row r="203" spans="2:10">
      <c r="E203" s="114"/>
      <c r="F203" s="114"/>
    </row>
    <row r="204" spans="2:10" ht="49.35" customHeight="1">
      <c r="B204" s="25" t="s">
        <v>211</v>
      </c>
      <c r="C204" s="50"/>
      <c r="D204" s="50"/>
      <c r="E204" s="41"/>
      <c r="F204" s="41"/>
      <c r="G204" s="42"/>
      <c r="H204" s="41"/>
      <c r="I204" s="41"/>
      <c r="J204" s="366"/>
    </row>
    <row r="205" spans="2:10" s="51" customFormat="1" ht="56.25" customHeight="1">
      <c r="B205" s="32" t="s">
        <v>15</v>
      </c>
      <c r="C205" s="32"/>
      <c r="D205" s="32"/>
      <c r="E205" s="33" t="s">
        <v>0</v>
      </c>
      <c r="F205" s="720" t="s">
        <v>94</v>
      </c>
      <c r="G205" s="721"/>
      <c r="H205" s="34" t="s">
        <v>192</v>
      </c>
      <c r="I205" s="34" t="s">
        <v>556</v>
      </c>
      <c r="J205" s="35" t="s">
        <v>439</v>
      </c>
    </row>
    <row r="206" spans="2:10">
      <c r="B206" s="55"/>
      <c r="C206" s="55"/>
      <c r="D206" s="55"/>
      <c r="E206" s="48"/>
      <c r="F206" s="509" t="s">
        <v>119</v>
      </c>
      <c r="G206" s="509" t="s">
        <v>131</v>
      </c>
      <c r="H206" s="48"/>
      <c r="I206" s="220"/>
      <c r="J206" s="220" t="s">
        <v>219</v>
      </c>
    </row>
    <row r="207" spans="2:10">
      <c r="B207" s="55"/>
      <c r="C207" s="55"/>
      <c r="D207" s="55"/>
      <c r="E207" s="48" t="s">
        <v>2</v>
      </c>
      <c r="F207" s="479" t="s">
        <v>288</v>
      </c>
      <c r="G207" s="479" t="s">
        <v>295</v>
      </c>
      <c r="H207" s="148">
        <v>570</v>
      </c>
      <c r="I207" s="148">
        <v>960</v>
      </c>
      <c r="J207" s="148">
        <v>1270</v>
      </c>
    </row>
    <row r="208" spans="2:10">
      <c r="B208" s="55"/>
      <c r="C208" s="55"/>
      <c r="D208" s="55"/>
      <c r="E208" s="48" t="s">
        <v>3</v>
      </c>
      <c r="F208" s="479" t="s">
        <v>289</v>
      </c>
      <c r="G208" s="479" t="s">
        <v>296</v>
      </c>
      <c r="H208" s="148">
        <v>650</v>
      </c>
      <c r="I208" s="148">
        <v>1040</v>
      </c>
      <c r="J208" s="148">
        <v>1360</v>
      </c>
    </row>
    <row r="209" spans="2:10">
      <c r="B209" s="55"/>
      <c r="C209" s="55"/>
      <c r="D209" s="55"/>
      <c r="E209" s="48" t="s">
        <v>4</v>
      </c>
      <c r="F209" s="479" t="s">
        <v>290</v>
      </c>
      <c r="G209" s="479" t="s">
        <v>297</v>
      </c>
      <c r="H209" s="148">
        <v>740</v>
      </c>
      <c r="I209" s="148">
        <v>1130</v>
      </c>
      <c r="J209" s="148">
        <v>1480</v>
      </c>
    </row>
    <row r="210" spans="2:10">
      <c r="B210" s="55"/>
      <c r="C210" s="55"/>
      <c r="D210" s="55"/>
      <c r="E210" s="48"/>
      <c r="F210" s="48"/>
      <c r="G210" s="48"/>
      <c r="H210" s="65"/>
      <c r="I210" s="65"/>
      <c r="J210" s="60"/>
    </row>
    <row r="211" spans="2:10">
      <c r="B211" s="55"/>
      <c r="C211" s="55"/>
      <c r="D211" s="55"/>
      <c r="E211" s="48"/>
      <c r="F211" s="48"/>
      <c r="G211" s="48"/>
      <c r="H211" s="60"/>
      <c r="I211" s="60"/>
      <c r="J211" s="60"/>
    </row>
    <row r="212" spans="2:10">
      <c r="B212" s="55"/>
      <c r="C212" s="55"/>
      <c r="D212" s="55"/>
      <c r="E212" s="193" t="s">
        <v>305</v>
      </c>
      <c r="F212" s="193"/>
      <c r="I212" s="61"/>
      <c r="J212" s="62"/>
    </row>
    <row r="213" spans="2:10">
      <c r="B213" s="55"/>
      <c r="C213" s="55"/>
      <c r="D213" s="55"/>
      <c r="E213" s="63"/>
      <c r="F213" s="63"/>
      <c r="G213" s="48"/>
      <c r="H213" s="60"/>
      <c r="I213" s="60"/>
      <c r="J213" s="60"/>
    </row>
    <row r="214" spans="2:10">
      <c r="B214" s="55"/>
      <c r="C214" s="55"/>
      <c r="D214" s="55"/>
      <c r="E214" s="82" t="s">
        <v>634</v>
      </c>
      <c r="F214" s="82"/>
      <c r="G214" s="164"/>
      <c r="H214" s="79"/>
      <c r="I214" s="481">
        <v>680</v>
      </c>
      <c r="J214" s="60"/>
    </row>
    <row r="215" spans="2:10">
      <c r="B215" s="55"/>
      <c r="C215" s="55"/>
      <c r="D215" s="55"/>
      <c r="E215" s="23"/>
      <c r="F215" s="23"/>
      <c r="I215" s="45"/>
      <c r="J215" s="60"/>
    </row>
    <row r="216" spans="2:10">
      <c r="B216" s="55"/>
      <c r="C216" s="55"/>
      <c r="D216" s="55"/>
      <c r="E216" s="179" t="s">
        <v>14</v>
      </c>
      <c r="F216" s="179"/>
      <c r="G216" s="180"/>
      <c r="H216" s="179"/>
      <c r="I216" s="259">
        <v>290</v>
      </c>
      <c r="J216" s="60"/>
    </row>
    <row r="217" spans="2:10">
      <c r="B217" s="55"/>
      <c r="C217" s="55"/>
      <c r="D217" s="55"/>
      <c r="E217" s="60"/>
      <c r="F217" s="60"/>
      <c r="G217" s="48"/>
      <c r="H217" s="60"/>
      <c r="I217" s="60"/>
      <c r="J217" s="60"/>
    </row>
    <row r="218" spans="2:10">
      <c r="B218" s="79"/>
      <c r="C218" s="79"/>
      <c r="D218" s="79"/>
      <c r="E218" s="81"/>
      <c r="F218" s="81"/>
      <c r="G218" s="164"/>
      <c r="H218" s="79"/>
      <c r="I218" s="79"/>
      <c r="J218" s="45"/>
    </row>
    <row r="219" spans="2:10" ht="37.5">
      <c r="B219" s="25" t="s">
        <v>212</v>
      </c>
      <c r="C219" s="50"/>
      <c r="D219" s="50"/>
      <c r="E219" s="41"/>
      <c r="F219" s="41"/>
      <c r="G219" s="42"/>
      <c r="H219" s="41"/>
      <c r="I219" s="41"/>
      <c r="J219" s="366"/>
    </row>
    <row r="220" spans="2:10" ht="24" customHeight="1">
      <c r="B220" s="32" t="s">
        <v>15</v>
      </c>
      <c r="C220" s="32"/>
      <c r="D220" s="32"/>
      <c r="E220" s="33" t="s">
        <v>0</v>
      </c>
      <c r="F220" s="732" t="s">
        <v>94</v>
      </c>
      <c r="G220" s="733"/>
      <c r="H220" s="34" t="s">
        <v>192</v>
      </c>
      <c r="I220" s="33" t="s">
        <v>39</v>
      </c>
      <c r="J220" s="35" t="s">
        <v>439</v>
      </c>
    </row>
    <row r="221" spans="2:10">
      <c r="B221" s="55"/>
      <c r="C221" s="55"/>
      <c r="D221" s="55"/>
      <c r="E221" s="48"/>
      <c r="F221" s="509" t="s">
        <v>119</v>
      </c>
      <c r="G221" s="513" t="s">
        <v>293</v>
      </c>
      <c r="H221" s="48"/>
      <c r="J221" s="220" t="s">
        <v>219</v>
      </c>
    </row>
    <row r="222" spans="2:10">
      <c r="B222" s="55"/>
      <c r="C222" s="55"/>
      <c r="D222" s="55"/>
      <c r="E222" s="48"/>
      <c r="F222" s="479" t="s">
        <v>292</v>
      </c>
      <c r="G222" s="512" t="s">
        <v>294</v>
      </c>
      <c r="H222" s="477">
        <v>850</v>
      </c>
      <c r="I222" s="477">
        <v>1290</v>
      </c>
      <c r="J222" s="477">
        <v>1680</v>
      </c>
    </row>
    <row r="223" spans="2:10">
      <c r="B223" s="55"/>
      <c r="C223" s="55"/>
      <c r="D223" s="55"/>
      <c r="E223" s="48"/>
      <c r="F223" s="48"/>
      <c r="G223" s="48"/>
      <c r="H223" s="65"/>
      <c r="I223" s="65"/>
      <c r="J223" s="60"/>
    </row>
    <row r="224" spans="2:10">
      <c r="B224" s="55"/>
      <c r="C224" s="55"/>
      <c r="D224" s="55"/>
      <c r="E224" s="48"/>
      <c r="F224" s="48"/>
      <c r="G224" s="48"/>
      <c r="H224" s="60"/>
      <c r="I224" s="60"/>
      <c r="J224" s="60"/>
    </row>
    <row r="225" spans="2:10">
      <c r="B225" s="55"/>
      <c r="C225" s="55"/>
      <c r="D225" s="55"/>
      <c r="E225" s="193" t="s">
        <v>305</v>
      </c>
      <c r="F225" s="193"/>
      <c r="I225" s="61"/>
      <c r="J225" s="60"/>
    </row>
    <row r="226" spans="2:10">
      <c r="B226" s="55"/>
      <c r="C226" s="55"/>
      <c r="D226" s="55"/>
      <c r="E226" s="63"/>
      <c r="F226" s="63"/>
      <c r="G226" s="48"/>
      <c r="H226" s="60"/>
      <c r="I226" s="60"/>
      <c r="J226" s="60"/>
    </row>
    <row r="227" spans="2:10">
      <c r="B227" s="55"/>
      <c r="C227" s="55"/>
      <c r="D227" s="55"/>
      <c r="E227" s="82" t="s">
        <v>634</v>
      </c>
      <c r="F227" s="82"/>
      <c r="G227" s="164"/>
      <c r="H227" s="79"/>
      <c r="I227" s="481">
        <v>680</v>
      </c>
      <c r="J227" s="62"/>
    </row>
    <row r="228" spans="2:10">
      <c r="B228" s="55"/>
      <c r="C228" s="55"/>
      <c r="D228" s="55"/>
      <c r="E228" s="63"/>
      <c r="F228" s="63"/>
      <c r="G228" s="48"/>
      <c r="H228" s="60"/>
      <c r="I228" s="60"/>
      <c r="J228" s="60"/>
    </row>
    <row r="229" spans="2:10">
      <c r="B229" s="55"/>
      <c r="C229" s="55"/>
      <c r="D229" s="55"/>
      <c r="E229" s="179" t="s">
        <v>14</v>
      </c>
      <c r="F229" s="179"/>
      <c r="G229" s="180"/>
      <c r="H229" s="179"/>
      <c r="I229" s="259">
        <v>290</v>
      </c>
      <c r="J229" s="60"/>
    </row>
    <row r="230" spans="2:10">
      <c r="B230" s="55"/>
      <c r="C230" s="55"/>
      <c r="D230" s="55"/>
      <c r="E230" s="60"/>
      <c r="F230" s="60"/>
      <c r="G230" s="48"/>
      <c r="H230" s="60"/>
      <c r="I230" s="60"/>
      <c r="J230" s="60"/>
    </row>
    <row r="231" spans="2:10" ht="49.35" customHeight="1">
      <c r="B231" s="354" t="s">
        <v>315</v>
      </c>
      <c r="C231" s="358"/>
      <c r="D231" s="50"/>
      <c r="E231" s="41"/>
      <c r="F231" s="41"/>
      <c r="G231" s="42"/>
      <c r="H231" s="41"/>
      <c r="I231" s="41"/>
      <c r="J231" s="41"/>
    </row>
    <row r="232" spans="2:10" s="51" customFormat="1" ht="25.35" customHeight="1">
      <c r="B232" s="32" t="s">
        <v>29</v>
      </c>
      <c r="C232" s="32"/>
      <c r="D232" s="32"/>
      <c r="E232" s="33" t="s">
        <v>0</v>
      </c>
      <c r="F232" s="720" t="s">
        <v>79</v>
      </c>
      <c r="G232" s="721"/>
      <c r="H232" s="33" t="s">
        <v>440</v>
      </c>
      <c r="I232" s="123" t="s">
        <v>442</v>
      </c>
      <c r="J232" s="35"/>
    </row>
    <row r="233" spans="2:10">
      <c r="E233" s="16"/>
      <c r="F233" s="509" t="s">
        <v>118</v>
      </c>
      <c r="G233" s="509" t="s">
        <v>175</v>
      </c>
      <c r="H233" s="16"/>
      <c r="I233" s="53"/>
      <c r="J233" s="16"/>
    </row>
    <row r="234" spans="2:10">
      <c r="E234" s="16" t="s">
        <v>2</v>
      </c>
      <c r="F234" s="478" t="s">
        <v>73</v>
      </c>
      <c r="G234" s="478" t="s">
        <v>176</v>
      </c>
      <c r="H234" s="148">
        <v>790</v>
      </c>
      <c r="I234" s="148">
        <v>1140</v>
      </c>
      <c r="J234" s="18"/>
    </row>
    <row r="235" spans="2:10">
      <c r="E235" s="16" t="s">
        <v>3</v>
      </c>
      <c r="F235" s="478" t="s">
        <v>74</v>
      </c>
      <c r="G235" s="478" t="s">
        <v>177</v>
      </c>
      <c r="H235" s="148">
        <v>920</v>
      </c>
      <c r="I235" s="148">
        <v>1400</v>
      </c>
      <c r="J235" s="18"/>
    </row>
    <row r="236" spans="2:10">
      <c r="E236" s="16" t="s">
        <v>4</v>
      </c>
      <c r="F236" s="478" t="s">
        <v>75</v>
      </c>
      <c r="G236" s="478" t="s">
        <v>178</v>
      </c>
      <c r="H236" s="148">
        <v>1030</v>
      </c>
      <c r="I236" s="148">
        <v>1660</v>
      </c>
      <c r="J236" s="18"/>
    </row>
    <row r="237" spans="2:10">
      <c r="E237" s="16"/>
      <c r="F237" s="16"/>
      <c r="G237" s="16"/>
      <c r="H237" s="45"/>
      <c r="I237" s="45"/>
      <c r="J237" s="18"/>
    </row>
    <row r="238" spans="2:10">
      <c r="G238" s="16"/>
      <c r="H238" s="20"/>
      <c r="I238" s="20"/>
      <c r="J238" s="44"/>
    </row>
    <row r="239" spans="2:10">
      <c r="E239" s="193" t="s">
        <v>22</v>
      </c>
      <c r="F239" s="193"/>
    </row>
    <row r="240" spans="2:10">
      <c r="E240" s="114"/>
      <c r="F240" s="114"/>
    </row>
    <row r="241" spans="2:10">
      <c r="J241" s="45"/>
    </row>
    <row r="242" spans="2:10">
      <c r="E242" s="82" t="s">
        <v>14</v>
      </c>
      <c r="F242" s="82"/>
      <c r="G242" s="164"/>
      <c r="H242" s="79"/>
      <c r="I242" s="481">
        <v>320</v>
      </c>
      <c r="J242" s="45"/>
    </row>
    <row r="243" spans="2:10" ht="72.75" customHeight="1">
      <c r="E243" s="114"/>
      <c r="F243" s="114"/>
      <c r="J243" s="45"/>
    </row>
    <row r="244" spans="2:10" s="51" customFormat="1" ht="25.35" customHeight="1">
      <c r="B244" s="32" t="s">
        <v>15</v>
      </c>
      <c r="C244" s="32"/>
      <c r="D244" s="32"/>
      <c r="E244" s="33" t="s">
        <v>0</v>
      </c>
      <c r="F244" s="720" t="s">
        <v>79</v>
      </c>
      <c r="G244" s="721"/>
      <c r="H244" s="123" t="s">
        <v>440</v>
      </c>
      <c r="I244" s="33" t="s">
        <v>441</v>
      </c>
      <c r="J244" s="38"/>
    </row>
    <row r="245" spans="2:10">
      <c r="E245" s="16"/>
      <c r="F245" s="509" t="s">
        <v>118</v>
      </c>
      <c r="G245" s="509" t="s">
        <v>175</v>
      </c>
      <c r="H245" s="16"/>
      <c r="I245" s="53"/>
      <c r="J245" s="16"/>
    </row>
    <row r="246" spans="2:10">
      <c r="E246" s="16" t="s">
        <v>2</v>
      </c>
      <c r="F246" s="478" t="s">
        <v>70</v>
      </c>
      <c r="G246" s="478" t="s">
        <v>180</v>
      </c>
      <c r="H246" s="148">
        <v>1000</v>
      </c>
      <c r="I246" s="148">
        <v>1420</v>
      </c>
      <c r="J246" s="58"/>
    </row>
    <row r="247" spans="2:10">
      <c r="E247" s="16" t="s">
        <v>3</v>
      </c>
      <c r="F247" s="478" t="s">
        <v>71</v>
      </c>
      <c r="G247" s="478" t="s">
        <v>182</v>
      </c>
      <c r="H247" s="148">
        <v>1030</v>
      </c>
      <c r="I247" s="148">
        <v>1580</v>
      </c>
      <c r="J247" s="58"/>
    </row>
    <row r="248" spans="2:10">
      <c r="E248" s="16" t="s">
        <v>4</v>
      </c>
      <c r="F248" s="478" t="s">
        <v>72</v>
      </c>
      <c r="G248" s="479" t="s">
        <v>183</v>
      </c>
      <c r="H248" s="148">
        <v>1220</v>
      </c>
      <c r="I248" s="148">
        <v>1900</v>
      </c>
      <c r="J248" s="58"/>
    </row>
    <row r="249" spans="2:10">
      <c r="E249" s="16"/>
      <c r="F249" s="16"/>
    </row>
    <row r="250" spans="2:10">
      <c r="G250" s="16"/>
      <c r="H250" s="20"/>
      <c r="I250" s="20"/>
      <c r="J250" s="44"/>
    </row>
    <row r="251" spans="2:10">
      <c r="E251" s="193" t="s">
        <v>22</v>
      </c>
      <c r="F251" s="193"/>
    </row>
    <row r="252" spans="2:10">
      <c r="E252" s="114"/>
      <c r="F252" s="114"/>
    </row>
    <row r="253" spans="2:10">
      <c r="J253" s="45"/>
    </row>
    <row r="254" spans="2:10">
      <c r="E254" s="82" t="s">
        <v>14</v>
      </c>
      <c r="F254" s="82"/>
      <c r="G254" s="164"/>
      <c r="H254" s="79"/>
      <c r="I254" s="481">
        <v>320</v>
      </c>
      <c r="J254" s="45"/>
    </row>
    <row r="255" spans="2:10">
      <c r="E255" s="114"/>
      <c r="F255" s="114"/>
      <c r="J255" s="45"/>
    </row>
    <row r="256" spans="2:10">
      <c r="E256" s="128"/>
      <c r="F256" s="128"/>
      <c r="J256" s="45"/>
    </row>
    <row r="257" spans="2:10">
      <c r="E257" s="24"/>
      <c r="F257" s="24"/>
      <c r="J257" s="45"/>
    </row>
    <row r="258" spans="2:10" ht="49.35" customHeight="1">
      <c r="B258" s="25" t="s">
        <v>213</v>
      </c>
      <c r="C258" s="50"/>
      <c r="D258" s="50"/>
      <c r="E258" s="41"/>
      <c r="F258" s="41"/>
      <c r="G258" s="42"/>
      <c r="H258" s="41"/>
      <c r="I258" s="41"/>
      <c r="J258" s="41"/>
    </row>
    <row r="259" spans="2:10" s="51" customFormat="1" ht="25.35" customHeight="1">
      <c r="B259" s="32" t="s">
        <v>15</v>
      </c>
      <c r="C259" s="32"/>
      <c r="D259" s="32"/>
      <c r="E259" s="33" t="s">
        <v>0</v>
      </c>
      <c r="F259" s="720" t="s">
        <v>79</v>
      </c>
      <c r="G259" s="721"/>
      <c r="H259" s="34" t="s">
        <v>346</v>
      </c>
      <c r="I259" s="38"/>
      <c r="J259" s="38"/>
    </row>
    <row r="260" spans="2:10">
      <c r="B260" s="55"/>
      <c r="C260" s="55"/>
      <c r="D260" s="55"/>
      <c r="E260" s="16"/>
      <c r="F260" s="509" t="s">
        <v>218</v>
      </c>
      <c r="G260" s="511" t="s">
        <v>445</v>
      </c>
      <c r="H260" s="46"/>
      <c r="I260" s="53"/>
      <c r="J260" s="46"/>
    </row>
    <row r="261" spans="2:10">
      <c r="B261" s="55"/>
      <c r="C261" s="55"/>
      <c r="D261" s="55"/>
      <c r="E261" s="16" t="s">
        <v>2</v>
      </c>
      <c r="F261" s="478" t="s">
        <v>70</v>
      </c>
      <c r="G261" s="478" t="s">
        <v>180</v>
      </c>
      <c r="H261" s="148">
        <v>1370</v>
      </c>
      <c r="I261" s="47"/>
      <c r="J261" s="55"/>
    </row>
    <row r="262" spans="2:10">
      <c r="B262" s="55"/>
      <c r="C262" s="55"/>
      <c r="D262" s="55"/>
      <c r="E262" s="16" t="s">
        <v>3</v>
      </c>
      <c r="F262" s="478" t="s">
        <v>71</v>
      </c>
      <c r="G262" s="478" t="s">
        <v>182</v>
      </c>
      <c r="H262" s="148">
        <v>1510</v>
      </c>
      <c r="I262" s="47"/>
      <c r="J262" s="55"/>
    </row>
    <row r="263" spans="2:10">
      <c r="B263" s="55"/>
      <c r="C263" s="55"/>
      <c r="D263" s="55"/>
      <c r="E263" s="16"/>
      <c r="F263" s="16"/>
      <c r="G263" s="16"/>
      <c r="H263" s="45"/>
      <c r="I263" s="47"/>
      <c r="J263" s="55"/>
    </row>
    <row r="264" spans="2:10">
      <c r="B264" s="55"/>
      <c r="C264" s="55"/>
      <c r="D264" s="55"/>
      <c r="E264" s="46"/>
      <c r="F264" s="46"/>
      <c r="G264" s="46"/>
      <c r="H264" s="47"/>
      <c r="I264" s="47"/>
      <c r="J264" s="55"/>
    </row>
    <row r="265" spans="2:10">
      <c r="B265" s="55"/>
      <c r="C265" s="55"/>
      <c r="D265" s="55"/>
      <c r="E265" s="193" t="s">
        <v>22</v>
      </c>
      <c r="F265" s="193"/>
      <c r="G265" s="46"/>
      <c r="H265" s="55"/>
      <c r="I265" s="55"/>
      <c r="J265" s="55"/>
    </row>
    <row r="266" spans="2:10">
      <c r="B266" s="55"/>
      <c r="C266" s="55"/>
      <c r="D266" s="55"/>
      <c r="E266" s="114"/>
      <c r="F266" s="114"/>
      <c r="G266" s="46"/>
      <c r="H266" s="56"/>
      <c r="I266" s="56"/>
      <c r="J266" s="257"/>
    </row>
    <row r="267" spans="2:10">
      <c r="B267" s="55"/>
      <c r="C267" s="55"/>
      <c r="D267" s="55"/>
      <c r="J267" s="55"/>
    </row>
    <row r="268" spans="2:10">
      <c r="B268" s="55"/>
      <c r="C268" s="55"/>
      <c r="D268" s="55"/>
      <c r="E268" s="82" t="s">
        <v>21</v>
      </c>
      <c r="F268" s="82"/>
      <c r="G268" s="185"/>
      <c r="H268" s="188"/>
      <c r="I268" s="481">
        <v>490</v>
      </c>
      <c r="J268" s="55"/>
    </row>
    <row r="269" spans="2:10">
      <c r="B269" s="55"/>
      <c r="C269" s="55"/>
      <c r="D269" s="55"/>
      <c r="E269" s="23"/>
      <c r="F269" s="23"/>
      <c r="G269" s="46"/>
      <c r="H269" s="55"/>
      <c r="I269" s="477"/>
      <c r="J269" s="55"/>
    </row>
    <row r="270" spans="2:10">
      <c r="B270" s="55"/>
      <c r="C270" s="55"/>
      <c r="D270" s="55"/>
      <c r="E270" s="114"/>
      <c r="F270" s="114"/>
      <c r="G270" s="46"/>
      <c r="H270" s="55"/>
      <c r="I270" s="55"/>
      <c r="J270" s="55"/>
    </row>
    <row r="271" spans="2:10" ht="37.5">
      <c r="B271" s="422" t="s">
        <v>614</v>
      </c>
      <c r="C271" s="50"/>
      <c r="D271" s="50"/>
      <c r="E271" s="41"/>
      <c r="F271" s="41"/>
      <c r="G271" s="42"/>
      <c r="H271" s="41"/>
      <c r="I271" s="41"/>
      <c r="J271" s="41"/>
    </row>
    <row r="272" spans="2:10">
      <c r="B272" s="32" t="s">
        <v>15</v>
      </c>
      <c r="C272" s="32"/>
      <c r="D272" s="32"/>
      <c r="E272" s="33" t="s">
        <v>0</v>
      </c>
      <c r="F272" s="711" t="s">
        <v>79</v>
      </c>
      <c r="G272" s="712"/>
      <c r="H272" s="34" t="s">
        <v>346</v>
      </c>
      <c r="I272" s="38"/>
      <c r="J272" s="38"/>
    </row>
    <row r="273" spans="2:10">
      <c r="B273" s="55"/>
      <c r="C273" s="55"/>
      <c r="D273" s="55"/>
      <c r="E273" s="16"/>
      <c r="F273" s="52" t="s">
        <v>119</v>
      </c>
      <c r="G273" s="52" t="s">
        <v>131</v>
      </c>
      <c r="H273" s="46"/>
      <c r="I273" s="53"/>
      <c r="J273" s="46"/>
    </row>
    <row r="274" spans="2:10">
      <c r="B274" s="55"/>
      <c r="C274" s="55"/>
      <c r="D274" s="55"/>
      <c r="E274" s="16" t="s">
        <v>3</v>
      </c>
      <c r="F274" s="24" t="s">
        <v>612</v>
      </c>
      <c r="G274" s="410" t="s">
        <v>618</v>
      </c>
      <c r="H274" s="477">
        <v>3310</v>
      </c>
      <c r="I274" s="47"/>
      <c r="J274" s="55"/>
    </row>
    <row r="275" spans="2:10">
      <c r="B275" s="55"/>
      <c r="C275" s="55"/>
      <c r="D275" s="55"/>
      <c r="E275" s="16"/>
      <c r="F275" s="24"/>
      <c r="G275" s="410"/>
      <c r="H275" s="477"/>
      <c r="I275" s="47"/>
      <c r="J275" s="55"/>
    </row>
    <row r="276" spans="2:10">
      <c r="B276" s="55"/>
      <c r="C276" s="55"/>
      <c r="D276" s="55"/>
      <c r="E276" s="16"/>
      <c r="F276" s="16"/>
      <c r="G276" s="16"/>
      <c r="H276" s="45"/>
      <c r="I276" s="47"/>
      <c r="J276" s="55"/>
    </row>
    <row r="277" spans="2:10">
      <c r="B277" s="55"/>
      <c r="C277" s="55"/>
      <c r="D277" s="55"/>
      <c r="E277" s="46"/>
      <c r="F277" s="46"/>
      <c r="G277" s="46"/>
      <c r="H277" s="47"/>
      <c r="I277" s="47"/>
      <c r="J277" s="55"/>
    </row>
    <row r="278" spans="2:10">
      <c r="B278" s="55"/>
      <c r="C278" s="55"/>
      <c r="D278" s="55"/>
      <c r="E278" s="193" t="s">
        <v>22</v>
      </c>
      <c r="F278" s="193"/>
      <c r="G278" s="67"/>
      <c r="H278" s="67"/>
      <c r="I278" s="9"/>
      <c r="J278" s="55"/>
    </row>
    <row r="279" spans="2:10">
      <c r="B279" s="55"/>
      <c r="C279" s="55"/>
      <c r="D279" s="55"/>
      <c r="E279" s="169"/>
      <c r="F279" s="169"/>
      <c r="G279" s="67"/>
      <c r="H279" s="67"/>
      <c r="I279" s="9"/>
      <c r="J279" s="257"/>
    </row>
    <row r="280" spans="2:10">
      <c r="B280" s="55"/>
      <c r="C280" s="55"/>
      <c r="D280" s="55"/>
      <c r="E280" s="81" t="s">
        <v>14</v>
      </c>
      <c r="F280" s="81"/>
      <c r="G280" s="160"/>
      <c r="H280" s="160"/>
      <c r="I280" s="481">
        <v>560</v>
      </c>
      <c r="J280" s="55"/>
    </row>
    <row r="281" spans="2:10">
      <c r="B281" s="55"/>
      <c r="C281" s="55"/>
      <c r="D281" s="55"/>
      <c r="E281" s="24"/>
      <c r="F281" s="24"/>
      <c r="G281" s="67"/>
      <c r="H281" s="67"/>
      <c r="I281" s="143"/>
      <c r="J281" s="55"/>
    </row>
    <row r="282" spans="2:10">
      <c r="B282" s="55"/>
      <c r="C282" s="55"/>
      <c r="D282" s="55"/>
      <c r="E282" s="24" t="s">
        <v>544</v>
      </c>
      <c r="F282" s="24"/>
      <c r="G282" s="67"/>
      <c r="H282" s="67"/>
      <c r="I282" s="477"/>
      <c r="J282" s="55"/>
    </row>
    <row r="283" spans="2:10">
      <c r="B283" s="55"/>
      <c r="C283" s="55"/>
      <c r="D283" s="55"/>
      <c r="E283" s="81" t="s">
        <v>630</v>
      </c>
      <c r="F283" s="551"/>
      <c r="G283" s="185"/>
      <c r="H283" s="188"/>
      <c r="I283" s="481">
        <v>1150</v>
      </c>
      <c r="J283" s="55"/>
    </row>
    <row r="284" spans="2:10">
      <c r="B284" s="55"/>
      <c r="C284" s="55"/>
      <c r="D284" s="55"/>
      <c r="E284" s="128"/>
      <c r="F284" s="128"/>
      <c r="G284" s="46"/>
      <c r="H284" s="55"/>
      <c r="I284" s="55"/>
      <c r="J284" s="55"/>
    </row>
    <row r="285" spans="2:10">
      <c r="B285" s="55"/>
      <c r="C285" s="55"/>
      <c r="D285" s="55"/>
      <c r="E285" s="128"/>
      <c r="F285" s="128"/>
      <c r="G285" s="46"/>
      <c r="H285" s="55"/>
      <c r="I285" s="55"/>
      <c r="J285" s="55"/>
    </row>
    <row r="286" spans="2:10" ht="37.5">
      <c r="B286" s="422" t="s">
        <v>530</v>
      </c>
      <c r="C286" s="50"/>
      <c r="D286" s="50"/>
      <c r="E286" s="41"/>
      <c r="F286" s="41"/>
      <c r="G286" s="42"/>
      <c r="H286" s="41"/>
      <c r="I286" s="41"/>
      <c r="J286" s="41"/>
    </row>
    <row r="287" spans="2:10">
      <c r="B287" s="32" t="s">
        <v>15</v>
      </c>
      <c r="C287" s="32"/>
      <c r="D287" s="32"/>
      <c r="E287" s="33" t="s">
        <v>0</v>
      </c>
      <c r="F287" s="711" t="s">
        <v>79</v>
      </c>
      <c r="G287" s="712"/>
      <c r="H287" s="34" t="s">
        <v>529</v>
      </c>
      <c r="I287" s="38"/>
      <c r="J287" s="38"/>
    </row>
    <row r="288" spans="2:10">
      <c r="B288" s="55"/>
      <c r="C288" s="55"/>
      <c r="D288" s="55"/>
      <c r="E288" s="16"/>
      <c r="F288" s="191" t="s">
        <v>223</v>
      </c>
      <c r="G288" s="511" t="s">
        <v>445</v>
      </c>
      <c r="H288" s="46"/>
      <c r="I288" s="53"/>
      <c r="J288" s="46"/>
    </row>
    <row r="289" spans="2:10">
      <c r="B289" s="55"/>
      <c r="C289" s="55"/>
      <c r="D289" s="55"/>
      <c r="E289" s="16"/>
      <c r="F289" s="24" t="s">
        <v>528</v>
      </c>
      <c r="G289" s="510" t="s">
        <v>535</v>
      </c>
      <c r="H289" s="477">
        <v>3310</v>
      </c>
      <c r="I289" s="47"/>
      <c r="J289" s="55"/>
    </row>
    <row r="290" spans="2:10">
      <c r="B290" s="55"/>
      <c r="C290" s="55"/>
      <c r="D290" s="55"/>
      <c r="E290" s="16"/>
      <c r="F290" s="16"/>
      <c r="G290" s="16"/>
      <c r="H290" s="45"/>
      <c r="I290" s="47"/>
      <c r="J290" s="55"/>
    </row>
    <row r="291" spans="2:10">
      <c r="B291" s="55"/>
      <c r="C291" s="55"/>
      <c r="D291" s="55"/>
      <c r="E291" s="16"/>
      <c r="F291" s="16"/>
      <c r="G291" s="16"/>
      <c r="H291" s="45"/>
      <c r="I291" s="47"/>
      <c r="J291" s="55"/>
    </row>
    <row r="292" spans="2:10">
      <c r="B292" s="55"/>
      <c r="C292" s="55"/>
      <c r="D292" s="55"/>
      <c r="E292" s="46"/>
      <c r="F292" s="46"/>
      <c r="G292" s="46"/>
      <c r="H292" s="47"/>
      <c r="I292" s="47"/>
      <c r="J292" s="55"/>
    </row>
    <row r="293" spans="2:10">
      <c r="B293" s="55"/>
      <c r="C293" s="55"/>
      <c r="D293" s="55"/>
      <c r="E293" s="193" t="s">
        <v>22</v>
      </c>
      <c r="F293" s="193"/>
      <c r="G293" s="67"/>
      <c r="H293" s="67"/>
      <c r="I293" s="9"/>
      <c r="J293" s="55"/>
    </row>
    <row r="294" spans="2:10">
      <c r="B294" s="55"/>
      <c r="C294" s="55"/>
      <c r="D294" s="55"/>
      <c r="E294" s="169"/>
      <c r="F294" s="169"/>
      <c r="G294" s="67"/>
      <c r="H294" s="67"/>
      <c r="I294" s="9"/>
      <c r="J294" s="257"/>
    </row>
    <row r="295" spans="2:10">
      <c r="B295" s="55"/>
      <c r="C295" s="55"/>
      <c r="D295" s="55"/>
      <c r="E295" s="81" t="s">
        <v>14</v>
      </c>
      <c r="F295" s="81"/>
      <c r="G295" s="160"/>
      <c r="H295" s="160"/>
      <c r="I295" s="481">
        <v>560</v>
      </c>
      <c r="J295" s="55"/>
    </row>
    <row r="296" spans="2:10">
      <c r="B296" s="55"/>
      <c r="C296" s="55"/>
      <c r="D296" s="55"/>
      <c r="E296" s="24"/>
      <c r="F296" s="24"/>
      <c r="G296" s="67"/>
      <c r="H296" s="67"/>
      <c r="I296" s="143"/>
      <c r="J296" s="55"/>
    </row>
    <row r="297" spans="2:10">
      <c r="B297" s="55"/>
      <c r="C297" s="55"/>
      <c r="D297" s="55"/>
      <c r="E297" s="24" t="s">
        <v>544</v>
      </c>
      <c r="F297" s="24"/>
      <c r="G297" s="67"/>
      <c r="H297" s="67"/>
      <c r="J297" s="55"/>
    </row>
    <row r="298" spans="2:10">
      <c r="B298" s="55"/>
      <c r="C298" s="55"/>
      <c r="D298" s="55"/>
      <c r="E298" s="81" t="s">
        <v>547</v>
      </c>
      <c r="F298" s="551"/>
      <c r="G298" s="185"/>
      <c r="H298" s="188"/>
      <c r="I298" s="481">
        <v>1220</v>
      </c>
      <c r="J298" s="55"/>
    </row>
    <row r="299" spans="2:10">
      <c r="B299" s="55"/>
      <c r="C299" s="55"/>
      <c r="D299" s="55"/>
      <c r="E299" s="128"/>
      <c r="F299" s="128"/>
      <c r="G299" s="46"/>
      <c r="H299" s="55"/>
      <c r="I299" s="55"/>
      <c r="J299" s="55"/>
    </row>
    <row r="300" spans="2:10" ht="37.5">
      <c r="B300" s="422" t="s">
        <v>517</v>
      </c>
      <c r="C300" s="50"/>
      <c r="D300" s="50"/>
      <c r="E300" s="41"/>
      <c r="F300" s="41"/>
      <c r="G300" s="42"/>
      <c r="H300" s="41"/>
      <c r="I300" s="41"/>
      <c r="J300" s="41"/>
    </row>
    <row r="301" spans="2:10">
      <c r="B301" s="32" t="s">
        <v>15</v>
      </c>
      <c r="C301" s="32"/>
      <c r="D301" s="32"/>
      <c r="E301" s="33" t="s">
        <v>0</v>
      </c>
      <c r="F301" s="711" t="s">
        <v>79</v>
      </c>
      <c r="G301" s="712"/>
      <c r="H301" s="34" t="s">
        <v>346</v>
      </c>
      <c r="I301" s="38"/>
      <c r="J301" s="38"/>
    </row>
    <row r="302" spans="2:10">
      <c r="B302" s="55"/>
      <c r="C302" s="55"/>
      <c r="D302" s="55"/>
      <c r="E302" s="16"/>
      <c r="F302" s="52" t="s">
        <v>119</v>
      </c>
      <c r="G302" s="52" t="s">
        <v>131</v>
      </c>
      <c r="H302" s="46"/>
      <c r="I302" s="53"/>
      <c r="J302" s="46"/>
    </row>
    <row r="303" spans="2:10">
      <c r="B303" s="55"/>
      <c r="C303" s="55"/>
      <c r="D303" s="55"/>
      <c r="E303" s="16" t="s">
        <v>2</v>
      </c>
      <c r="F303" s="24" t="s">
        <v>533</v>
      </c>
      <c r="G303" s="410" t="s">
        <v>536</v>
      </c>
      <c r="H303" s="477">
        <v>2560</v>
      </c>
      <c r="I303" s="47"/>
      <c r="J303" s="55"/>
    </row>
    <row r="304" spans="2:10">
      <c r="B304" s="55"/>
      <c r="C304" s="55"/>
      <c r="D304" s="55"/>
      <c r="E304" s="16" t="s">
        <v>3</v>
      </c>
      <c r="F304" s="24" t="s">
        <v>534</v>
      </c>
      <c r="G304" s="410" t="s">
        <v>537</v>
      </c>
      <c r="H304" s="477">
        <v>2960</v>
      </c>
      <c r="I304" s="47"/>
      <c r="J304" s="55"/>
    </row>
    <row r="305" spans="2:10">
      <c r="B305" s="55"/>
      <c r="C305" s="55"/>
      <c r="D305" s="55"/>
      <c r="E305" s="16"/>
      <c r="F305" s="16"/>
      <c r="G305" s="16"/>
      <c r="H305" s="45"/>
      <c r="I305" s="47"/>
      <c r="J305" s="55"/>
    </row>
    <row r="306" spans="2:10">
      <c r="B306" s="55"/>
      <c r="C306" s="55"/>
      <c r="D306" s="55"/>
      <c r="E306" s="46"/>
      <c r="F306" s="46"/>
      <c r="G306" s="46"/>
      <c r="H306" s="47"/>
      <c r="I306" s="47"/>
      <c r="J306" s="55"/>
    </row>
    <row r="307" spans="2:10">
      <c r="B307" s="55"/>
      <c r="C307" s="55"/>
      <c r="D307" s="55"/>
      <c r="E307" s="193" t="s">
        <v>22</v>
      </c>
      <c r="F307" s="193"/>
      <c r="G307" s="67"/>
      <c r="H307" s="67"/>
      <c r="I307" s="9"/>
      <c r="J307" s="55"/>
    </row>
    <row r="308" spans="2:10">
      <c r="B308" s="55"/>
      <c r="C308" s="55"/>
      <c r="D308" s="55"/>
      <c r="E308" s="169"/>
      <c r="F308" s="169"/>
      <c r="G308" s="67"/>
      <c r="H308" s="67"/>
      <c r="I308" s="9"/>
      <c r="J308" s="257"/>
    </row>
    <row r="309" spans="2:10">
      <c r="B309" s="55"/>
      <c r="C309" s="55"/>
      <c r="D309" s="55"/>
      <c r="E309" s="81" t="s">
        <v>14</v>
      </c>
      <c r="F309" s="81"/>
      <c r="G309" s="160"/>
      <c r="H309" s="160"/>
      <c r="I309" s="481">
        <v>560</v>
      </c>
      <c r="J309" s="55"/>
    </row>
    <row r="310" spans="2:10">
      <c r="B310" s="55"/>
      <c r="C310" s="55"/>
      <c r="D310" s="55"/>
      <c r="E310" s="24"/>
      <c r="F310" s="24"/>
      <c r="G310" s="67"/>
      <c r="H310" s="67"/>
      <c r="I310" s="143"/>
      <c r="J310" s="55"/>
    </row>
    <row r="311" spans="2:10">
      <c r="B311" s="55"/>
      <c r="C311" s="55"/>
      <c r="D311" s="55"/>
      <c r="E311" s="24" t="s">
        <v>544</v>
      </c>
      <c r="F311" s="24"/>
      <c r="G311" s="67"/>
      <c r="H311" s="67"/>
      <c r="I311" s="477"/>
      <c r="J311" s="55"/>
    </row>
    <row r="312" spans="2:10">
      <c r="B312" s="55"/>
      <c r="C312" s="55"/>
      <c r="D312" s="55"/>
      <c r="E312" s="81" t="s">
        <v>545</v>
      </c>
      <c r="F312" s="551"/>
      <c r="G312" s="185"/>
      <c r="H312" s="188"/>
      <c r="I312" s="481">
        <v>1150</v>
      </c>
      <c r="J312" s="55"/>
    </row>
    <row r="313" spans="2:10">
      <c r="B313" s="55"/>
      <c r="C313" s="55"/>
      <c r="D313" s="55"/>
      <c r="E313" s="128"/>
      <c r="F313" s="128"/>
      <c r="G313" s="46"/>
      <c r="H313" s="55"/>
      <c r="I313" s="55"/>
      <c r="J313" s="55"/>
    </row>
    <row r="314" spans="2:10" ht="37.5">
      <c r="B314" s="25" t="s">
        <v>214</v>
      </c>
      <c r="C314" s="50"/>
      <c r="D314" s="50"/>
      <c r="E314" s="41"/>
      <c r="F314" s="41"/>
      <c r="G314" s="42"/>
      <c r="H314" s="41"/>
      <c r="I314" s="41"/>
      <c r="J314" s="41"/>
    </row>
    <row r="315" spans="2:10">
      <c r="B315" s="32" t="s">
        <v>29</v>
      </c>
      <c r="C315" s="32"/>
      <c r="D315" s="32"/>
      <c r="E315" s="33" t="s">
        <v>0</v>
      </c>
      <c r="F315" s="720" t="s">
        <v>79</v>
      </c>
      <c r="G315" s="721"/>
      <c r="H315" s="33" t="s">
        <v>346</v>
      </c>
      <c r="I315" s="355" t="s">
        <v>439</v>
      </c>
      <c r="J315" s="355"/>
    </row>
    <row r="316" spans="2:10">
      <c r="E316" s="16"/>
      <c r="F316" s="509" t="s">
        <v>118</v>
      </c>
      <c r="G316" s="509" t="s">
        <v>175</v>
      </c>
      <c r="H316" s="46"/>
      <c r="I316" s="219" t="s">
        <v>219</v>
      </c>
      <c r="J316" s="219"/>
    </row>
    <row r="317" spans="2:10">
      <c r="E317" s="16" t="s">
        <v>2</v>
      </c>
      <c r="F317" s="478" t="s">
        <v>73</v>
      </c>
      <c r="G317" s="478" t="s">
        <v>176</v>
      </c>
      <c r="H317" s="148">
        <v>790</v>
      </c>
      <c r="I317" s="148">
        <v>1420</v>
      </c>
      <c r="J317" s="65"/>
    </row>
    <row r="318" spans="2:10">
      <c r="E318" s="16" t="s">
        <v>3</v>
      </c>
      <c r="F318" s="478" t="s">
        <v>74</v>
      </c>
      <c r="G318" s="478" t="s">
        <v>177</v>
      </c>
      <c r="H318" s="148">
        <v>920</v>
      </c>
      <c r="I318" s="148">
        <v>1580</v>
      </c>
      <c r="J318" s="65"/>
    </row>
    <row r="319" spans="2:10">
      <c r="E319" s="19" t="s">
        <v>4</v>
      </c>
      <c r="F319" s="478" t="s">
        <v>75</v>
      </c>
      <c r="G319" s="478" t="s">
        <v>178</v>
      </c>
      <c r="H319" s="148">
        <v>1030</v>
      </c>
      <c r="I319" s="148">
        <v>1900</v>
      </c>
      <c r="J319" s="65"/>
    </row>
    <row r="320" spans="2:10">
      <c r="E320" s="19"/>
      <c r="F320" s="19"/>
      <c r="G320" s="16"/>
      <c r="H320" s="45"/>
      <c r="I320" s="45"/>
      <c r="J320" s="44"/>
    </row>
    <row r="321" spans="2:10">
      <c r="E321" s="194"/>
      <c r="F321" s="194"/>
      <c r="G321" s="16"/>
      <c r="H321" s="45"/>
      <c r="I321" s="45"/>
      <c r="J321" s="44"/>
    </row>
    <row r="322" spans="2:10">
      <c r="E322" s="22"/>
      <c r="F322" s="22"/>
      <c r="G322" s="16"/>
      <c r="H322" s="45"/>
      <c r="I322" s="45"/>
      <c r="J322" s="44"/>
    </row>
    <row r="323" spans="2:10">
      <c r="E323" s="193" t="s">
        <v>22</v>
      </c>
      <c r="F323" s="193"/>
    </row>
    <row r="324" spans="2:10">
      <c r="E324" s="114"/>
      <c r="F324" s="114"/>
    </row>
    <row r="325" spans="2:10">
      <c r="J325" s="45"/>
    </row>
    <row r="326" spans="2:10">
      <c r="E326" s="82" t="s">
        <v>21</v>
      </c>
      <c r="F326" s="82"/>
      <c r="G326" s="164"/>
      <c r="H326" s="79"/>
      <c r="I326" s="481">
        <v>320</v>
      </c>
      <c r="J326" s="45"/>
    </row>
    <row r="327" spans="2:10" ht="23.25" customHeight="1">
      <c r="E327" s="114"/>
      <c r="F327" s="114"/>
      <c r="J327" s="45"/>
    </row>
    <row r="328" spans="2:10" ht="37.5">
      <c r="B328" s="25" t="s">
        <v>214</v>
      </c>
      <c r="C328" s="50"/>
      <c r="D328" s="50"/>
      <c r="E328" s="41"/>
      <c r="F328" s="41"/>
      <c r="G328" s="42"/>
      <c r="H328" s="41"/>
      <c r="I328" s="41"/>
      <c r="J328" s="41"/>
    </row>
    <row r="329" spans="2:10">
      <c r="B329" s="32" t="s">
        <v>15</v>
      </c>
      <c r="C329" s="32"/>
      <c r="D329" s="32"/>
      <c r="E329" s="36" t="s">
        <v>0</v>
      </c>
      <c r="F329" s="720" t="s">
        <v>79</v>
      </c>
      <c r="G329" s="734"/>
      <c r="H329" s="36" t="s">
        <v>346</v>
      </c>
      <c r="I329" s="355" t="s">
        <v>114</v>
      </c>
      <c r="J329" s="355"/>
    </row>
    <row r="330" spans="2:10">
      <c r="E330" s="16"/>
      <c r="F330" s="509" t="s">
        <v>118</v>
      </c>
      <c r="G330" s="509" t="s">
        <v>175</v>
      </c>
      <c r="H330" s="46"/>
      <c r="I330" s="219" t="s">
        <v>219</v>
      </c>
      <c r="J330" s="219"/>
    </row>
    <row r="331" spans="2:10">
      <c r="E331" s="16" t="s">
        <v>2</v>
      </c>
      <c r="F331" s="478" t="s">
        <v>70</v>
      </c>
      <c r="G331" s="478" t="s">
        <v>180</v>
      </c>
      <c r="H331" s="148">
        <v>1000</v>
      </c>
      <c r="I331" s="148">
        <v>1770</v>
      </c>
      <c r="J331" s="45"/>
    </row>
    <row r="332" spans="2:10">
      <c r="E332" s="16" t="s">
        <v>3</v>
      </c>
      <c r="F332" s="478" t="s">
        <v>71</v>
      </c>
      <c r="G332" s="478" t="s">
        <v>182</v>
      </c>
      <c r="H332" s="148">
        <v>1030</v>
      </c>
      <c r="I332" s="148">
        <v>2060</v>
      </c>
      <c r="J332" s="45"/>
    </row>
    <row r="333" spans="2:10">
      <c r="E333" s="16" t="s">
        <v>4</v>
      </c>
      <c r="F333" s="478" t="s">
        <v>72</v>
      </c>
      <c r="G333" s="479" t="s">
        <v>183</v>
      </c>
      <c r="H333" s="148">
        <v>1220</v>
      </c>
      <c r="I333" s="148">
        <v>2370</v>
      </c>
      <c r="J333" s="45"/>
    </row>
    <row r="334" spans="2:10">
      <c r="E334" s="16"/>
      <c r="F334" s="16"/>
      <c r="G334" s="16"/>
      <c r="H334" s="45"/>
      <c r="I334" s="45"/>
      <c r="J334" s="45"/>
    </row>
    <row r="335" spans="2:10">
      <c r="E335" s="194"/>
      <c r="F335" s="194"/>
    </row>
    <row r="336" spans="2:10">
      <c r="G336" s="16"/>
      <c r="H336" s="20"/>
      <c r="I336" s="20"/>
      <c r="J336" s="44"/>
    </row>
    <row r="337" spans="5:10">
      <c r="E337" s="193" t="s">
        <v>22</v>
      </c>
      <c r="F337" s="193"/>
    </row>
    <row r="338" spans="5:10">
      <c r="E338" s="114"/>
      <c r="F338" s="114"/>
    </row>
    <row r="339" spans="5:10">
      <c r="J339" s="45"/>
    </row>
    <row r="340" spans="5:10">
      <c r="E340" s="82" t="s">
        <v>21</v>
      </c>
      <c r="F340" s="82"/>
      <c r="G340" s="164"/>
      <c r="H340" s="79"/>
      <c r="I340" s="184">
        <v>320</v>
      </c>
    </row>
    <row r="341" spans="5:10">
      <c r="E341" s="114"/>
      <c r="F341" s="114"/>
    </row>
    <row r="342" spans="5:10">
      <c r="E342" s="128"/>
      <c r="F342" s="128"/>
    </row>
    <row r="344" spans="5:10">
      <c r="E344" s="24"/>
      <c r="F344" s="24"/>
      <c r="I344" s="134"/>
    </row>
    <row r="347" spans="5:10">
      <c r="G347" s="14"/>
    </row>
    <row r="384" spans="7:7">
      <c r="G384" s="14"/>
    </row>
    <row r="385" spans="7:7">
      <c r="G385" s="14"/>
    </row>
    <row r="386" spans="7:7">
      <c r="G386" s="14"/>
    </row>
    <row r="387" spans="7:7">
      <c r="G387" s="14"/>
    </row>
    <row r="388" spans="7:7">
      <c r="G388" s="14"/>
    </row>
  </sheetData>
  <mergeCells count="33">
    <mergeCell ref="I135:J135"/>
    <mergeCell ref="I136:J136"/>
    <mergeCell ref="F77:G77"/>
    <mergeCell ref="I148:J148"/>
    <mergeCell ref="F205:G205"/>
    <mergeCell ref="F178:G178"/>
    <mergeCell ref="F192:G192"/>
    <mergeCell ref="H194:H196"/>
    <mergeCell ref="I194:I196"/>
    <mergeCell ref="I149:J149"/>
    <mergeCell ref="B1:J1"/>
    <mergeCell ref="I117:J117"/>
    <mergeCell ref="I118:J118"/>
    <mergeCell ref="F4:G4"/>
    <mergeCell ref="F24:G24"/>
    <mergeCell ref="F90:G90"/>
    <mergeCell ref="F103:G103"/>
    <mergeCell ref="F117:G117"/>
    <mergeCell ref="F38:G38"/>
    <mergeCell ref="F53:G53"/>
    <mergeCell ref="F65:G65"/>
    <mergeCell ref="F244:G244"/>
    <mergeCell ref="F259:G259"/>
    <mergeCell ref="F315:G315"/>
    <mergeCell ref="F329:G329"/>
    <mergeCell ref="F301:G301"/>
    <mergeCell ref="F287:G287"/>
    <mergeCell ref="F272:G272"/>
    <mergeCell ref="F232:G232"/>
    <mergeCell ref="F135:G135"/>
    <mergeCell ref="F148:G148"/>
    <mergeCell ref="F164:G164"/>
    <mergeCell ref="F220:G220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Canada  Net Trade Price List - 2021&amp;R&amp;"Calibri (Body),Regular"&amp;16Cocktail/Side Tables</oddHeader>
    <oddFooter>&amp;L&amp;"Calibri (Body),Regular"&amp;16Kerbside delivery (excluding taxes, duty and insurance) is 20% of the total order value. White Glove is an extra 5% of total order value. &amp;R&amp;"Calibri (Body),Regular"&amp;16&amp;P</oddFoot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01B55-E429-480E-B37E-F9FC51956D92}">
  <sheetPr codeName="Sheet41">
    <tabColor theme="0" tint="-0.499984740745262"/>
  </sheetPr>
  <dimension ref="B1:J376"/>
  <sheetViews>
    <sheetView showGridLines="0" view="pageLayout" zoomScale="55" zoomScaleNormal="120" zoomScalePageLayoutView="55" workbookViewId="0">
      <selection activeCell="H6" sqref="H6:I8"/>
    </sheetView>
  </sheetViews>
  <sheetFormatPr defaultColWidth="11" defaultRowHeight="26.25"/>
  <cols>
    <col min="1" max="1" width="3.125" style="14" customWidth="1"/>
    <col min="2" max="2" width="14" style="14" bestFit="1" customWidth="1"/>
    <col min="3" max="3" width="22.125" style="14" bestFit="1" customWidth="1"/>
    <col min="4" max="4" width="13" style="14" customWidth="1"/>
    <col min="5" max="5" width="10.625" style="14" customWidth="1"/>
    <col min="6" max="6" width="17" style="14" customWidth="1"/>
    <col min="7" max="7" width="23.625" style="19" customWidth="1"/>
    <col min="8" max="8" width="31.125" style="14" customWidth="1"/>
    <col min="9" max="9" width="39.125" style="14" customWidth="1"/>
    <col min="10" max="10" width="38.625" style="14" customWidth="1"/>
    <col min="11" max="16384" width="11" style="14"/>
  </cols>
  <sheetData>
    <row r="1" spans="2:10" ht="36">
      <c r="B1" s="696" t="s">
        <v>206</v>
      </c>
      <c r="C1" s="696"/>
      <c r="D1" s="696"/>
      <c r="E1" s="696"/>
      <c r="F1" s="696"/>
      <c r="G1" s="696"/>
      <c r="H1" s="696"/>
      <c r="I1" s="696"/>
      <c r="J1" s="696"/>
    </row>
    <row r="2" spans="2:10">
      <c r="B2" s="19"/>
      <c r="C2" s="19"/>
      <c r="D2" s="19"/>
      <c r="E2" s="19"/>
      <c r="F2" s="19"/>
      <c r="H2" s="19"/>
      <c r="I2" s="19"/>
      <c r="J2" s="19"/>
    </row>
    <row r="3" spans="2:10" ht="49.35" customHeight="1">
      <c r="B3" s="25" t="s">
        <v>208</v>
      </c>
      <c r="C3" s="50"/>
      <c r="D3" s="50"/>
      <c r="E3" s="41"/>
      <c r="F3" s="41"/>
      <c r="G3" s="42"/>
      <c r="H3" s="41"/>
      <c r="I3" s="41"/>
      <c r="J3" s="41"/>
    </row>
    <row r="4" spans="2:10" ht="25.35" customHeight="1">
      <c r="B4" s="26" t="s">
        <v>29</v>
      </c>
      <c r="C4" s="26"/>
      <c r="D4" s="26"/>
      <c r="E4" s="28" t="s">
        <v>0</v>
      </c>
      <c r="F4" s="720" t="s">
        <v>94</v>
      </c>
      <c r="G4" s="721"/>
      <c r="H4" s="28" t="s">
        <v>341</v>
      </c>
      <c r="I4" s="266" t="s">
        <v>439</v>
      </c>
      <c r="J4" s="38"/>
    </row>
    <row r="5" spans="2:10">
      <c r="E5" s="16"/>
      <c r="F5" s="509" t="s">
        <v>118</v>
      </c>
      <c r="G5" s="509" t="s">
        <v>175</v>
      </c>
      <c r="H5" s="48"/>
      <c r="I5" s="218" t="s">
        <v>697</v>
      </c>
      <c r="J5" s="16"/>
    </row>
    <row r="6" spans="2:10">
      <c r="E6" s="16" t="s">
        <v>2</v>
      </c>
      <c r="F6" s="478" t="s">
        <v>73</v>
      </c>
      <c r="G6" s="478" t="s">
        <v>176</v>
      </c>
      <c r="H6" s="477">
        <f>ROUNDUP((('UK-R-Side Tables'!G6)*USD_per_GBP)*(1-UK_VAT),-1)</f>
        <v>1010</v>
      </c>
      <c r="I6" s="477">
        <f>ROUNDUP((('UK-R-Side Tables'!H6)*USD_per_GBP)*(1-UK_VAT),-1)</f>
        <v>1580</v>
      </c>
      <c r="J6" s="18"/>
    </row>
    <row r="7" spans="2:10">
      <c r="E7" s="16" t="s">
        <v>3</v>
      </c>
      <c r="F7" s="478" t="s">
        <v>74</v>
      </c>
      <c r="G7" s="478" t="s">
        <v>177</v>
      </c>
      <c r="H7" s="477">
        <f>ROUNDUP((('UK-R-Side Tables'!G7)*USD_per_GBP)*(1-UK_VAT),-1)</f>
        <v>1570</v>
      </c>
      <c r="I7" s="477">
        <f>ROUNDUP((('UK-R-Side Tables'!H7)*USD_per_GBP)*(1-UK_VAT),-1)</f>
        <v>2460</v>
      </c>
      <c r="J7" s="18"/>
    </row>
    <row r="8" spans="2:10">
      <c r="E8" s="16" t="s">
        <v>4</v>
      </c>
      <c r="F8" s="478" t="s">
        <v>75</v>
      </c>
      <c r="G8" s="478" t="s">
        <v>178</v>
      </c>
      <c r="H8" s="477">
        <f>ROUNDUP((('UK-R-Side Tables'!G8)*USD_per_GBP)*(1-UK_VAT),-1)</f>
        <v>2260</v>
      </c>
      <c r="I8" s="477">
        <f>ROUNDUP((('UK-R-Side Tables'!H8)*USD_per_GBP)*(1-UK_VAT),-1)</f>
        <v>3530</v>
      </c>
      <c r="J8" s="18"/>
    </row>
    <row r="9" spans="2:10">
      <c r="E9" s="16"/>
      <c r="F9" s="16"/>
      <c r="G9" s="16"/>
      <c r="H9" s="45"/>
      <c r="I9" s="58"/>
      <c r="J9" s="18"/>
    </row>
    <row r="10" spans="2:10">
      <c r="E10" s="16"/>
      <c r="F10" s="16"/>
      <c r="G10" s="16"/>
      <c r="H10" s="45"/>
      <c r="I10" s="45"/>
      <c r="J10" s="18"/>
    </row>
    <row r="11" spans="2:10">
      <c r="E11" s="16"/>
      <c r="F11" s="16"/>
    </row>
    <row r="12" spans="2:10">
      <c r="E12" s="193" t="s">
        <v>22</v>
      </c>
      <c r="F12" s="193"/>
      <c r="G12" s="16"/>
      <c r="H12" s="20"/>
      <c r="I12" s="20"/>
      <c r="J12" s="44"/>
    </row>
    <row r="13" spans="2:10">
      <c r="E13" s="114"/>
      <c r="F13" s="114"/>
    </row>
    <row r="15" spans="2:10">
      <c r="E15" s="82" t="s">
        <v>14</v>
      </c>
      <c r="F15" s="82"/>
      <c r="G15" s="164"/>
      <c r="H15" s="79"/>
      <c r="I15" s="481">
        <f>ROUNDUP((('UK-R-Side Tables'!H15)*USD_per_GBP)*(1-UK_VAT),-1)</f>
        <v>460</v>
      </c>
    </row>
    <row r="16" spans="2:10">
      <c r="E16" s="114"/>
      <c r="F16" s="114"/>
    </row>
    <row r="17" spans="2:10">
      <c r="J17" s="98"/>
    </row>
    <row r="18" spans="2:10">
      <c r="E18" s="81" t="s">
        <v>78</v>
      </c>
      <c r="F18" s="81"/>
      <c r="G18" s="164"/>
      <c r="H18" s="79"/>
      <c r="I18" s="481">
        <f>ROUNDUP((('UK-R-Side Tables'!H18)*USD_per_GBP)*(1-UK_VAT),-1)</f>
        <v>1200</v>
      </c>
      <c r="J18" s="98"/>
    </row>
    <row r="19" spans="2:10">
      <c r="E19" s="24"/>
      <c r="F19" s="24"/>
      <c r="I19" s="45"/>
      <c r="J19" s="98"/>
    </row>
    <row r="20" spans="2:10">
      <c r="E20" s="24"/>
      <c r="F20" s="24"/>
      <c r="I20" s="45"/>
      <c r="J20" s="98"/>
    </row>
    <row r="21" spans="2:10">
      <c r="E21" s="24"/>
      <c r="F21" s="24"/>
      <c r="I21" s="45"/>
      <c r="J21" s="98"/>
    </row>
    <row r="22" spans="2:10">
      <c r="E22" s="24"/>
      <c r="F22" s="24"/>
      <c r="I22" s="45"/>
      <c r="J22" s="98"/>
    </row>
    <row r="23" spans="2:10" customFormat="1" ht="48.75">
      <c r="B23" s="354" t="s">
        <v>312</v>
      </c>
      <c r="C23" s="3"/>
      <c r="D23" s="3"/>
      <c r="E23" s="3"/>
      <c r="F23" s="3"/>
      <c r="G23" s="117"/>
      <c r="H23" s="71"/>
      <c r="I23" s="71"/>
      <c r="J23" s="41"/>
    </row>
    <row r="24" spans="2:10" s="69" customFormat="1">
      <c r="B24" s="26" t="s">
        <v>29</v>
      </c>
      <c r="C24" s="26"/>
      <c r="D24" s="26"/>
      <c r="E24" s="139" t="s">
        <v>47</v>
      </c>
      <c r="F24" s="732" t="s">
        <v>94</v>
      </c>
      <c r="G24" s="733"/>
      <c r="H24" s="140" t="s">
        <v>346</v>
      </c>
      <c r="I24" s="266" t="s">
        <v>320</v>
      </c>
      <c r="J24" s="38"/>
    </row>
    <row r="25" spans="2:10" customFormat="1">
      <c r="B25" s="14"/>
      <c r="C25" s="14"/>
      <c r="D25" s="14"/>
      <c r="E25" s="167"/>
      <c r="F25" s="519" t="s">
        <v>118</v>
      </c>
      <c r="G25" s="509" t="s">
        <v>175</v>
      </c>
      <c r="H25" s="167"/>
      <c r="I25" s="218"/>
      <c r="J25" s="98"/>
    </row>
    <row r="26" spans="2:10" customFormat="1">
      <c r="B26" s="14"/>
      <c r="C26" s="14"/>
      <c r="D26" s="14"/>
      <c r="E26" s="150" t="s">
        <v>3</v>
      </c>
      <c r="F26" s="518" t="s">
        <v>286</v>
      </c>
      <c r="G26" s="478" t="s">
        <v>177</v>
      </c>
      <c r="H26" s="477">
        <f>ROUNDUP((('UK-R-Side Tables'!G26)*USD_per_GBP)*(1-UK_VAT),-1)</f>
        <v>1930</v>
      </c>
      <c r="I26" s="477">
        <f>ROUNDUP((('UK-R-Side Tables'!H26)*USD_per_GBP)*(1-UK_VAT),-1)</f>
        <v>2920</v>
      </c>
      <c r="J26" s="98"/>
    </row>
    <row r="27" spans="2:10" customFormat="1">
      <c r="B27" s="14"/>
      <c r="C27" s="14"/>
      <c r="D27" s="14"/>
      <c r="E27" s="48" t="s">
        <v>4</v>
      </c>
      <c r="F27" s="518" t="s">
        <v>75</v>
      </c>
      <c r="G27" s="478" t="s">
        <v>178</v>
      </c>
      <c r="H27" s="477">
        <f>ROUNDUP((('UK-R-Side Tables'!G27)*USD_per_GBP)*(1-UK_VAT),-1)</f>
        <v>2130</v>
      </c>
      <c r="I27" s="477">
        <f>ROUNDUP((('UK-R-Side Tables'!H27)*USD_per_GBP)*(1-UK_VAT),-1)</f>
        <v>3330</v>
      </c>
      <c r="J27" s="98"/>
    </row>
    <row r="28" spans="2:10" customFormat="1">
      <c r="B28" s="14"/>
      <c r="C28" s="14"/>
      <c r="D28" s="14"/>
      <c r="E28" s="48"/>
      <c r="F28" s="48"/>
      <c r="G28" s="150"/>
      <c r="H28" s="213"/>
      <c r="I28" s="213"/>
      <c r="J28" s="98"/>
    </row>
    <row r="29" spans="2:10" customFormat="1">
      <c r="B29" s="14"/>
      <c r="C29" s="14"/>
      <c r="D29" s="14"/>
      <c r="E29" s="48"/>
      <c r="F29" s="48"/>
      <c r="G29" s="150"/>
      <c r="H29" s="213"/>
      <c r="I29" s="213"/>
      <c r="J29" s="98"/>
    </row>
    <row r="30" spans="2:10" customFormat="1">
      <c r="B30" s="14"/>
      <c r="C30" s="14"/>
      <c r="D30" s="14"/>
      <c r="E30" s="210" t="s">
        <v>269</v>
      </c>
      <c r="F30" s="210"/>
      <c r="G30" s="150"/>
      <c r="H30" s="213"/>
      <c r="I30" s="213"/>
      <c r="J30" s="98"/>
    </row>
    <row r="31" spans="2:10" customFormat="1" ht="25.35" customHeight="1">
      <c r="B31" s="14"/>
      <c r="C31" s="14"/>
      <c r="D31" s="14"/>
      <c r="E31" s="272"/>
      <c r="F31" s="272"/>
      <c r="G31" s="150"/>
      <c r="H31" s="150"/>
      <c r="I31" s="150"/>
      <c r="J31" s="98"/>
    </row>
    <row r="32" spans="2:10" customFormat="1" ht="25.35" customHeight="1">
      <c r="B32" s="14"/>
      <c r="C32" s="14"/>
      <c r="D32" s="14"/>
      <c r="E32" s="168"/>
      <c r="F32" s="168"/>
      <c r="G32" s="150"/>
      <c r="H32" s="150"/>
      <c r="I32" s="150"/>
      <c r="J32" s="98"/>
    </row>
    <row r="33" spans="2:10" customFormat="1" ht="25.35" customHeight="1">
      <c r="B33" s="14"/>
      <c r="C33" s="14"/>
      <c r="D33" s="14"/>
      <c r="E33" s="82" t="s">
        <v>14</v>
      </c>
      <c r="F33" s="82"/>
      <c r="G33" s="164"/>
      <c r="H33" s="79"/>
      <c r="I33" s="481">
        <f>ROUNDUP((('UK-R-Side Tables'!H33)*USD_per_GBP)*(1-UK_VAT),-1)</f>
        <v>610</v>
      </c>
      <c r="J33" s="98"/>
    </row>
    <row r="34" spans="2:10" customFormat="1" ht="24.75" customHeight="1">
      <c r="B34" s="14"/>
      <c r="C34" s="14"/>
      <c r="D34" s="14"/>
      <c r="E34" s="8"/>
      <c r="F34" s="8"/>
      <c r="G34" s="170"/>
      <c r="H34" s="170"/>
      <c r="I34" s="170"/>
      <c r="J34" s="98"/>
    </row>
    <row r="35" spans="2:10" customFormat="1" ht="100.35" customHeight="1">
      <c r="B35" s="14"/>
      <c r="C35" s="14"/>
      <c r="D35" s="14"/>
      <c r="E35" s="64"/>
      <c r="F35" s="64"/>
      <c r="G35" s="150"/>
      <c r="H35" s="150"/>
      <c r="I35" s="267"/>
      <c r="J35" s="98"/>
    </row>
    <row r="36" spans="2:10" customFormat="1" ht="25.35" customHeight="1">
      <c r="E36" s="129"/>
      <c r="F36" s="129"/>
      <c r="G36" s="9"/>
      <c r="H36" s="119"/>
      <c r="I36" s="120"/>
      <c r="J36" s="263"/>
    </row>
    <row r="37" spans="2:10" customFormat="1" ht="48.75">
      <c r="B37" s="354" t="s">
        <v>312</v>
      </c>
      <c r="C37" s="3"/>
      <c r="D37" s="3"/>
      <c r="E37" s="3"/>
      <c r="F37" s="3"/>
      <c r="G37" s="117"/>
      <c r="H37" s="71"/>
      <c r="I37" s="71"/>
      <c r="J37" s="41"/>
    </row>
    <row r="38" spans="2:10" s="69" customFormat="1">
      <c r="B38" s="26" t="s">
        <v>436</v>
      </c>
      <c r="C38" s="26"/>
      <c r="D38" s="26"/>
      <c r="E38" s="139" t="s">
        <v>47</v>
      </c>
      <c r="F38" s="732" t="s">
        <v>94</v>
      </c>
      <c r="G38" s="733"/>
      <c r="H38" s="140" t="s">
        <v>346</v>
      </c>
      <c r="I38" s="266" t="s">
        <v>320</v>
      </c>
      <c r="J38" s="38"/>
    </row>
    <row r="39" spans="2:10" customFormat="1">
      <c r="B39" s="14"/>
      <c r="C39" s="14"/>
      <c r="D39" s="14"/>
      <c r="E39" s="167"/>
      <c r="F39" s="519" t="s">
        <v>118</v>
      </c>
      <c r="G39" s="509" t="s">
        <v>175</v>
      </c>
      <c r="H39" s="167"/>
      <c r="I39" s="218"/>
      <c r="J39" s="98"/>
    </row>
    <row r="40" spans="2:10" customFormat="1">
      <c r="B40" s="14"/>
      <c r="C40" s="14"/>
      <c r="D40" s="14"/>
      <c r="E40" s="150" t="s">
        <v>3</v>
      </c>
      <c r="F40" s="518" t="s">
        <v>437</v>
      </c>
      <c r="G40" s="478" t="s">
        <v>182</v>
      </c>
      <c r="H40" s="477">
        <f>ROUNDUP((('UK-R-Side Tables'!G40)*USD_per_GBP)*(1-UK_VAT),-1)</f>
        <v>1930</v>
      </c>
      <c r="I40" s="477">
        <f>ROUNDUP((('UK-R-Side Tables'!H40)*USD_per_GBP)*(1-UK_VAT),-1)</f>
        <v>2870</v>
      </c>
      <c r="J40" s="98"/>
    </row>
    <row r="41" spans="2:10" customFormat="1">
      <c r="B41" s="14"/>
      <c r="C41" s="14"/>
      <c r="D41" s="14"/>
      <c r="E41" s="48" t="s">
        <v>4</v>
      </c>
      <c r="F41" s="518" t="s">
        <v>135</v>
      </c>
      <c r="G41" s="478" t="s">
        <v>181</v>
      </c>
      <c r="H41" s="477">
        <f>ROUNDUP((('UK-R-Side Tables'!G41)*USD_per_GBP)*(1-UK_VAT),-1)</f>
        <v>2040</v>
      </c>
      <c r="I41" s="477">
        <f>ROUNDUP((('UK-R-Side Tables'!H41)*USD_per_GBP)*(1-UK_VAT),-1)</f>
        <v>3220</v>
      </c>
      <c r="J41" s="98"/>
    </row>
    <row r="42" spans="2:10" customFormat="1">
      <c r="B42" s="14"/>
      <c r="C42" s="14"/>
      <c r="D42" s="14"/>
      <c r="E42" s="48"/>
      <c r="F42" s="48"/>
      <c r="G42" s="150"/>
      <c r="H42" s="213"/>
      <c r="I42" s="213"/>
      <c r="J42" s="98"/>
    </row>
    <row r="43" spans="2:10" customFormat="1">
      <c r="B43" s="14"/>
      <c r="C43" s="14"/>
      <c r="D43" s="14"/>
      <c r="E43" s="48"/>
      <c r="F43" s="48"/>
      <c r="G43" s="150"/>
      <c r="H43" s="213"/>
      <c r="I43" s="213"/>
      <c r="J43" s="98"/>
    </row>
    <row r="44" spans="2:10" customFormat="1">
      <c r="B44" s="14"/>
      <c r="C44" s="14"/>
      <c r="D44" s="14"/>
      <c r="E44" s="210" t="s">
        <v>269</v>
      </c>
      <c r="F44" s="210"/>
      <c r="G44" s="150"/>
      <c r="H44" s="213"/>
      <c r="I44" s="213"/>
      <c r="J44" s="98"/>
    </row>
    <row r="45" spans="2:10" customFormat="1" ht="25.35" customHeight="1">
      <c r="B45" s="14"/>
      <c r="C45" s="14"/>
      <c r="D45" s="14"/>
      <c r="E45" s="272"/>
      <c r="F45" s="272"/>
      <c r="G45" s="150"/>
      <c r="H45" s="150"/>
      <c r="I45" s="150"/>
      <c r="J45" s="98"/>
    </row>
    <row r="46" spans="2:10" customFormat="1" ht="25.35" customHeight="1">
      <c r="B46" s="14"/>
      <c r="C46" s="14"/>
      <c r="D46" s="14"/>
      <c r="E46" s="168"/>
      <c r="F46" s="168"/>
      <c r="G46" s="150"/>
      <c r="H46" s="150"/>
      <c r="I46" s="150"/>
      <c r="J46" s="98"/>
    </row>
    <row r="47" spans="2:10" customFormat="1" ht="25.35" customHeight="1">
      <c r="B47" s="14"/>
      <c r="C47" s="14"/>
      <c r="D47" s="14"/>
      <c r="E47" s="82" t="s">
        <v>14</v>
      </c>
      <c r="F47" s="82"/>
      <c r="G47" s="164"/>
      <c r="H47" s="79"/>
      <c r="I47" s="481">
        <f>ROUNDUP((('UK-R-Side Tables'!H47)*USD_per_GBP)*(1-UK_VAT),-1)</f>
        <v>610</v>
      </c>
      <c r="J47" s="98"/>
    </row>
    <row r="48" spans="2:10" customFormat="1" ht="100.35" customHeight="1">
      <c r="B48" s="14"/>
      <c r="C48" s="14"/>
      <c r="D48" s="14"/>
      <c r="E48" s="169"/>
      <c r="F48" s="169"/>
      <c r="G48" s="170"/>
      <c r="H48" s="170"/>
      <c r="I48" s="150"/>
      <c r="J48" s="98"/>
    </row>
    <row r="49" spans="2:10" customFormat="1" ht="24.75" customHeight="1">
      <c r="B49" s="14"/>
      <c r="C49" s="14"/>
      <c r="D49" s="14"/>
      <c r="E49" s="8"/>
      <c r="F49" s="8"/>
      <c r="G49" s="170"/>
      <c r="H49" s="170"/>
      <c r="I49" s="170"/>
      <c r="J49" s="98"/>
    </row>
    <row r="50" spans="2:10" customFormat="1" ht="25.35" customHeight="1">
      <c r="B50" s="14"/>
      <c r="C50" s="14"/>
      <c r="D50" s="14"/>
      <c r="E50" s="64"/>
      <c r="F50" s="64"/>
      <c r="G50" s="150"/>
      <c r="H50" s="150"/>
      <c r="I50" s="267"/>
      <c r="J50" s="98"/>
    </row>
    <row r="51" spans="2:10" customFormat="1" ht="25.35" customHeight="1">
      <c r="E51" s="129"/>
      <c r="F51" s="129"/>
      <c r="G51" s="9"/>
      <c r="H51" s="119"/>
      <c r="I51" s="120"/>
      <c r="J51" s="263"/>
    </row>
    <row r="52" spans="2:10" s="234" customFormat="1" ht="57" customHeight="1">
      <c r="B52" s="25" t="s">
        <v>207</v>
      </c>
      <c r="C52" s="3"/>
      <c r="D52" s="4"/>
      <c r="E52" s="269"/>
      <c r="F52" s="269"/>
      <c r="G52" s="113"/>
      <c r="H52" s="269"/>
      <c r="I52" s="269"/>
      <c r="J52" s="41"/>
    </row>
    <row r="53" spans="2:10">
      <c r="B53" s="26" t="s">
        <v>29</v>
      </c>
      <c r="C53" s="26"/>
      <c r="D53" s="26"/>
      <c r="E53" s="28" t="s">
        <v>0</v>
      </c>
      <c r="F53" s="705" t="s">
        <v>79</v>
      </c>
      <c r="G53" s="706"/>
      <c r="H53" s="28" t="s">
        <v>464</v>
      </c>
      <c r="I53" s="96"/>
      <c r="J53" s="38"/>
    </row>
    <row r="54" spans="2:10">
      <c r="E54" s="16"/>
      <c r="F54" s="509" t="s">
        <v>119</v>
      </c>
      <c r="G54" s="509" t="s">
        <v>261</v>
      </c>
      <c r="H54" s="48"/>
      <c r="I54" s="54"/>
      <c r="J54" s="16"/>
    </row>
    <row r="55" spans="2:10">
      <c r="E55" s="16" t="s">
        <v>3</v>
      </c>
      <c r="F55" s="478" t="s">
        <v>476</v>
      </c>
      <c r="G55" s="520" t="s">
        <v>216</v>
      </c>
      <c r="H55" s="477">
        <f>ROUNDUP((('UK-R-Side Tables'!G55)*USD_per_GBP)*(1-UK_VAT),-1)</f>
        <v>3280</v>
      </c>
      <c r="I55" s="45"/>
      <c r="J55" s="18"/>
    </row>
    <row r="56" spans="2:10">
      <c r="E56" s="16" t="s">
        <v>4</v>
      </c>
      <c r="F56" s="478" t="s">
        <v>190</v>
      </c>
      <c r="G56" s="520" t="s">
        <v>217</v>
      </c>
      <c r="H56" s="477">
        <f>ROUNDUP((('UK-R-Side Tables'!G56)*USD_per_GBP)*(1-UK_VAT),-1)</f>
        <v>3450</v>
      </c>
      <c r="I56" s="45"/>
      <c r="J56" s="18"/>
    </row>
    <row r="57" spans="2:10">
      <c r="E57" s="16"/>
      <c r="F57" s="16"/>
      <c r="G57" s="16"/>
      <c r="H57" s="45"/>
      <c r="I57" s="45"/>
      <c r="J57" s="18"/>
    </row>
    <row r="58" spans="2:10">
      <c r="E58" s="16"/>
      <c r="F58" s="16"/>
      <c r="G58" s="16"/>
      <c r="H58" s="45"/>
      <c r="I58" s="45"/>
      <c r="J58" s="18"/>
    </row>
    <row r="59" spans="2:10">
      <c r="E59" s="193" t="s">
        <v>22</v>
      </c>
      <c r="F59" s="193"/>
    </row>
    <row r="60" spans="2:10">
      <c r="E60" s="114"/>
      <c r="F60" s="114"/>
      <c r="G60" s="16"/>
      <c r="H60" s="20"/>
      <c r="I60" s="20"/>
      <c r="J60" s="44"/>
    </row>
    <row r="61" spans="2:10">
      <c r="E61" s="79" t="s">
        <v>14</v>
      </c>
      <c r="F61" s="164"/>
      <c r="G61" s="79"/>
      <c r="H61" s="79"/>
      <c r="I61" s="677">
        <f>ROUNDUP((('UK-R-Side Tables'!H61)*USD_per_GBP)*(1-UK_VAT),-1)</f>
        <v>610</v>
      </c>
    </row>
    <row r="62" spans="2:10">
      <c r="E62" s="23"/>
      <c r="F62" s="23"/>
      <c r="I62" s="45"/>
    </row>
    <row r="63" spans="2:10">
      <c r="E63" s="114"/>
      <c r="F63" s="114"/>
    </row>
    <row r="64" spans="2:10">
      <c r="E64" s="114"/>
      <c r="F64" s="114"/>
    </row>
    <row r="65" spans="2:10">
      <c r="B65" s="26" t="s">
        <v>46</v>
      </c>
      <c r="C65" s="26"/>
      <c r="D65" s="26"/>
      <c r="E65" s="28" t="s">
        <v>0</v>
      </c>
      <c r="F65" s="705" t="s">
        <v>79</v>
      </c>
      <c r="G65" s="706"/>
      <c r="H65" s="28" t="s">
        <v>464</v>
      </c>
      <c r="I65" s="96"/>
      <c r="J65" s="38"/>
    </row>
    <row r="66" spans="2:10">
      <c r="E66" s="16"/>
      <c r="F66" s="509" t="s">
        <v>119</v>
      </c>
      <c r="G66" s="509" t="s">
        <v>261</v>
      </c>
      <c r="H66" s="48"/>
      <c r="I66" s="54"/>
      <c r="J66" s="16"/>
    </row>
    <row r="67" spans="2:10">
      <c r="E67" s="16"/>
      <c r="F67" s="561" t="s">
        <v>639</v>
      </c>
      <c r="G67" s="562" t="s">
        <v>640</v>
      </c>
      <c r="H67" s="477">
        <f>ROUNDUP((('UK-R-Side Tables'!G67)*USD_per_GBP)*(1-UK_VAT),-1)</f>
        <v>3910</v>
      </c>
      <c r="I67" s="45"/>
      <c r="J67" s="18"/>
    </row>
    <row r="68" spans="2:10">
      <c r="E68" s="16"/>
      <c r="F68" s="478"/>
      <c r="G68" s="520"/>
      <c r="H68" s="477"/>
      <c r="I68" s="45"/>
      <c r="J68" s="18"/>
    </row>
    <row r="69" spans="2:10">
      <c r="E69" s="16"/>
      <c r="F69" s="16"/>
      <c r="G69" s="16"/>
      <c r="H69" s="45"/>
      <c r="I69" s="45"/>
      <c r="J69" s="18"/>
    </row>
    <row r="70" spans="2:10">
      <c r="E70" s="16"/>
      <c r="F70" s="16"/>
      <c r="G70" s="16"/>
      <c r="H70" s="45"/>
      <c r="I70" s="45"/>
      <c r="J70" s="18"/>
    </row>
    <row r="71" spans="2:10">
      <c r="E71" s="193" t="s">
        <v>22</v>
      </c>
      <c r="F71" s="193"/>
    </row>
    <row r="72" spans="2:10">
      <c r="E72" s="114"/>
      <c r="F72" s="114"/>
      <c r="G72" s="16"/>
      <c r="H72" s="20"/>
      <c r="I72" s="20"/>
      <c r="J72" s="44"/>
    </row>
    <row r="73" spans="2:10">
      <c r="E73" s="79" t="s">
        <v>14</v>
      </c>
      <c r="F73" s="164"/>
      <c r="G73" s="79"/>
      <c r="H73" s="79"/>
      <c r="I73" s="677">
        <f>ROUNDUP((('UK-R-Side Tables'!H73)*USD_per_GBP)*(1-UK_VAT),-1)</f>
        <v>610</v>
      </c>
    </row>
    <row r="74" spans="2:10">
      <c r="E74" s="23"/>
      <c r="F74" s="23"/>
      <c r="I74" s="45"/>
    </row>
    <row r="75" spans="2:10">
      <c r="E75" s="114"/>
      <c r="F75" s="114"/>
    </row>
    <row r="76" spans="2:10" s="234" customFormat="1" ht="57" customHeight="1">
      <c r="B76" s="25" t="s">
        <v>608</v>
      </c>
      <c r="C76" s="3"/>
      <c r="D76" s="4"/>
      <c r="E76" s="269"/>
      <c r="F76" s="269"/>
      <c r="G76" s="113"/>
      <c r="H76" s="269"/>
      <c r="I76" s="269"/>
      <c r="J76" s="41"/>
    </row>
    <row r="77" spans="2:10">
      <c r="B77" s="26"/>
      <c r="C77" s="26"/>
      <c r="D77" s="26"/>
      <c r="E77" s="28" t="s">
        <v>0</v>
      </c>
      <c r="F77" s="705" t="s">
        <v>79</v>
      </c>
      <c r="G77" s="706"/>
      <c r="H77" s="28" t="s">
        <v>598</v>
      </c>
      <c r="I77" s="96"/>
      <c r="J77" s="38"/>
    </row>
    <row r="78" spans="2:10">
      <c r="E78" s="16"/>
      <c r="F78" s="509" t="s">
        <v>119</v>
      </c>
      <c r="G78" s="509" t="s">
        <v>261</v>
      </c>
      <c r="H78" s="48"/>
      <c r="I78" s="54"/>
      <c r="J78" s="16"/>
    </row>
    <row r="79" spans="2:10">
      <c r="E79" s="16" t="s">
        <v>0</v>
      </c>
      <c r="F79" s="563" t="s">
        <v>605</v>
      </c>
      <c r="G79" s="562" t="s">
        <v>609</v>
      </c>
      <c r="H79" s="477">
        <f>ROUNDUP((('UK-R-Side Tables'!G80)*USD_per_GBP)*(1-UK_VAT),-1)</f>
        <v>3690</v>
      </c>
      <c r="I79" s="45"/>
      <c r="J79" s="18"/>
    </row>
    <row r="80" spans="2:10">
      <c r="E80" s="16" t="s">
        <v>3</v>
      </c>
      <c r="F80" s="563" t="s">
        <v>606</v>
      </c>
      <c r="G80" s="562" t="s">
        <v>610</v>
      </c>
      <c r="H80" s="477">
        <f>ROUNDUP((('UK-R-Side Tables'!G81)*USD_per_GBP)*(1-UK_VAT),-1)</f>
        <v>4520</v>
      </c>
      <c r="I80" s="45"/>
      <c r="J80" s="18"/>
    </row>
    <row r="81" spans="2:10">
      <c r="E81" s="16"/>
      <c r="F81" s="16"/>
      <c r="G81" s="16"/>
      <c r="H81" s="45"/>
      <c r="I81" s="45"/>
      <c r="J81" s="18"/>
    </row>
    <row r="82" spans="2:10">
      <c r="E82" s="16"/>
      <c r="F82" s="16"/>
      <c r="G82" s="16"/>
      <c r="H82" s="45"/>
      <c r="I82" s="45"/>
      <c r="J82" s="18"/>
    </row>
    <row r="83" spans="2:10">
      <c r="E83" s="193" t="s">
        <v>607</v>
      </c>
      <c r="F83" s="193"/>
    </row>
    <row r="84" spans="2:10">
      <c r="E84" s="114"/>
      <c r="F84" s="114"/>
      <c r="G84" s="16"/>
      <c r="H84" s="20"/>
      <c r="I84" s="20"/>
      <c r="J84" s="44"/>
    </row>
    <row r="85" spans="2:10">
      <c r="E85" s="82" t="s">
        <v>194</v>
      </c>
      <c r="F85" s="82"/>
      <c r="G85" s="164"/>
      <c r="H85" s="79"/>
      <c r="I85" s="481">
        <f>ROUNDUP((('UK-R-Side Tables'!H86)*USD_per_GBP)*(1-UK_VAT),-1)</f>
        <v>610</v>
      </c>
    </row>
    <row r="86" spans="2:10">
      <c r="E86" s="23"/>
      <c r="F86" s="23"/>
      <c r="I86" s="477"/>
    </row>
    <row r="87" spans="2:10">
      <c r="E87" s="82" t="s">
        <v>625</v>
      </c>
      <c r="F87" s="82"/>
      <c r="G87" s="164"/>
      <c r="H87" s="79"/>
      <c r="I87" s="190">
        <f>ROUNDUP((('UK-R-Side Tables'!H88)*USD_per_GBP)*(1-UK_VAT),-1)</f>
        <v>1850</v>
      </c>
    </row>
    <row r="88" spans="2:10">
      <c r="E88" s="114"/>
      <c r="F88" s="114"/>
    </row>
    <row r="89" spans="2:10" ht="49.35" customHeight="1">
      <c r="B89" s="25" t="s">
        <v>209</v>
      </c>
      <c r="C89" s="50"/>
      <c r="D89" s="50"/>
      <c r="E89" s="41"/>
      <c r="F89" s="41"/>
      <c r="G89" s="42"/>
      <c r="H89" s="41"/>
      <c r="I89" s="41"/>
      <c r="J89" s="41"/>
    </row>
    <row r="90" spans="2:10" ht="25.35" customHeight="1">
      <c r="B90" s="26" t="s">
        <v>29</v>
      </c>
      <c r="C90" s="26"/>
      <c r="D90" s="26"/>
      <c r="E90" s="28" t="s">
        <v>0</v>
      </c>
      <c r="F90" s="732" t="s">
        <v>79</v>
      </c>
      <c r="G90" s="733"/>
      <c r="H90" s="31" t="s">
        <v>443</v>
      </c>
      <c r="I90" s="31" t="s">
        <v>114</v>
      </c>
      <c r="J90" s="38" t="s">
        <v>460</v>
      </c>
    </row>
    <row r="91" spans="2:10">
      <c r="B91" s="55"/>
      <c r="C91" s="55"/>
      <c r="D91" s="55"/>
      <c r="E91" s="46"/>
      <c r="F91" s="509" t="s">
        <v>118</v>
      </c>
      <c r="G91" s="509" t="s">
        <v>175</v>
      </c>
      <c r="H91" s="16"/>
      <c r="I91" s="47"/>
      <c r="J91" s="47"/>
    </row>
    <row r="92" spans="2:10">
      <c r="B92" s="55"/>
      <c r="C92" s="55"/>
      <c r="D92" s="55"/>
      <c r="E92" s="46"/>
      <c r="F92" s="478" t="s">
        <v>191</v>
      </c>
      <c r="G92" s="478" t="s">
        <v>179</v>
      </c>
      <c r="H92" s="477">
        <f>ROUNDUP((('UK-R-Side Tables'!G93)*USD_per_GBP)*(1-UK_VAT),-1)</f>
        <v>1530</v>
      </c>
      <c r="I92" s="477">
        <f>ROUNDUP((('UK-R-Side Tables'!H93)*USD_per_GBP)*(1-UK_VAT),-1)</f>
        <v>2730</v>
      </c>
      <c r="J92" s="477">
        <f>ROUNDUP((('UK-R-Side Tables'!I93)*USD_per_GBP)*(1-UK_VAT),-1)</f>
        <v>4010</v>
      </c>
    </row>
    <row r="93" spans="2:10">
      <c r="B93" s="55"/>
      <c r="C93" s="55"/>
      <c r="D93" s="55"/>
      <c r="E93" s="55"/>
      <c r="F93" s="55"/>
      <c r="G93" s="46"/>
      <c r="H93" s="56"/>
      <c r="I93" s="55"/>
      <c r="J93" s="55"/>
    </row>
    <row r="94" spans="2:10">
      <c r="B94" s="55"/>
      <c r="C94" s="55"/>
      <c r="D94" s="55"/>
      <c r="E94" s="193" t="s">
        <v>22</v>
      </c>
      <c r="F94" s="193"/>
      <c r="G94" s="46"/>
      <c r="H94" s="55"/>
      <c r="I94" s="55"/>
      <c r="J94" s="55"/>
    </row>
    <row r="95" spans="2:10">
      <c r="B95" s="55"/>
      <c r="C95" s="55"/>
      <c r="D95" s="55"/>
      <c r="E95" s="114"/>
      <c r="F95" s="114"/>
      <c r="G95" s="46"/>
      <c r="H95" s="55"/>
      <c r="I95" s="55"/>
      <c r="J95" s="55"/>
    </row>
    <row r="96" spans="2:10">
      <c r="B96" s="55"/>
      <c r="C96" s="55"/>
      <c r="D96" s="55"/>
      <c r="E96" s="79" t="s">
        <v>14</v>
      </c>
      <c r="F96" s="164"/>
      <c r="G96" s="79"/>
      <c r="H96" s="79"/>
      <c r="I96" s="677">
        <f>ROUNDUP((('UK-R-Side Tables'!H97)*USD_per_GBP)*(1-UK_VAT),-1)</f>
        <v>540</v>
      </c>
      <c r="J96" s="58"/>
    </row>
    <row r="97" spans="2:10">
      <c r="B97" s="55"/>
      <c r="C97" s="55"/>
      <c r="D97" s="55"/>
      <c r="G97" s="46"/>
      <c r="H97" s="55"/>
      <c r="I97" s="23"/>
      <c r="J97" s="58"/>
    </row>
    <row r="98" spans="2:10">
      <c r="B98" s="55"/>
      <c r="C98" s="55"/>
      <c r="D98" s="55"/>
      <c r="J98" s="58"/>
    </row>
    <row r="99" spans="2:10">
      <c r="B99" s="55"/>
      <c r="C99" s="55"/>
      <c r="D99" s="55"/>
      <c r="E99" s="23"/>
      <c r="F99" s="23"/>
      <c r="G99" s="46"/>
      <c r="H99" s="55"/>
      <c r="I99" s="45"/>
      <c r="J99" s="58"/>
    </row>
    <row r="100" spans="2:10">
      <c r="B100" s="55"/>
      <c r="C100" s="55"/>
      <c r="D100" s="55"/>
      <c r="E100" s="57"/>
      <c r="F100" s="57"/>
      <c r="G100" s="46"/>
      <c r="H100" s="55"/>
      <c r="I100" s="55"/>
      <c r="J100" s="58"/>
    </row>
    <row r="101" spans="2:10">
      <c r="B101" s="55"/>
      <c r="C101" s="55"/>
      <c r="D101" s="55"/>
      <c r="E101" s="57"/>
      <c r="F101" s="57"/>
      <c r="G101" s="46"/>
      <c r="H101" s="55"/>
      <c r="I101" s="55"/>
      <c r="J101" s="58"/>
    </row>
    <row r="102" spans="2:10">
      <c r="B102" s="55"/>
      <c r="C102" s="55"/>
      <c r="D102" s="55"/>
      <c r="E102" s="57"/>
      <c r="F102" s="57"/>
      <c r="G102" s="46"/>
      <c r="H102" s="55"/>
      <c r="I102" s="55"/>
      <c r="J102" s="58"/>
    </row>
    <row r="103" spans="2:10" ht="49.35" customHeight="1">
      <c r="B103" s="354" t="s">
        <v>438</v>
      </c>
      <c r="C103" s="358"/>
      <c r="D103" s="50"/>
      <c r="E103" s="41"/>
      <c r="F103" s="41"/>
      <c r="G103" s="42"/>
      <c r="H103" s="41"/>
      <c r="I103" s="41"/>
      <c r="J103" s="41"/>
    </row>
    <row r="104" spans="2:10" ht="25.35" customHeight="1">
      <c r="B104" s="26" t="s">
        <v>29</v>
      </c>
      <c r="C104" s="26"/>
      <c r="D104" s="26"/>
      <c r="E104" s="28" t="s">
        <v>0</v>
      </c>
      <c r="F104" s="732" t="s">
        <v>79</v>
      </c>
      <c r="G104" s="733"/>
      <c r="H104" s="31" t="s">
        <v>323</v>
      </c>
      <c r="I104" s="722" t="s">
        <v>115</v>
      </c>
      <c r="J104" s="723"/>
    </row>
    <row r="105" spans="2:10">
      <c r="B105" s="55"/>
      <c r="C105" s="55"/>
      <c r="D105" s="55"/>
      <c r="E105" s="46"/>
      <c r="F105" s="509" t="s">
        <v>118</v>
      </c>
      <c r="G105" s="509" t="s">
        <v>175</v>
      </c>
      <c r="H105" s="46"/>
      <c r="I105" s="699" t="s">
        <v>219</v>
      </c>
      <c r="J105" s="699"/>
    </row>
    <row r="106" spans="2:10">
      <c r="B106" s="55"/>
      <c r="C106" s="55"/>
      <c r="D106" s="55"/>
      <c r="E106" s="16" t="s">
        <v>2</v>
      </c>
      <c r="F106" s="478" t="s">
        <v>73</v>
      </c>
      <c r="G106" s="478" t="s">
        <v>176</v>
      </c>
      <c r="H106" s="477">
        <f>ROUNDUP((('UK-R-Side Tables'!G107)*USD_per_GBP)*(1-UK_VAT),-1)</f>
        <v>2350</v>
      </c>
      <c r="I106" s="477">
        <f>ROUNDUP((('UK-R-Side Tables'!H107)*USD_per_GBP)*(1-UK_VAT),-1)</f>
        <v>2750</v>
      </c>
      <c r="J106" s="400"/>
    </row>
    <row r="107" spans="2:10">
      <c r="B107" s="55"/>
      <c r="C107" s="55"/>
      <c r="D107" s="55"/>
      <c r="E107" s="16" t="s">
        <v>3</v>
      </c>
      <c r="F107" s="478" t="s">
        <v>74</v>
      </c>
      <c r="G107" s="478" t="s">
        <v>177</v>
      </c>
      <c r="H107" s="477">
        <f>ROUNDUP((('UK-R-Side Tables'!G108)*USD_per_GBP)*(1-UK_VAT),-1)</f>
        <v>2440</v>
      </c>
      <c r="I107" s="477">
        <f>ROUNDUP((('UK-R-Side Tables'!H108)*USD_per_GBP)*(1-UK_VAT),-1)</f>
        <v>3100</v>
      </c>
      <c r="J107" s="400"/>
    </row>
    <row r="108" spans="2:10">
      <c r="B108" s="55"/>
      <c r="C108" s="55"/>
      <c r="D108" s="55"/>
      <c r="E108" s="16" t="s">
        <v>4</v>
      </c>
      <c r="F108" s="478" t="s">
        <v>75</v>
      </c>
      <c r="G108" s="478" t="s">
        <v>178</v>
      </c>
      <c r="H108" s="477">
        <f>ROUNDUP((('UK-R-Side Tables'!G109)*USD_per_GBP)*(1-UK_VAT),-1)</f>
        <v>2490</v>
      </c>
      <c r="I108" s="477">
        <f>ROUNDUP((('UK-R-Side Tables'!H109)*USD_per_GBP)*(1-UK_VAT),-1)</f>
        <v>3510</v>
      </c>
      <c r="J108" s="400"/>
    </row>
    <row r="109" spans="2:10">
      <c r="B109" s="55"/>
      <c r="C109" s="55"/>
      <c r="D109" s="55"/>
      <c r="E109" s="46"/>
      <c r="F109" s="46"/>
      <c r="G109" s="46"/>
      <c r="H109" s="55"/>
      <c r="I109" s="55"/>
      <c r="J109" s="55"/>
    </row>
    <row r="110" spans="2:10">
      <c r="B110" s="55"/>
      <c r="C110" s="55"/>
      <c r="D110" s="55"/>
      <c r="E110" s="193" t="s">
        <v>22</v>
      </c>
      <c r="F110" s="193"/>
      <c r="G110" s="46"/>
      <c r="H110" s="56"/>
      <c r="I110" s="56"/>
      <c r="J110" s="257"/>
    </row>
    <row r="111" spans="2:10">
      <c r="B111" s="55"/>
      <c r="C111" s="55"/>
      <c r="D111" s="55"/>
      <c r="E111" s="114"/>
      <c r="F111" s="114"/>
      <c r="G111" s="46"/>
      <c r="H111" s="55"/>
      <c r="I111" s="55"/>
      <c r="J111" s="55"/>
    </row>
    <row r="112" spans="2:10">
      <c r="B112" s="55"/>
      <c r="C112" s="55"/>
      <c r="D112" s="55"/>
      <c r="J112" s="55"/>
    </row>
    <row r="113" spans="2:10">
      <c r="B113" s="55"/>
      <c r="C113" s="55"/>
      <c r="D113" s="55"/>
      <c r="E113" s="82" t="s">
        <v>21</v>
      </c>
      <c r="F113" s="82"/>
      <c r="G113" s="185"/>
      <c r="H113" s="188"/>
      <c r="I113" s="481">
        <f>ROUNDUP((('UK-R-Side Tables'!H114)*USD_per_GBP)*(1-UK_VAT),-1)</f>
        <v>610</v>
      </c>
      <c r="J113" s="58"/>
    </row>
    <row r="114" spans="2:10">
      <c r="B114" s="55"/>
      <c r="C114" s="55"/>
      <c r="D114" s="55"/>
      <c r="E114" s="114"/>
      <c r="F114" s="114"/>
      <c r="G114" s="46"/>
      <c r="H114" s="55"/>
      <c r="I114" s="55"/>
      <c r="J114" s="58"/>
    </row>
    <row r="115" spans="2:10">
      <c r="B115" s="55"/>
      <c r="C115" s="55"/>
      <c r="D115" s="55"/>
      <c r="E115" s="128"/>
      <c r="F115" s="128"/>
      <c r="G115" s="46"/>
      <c r="H115" s="55"/>
      <c r="I115" s="55"/>
      <c r="J115" s="58"/>
    </row>
    <row r="116" spans="2:10">
      <c r="B116" s="55"/>
      <c r="C116" s="55"/>
      <c r="D116" s="55"/>
      <c r="E116" s="128"/>
      <c r="F116" s="128"/>
      <c r="G116" s="46"/>
      <c r="H116" s="55"/>
      <c r="I116" s="55"/>
      <c r="J116" s="58"/>
    </row>
    <row r="117" spans="2:10">
      <c r="B117" s="55"/>
      <c r="C117" s="55"/>
      <c r="D117" s="55"/>
      <c r="E117" s="128"/>
      <c r="F117" s="128"/>
      <c r="G117" s="46"/>
      <c r="H117" s="55"/>
      <c r="I117" s="55"/>
      <c r="J117" s="58"/>
    </row>
    <row r="118" spans="2:10">
      <c r="B118" s="55"/>
      <c r="C118" s="55"/>
      <c r="D118" s="55"/>
      <c r="E118" s="128"/>
      <c r="F118" s="128"/>
      <c r="G118" s="46"/>
      <c r="H118" s="55"/>
      <c r="I118" s="55"/>
      <c r="J118" s="58"/>
    </row>
    <row r="119" spans="2:10">
      <c r="B119" s="55"/>
      <c r="C119" s="55"/>
      <c r="D119" s="55"/>
      <c r="E119" s="128"/>
      <c r="F119" s="128"/>
      <c r="G119" s="46"/>
      <c r="H119" s="55"/>
      <c r="I119" s="55"/>
      <c r="J119" s="58"/>
    </row>
    <row r="120" spans="2:10">
      <c r="B120" s="55"/>
      <c r="C120" s="55"/>
      <c r="D120" s="55"/>
      <c r="E120" s="128"/>
      <c r="F120" s="128"/>
      <c r="G120" s="46"/>
      <c r="H120" s="55"/>
      <c r="I120" s="55"/>
      <c r="J120" s="58"/>
    </row>
    <row r="121" spans="2:10" ht="49.35" customHeight="1">
      <c r="B121" s="354" t="s">
        <v>314</v>
      </c>
      <c r="C121" s="358"/>
      <c r="D121" s="50"/>
      <c r="E121" s="41"/>
      <c r="F121" s="41"/>
      <c r="G121" s="42"/>
      <c r="H121" s="41"/>
      <c r="I121" s="41"/>
      <c r="J121" s="41"/>
    </row>
    <row r="122" spans="2:10" ht="25.35" customHeight="1">
      <c r="B122" s="26" t="s">
        <v>29</v>
      </c>
      <c r="C122" s="26"/>
      <c r="D122" s="26"/>
      <c r="E122" s="28" t="s">
        <v>0</v>
      </c>
      <c r="F122" s="732" t="s">
        <v>79</v>
      </c>
      <c r="G122" s="733"/>
      <c r="H122" s="31" t="s">
        <v>323</v>
      </c>
      <c r="I122" s="722" t="s">
        <v>115</v>
      </c>
      <c r="J122" s="723"/>
    </row>
    <row r="123" spans="2:10">
      <c r="B123" s="55"/>
      <c r="C123" s="55"/>
      <c r="D123" s="55"/>
      <c r="E123" s="46"/>
      <c r="F123" s="509" t="s">
        <v>118</v>
      </c>
      <c r="G123" s="509" t="s">
        <v>175</v>
      </c>
      <c r="H123" s="46"/>
      <c r="I123" s="699" t="s">
        <v>219</v>
      </c>
      <c r="J123" s="699"/>
    </row>
    <row r="124" spans="2:10">
      <c r="B124" s="55"/>
      <c r="C124" s="55"/>
      <c r="D124" s="55"/>
      <c r="E124" s="16" t="s">
        <v>2</v>
      </c>
      <c r="F124" s="478" t="s">
        <v>73</v>
      </c>
      <c r="G124" s="478" t="s">
        <v>176</v>
      </c>
      <c r="H124" s="477">
        <f>ROUNDUP((('UK-R-Side Tables'!G124)*USD_per_GBP)*(1-UK_VAT),-1)</f>
        <v>2140</v>
      </c>
      <c r="I124" s="477">
        <f>ROUNDUP((('UK-R-Side Tables'!H124)*USD_per_GBP)*(1-UK_VAT),-1)</f>
        <v>2420</v>
      </c>
      <c r="J124" s="400"/>
    </row>
    <row r="125" spans="2:10">
      <c r="B125" s="55"/>
      <c r="C125" s="55"/>
      <c r="D125" s="55"/>
      <c r="E125" s="16" t="s">
        <v>3</v>
      </c>
      <c r="F125" s="478" t="s">
        <v>74</v>
      </c>
      <c r="G125" s="478" t="s">
        <v>177</v>
      </c>
      <c r="H125" s="477">
        <f>ROUNDUP((('UK-R-Side Tables'!G125)*USD_per_GBP)*(1-UK_VAT),-1)</f>
        <v>2480</v>
      </c>
      <c r="I125" s="477">
        <f>ROUNDUP((('UK-R-Side Tables'!H125)*USD_per_GBP)*(1-UK_VAT),-1)</f>
        <v>2690</v>
      </c>
      <c r="J125" s="400"/>
    </row>
    <row r="126" spans="2:10">
      <c r="B126" s="55"/>
      <c r="C126" s="55"/>
      <c r="D126" s="55"/>
      <c r="E126" s="16" t="s">
        <v>4</v>
      </c>
      <c r="F126" s="478" t="s">
        <v>75</v>
      </c>
      <c r="G126" s="478" t="s">
        <v>178</v>
      </c>
      <c r="H126" s="477">
        <f>ROUNDUP((('UK-R-Side Tables'!G126)*USD_per_GBP)*(1-UK_VAT),-1)</f>
        <v>2690</v>
      </c>
      <c r="I126" s="477">
        <f>ROUNDUP((('UK-R-Side Tables'!H126)*USD_per_GBP)*(1-UK_VAT),-1)</f>
        <v>3220</v>
      </c>
      <c r="J126" s="400"/>
    </row>
    <row r="127" spans="2:10">
      <c r="B127" s="55"/>
      <c r="C127" s="55"/>
      <c r="D127" s="55"/>
      <c r="E127" s="46"/>
      <c r="F127" s="46"/>
      <c r="G127" s="46"/>
      <c r="H127" s="55"/>
      <c r="I127" s="55"/>
      <c r="J127" s="55"/>
    </row>
    <row r="128" spans="2:10">
      <c r="B128" s="55"/>
      <c r="C128" s="55"/>
      <c r="D128" s="55"/>
      <c r="E128" s="193" t="s">
        <v>22</v>
      </c>
      <c r="F128" s="193"/>
      <c r="G128" s="46"/>
      <c r="H128" s="56"/>
      <c r="I128" s="56"/>
      <c r="J128" s="257"/>
    </row>
    <row r="129" spans="2:10">
      <c r="B129" s="55"/>
      <c r="C129" s="55"/>
      <c r="D129" s="55"/>
      <c r="E129" s="114"/>
      <c r="F129" s="114"/>
      <c r="G129" s="46"/>
      <c r="H129" s="55"/>
      <c r="I129" s="55"/>
      <c r="J129" s="55"/>
    </row>
    <row r="130" spans="2:10">
      <c r="B130" s="55"/>
      <c r="C130" s="55"/>
      <c r="D130" s="55"/>
      <c r="J130" s="55"/>
    </row>
    <row r="131" spans="2:10">
      <c r="B131" s="55"/>
      <c r="C131" s="55"/>
      <c r="D131" s="55"/>
      <c r="E131" s="82" t="s">
        <v>21</v>
      </c>
      <c r="F131" s="82"/>
      <c r="G131" s="185"/>
      <c r="H131" s="188"/>
      <c r="I131" s="481">
        <f>ROUNDUP((('UK-R-Side Tables'!H131)*USD_per_GBP)*(1-UK_VAT),-1)</f>
        <v>610</v>
      </c>
      <c r="J131" s="58"/>
    </row>
    <row r="132" spans="2:10">
      <c r="B132" s="55"/>
      <c r="C132" s="55"/>
      <c r="D132" s="55"/>
      <c r="E132" s="114"/>
      <c r="F132" s="114"/>
      <c r="G132" s="46"/>
      <c r="H132" s="55"/>
      <c r="I132" s="55"/>
      <c r="J132" s="58"/>
    </row>
    <row r="133" spans="2:10">
      <c r="B133" s="55"/>
      <c r="C133" s="55"/>
      <c r="D133" s="55"/>
      <c r="E133" s="128"/>
      <c r="F133" s="128"/>
      <c r="G133" s="46"/>
      <c r="H133" s="55"/>
      <c r="I133" s="55"/>
      <c r="J133" s="58"/>
    </row>
    <row r="134" spans="2:10">
      <c r="B134" s="55"/>
      <c r="C134" s="55"/>
      <c r="D134" s="55"/>
      <c r="E134" s="128"/>
      <c r="F134" s="128"/>
      <c r="G134" s="46"/>
      <c r="H134" s="55"/>
      <c r="I134" s="55"/>
      <c r="J134" s="58"/>
    </row>
    <row r="135" spans="2:10" ht="25.35" customHeight="1">
      <c r="B135" s="26" t="s">
        <v>15</v>
      </c>
      <c r="C135" s="26"/>
      <c r="D135" s="26"/>
      <c r="E135" s="28" t="s">
        <v>0</v>
      </c>
      <c r="F135" s="732" t="s">
        <v>79</v>
      </c>
      <c r="G135" s="733"/>
      <c r="H135" s="31" t="s">
        <v>323</v>
      </c>
      <c r="I135" s="722" t="s">
        <v>115</v>
      </c>
      <c r="J135" s="723"/>
    </row>
    <row r="136" spans="2:10">
      <c r="B136" s="55"/>
      <c r="C136" s="55"/>
      <c r="D136" s="55"/>
      <c r="F136" s="509" t="s">
        <v>118</v>
      </c>
      <c r="G136" s="509" t="s">
        <v>175</v>
      </c>
      <c r="I136" s="699" t="s">
        <v>219</v>
      </c>
      <c r="J136" s="699"/>
    </row>
    <row r="137" spans="2:10">
      <c r="B137" s="55"/>
      <c r="C137" s="55"/>
      <c r="D137" s="55"/>
      <c r="E137" s="16" t="s">
        <v>2</v>
      </c>
      <c r="F137" s="478" t="s">
        <v>70</v>
      </c>
      <c r="G137" s="478" t="s">
        <v>180</v>
      </c>
      <c r="H137" s="477">
        <f>ROUNDUP((('UK-R-Side Tables'!G137)*USD_per_GBP)*(1-UK_VAT),-1)</f>
        <v>2350</v>
      </c>
      <c r="I137" s="477">
        <f>ROUNDUP((('UK-R-Side Tables'!H137)*USD_per_GBP)*(1-UK_VAT),-1)</f>
        <v>2790</v>
      </c>
      <c r="J137" s="400"/>
    </row>
    <row r="138" spans="2:10">
      <c r="B138" s="55"/>
      <c r="C138" s="55"/>
      <c r="D138" s="55"/>
      <c r="E138" s="16" t="s">
        <v>3</v>
      </c>
      <c r="F138" s="478" t="s">
        <v>71</v>
      </c>
      <c r="G138" s="478" t="s">
        <v>182</v>
      </c>
      <c r="H138" s="477">
        <f>ROUNDUP((('UK-R-Side Tables'!G138)*USD_per_GBP)*(1-UK_VAT),-1)</f>
        <v>2590</v>
      </c>
      <c r="I138" s="477">
        <f>ROUNDUP((('UK-R-Side Tables'!H138)*USD_per_GBP)*(1-UK_VAT),-1)</f>
        <v>3220</v>
      </c>
      <c r="J138" s="400"/>
    </row>
    <row r="139" spans="2:10">
      <c r="B139" s="55"/>
      <c r="C139" s="55"/>
      <c r="D139" s="55"/>
      <c r="E139" s="16" t="s">
        <v>4</v>
      </c>
      <c r="F139" s="478" t="s">
        <v>72</v>
      </c>
      <c r="G139" s="479" t="s">
        <v>183</v>
      </c>
      <c r="H139" s="477">
        <f>ROUNDUP((('UK-R-Side Tables'!G139)*USD_per_GBP)*(1-UK_VAT),-1)</f>
        <v>3150</v>
      </c>
      <c r="I139" s="477">
        <f>ROUNDUP((('UK-R-Side Tables'!H139)*USD_per_GBP)*(1-UK_VAT),-1)</f>
        <v>3950</v>
      </c>
      <c r="J139" s="400"/>
    </row>
    <row r="140" spans="2:10">
      <c r="B140" s="55"/>
      <c r="C140" s="55"/>
      <c r="D140" s="55"/>
      <c r="E140" s="46"/>
      <c r="F140" s="46"/>
      <c r="G140" s="46"/>
      <c r="H140" s="45"/>
      <c r="I140" s="45"/>
      <c r="J140" s="55"/>
    </row>
    <row r="141" spans="2:10">
      <c r="B141" s="55"/>
      <c r="C141" s="55"/>
      <c r="D141" s="55"/>
      <c r="E141" s="55"/>
      <c r="F141" s="55"/>
      <c r="G141" s="46"/>
      <c r="H141" s="56"/>
      <c r="I141" s="56"/>
      <c r="J141" s="257"/>
    </row>
    <row r="142" spans="2:10">
      <c r="B142" s="55"/>
      <c r="C142" s="55"/>
      <c r="D142" s="55"/>
      <c r="E142" s="193" t="s">
        <v>22</v>
      </c>
      <c r="F142" s="193"/>
      <c r="G142" s="46"/>
      <c r="H142" s="56"/>
      <c r="I142" s="56"/>
      <c r="J142" s="55"/>
    </row>
    <row r="143" spans="2:10">
      <c r="B143" s="55"/>
      <c r="C143" s="55"/>
      <c r="D143" s="55"/>
      <c r="E143" s="114"/>
      <c r="F143" s="114"/>
      <c r="G143" s="46"/>
      <c r="H143" s="55"/>
      <c r="I143" s="55"/>
      <c r="J143" s="55"/>
    </row>
    <row r="144" spans="2:10">
      <c r="B144" s="55"/>
      <c r="C144" s="55"/>
      <c r="D144" s="55"/>
      <c r="J144" s="58"/>
    </row>
    <row r="145" spans="2:10">
      <c r="E145" s="82" t="s">
        <v>21</v>
      </c>
      <c r="F145" s="82"/>
      <c r="G145" s="185"/>
      <c r="H145" s="188"/>
      <c r="I145" s="481">
        <f>ROUNDUP((('UK-R-Side Tables'!H145)*USD_per_GBP)*(1-UK_VAT),-1)</f>
        <v>610</v>
      </c>
    </row>
    <row r="146" spans="2:10">
      <c r="E146" s="114"/>
      <c r="F146" s="114"/>
      <c r="G146" s="46"/>
      <c r="H146" s="55"/>
      <c r="I146" s="55"/>
    </row>
    <row r="147" spans="2:10">
      <c r="E147" s="128"/>
      <c r="F147" s="128"/>
      <c r="G147" s="46"/>
      <c r="H147" s="55"/>
      <c r="I147" s="55"/>
    </row>
    <row r="148" spans="2:10">
      <c r="E148" s="128"/>
      <c r="F148" s="128"/>
      <c r="G148" s="46"/>
      <c r="H148" s="55"/>
      <c r="I148" s="55"/>
    </row>
    <row r="149" spans="2:10">
      <c r="E149" s="128"/>
      <c r="F149" s="128"/>
      <c r="G149" s="46"/>
      <c r="H149" s="55"/>
      <c r="I149" s="55"/>
    </row>
    <row r="150" spans="2:10" ht="49.35" customHeight="1">
      <c r="B150" s="25" t="s">
        <v>210</v>
      </c>
      <c r="C150" s="358"/>
      <c r="D150" s="50"/>
      <c r="E150" s="41"/>
      <c r="F150" s="41"/>
      <c r="G150" s="42"/>
      <c r="H150" s="41"/>
      <c r="I150" s="41"/>
      <c r="J150" s="41"/>
    </row>
    <row r="151" spans="2:10" ht="25.35" customHeight="1">
      <c r="B151" s="26" t="s">
        <v>29</v>
      </c>
      <c r="C151" s="26"/>
      <c r="D151" s="26"/>
      <c r="E151" s="28" t="s">
        <v>0</v>
      </c>
      <c r="F151" s="732" t="s">
        <v>79</v>
      </c>
      <c r="G151" s="733"/>
      <c r="H151" s="28" t="s">
        <v>341</v>
      </c>
      <c r="I151" s="360" t="s">
        <v>188</v>
      </c>
      <c r="J151" s="38"/>
    </row>
    <row r="152" spans="2:10">
      <c r="E152" s="16"/>
      <c r="F152" s="509" t="s">
        <v>118</v>
      </c>
      <c r="G152" s="509" t="s">
        <v>175</v>
      </c>
      <c r="H152" s="16"/>
      <c r="I152" s="53"/>
      <c r="J152" s="16"/>
    </row>
    <row r="153" spans="2:10">
      <c r="E153" s="16" t="s">
        <v>2</v>
      </c>
      <c r="F153" s="478" t="s">
        <v>73</v>
      </c>
      <c r="G153" s="478" t="s">
        <v>176</v>
      </c>
      <c r="H153" s="477">
        <f>ROUNDUP((('UK-R-Side Tables'!G153)*USD_per_GBP)*(1-UK_VAT),-1)</f>
        <v>870</v>
      </c>
      <c r="I153" s="477">
        <f>ROUNDUP((('UK-R-Side Tables'!H153)*USD_per_GBP)*(1-UK_VAT),-1)</f>
        <v>1290</v>
      </c>
      <c r="J153" s="18"/>
    </row>
    <row r="154" spans="2:10">
      <c r="E154" s="16" t="s">
        <v>3</v>
      </c>
      <c r="F154" s="478" t="s">
        <v>74</v>
      </c>
      <c r="G154" s="478" t="s">
        <v>177</v>
      </c>
      <c r="H154" s="477">
        <f>ROUNDUP((('UK-R-Side Tables'!G154)*USD_per_GBP)*(1-UK_VAT),-1)</f>
        <v>1350</v>
      </c>
      <c r="I154" s="477">
        <f>ROUNDUP((('UK-R-Side Tables'!H154)*USD_per_GBP)*(1-UK_VAT),-1)</f>
        <v>2010</v>
      </c>
      <c r="J154" s="18"/>
    </row>
    <row r="155" spans="2:10">
      <c r="E155" s="16" t="s">
        <v>4</v>
      </c>
      <c r="F155" s="478" t="s">
        <v>75</v>
      </c>
      <c r="G155" s="478" t="s">
        <v>178</v>
      </c>
      <c r="H155" s="477">
        <f>ROUNDUP((('UK-R-Side Tables'!G155)*USD_per_GBP)*(1-UK_VAT),-1)</f>
        <v>1930</v>
      </c>
      <c r="I155" s="477">
        <f>ROUNDUP((('UK-R-Side Tables'!H155)*USD_per_GBP)*(1-UK_VAT),-1)</f>
        <v>2890</v>
      </c>
      <c r="J155" s="18"/>
    </row>
    <row r="156" spans="2:10">
      <c r="E156" s="16"/>
      <c r="F156" s="16"/>
    </row>
    <row r="157" spans="2:10">
      <c r="G157" s="16"/>
      <c r="H157" s="20"/>
      <c r="I157" s="20"/>
      <c r="J157" s="44"/>
    </row>
    <row r="158" spans="2:10">
      <c r="E158" s="193" t="s">
        <v>22</v>
      </c>
      <c r="F158" s="193"/>
    </row>
    <row r="159" spans="2:10">
      <c r="E159" s="114"/>
      <c r="F159" s="114"/>
    </row>
    <row r="160" spans="2:10">
      <c r="J160" s="45"/>
    </row>
    <row r="161" spans="2:10">
      <c r="E161" s="82" t="s">
        <v>14</v>
      </c>
      <c r="F161" s="82"/>
      <c r="G161" s="164"/>
      <c r="H161" s="79"/>
      <c r="I161" s="481">
        <f>ROUNDUP((('UK-R-Side Tables'!H161)*USD_per_GBP)*(1-UK_VAT),-1)</f>
        <v>390</v>
      </c>
    </row>
    <row r="162" spans="2:10">
      <c r="E162" s="114"/>
      <c r="F162" s="114"/>
    </row>
    <row r="163" spans="2:10">
      <c r="E163" s="128"/>
      <c r="F163" s="128"/>
    </row>
    <row r="164" spans="2:10" s="51" customFormat="1" ht="25.35" customHeight="1">
      <c r="B164" s="32" t="s">
        <v>15</v>
      </c>
      <c r="C164" s="32"/>
      <c r="D164" s="32"/>
      <c r="E164" s="33" t="s">
        <v>0</v>
      </c>
      <c r="F164" s="732" t="s">
        <v>79</v>
      </c>
      <c r="G164" s="733"/>
      <c r="H164" s="33" t="s">
        <v>341</v>
      </c>
      <c r="I164" s="361" t="s">
        <v>188</v>
      </c>
      <c r="J164" s="38"/>
    </row>
    <row r="165" spans="2:10">
      <c r="E165" s="16"/>
      <c r="F165" s="509" t="s">
        <v>118</v>
      </c>
      <c r="G165" s="509" t="s">
        <v>175</v>
      </c>
      <c r="H165" s="16"/>
      <c r="I165" s="53"/>
      <c r="J165" s="16"/>
    </row>
    <row r="166" spans="2:10">
      <c r="E166" s="16" t="s">
        <v>2</v>
      </c>
      <c r="F166" s="478" t="s">
        <v>70</v>
      </c>
      <c r="G166" s="478" t="s">
        <v>180</v>
      </c>
      <c r="H166" s="477">
        <f>ROUNDUP((('UK-R-Side Tables'!G167)*USD_per_GBP)*(1-UK_VAT),-1)</f>
        <v>970</v>
      </c>
      <c r="I166" s="477">
        <f>ROUNDUP((('UK-R-Side Tables'!H167)*USD_per_GBP)*(1-UK_VAT),-1)</f>
        <v>1460</v>
      </c>
      <c r="J166" s="18"/>
    </row>
    <row r="167" spans="2:10">
      <c r="E167" s="16" t="s">
        <v>3</v>
      </c>
      <c r="F167" s="478" t="s">
        <v>71</v>
      </c>
      <c r="G167" s="478" t="s">
        <v>182</v>
      </c>
      <c r="H167" s="477">
        <f>ROUNDUP((('UK-R-Side Tables'!G168)*USD_per_GBP)*(1-UK_VAT),-1)</f>
        <v>1520</v>
      </c>
      <c r="I167" s="477">
        <f>ROUNDUP((('UK-R-Side Tables'!H168)*USD_per_GBP)*(1-UK_VAT),-1)</f>
        <v>2270</v>
      </c>
      <c r="J167" s="18"/>
    </row>
    <row r="168" spans="2:10">
      <c r="E168" s="16" t="s">
        <v>4</v>
      </c>
      <c r="F168" s="478" t="s">
        <v>72</v>
      </c>
      <c r="G168" s="479" t="s">
        <v>183</v>
      </c>
      <c r="H168" s="477">
        <f>ROUNDUP((('UK-R-Side Tables'!G169)*USD_per_GBP)*(1-UK_VAT),-1)</f>
        <v>2180</v>
      </c>
      <c r="I168" s="477">
        <f>ROUNDUP((('UK-R-Side Tables'!H169)*USD_per_GBP)*(1-UK_VAT),-1)</f>
        <v>3290</v>
      </c>
      <c r="J168" s="18"/>
    </row>
    <row r="169" spans="2:10">
      <c r="E169" s="16"/>
      <c r="F169" s="16"/>
    </row>
    <row r="170" spans="2:10">
      <c r="E170" s="193" t="s">
        <v>22</v>
      </c>
      <c r="F170" s="193"/>
      <c r="G170" s="16"/>
      <c r="H170" s="20"/>
      <c r="I170" s="20"/>
      <c r="J170" s="44"/>
    </row>
    <row r="171" spans="2:10">
      <c r="E171" s="114"/>
      <c r="F171" s="114"/>
    </row>
    <row r="173" spans="2:10">
      <c r="E173" s="82" t="s">
        <v>14</v>
      </c>
      <c r="F173" s="82"/>
      <c r="G173" s="164"/>
      <c r="H173" s="79"/>
      <c r="I173" s="481">
        <f>ROUNDUP((('UK-R-Side Tables'!H174)*USD_per_GBP)*(1-UK_VAT),-1)</f>
        <v>390</v>
      </c>
      <c r="J173" s="45"/>
    </row>
    <row r="174" spans="2:10">
      <c r="E174" s="114"/>
      <c r="F174" s="114"/>
      <c r="J174" s="45"/>
    </row>
    <row r="175" spans="2:10">
      <c r="E175" s="128"/>
      <c r="F175" s="128"/>
      <c r="J175" s="45"/>
    </row>
    <row r="176" spans="2:10" ht="49.35" customHeight="1">
      <c r="B176" s="25" t="s">
        <v>236</v>
      </c>
      <c r="C176" s="50"/>
      <c r="D176" s="50"/>
      <c r="E176" s="41"/>
      <c r="F176" s="41"/>
      <c r="G176" s="42"/>
      <c r="H176" s="41"/>
      <c r="I176" s="41"/>
      <c r="J176" s="41"/>
    </row>
    <row r="177" spans="2:10" s="51" customFormat="1" ht="25.35" customHeight="1">
      <c r="B177" s="32" t="s">
        <v>237</v>
      </c>
      <c r="C177" s="32"/>
      <c r="D177" s="32"/>
      <c r="E177" s="33" t="s">
        <v>0</v>
      </c>
      <c r="F177" s="720" t="s">
        <v>79</v>
      </c>
      <c r="G177" s="721"/>
      <c r="H177" s="33" t="s">
        <v>341</v>
      </c>
      <c r="I177" s="361" t="s">
        <v>188</v>
      </c>
      <c r="J177" s="38"/>
    </row>
    <row r="178" spans="2:10">
      <c r="C178" s="223"/>
      <c r="E178" s="16"/>
      <c r="F178" s="509" t="s">
        <v>119</v>
      </c>
      <c r="G178" s="515" t="s">
        <v>131</v>
      </c>
      <c r="H178" s="45"/>
      <c r="I178" s="65"/>
      <c r="J178" s="16"/>
    </row>
    <row r="179" spans="2:10">
      <c r="E179" s="16" t="s">
        <v>2</v>
      </c>
      <c r="F179" s="514" t="s">
        <v>240</v>
      </c>
      <c r="G179" s="514" t="s">
        <v>243</v>
      </c>
      <c r="H179" s="477">
        <f>ROUNDUP((('UK-R-Side Tables'!G181)*USD_per_GBP)*(1-UK_VAT),-1)</f>
        <v>3600</v>
      </c>
      <c r="I179" s="477">
        <f>ROUNDUP((('UK-R-Side Tables'!H181)*USD_per_GBP)*(1-UK_VAT),-1)</f>
        <v>5390</v>
      </c>
      <c r="J179" s="18"/>
    </row>
    <row r="180" spans="2:10">
      <c r="E180" s="16" t="s">
        <v>3</v>
      </c>
      <c r="F180" s="514" t="s">
        <v>241</v>
      </c>
      <c r="G180" s="514" t="s">
        <v>244</v>
      </c>
      <c r="H180" s="394"/>
      <c r="I180" s="425"/>
      <c r="J180" s="18"/>
    </row>
    <row r="181" spans="2:10">
      <c r="E181" s="16" t="s">
        <v>4</v>
      </c>
      <c r="F181" s="514" t="s">
        <v>242</v>
      </c>
      <c r="G181" s="514" t="s">
        <v>245</v>
      </c>
      <c r="H181" s="394"/>
      <c r="I181" s="425"/>
      <c r="J181" s="18"/>
    </row>
    <row r="182" spans="2:10">
      <c r="E182" s="16"/>
      <c r="F182" s="16"/>
    </row>
    <row r="183" spans="2:10">
      <c r="G183" s="16"/>
      <c r="H183" s="20"/>
      <c r="I183" s="20"/>
      <c r="J183" s="44"/>
    </row>
    <row r="184" spans="2:10">
      <c r="E184" s="193" t="s">
        <v>22</v>
      </c>
      <c r="F184" s="193"/>
    </row>
    <row r="185" spans="2:10">
      <c r="E185" s="114"/>
      <c r="F185" s="114"/>
      <c r="G185" s="114"/>
    </row>
    <row r="186" spans="2:10">
      <c r="J186" s="45"/>
    </row>
    <row r="187" spans="2:10">
      <c r="E187" s="82" t="s">
        <v>14</v>
      </c>
      <c r="F187" s="82"/>
      <c r="G187" s="164"/>
      <c r="H187" s="79"/>
      <c r="I187" s="481">
        <f>ROUNDUP((('UK-R-Side Tables'!H189)*USD_per_GBP)*(1-UK_VAT),-1)</f>
        <v>900</v>
      </c>
    </row>
    <row r="188" spans="2:10">
      <c r="E188" s="114"/>
      <c r="F188" s="114"/>
    </row>
    <row r="189" spans="2:10" ht="49.35" customHeight="1">
      <c r="B189" s="25" t="s">
        <v>211</v>
      </c>
      <c r="C189" s="50"/>
      <c r="D189" s="50"/>
      <c r="E189" s="41"/>
      <c r="F189" s="41"/>
      <c r="G189" s="42"/>
      <c r="H189" s="41"/>
      <c r="I189" s="41"/>
      <c r="J189" s="366"/>
    </row>
    <row r="190" spans="2:10" s="51" customFormat="1" ht="52.5" customHeight="1">
      <c r="B190" s="32" t="s">
        <v>15</v>
      </c>
      <c r="C190" s="32"/>
      <c r="D190" s="32"/>
      <c r="E190" s="33" t="s">
        <v>0</v>
      </c>
      <c r="F190" s="720" t="s">
        <v>94</v>
      </c>
      <c r="G190" s="721"/>
      <c r="H190" s="34" t="s">
        <v>192</v>
      </c>
      <c r="I190" s="34" t="s">
        <v>558</v>
      </c>
      <c r="J190" s="35" t="s">
        <v>439</v>
      </c>
    </row>
    <row r="191" spans="2:10">
      <c r="B191" s="55"/>
      <c r="C191" s="55"/>
      <c r="D191" s="55"/>
      <c r="E191" s="48"/>
      <c r="F191" s="509" t="s">
        <v>119</v>
      </c>
      <c r="G191" s="509" t="s">
        <v>131</v>
      </c>
      <c r="H191" s="48"/>
      <c r="I191" s="220"/>
      <c r="J191" s="220" t="s">
        <v>219</v>
      </c>
    </row>
    <row r="192" spans="2:10">
      <c r="B192" s="55"/>
      <c r="C192" s="55"/>
      <c r="D192" s="55"/>
      <c r="E192" s="48" t="s">
        <v>2</v>
      </c>
      <c r="F192" s="479" t="s">
        <v>288</v>
      </c>
      <c r="G192" s="479" t="s">
        <v>295</v>
      </c>
      <c r="H192" s="477">
        <f>ROUNDUP((('UK-R-Side Tables'!G193)*USD_per_GBP)*(1-UK_VAT),-1)</f>
        <v>700</v>
      </c>
      <c r="I192" s="477">
        <f>ROUNDUP((('UK-R-Side Tables'!H193)*USD_per_GBP)*(1-UK_VAT),-1)</f>
        <v>1110</v>
      </c>
      <c r="J192" s="477">
        <f>ROUNDUP((('UK-R-Side Tables'!I193)*USD_per_GBP)*(1-UK_VAT),-1)</f>
        <v>1380</v>
      </c>
    </row>
    <row r="193" spans="2:10">
      <c r="B193" s="55"/>
      <c r="C193" s="55"/>
      <c r="D193" s="55"/>
      <c r="E193" s="48" t="s">
        <v>3</v>
      </c>
      <c r="F193" s="479" t="s">
        <v>289</v>
      </c>
      <c r="G193" s="479" t="s">
        <v>296</v>
      </c>
      <c r="H193" s="477">
        <f>ROUNDUP((('UK-R-Side Tables'!G194)*USD_per_GBP)*(1-UK_VAT),-1)</f>
        <v>810</v>
      </c>
      <c r="I193" s="477">
        <f>ROUNDUP((('UK-R-Side Tables'!H194)*USD_per_GBP)*(1-UK_VAT),-1)</f>
        <v>1200</v>
      </c>
      <c r="J193" s="477">
        <f>ROUNDUP((('UK-R-Side Tables'!I194)*USD_per_GBP)*(1-UK_VAT),-1)</f>
        <v>1480</v>
      </c>
    </row>
    <row r="194" spans="2:10">
      <c r="B194" s="55"/>
      <c r="C194" s="55"/>
      <c r="D194" s="55"/>
      <c r="E194" s="48" t="s">
        <v>4</v>
      </c>
      <c r="F194" s="479" t="s">
        <v>290</v>
      </c>
      <c r="G194" s="479" t="s">
        <v>297</v>
      </c>
      <c r="H194" s="477">
        <f>ROUNDUP((('UK-R-Side Tables'!G195)*USD_per_GBP)*(1-UK_VAT),-1)</f>
        <v>910</v>
      </c>
      <c r="I194" s="477">
        <f>ROUNDUP((('UK-R-Side Tables'!H195)*USD_per_GBP)*(1-UK_VAT),-1)</f>
        <v>1300</v>
      </c>
      <c r="J194" s="477">
        <f>ROUNDUP((('UK-R-Side Tables'!I195)*USD_per_GBP)*(1-UK_VAT),-1)</f>
        <v>1620</v>
      </c>
    </row>
    <row r="195" spans="2:10">
      <c r="B195" s="55"/>
      <c r="C195" s="55"/>
      <c r="D195" s="55"/>
      <c r="E195" s="48"/>
      <c r="F195" s="48"/>
      <c r="G195" s="48"/>
      <c r="H195" s="65"/>
      <c r="I195" s="65"/>
      <c r="J195" s="60"/>
    </row>
    <row r="196" spans="2:10">
      <c r="B196" s="55"/>
      <c r="C196" s="55"/>
      <c r="D196" s="55"/>
      <c r="E196" s="48"/>
      <c r="F196" s="48"/>
      <c r="G196" s="48"/>
      <c r="H196" s="60"/>
      <c r="I196" s="60"/>
      <c r="J196" s="60"/>
    </row>
    <row r="197" spans="2:10">
      <c r="B197" s="55"/>
      <c r="C197" s="55"/>
      <c r="D197" s="55"/>
      <c r="E197" s="193" t="s">
        <v>305</v>
      </c>
      <c r="F197" s="193"/>
      <c r="I197" s="61"/>
      <c r="J197" s="62"/>
    </row>
    <row r="198" spans="2:10">
      <c r="B198" s="55"/>
      <c r="C198" s="55"/>
      <c r="D198" s="55"/>
      <c r="E198" s="63"/>
      <c r="F198" s="63"/>
      <c r="G198" s="48"/>
      <c r="H198" s="60"/>
      <c r="I198" s="60"/>
      <c r="J198" s="60"/>
    </row>
    <row r="199" spans="2:10">
      <c r="B199" s="55"/>
      <c r="C199" s="55"/>
      <c r="D199" s="55"/>
      <c r="E199" s="82" t="s">
        <v>634</v>
      </c>
      <c r="F199" s="82"/>
      <c r="G199" s="164"/>
      <c r="H199" s="79"/>
      <c r="I199" s="481">
        <f>ROUNDUP((('UK-R-Side Tables'!H200)*USD_per_GBP)*(1-UK_VAT),-1)</f>
        <v>680</v>
      </c>
      <c r="J199" s="60"/>
    </row>
    <row r="200" spans="2:10">
      <c r="B200" s="55"/>
      <c r="C200" s="55"/>
      <c r="D200" s="55"/>
      <c r="E200" s="23"/>
      <c r="F200" s="23"/>
      <c r="I200" s="477"/>
      <c r="J200" s="60"/>
    </row>
    <row r="201" spans="2:10">
      <c r="B201" s="55"/>
      <c r="C201" s="55"/>
      <c r="D201" s="55"/>
      <c r="E201" s="82" t="s">
        <v>716</v>
      </c>
      <c r="F201" s="82"/>
      <c r="G201" s="164"/>
      <c r="H201" s="79"/>
      <c r="I201" s="481">
        <f>ROUNDUP((('UK-R-Side Tables'!H202)*USD_per_GBP)*(1-UK_VAT),-1)</f>
        <v>680</v>
      </c>
      <c r="J201" s="60"/>
    </row>
    <row r="202" spans="2:10">
      <c r="B202" s="55"/>
      <c r="C202" s="55"/>
      <c r="D202" s="55"/>
      <c r="E202" s="23"/>
      <c r="F202" s="23"/>
      <c r="I202" s="45"/>
      <c r="J202" s="60"/>
    </row>
    <row r="203" spans="2:10">
      <c r="B203" s="55"/>
      <c r="C203" s="55"/>
      <c r="D203" s="55"/>
      <c r="E203" s="179" t="s">
        <v>14</v>
      </c>
      <c r="F203" s="179"/>
      <c r="G203" s="180"/>
      <c r="H203" s="179"/>
      <c r="I203" s="259">
        <f>ROUNDUP((('UK-R-Side Tables'!H204)*USD_per_GBP)*(1-UK_VAT),-1)</f>
        <v>280</v>
      </c>
      <c r="J203" s="60"/>
    </row>
    <row r="204" spans="2:10">
      <c r="B204" s="55"/>
      <c r="C204" s="55"/>
      <c r="D204" s="55"/>
      <c r="E204" s="60"/>
      <c r="F204" s="60"/>
      <c r="G204" s="48"/>
      <c r="H204" s="60"/>
      <c r="I204" s="60"/>
      <c r="J204" s="60"/>
    </row>
    <row r="205" spans="2:10" ht="37.5">
      <c r="B205" s="25" t="s">
        <v>212</v>
      </c>
      <c r="C205" s="50"/>
      <c r="D205" s="50"/>
      <c r="E205" s="41"/>
      <c r="F205" s="41"/>
      <c r="G205" s="42"/>
      <c r="H205" s="41"/>
      <c r="I205" s="41"/>
      <c r="J205" s="366"/>
    </row>
    <row r="206" spans="2:10" ht="24" customHeight="1">
      <c r="B206" s="32" t="s">
        <v>15</v>
      </c>
      <c r="C206" s="32"/>
      <c r="D206" s="32"/>
      <c r="E206" s="33" t="s">
        <v>0</v>
      </c>
      <c r="F206" s="732" t="s">
        <v>94</v>
      </c>
      <c r="G206" s="733"/>
      <c r="H206" s="34" t="s">
        <v>192</v>
      </c>
      <c r="I206" s="33" t="s">
        <v>39</v>
      </c>
      <c r="J206" s="35" t="s">
        <v>439</v>
      </c>
    </row>
    <row r="207" spans="2:10">
      <c r="B207" s="55"/>
      <c r="C207" s="55"/>
      <c r="D207" s="55"/>
      <c r="E207" s="48"/>
      <c r="F207" s="509" t="s">
        <v>119</v>
      </c>
      <c r="G207" s="513" t="s">
        <v>293</v>
      </c>
      <c r="H207" s="48"/>
      <c r="J207" s="220" t="s">
        <v>219</v>
      </c>
    </row>
    <row r="208" spans="2:10">
      <c r="B208" s="55"/>
      <c r="C208" s="55"/>
      <c r="D208" s="55"/>
      <c r="E208" s="48"/>
      <c r="F208" s="479" t="s">
        <v>292</v>
      </c>
      <c r="G208" s="512" t="s">
        <v>294</v>
      </c>
      <c r="H208" s="477">
        <f>ROUNDUP((('UK-R-Side Tables'!G208)*USD_per_GBP)*(1-UK_VAT),-1)</f>
        <v>1050</v>
      </c>
      <c r="I208" s="477">
        <f>ROUNDUP((('UK-R-Side Tables'!H208)*USD_per_GBP)*(1-UK_VAT),-1)</f>
        <v>1490</v>
      </c>
      <c r="J208" s="477">
        <f>ROUNDUP((('UK-R-Side Tables'!I208)*USD_per_GBP)*(1-UK_VAT),-1)</f>
        <v>1840</v>
      </c>
    </row>
    <row r="209" spans="2:10">
      <c r="B209" s="55"/>
      <c r="C209" s="55"/>
      <c r="D209" s="55"/>
      <c r="E209" s="48"/>
      <c r="F209" s="48"/>
      <c r="G209" s="48"/>
      <c r="H209" s="65"/>
      <c r="I209" s="65"/>
      <c r="J209" s="60"/>
    </row>
    <row r="210" spans="2:10">
      <c r="B210" s="55"/>
      <c r="C210" s="55"/>
      <c r="D210" s="55"/>
      <c r="E210" s="48"/>
      <c r="F210" s="48"/>
      <c r="G210" s="48"/>
      <c r="H210" s="60"/>
      <c r="I210" s="60"/>
      <c r="J210" s="60"/>
    </row>
    <row r="211" spans="2:10">
      <c r="B211" s="55"/>
      <c r="C211" s="55"/>
      <c r="D211" s="55"/>
      <c r="E211" s="193" t="s">
        <v>305</v>
      </c>
      <c r="F211" s="193"/>
      <c r="I211" s="61"/>
      <c r="J211" s="60"/>
    </row>
    <row r="212" spans="2:10">
      <c r="B212" s="55"/>
      <c r="C212" s="55"/>
      <c r="D212" s="55"/>
      <c r="E212" s="63"/>
      <c r="F212" s="63"/>
      <c r="G212" s="48"/>
      <c r="H212" s="60"/>
      <c r="I212" s="60"/>
      <c r="J212" s="60"/>
    </row>
    <row r="213" spans="2:10">
      <c r="B213" s="55"/>
      <c r="C213" s="55"/>
      <c r="D213" s="55"/>
      <c r="E213" s="82" t="s">
        <v>634</v>
      </c>
      <c r="F213" s="82"/>
      <c r="G213" s="164"/>
      <c r="H213" s="79"/>
      <c r="I213" s="481">
        <f>ROUNDUP((('UK-R-Side Tables'!H213)*USD_per_GBP)*(1-UK_VAT),-1)</f>
        <v>680</v>
      </c>
      <c r="J213" s="62"/>
    </row>
    <row r="214" spans="2:10">
      <c r="B214" s="55"/>
      <c r="C214" s="55"/>
      <c r="D214" s="55"/>
      <c r="E214" s="63"/>
      <c r="F214" s="63"/>
      <c r="G214" s="48"/>
      <c r="H214" s="60"/>
      <c r="I214" s="60"/>
      <c r="J214" s="60"/>
    </row>
    <row r="215" spans="2:10">
      <c r="B215" s="55"/>
      <c r="C215" s="55"/>
      <c r="D215" s="55"/>
      <c r="E215" s="179" t="s">
        <v>14</v>
      </c>
      <c r="F215" s="179"/>
      <c r="G215" s="180"/>
      <c r="H215" s="179"/>
      <c r="I215" s="259">
        <f>ROUNDUP((('UK-R-Side Tables'!H215)*USD_per_GBP)*(1-UK_VAT),-1)</f>
        <v>280</v>
      </c>
      <c r="J215" s="60"/>
    </row>
    <row r="216" spans="2:10">
      <c r="B216" s="55"/>
      <c r="C216" s="55"/>
      <c r="D216" s="55"/>
      <c r="E216" s="60"/>
      <c r="F216" s="60"/>
      <c r="G216" s="48"/>
      <c r="H216" s="60"/>
      <c r="I216" s="60"/>
      <c r="J216" s="60"/>
    </row>
    <row r="217" spans="2:10" ht="49.35" customHeight="1">
      <c r="B217" s="354" t="s">
        <v>315</v>
      </c>
      <c r="C217" s="358"/>
      <c r="D217" s="50"/>
      <c r="E217" s="41"/>
      <c r="F217" s="41"/>
      <c r="G217" s="42"/>
      <c r="H217" s="41"/>
      <c r="I217" s="41"/>
      <c r="J217" s="41"/>
    </row>
    <row r="218" spans="2:10" s="51" customFormat="1" ht="25.35" customHeight="1">
      <c r="B218" s="32" t="s">
        <v>29</v>
      </c>
      <c r="C218" s="32"/>
      <c r="D218" s="32"/>
      <c r="E218" s="33" t="s">
        <v>0</v>
      </c>
      <c r="F218" s="720" t="s">
        <v>79</v>
      </c>
      <c r="G218" s="721"/>
      <c r="H218" s="33" t="s">
        <v>440</v>
      </c>
      <c r="I218" s="123" t="s">
        <v>442</v>
      </c>
      <c r="J218" s="35"/>
    </row>
    <row r="219" spans="2:10">
      <c r="E219" s="16"/>
      <c r="F219" s="509" t="s">
        <v>118</v>
      </c>
      <c r="G219" s="509" t="s">
        <v>175</v>
      </c>
      <c r="H219" s="16"/>
      <c r="I219" s="53"/>
      <c r="J219" s="16"/>
    </row>
    <row r="220" spans="2:10">
      <c r="E220" s="16" t="s">
        <v>2</v>
      </c>
      <c r="F220" s="478" t="s">
        <v>73</v>
      </c>
      <c r="G220" s="478" t="s">
        <v>176</v>
      </c>
      <c r="H220" s="477">
        <f>ROUNDUP((('UK-R-Side Tables'!G220)*USD_per_GBP)*(1-UK_VAT),-1)</f>
        <v>870</v>
      </c>
      <c r="I220" s="477">
        <f>ROUNDUP((('UK-R-Side Tables'!H220)*USD_per_GBP)*(1-UK_VAT),-1)</f>
        <v>1290</v>
      </c>
      <c r="J220" s="18"/>
    </row>
    <row r="221" spans="2:10">
      <c r="E221" s="16" t="s">
        <v>3</v>
      </c>
      <c r="F221" s="478" t="s">
        <v>74</v>
      </c>
      <c r="G221" s="478" t="s">
        <v>177</v>
      </c>
      <c r="H221" s="477">
        <f>ROUNDUP((('UK-R-Side Tables'!G221)*USD_per_GBP)*(1-UK_VAT),-1)</f>
        <v>1350</v>
      </c>
      <c r="I221" s="477">
        <f>ROUNDUP((('UK-R-Side Tables'!H221)*USD_per_GBP)*(1-UK_VAT),-1)</f>
        <v>2010</v>
      </c>
      <c r="J221" s="18"/>
    </row>
    <row r="222" spans="2:10">
      <c r="E222" s="16" t="s">
        <v>4</v>
      </c>
      <c r="F222" s="478" t="s">
        <v>75</v>
      </c>
      <c r="G222" s="478" t="s">
        <v>178</v>
      </c>
      <c r="H222" s="477">
        <f>ROUNDUP((('UK-R-Side Tables'!G222)*USD_per_GBP)*(1-UK_VAT),-1)</f>
        <v>1930</v>
      </c>
      <c r="I222" s="477">
        <f>ROUNDUP((('UK-R-Side Tables'!H222)*USD_per_GBP)*(1-UK_VAT),-1)</f>
        <v>2890</v>
      </c>
      <c r="J222" s="18"/>
    </row>
    <row r="223" spans="2:10">
      <c r="E223" s="16"/>
      <c r="F223" s="16"/>
      <c r="G223" s="16"/>
      <c r="H223" s="45"/>
      <c r="I223" s="45"/>
      <c r="J223" s="18"/>
    </row>
    <row r="224" spans="2:10">
      <c r="G224" s="16"/>
      <c r="H224" s="20"/>
      <c r="I224" s="20"/>
      <c r="J224" s="44"/>
    </row>
    <row r="225" spans="2:10">
      <c r="E225" s="193" t="s">
        <v>22</v>
      </c>
      <c r="F225" s="193"/>
    </row>
    <row r="226" spans="2:10">
      <c r="E226" s="114"/>
      <c r="F226" s="114"/>
    </row>
    <row r="227" spans="2:10">
      <c r="J227" s="45"/>
    </row>
    <row r="228" spans="2:10">
      <c r="E228" s="82" t="s">
        <v>14</v>
      </c>
      <c r="F228" s="82"/>
      <c r="G228" s="164"/>
      <c r="H228" s="79"/>
      <c r="I228" s="481">
        <f>ROUNDUP((('UK-R-Side Tables'!H228)*USD_per_GBP)*(1-UK_VAT),-1)</f>
        <v>390</v>
      </c>
      <c r="J228" s="45"/>
    </row>
    <row r="229" spans="2:10" ht="72.75" customHeight="1">
      <c r="E229" s="114"/>
      <c r="F229" s="114"/>
      <c r="J229" s="45"/>
    </row>
    <row r="230" spans="2:10" s="51" customFormat="1" ht="25.35" customHeight="1">
      <c r="B230" s="32" t="s">
        <v>15</v>
      </c>
      <c r="C230" s="32"/>
      <c r="D230" s="32"/>
      <c r="E230" s="33" t="s">
        <v>0</v>
      </c>
      <c r="F230" s="720" t="s">
        <v>79</v>
      </c>
      <c r="G230" s="721"/>
      <c r="H230" s="123" t="s">
        <v>440</v>
      </c>
      <c r="I230" s="33" t="s">
        <v>441</v>
      </c>
      <c r="J230" s="38"/>
    </row>
    <row r="231" spans="2:10">
      <c r="E231" s="16"/>
      <c r="F231" s="509" t="s">
        <v>118</v>
      </c>
      <c r="G231" s="509" t="s">
        <v>175</v>
      </c>
      <c r="H231" s="16"/>
      <c r="I231" s="53"/>
      <c r="J231" s="16"/>
    </row>
    <row r="232" spans="2:10">
      <c r="E232" s="16" t="s">
        <v>2</v>
      </c>
      <c r="F232" s="478" t="s">
        <v>70</v>
      </c>
      <c r="G232" s="478" t="s">
        <v>180</v>
      </c>
      <c r="H232" s="477">
        <f>ROUNDUP((('UK-R-Side Tables'!G232)*USD_per_GBP)*(1-UK_VAT),-1)</f>
        <v>970</v>
      </c>
      <c r="I232" s="477">
        <f>ROUNDUP((('UK-R-Side Tables'!H232)*USD_per_GBP)*(1-UK_VAT),-1)</f>
        <v>1460</v>
      </c>
      <c r="J232" s="58"/>
    </row>
    <row r="233" spans="2:10">
      <c r="E233" s="16" t="s">
        <v>3</v>
      </c>
      <c r="F233" s="478" t="s">
        <v>71</v>
      </c>
      <c r="G233" s="478" t="s">
        <v>182</v>
      </c>
      <c r="H233" s="477">
        <f>ROUNDUP((('UK-R-Side Tables'!G233)*USD_per_GBP)*(1-UK_VAT),-1)</f>
        <v>1520</v>
      </c>
      <c r="I233" s="477">
        <f>ROUNDUP((('UK-R-Side Tables'!H233)*USD_per_GBP)*(1-UK_VAT),-1)</f>
        <v>2280</v>
      </c>
      <c r="J233" s="58"/>
    </row>
    <row r="234" spans="2:10">
      <c r="E234" s="16" t="s">
        <v>4</v>
      </c>
      <c r="F234" s="478" t="s">
        <v>72</v>
      </c>
      <c r="G234" s="479" t="s">
        <v>183</v>
      </c>
      <c r="H234" s="477">
        <f>ROUNDUP((('UK-R-Side Tables'!G234)*USD_per_GBP)*(1-UK_VAT),-1)</f>
        <v>2180</v>
      </c>
      <c r="I234" s="477">
        <f>ROUNDUP((('UK-R-Side Tables'!H234)*USD_per_GBP)*(1-UK_VAT),-1)</f>
        <v>3290</v>
      </c>
      <c r="J234" s="58"/>
    </row>
    <row r="235" spans="2:10">
      <c r="E235" s="16"/>
      <c r="F235" s="16"/>
    </row>
    <row r="236" spans="2:10">
      <c r="G236" s="16"/>
      <c r="H236" s="20"/>
      <c r="I236" s="20"/>
      <c r="J236" s="44"/>
    </row>
    <row r="237" spans="2:10">
      <c r="E237" s="193" t="s">
        <v>22</v>
      </c>
      <c r="F237" s="193"/>
    </row>
    <row r="238" spans="2:10">
      <c r="E238" s="114"/>
      <c r="F238" s="114"/>
    </row>
    <row r="239" spans="2:10">
      <c r="J239" s="45"/>
    </row>
    <row r="240" spans="2:10">
      <c r="E240" s="82" t="s">
        <v>14</v>
      </c>
      <c r="F240" s="82"/>
      <c r="G240" s="164"/>
      <c r="H240" s="79"/>
      <c r="I240" s="481">
        <f>ROUNDUP((('UK-R-Side Tables'!H240)*USD_per_GBP)*(1-UK_VAT),-1)</f>
        <v>390</v>
      </c>
      <c r="J240" s="45"/>
    </row>
    <row r="241" spans="2:10">
      <c r="E241" s="114"/>
      <c r="F241" s="114"/>
      <c r="J241" s="45"/>
    </row>
    <row r="242" spans="2:10">
      <c r="E242" s="128"/>
      <c r="F242" s="128"/>
      <c r="J242" s="45"/>
    </row>
    <row r="243" spans="2:10">
      <c r="E243" s="24"/>
      <c r="F243" s="24"/>
      <c r="J243" s="45"/>
    </row>
    <row r="244" spans="2:10" ht="49.35" customHeight="1">
      <c r="B244" s="25" t="s">
        <v>213</v>
      </c>
      <c r="C244" s="50"/>
      <c r="D244" s="50"/>
      <c r="E244" s="41"/>
      <c r="F244" s="41"/>
      <c r="G244" s="42"/>
      <c r="H244" s="41"/>
      <c r="I244" s="41"/>
      <c r="J244" s="41"/>
    </row>
    <row r="245" spans="2:10" s="51" customFormat="1" ht="25.35" customHeight="1">
      <c r="B245" s="32" t="s">
        <v>15</v>
      </c>
      <c r="C245" s="32"/>
      <c r="D245" s="32"/>
      <c r="E245" s="33" t="s">
        <v>0</v>
      </c>
      <c r="F245" s="720" t="s">
        <v>79</v>
      </c>
      <c r="G245" s="721"/>
      <c r="H245" s="34" t="s">
        <v>346</v>
      </c>
      <c r="I245" s="38"/>
      <c r="J245" s="38"/>
    </row>
    <row r="246" spans="2:10">
      <c r="B246" s="55"/>
      <c r="C246" s="55"/>
      <c r="D246" s="55"/>
      <c r="E246" s="16"/>
      <c r="F246" s="509" t="s">
        <v>218</v>
      </c>
      <c r="G246" s="511" t="s">
        <v>445</v>
      </c>
      <c r="H246" s="46"/>
      <c r="I246" s="53"/>
      <c r="J246" s="46"/>
    </row>
    <row r="247" spans="2:10">
      <c r="B247" s="55"/>
      <c r="C247" s="55"/>
      <c r="D247" s="55"/>
      <c r="E247" s="16" t="s">
        <v>2</v>
      </c>
      <c r="F247" s="478" t="s">
        <v>70</v>
      </c>
      <c r="G247" s="478" t="s">
        <v>180</v>
      </c>
      <c r="H247" s="477">
        <f>ROUNDUP((('UK-R-Side Tables'!G245)*USD_per_GBP)*(1-UK_VAT),-1)</f>
        <v>1490</v>
      </c>
      <c r="I247" s="47"/>
      <c r="J247" s="55"/>
    </row>
    <row r="248" spans="2:10">
      <c r="B248" s="55"/>
      <c r="C248" s="55"/>
      <c r="D248" s="55"/>
      <c r="E248" s="16" t="s">
        <v>3</v>
      </c>
      <c r="F248" s="478" t="s">
        <v>71</v>
      </c>
      <c r="G248" s="478" t="s">
        <v>182</v>
      </c>
      <c r="H248" s="477">
        <f>ROUNDUP((('UK-R-Side Tables'!G246)*USD_per_GBP)*(1-UK_VAT),-1)</f>
        <v>1660</v>
      </c>
      <c r="I248" s="47"/>
      <c r="J248" s="55"/>
    </row>
    <row r="249" spans="2:10">
      <c r="B249" s="55"/>
      <c r="C249" s="55"/>
      <c r="D249" s="55"/>
      <c r="E249" s="16"/>
      <c r="F249" s="16"/>
      <c r="G249" s="16"/>
      <c r="H249" s="45"/>
      <c r="I249" s="47"/>
      <c r="J249" s="55"/>
    </row>
    <row r="250" spans="2:10">
      <c r="B250" s="55"/>
      <c r="C250" s="55"/>
      <c r="D250" s="55"/>
      <c r="E250" s="46"/>
      <c r="F250" s="46"/>
      <c r="G250" s="46"/>
      <c r="H250" s="47"/>
      <c r="I250" s="47"/>
      <c r="J250" s="55"/>
    </row>
    <row r="251" spans="2:10">
      <c r="B251" s="55"/>
      <c r="C251" s="55"/>
      <c r="D251" s="55"/>
      <c r="E251" s="193" t="s">
        <v>22</v>
      </c>
      <c r="F251" s="193"/>
      <c r="G251" s="46"/>
      <c r="H251" s="55"/>
      <c r="I251" s="55"/>
      <c r="J251" s="55"/>
    </row>
    <row r="252" spans="2:10">
      <c r="B252" s="55"/>
      <c r="C252" s="55"/>
      <c r="D252" s="55"/>
      <c r="E252" s="114"/>
      <c r="F252" s="114"/>
      <c r="G252" s="46"/>
      <c r="H252" s="56"/>
      <c r="I252" s="56"/>
      <c r="J252" s="257"/>
    </row>
    <row r="253" spans="2:10">
      <c r="B253" s="55"/>
      <c r="C253" s="55"/>
      <c r="D253" s="55"/>
      <c r="J253" s="55"/>
    </row>
    <row r="254" spans="2:10">
      <c r="B254" s="55"/>
      <c r="C254" s="55"/>
      <c r="D254" s="55"/>
      <c r="E254" s="82" t="s">
        <v>21</v>
      </c>
      <c r="F254" s="82"/>
      <c r="G254" s="185"/>
      <c r="H254" s="188"/>
      <c r="I254" s="481">
        <f>ROUNDUP((('UK-R-Side Tables'!H252)*USD_per_GBP)*(1-UK_VAT),-1)</f>
        <v>540</v>
      </c>
      <c r="J254" s="55"/>
    </row>
    <row r="255" spans="2:10">
      <c r="B255" s="55"/>
      <c r="C255" s="55"/>
      <c r="D255" s="55"/>
      <c r="E255" s="23"/>
      <c r="F255" s="23"/>
      <c r="G255" s="46"/>
      <c r="H255" s="55"/>
      <c r="I255" s="477"/>
      <c r="J255" s="55"/>
    </row>
    <row r="256" spans="2:10">
      <c r="B256" s="55"/>
      <c r="C256" s="55"/>
      <c r="D256" s="55"/>
      <c r="E256" s="114"/>
      <c r="F256" s="114"/>
      <c r="G256" s="46"/>
      <c r="H256" s="55"/>
      <c r="I256" s="55"/>
      <c r="J256" s="55"/>
    </row>
    <row r="257" spans="2:10" ht="37.5">
      <c r="B257" s="422" t="s">
        <v>613</v>
      </c>
      <c r="C257" s="50"/>
      <c r="D257" s="50"/>
      <c r="E257" s="41"/>
      <c r="F257" s="41"/>
      <c r="G257" s="42"/>
      <c r="H257" s="41"/>
      <c r="I257" s="41"/>
      <c r="J257" s="41"/>
    </row>
    <row r="258" spans="2:10">
      <c r="B258" s="32" t="s">
        <v>15</v>
      </c>
      <c r="C258" s="32"/>
      <c r="D258" s="32"/>
      <c r="E258" s="33" t="s">
        <v>0</v>
      </c>
      <c r="F258" s="711" t="s">
        <v>79</v>
      </c>
      <c r="G258" s="712"/>
      <c r="H258" s="34" t="s">
        <v>346</v>
      </c>
      <c r="I258" s="38"/>
      <c r="J258" s="38"/>
    </row>
    <row r="259" spans="2:10">
      <c r="B259" s="55"/>
      <c r="C259" s="55"/>
      <c r="D259" s="55"/>
      <c r="E259" s="16"/>
      <c r="F259" s="52" t="s">
        <v>119</v>
      </c>
      <c r="G259" s="52" t="s">
        <v>131</v>
      </c>
      <c r="H259" s="46"/>
      <c r="I259" s="53"/>
      <c r="J259" s="46"/>
    </row>
    <row r="260" spans="2:10">
      <c r="B260" s="55"/>
      <c r="C260" s="55"/>
      <c r="D260" s="55"/>
      <c r="E260" s="16" t="s">
        <v>3</v>
      </c>
      <c r="F260" s="24" t="s">
        <v>612</v>
      </c>
      <c r="G260" s="410" t="s">
        <v>618</v>
      </c>
      <c r="H260" s="477">
        <f>ROUNDUP((('UK-R-Side Tables'!G261)*USD_per_GBP)*(1-UK_VAT),-1)</f>
        <v>3350</v>
      </c>
      <c r="I260" s="47"/>
      <c r="J260" s="55"/>
    </row>
    <row r="261" spans="2:10">
      <c r="B261" s="55"/>
      <c r="C261" s="55"/>
      <c r="D261" s="55"/>
      <c r="E261" s="16"/>
      <c r="F261" s="24"/>
      <c r="G261" s="410"/>
      <c r="H261" s="477"/>
      <c r="I261" s="47"/>
      <c r="J261" s="55"/>
    </row>
    <row r="262" spans="2:10">
      <c r="B262" s="55"/>
      <c r="C262" s="55"/>
      <c r="D262" s="55"/>
      <c r="E262" s="16"/>
      <c r="F262" s="16"/>
      <c r="G262" s="16"/>
      <c r="H262" s="45"/>
      <c r="I262" s="47"/>
      <c r="J262" s="55"/>
    </row>
    <row r="263" spans="2:10">
      <c r="B263" s="55"/>
      <c r="C263" s="55"/>
      <c r="D263" s="55"/>
      <c r="E263" s="46"/>
      <c r="F263" s="46"/>
      <c r="G263" s="46"/>
      <c r="H263" s="47"/>
      <c r="I263" s="47"/>
      <c r="J263" s="55"/>
    </row>
    <row r="264" spans="2:10">
      <c r="B264" s="55"/>
      <c r="C264" s="55"/>
      <c r="D264" s="55"/>
      <c r="E264" s="193" t="s">
        <v>22</v>
      </c>
      <c r="F264" s="193"/>
      <c r="G264" s="67"/>
      <c r="H264" s="67"/>
      <c r="I264" s="9"/>
      <c r="J264" s="55"/>
    </row>
    <row r="265" spans="2:10">
      <c r="B265" s="55"/>
      <c r="C265" s="55"/>
      <c r="D265" s="55"/>
      <c r="E265" s="169"/>
      <c r="F265" s="169"/>
      <c r="G265" s="67"/>
      <c r="H265" s="67"/>
      <c r="I265" s="9"/>
      <c r="J265" s="257"/>
    </row>
    <row r="266" spans="2:10">
      <c r="B266" s="55"/>
      <c r="C266" s="55"/>
      <c r="D266" s="55"/>
      <c r="E266" s="81" t="s">
        <v>14</v>
      </c>
      <c r="F266" s="81"/>
      <c r="G266" s="160"/>
      <c r="H266" s="160"/>
      <c r="I266" s="481">
        <f>ROUNDUP((('UK-R-Side Tables'!H267)*USD_per_GBP)*(1-UK_VAT),-1)</f>
        <v>610</v>
      </c>
      <c r="J266" s="55"/>
    </row>
    <row r="267" spans="2:10">
      <c r="B267" s="55"/>
      <c r="C267" s="55"/>
      <c r="D267" s="55"/>
      <c r="E267" s="24"/>
      <c r="F267" s="24"/>
      <c r="G267" s="67"/>
      <c r="H267" s="67"/>
      <c r="I267" s="143"/>
      <c r="J267" s="55"/>
    </row>
    <row r="268" spans="2:10">
      <c r="B268" s="55"/>
      <c r="C268" s="55"/>
      <c r="D268" s="55"/>
      <c r="E268" s="24" t="s">
        <v>544</v>
      </c>
      <c r="F268" s="24"/>
      <c r="G268" s="67"/>
      <c r="H268" s="67"/>
      <c r="I268" s="477"/>
      <c r="J268" s="55"/>
    </row>
    <row r="269" spans="2:10">
      <c r="B269" s="55"/>
      <c r="C269" s="55"/>
      <c r="D269" s="55"/>
      <c r="E269" s="81" t="s">
        <v>630</v>
      </c>
      <c r="F269" s="551"/>
      <c r="G269" s="185"/>
      <c r="H269" s="188"/>
      <c r="I269" s="481">
        <f>ROUNDUP((('UK-R-Side Tables'!H270)*USD_per_GBP)*(1-UK_VAT),-1)</f>
        <v>1340</v>
      </c>
      <c r="J269" s="55"/>
    </row>
    <row r="270" spans="2:10">
      <c r="B270" s="55"/>
      <c r="C270" s="55"/>
      <c r="D270" s="55"/>
      <c r="E270" s="24"/>
      <c r="F270" s="128"/>
      <c r="G270" s="46"/>
      <c r="H270" s="55"/>
      <c r="I270" s="477"/>
      <c r="J270" s="55"/>
    </row>
    <row r="271" spans="2:10">
      <c r="B271" s="55"/>
      <c r="C271" s="55"/>
      <c r="D271" s="55"/>
      <c r="E271" s="24"/>
      <c r="F271" s="128"/>
      <c r="G271" s="46"/>
      <c r="H271" s="55"/>
      <c r="I271" s="477"/>
      <c r="J271" s="55"/>
    </row>
    <row r="272" spans="2:10">
      <c r="B272" s="55"/>
      <c r="C272" s="55"/>
      <c r="D272" s="55"/>
      <c r="E272" s="24"/>
      <c r="F272" s="128"/>
      <c r="G272" s="46"/>
      <c r="H272" s="55"/>
      <c r="I272" s="477"/>
      <c r="J272" s="55"/>
    </row>
    <row r="273" spans="2:10">
      <c r="B273" s="55"/>
      <c r="C273" s="55"/>
      <c r="D273" s="55"/>
      <c r="E273" s="128"/>
      <c r="F273" s="128"/>
      <c r="G273" s="46"/>
      <c r="H273" s="55"/>
      <c r="I273" s="55"/>
      <c r="J273" s="55"/>
    </row>
    <row r="274" spans="2:10" ht="37.5">
      <c r="B274" s="422" t="s">
        <v>530</v>
      </c>
      <c r="C274" s="50"/>
      <c r="D274" s="50"/>
      <c r="E274" s="41"/>
      <c r="F274" s="41"/>
      <c r="G274" s="42"/>
      <c r="H274" s="41"/>
      <c r="I274" s="41"/>
      <c r="J274" s="41"/>
    </row>
    <row r="275" spans="2:10">
      <c r="B275" s="32" t="s">
        <v>15</v>
      </c>
      <c r="C275" s="32"/>
      <c r="D275" s="32"/>
      <c r="E275" s="33" t="s">
        <v>0</v>
      </c>
      <c r="F275" s="711" t="s">
        <v>79</v>
      </c>
      <c r="G275" s="712"/>
      <c r="H275" s="34" t="s">
        <v>529</v>
      </c>
      <c r="I275" s="38"/>
      <c r="J275" s="38"/>
    </row>
    <row r="276" spans="2:10">
      <c r="B276" s="55"/>
      <c r="C276" s="55"/>
      <c r="D276" s="55"/>
      <c r="E276" s="16"/>
      <c r="F276" s="191" t="s">
        <v>223</v>
      </c>
      <c r="G276" s="511" t="s">
        <v>445</v>
      </c>
      <c r="H276" s="46"/>
      <c r="I276" s="53"/>
      <c r="J276" s="46"/>
    </row>
    <row r="277" spans="2:10">
      <c r="B277" s="55"/>
      <c r="C277" s="55"/>
      <c r="D277" s="55"/>
      <c r="E277" s="16"/>
      <c r="F277" s="24" t="s">
        <v>528</v>
      </c>
      <c r="G277" s="510" t="s">
        <v>535</v>
      </c>
      <c r="H277" s="477">
        <f>ROUNDUP((('UK-R-Side Tables'!G279)*USD_per_GBP)*(1-UK_VAT),-1)</f>
        <v>3310</v>
      </c>
      <c r="I277" s="47"/>
      <c r="J277" s="55"/>
    </row>
    <row r="278" spans="2:10">
      <c r="B278" s="55"/>
      <c r="C278" s="55"/>
      <c r="D278" s="55"/>
      <c r="E278" s="16"/>
      <c r="F278" s="16"/>
      <c r="G278" s="16"/>
      <c r="H278" s="45"/>
      <c r="I278" s="47"/>
      <c r="J278" s="55"/>
    </row>
    <row r="279" spans="2:10">
      <c r="B279" s="55"/>
      <c r="C279" s="55"/>
      <c r="D279" s="55"/>
      <c r="E279" s="16"/>
      <c r="F279" s="16"/>
      <c r="G279" s="16"/>
      <c r="H279" s="45"/>
      <c r="I279" s="47"/>
      <c r="J279" s="55"/>
    </row>
    <row r="280" spans="2:10">
      <c r="B280" s="55"/>
      <c r="C280" s="55"/>
      <c r="D280" s="55"/>
      <c r="E280" s="46"/>
      <c r="F280" s="46"/>
      <c r="G280" s="46"/>
      <c r="H280" s="47"/>
      <c r="I280" s="47"/>
      <c r="J280" s="55"/>
    </row>
    <row r="281" spans="2:10">
      <c r="B281" s="55"/>
      <c r="C281" s="55"/>
      <c r="D281" s="55"/>
      <c r="E281" s="193" t="s">
        <v>22</v>
      </c>
      <c r="F281" s="193"/>
      <c r="G281" s="67"/>
      <c r="H281" s="67"/>
      <c r="I281" s="9"/>
      <c r="J281" s="55"/>
    </row>
    <row r="282" spans="2:10">
      <c r="B282" s="55"/>
      <c r="C282" s="55"/>
      <c r="D282" s="55"/>
      <c r="E282" s="169"/>
      <c r="F282" s="169"/>
      <c r="G282" s="67"/>
      <c r="H282" s="67"/>
      <c r="I282" s="9"/>
      <c r="J282" s="257"/>
    </row>
    <row r="283" spans="2:10">
      <c r="B283" s="55"/>
      <c r="C283" s="55"/>
      <c r="D283" s="55"/>
      <c r="E283" s="81" t="s">
        <v>14</v>
      </c>
      <c r="F283" s="81"/>
      <c r="G283" s="160"/>
      <c r="H283" s="160"/>
      <c r="I283" s="481">
        <f>ROUNDUP((('UK-R-Side Tables'!H285)*USD_per_GBP)*(1-UK_VAT),-1)</f>
        <v>610</v>
      </c>
      <c r="J283" s="55"/>
    </row>
    <row r="284" spans="2:10">
      <c r="B284" s="55"/>
      <c r="C284" s="55"/>
      <c r="D284" s="55"/>
      <c r="E284" s="24"/>
      <c r="F284" s="24"/>
      <c r="G284" s="67"/>
      <c r="H284" s="67"/>
      <c r="I284" s="143"/>
      <c r="J284" s="55"/>
    </row>
    <row r="285" spans="2:10">
      <c r="B285" s="55"/>
      <c r="C285" s="55"/>
      <c r="D285" s="55"/>
      <c r="E285" s="24" t="s">
        <v>544</v>
      </c>
      <c r="F285" s="24"/>
      <c r="G285" s="67"/>
      <c r="H285" s="67"/>
      <c r="I285" s="477"/>
      <c r="J285" s="55"/>
    </row>
    <row r="286" spans="2:10">
      <c r="B286" s="55"/>
      <c r="C286" s="55"/>
      <c r="D286" s="55"/>
      <c r="E286" s="81" t="s">
        <v>546</v>
      </c>
      <c r="F286" s="551"/>
      <c r="G286" s="185"/>
      <c r="H286" s="188"/>
      <c r="I286" s="481">
        <f>ROUNDUP((('UK-R-Side Tables'!H288)*USD_per_GBP)*(1-UK_VAT),-1)</f>
        <v>1340</v>
      </c>
      <c r="J286" s="55"/>
    </row>
    <row r="287" spans="2:10">
      <c r="B287" s="55"/>
      <c r="C287" s="55"/>
      <c r="D287" s="55"/>
      <c r="E287" s="128"/>
      <c r="F287" s="128"/>
      <c r="G287" s="46"/>
      <c r="H287" s="55"/>
      <c r="I287" s="55"/>
      <c r="J287" s="55"/>
    </row>
    <row r="288" spans="2:10" ht="37.5">
      <c r="B288" s="422" t="s">
        <v>517</v>
      </c>
      <c r="C288" s="50"/>
      <c r="D288" s="50"/>
      <c r="E288" s="41"/>
      <c r="F288" s="41"/>
      <c r="G288" s="42"/>
      <c r="H288" s="41"/>
      <c r="I288" s="41"/>
      <c r="J288" s="41"/>
    </row>
    <row r="289" spans="2:10">
      <c r="B289" s="32" t="s">
        <v>15</v>
      </c>
      <c r="C289" s="32"/>
      <c r="D289" s="32"/>
      <c r="E289" s="33" t="s">
        <v>0</v>
      </c>
      <c r="F289" s="711" t="s">
        <v>79</v>
      </c>
      <c r="G289" s="712"/>
      <c r="H289" s="34" t="s">
        <v>346</v>
      </c>
      <c r="I289" s="38"/>
      <c r="J289" s="38"/>
    </row>
    <row r="290" spans="2:10">
      <c r="B290" s="55"/>
      <c r="C290" s="55"/>
      <c r="D290" s="55"/>
      <c r="E290" s="16"/>
      <c r="F290" s="52" t="s">
        <v>119</v>
      </c>
      <c r="G290" s="52" t="s">
        <v>131</v>
      </c>
      <c r="H290" s="46"/>
      <c r="I290" s="53"/>
      <c r="J290" s="46"/>
    </row>
    <row r="291" spans="2:10">
      <c r="B291" s="55"/>
      <c r="C291" s="55"/>
      <c r="D291" s="55"/>
      <c r="E291" s="16" t="s">
        <v>2</v>
      </c>
      <c r="F291" s="24" t="s">
        <v>533</v>
      </c>
      <c r="G291" s="410" t="s">
        <v>536</v>
      </c>
      <c r="H291" s="477">
        <f>ROUNDUP((('UK-R-Side Tables'!G294)*USD_per_GBP)*(1-UK_VAT),-1)</f>
        <v>2670</v>
      </c>
      <c r="I291" s="47"/>
      <c r="J291" s="55"/>
    </row>
    <row r="292" spans="2:10">
      <c r="B292" s="55"/>
      <c r="C292" s="55"/>
      <c r="D292" s="55"/>
      <c r="E292" s="16" t="s">
        <v>3</v>
      </c>
      <c r="F292" s="24" t="s">
        <v>534</v>
      </c>
      <c r="G292" s="410" t="s">
        <v>537</v>
      </c>
      <c r="H292" s="477">
        <f>ROUNDUP((('UK-R-Side Tables'!G295)*USD_per_GBP)*(1-UK_VAT),-1)</f>
        <v>3240</v>
      </c>
      <c r="I292" s="47"/>
      <c r="J292" s="55"/>
    </row>
    <row r="293" spans="2:10">
      <c r="B293" s="55"/>
      <c r="C293" s="55"/>
      <c r="D293" s="55"/>
      <c r="E293" s="16"/>
      <c r="F293" s="16"/>
      <c r="G293" s="16"/>
      <c r="H293" s="45"/>
      <c r="I293" s="47"/>
      <c r="J293" s="55"/>
    </row>
    <row r="294" spans="2:10">
      <c r="B294" s="55"/>
      <c r="C294" s="55"/>
      <c r="D294" s="55"/>
      <c r="E294" s="46"/>
      <c r="F294" s="46"/>
      <c r="G294" s="46"/>
      <c r="H294" s="47"/>
      <c r="I294" s="47"/>
      <c r="J294" s="55"/>
    </row>
    <row r="295" spans="2:10">
      <c r="B295" s="55"/>
      <c r="C295" s="55"/>
      <c r="D295" s="55"/>
      <c r="E295" s="193" t="s">
        <v>22</v>
      </c>
      <c r="F295" s="193"/>
      <c r="G295" s="67"/>
      <c r="H295" s="67"/>
      <c r="I295" s="9"/>
      <c r="J295" s="55"/>
    </row>
    <row r="296" spans="2:10">
      <c r="B296" s="55"/>
      <c r="C296" s="55"/>
      <c r="D296" s="55"/>
      <c r="E296" s="169"/>
      <c r="F296" s="169"/>
      <c r="G296" s="67"/>
      <c r="H296" s="67"/>
      <c r="I296" s="9"/>
      <c r="J296" s="257"/>
    </row>
    <row r="297" spans="2:10">
      <c r="B297" s="55"/>
      <c r="C297" s="55"/>
      <c r="D297" s="55"/>
      <c r="E297" s="81" t="s">
        <v>14</v>
      </c>
      <c r="F297" s="81"/>
      <c r="G297" s="160"/>
      <c r="H297" s="160"/>
      <c r="I297" s="481">
        <f>ROUNDUP((('UK-R-Side Tables'!H300)*USD_per_GBP)*(1-UK_VAT),-1)</f>
        <v>610</v>
      </c>
      <c r="J297" s="55"/>
    </row>
    <row r="298" spans="2:10">
      <c r="B298" s="55"/>
      <c r="C298" s="55"/>
      <c r="D298" s="55"/>
      <c r="E298" s="24"/>
      <c r="F298" s="24"/>
      <c r="G298" s="67"/>
      <c r="H298" s="67"/>
      <c r="I298" s="143"/>
      <c r="J298" s="55"/>
    </row>
    <row r="299" spans="2:10">
      <c r="B299" s="55"/>
      <c r="C299" s="55"/>
      <c r="D299" s="55"/>
      <c r="E299" s="24" t="s">
        <v>544</v>
      </c>
      <c r="F299" s="24"/>
      <c r="G299" s="67"/>
      <c r="H299" s="67"/>
      <c r="I299" s="477"/>
      <c r="J299" s="55"/>
    </row>
    <row r="300" spans="2:10">
      <c r="B300" s="55"/>
      <c r="C300" s="55"/>
      <c r="D300" s="55"/>
      <c r="E300" s="81" t="s">
        <v>545</v>
      </c>
      <c r="F300" s="551"/>
      <c r="G300" s="185"/>
      <c r="H300" s="188"/>
      <c r="I300" s="481">
        <f>ROUNDUP((('UK-R-Side Tables'!H303)*USD_per_GBP)*(1-UK_VAT),-1)</f>
        <v>1340</v>
      </c>
      <c r="J300" s="55"/>
    </row>
    <row r="301" spans="2:10">
      <c r="B301" s="55"/>
      <c r="C301" s="55"/>
      <c r="D301" s="55"/>
      <c r="E301" s="128"/>
      <c r="F301" s="128"/>
      <c r="G301" s="46"/>
      <c r="H301" s="55"/>
      <c r="I301" s="55"/>
      <c r="J301" s="55"/>
    </row>
    <row r="302" spans="2:10" ht="37.5">
      <c r="B302" s="25" t="s">
        <v>214</v>
      </c>
      <c r="C302" s="50"/>
      <c r="D302" s="50"/>
      <c r="E302" s="41"/>
      <c r="F302" s="41"/>
      <c r="G302" s="42"/>
      <c r="H302" s="41"/>
      <c r="I302" s="41"/>
      <c r="J302" s="41"/>
    </row>
    <row r="303" spans="2:10">
      <c r="B303" s="32" t="s">
        <v>29</v>
      </c>
      <c r="C303" s="32"/>
      <c r="D303" s="32"/>
      <c r="E303" s="33" t="s">
        <v>0</v>
      </c>
      <c r="F303" s="720" t="s">
        <v>79</v>
      </c>
      <c r="G303" s="721"/>
      <c r="H303" s="33" t="s">
        <v>346</v>
      </c>
      <c r="I303" s="355" t="s">
        <v>439</v>
      </c>
      <c r="J303" s="355"/>
    </row>
    <row r="304" spans="2:10">
      <c r="E304" s="16"/>
      <c r="F304" s="509" t="s">
        <v>118</v>
      </c>
      <c r="G304" s="509" t="s">
        <v>175</v>
      </c>
      <c r="H304" s="46"/>
      <c r="I304" s="219" t="s">
        <v>219</v>
      </c>
      <c r="J304" s="219"/>
    </row>
    <row r="305" spans="2:10">
      <c r="E305" s="16" t="s">
        <v>2</v>
      </c>
      <c r="F305" s="478" t="s">
        <v>73</v>
      </c>
      <c r="G305" s="478" t="s">
        <v>176</v>
      </c>
      <c r="H305" s="477">
        <f>ROUNDUP((('UK-R-Side Tables'!G308)*USD_per_GBP)*(1-UK_VAT),-1)</f>
        <v>870</v>
      </c>
      <c r="I305" s="477">
        <f>ROUNDUP((('UK-R-Side Tables'!H308)*USD_per_GBP)*(1-UK_VAT),-1)</f>
        <v>1440</v>
      </c>
      <c r="J305" s="65"/>
    </row>
    <row r="306" spans="2:10">
      <c r="E306" s="16" t="s">
        <v>3</v>
      </c>
      <c r="F306" s="478" t="s">
        <v>74</v>
      </c>
      <c r="G306" s="478" t="s">
        <v>177</v>
      </c>
      <c r="H306" s="477">
        <f>ROUNDUP((('UK-R-Side Tables'!G309)*USD_per_GBP)*(1-UK_VAT),-1)</f>
        <v>1350</v>
      </c>
      <c r="I306" s="477">
        <f>ROUNDUP((('UK-R-Side Tables'!H309)*USD_per_GBP)*(1-UK_VAT),-1)</f>
        <v>2230</v>
      </c>
      <c r="J306" s="65"/>
    </row>
    <row r="307" spans="2:10">
      <c r="E307" s="19" t="s">
        <v>4</v>
      </c>
      <c r="F307" s="478" t="s">
        <v>75</v>
      </c>
      <c r="G307" s="478" t="s">
        <v>178</v>
      </c>
      <c r="H307" s="477">
        <f>ROUNDUP((('UK-R-Side Tables'!G310)*USD_per_GBP)*(1-UK_VAT),-1)</f>
        <v>1930</v>
      </c>
      <c r="I307" s="477">
        <f>ROUNDUP((('UK-R-Side Tables'!H310)*USD_per_GBP)*(1-UK_VAT),-1)</f>
        <v>3220</v>
      </c>
      <c r="J307" s="65"/>
    </row>
    <row r="308" spans="2:10">
      <c r="E308" s="19"/>
      <c r="F308" s="19"/>
      <c r="G308" s="16"/>
      <c r="H308" s="45"/>
      <c r="I308" s="45"/>
      <c r="J308" s="44"/>
    </row>
    <row r="309" spans="2:10">
      <c r="E309" s="194"/>
      <c r="F309" s="194"/>
      <c r="G309" s="16"/>
      <c r="H309" s="45"/>
      <c r="I309" s="45"/>
      <c r="J309" s="44"/>
    </row>
    <row r="310" spans="2:10">
      <c r="E310" s="22"/>
      <c r="F310" s="22"/>
      <c r="G310" s="16"/>
      <c r="H310" s="45"/>
      <c r="I310" s="45"/>
      <c r="J310" s="44"/>
    </row>
    <row r="311" spans="2:10">
      <c r="E311" s="193" t="s">
        <v>22</v>
      </c>
      <c r="F311" s="193"/>
    </row>
    <row r="312" spans="2:10">
      <c r="E312" s="114"/>
      <c r="F312" s="114"/>
    </row>
    <row r="313" spans="2:10">
      <c r="J313" s="45"/>
    </row>
    <row r="314" spans="2:10">
      <c r="E314" s="82" t="s">
        <v>21</v>
      </c>
      <c r="F314" s="82"/>
      <c r="G314" s="164"/>
      <c r="H314" s="79"/>
      <c r="I314" s="481">
        <f>ROUNDUP((('UK-R-Side Tables'!H317)*USD_per_GBP)*(1-UK_VAT),-1)</f>
        <v>390</v>
      </c>
      <c r="J314" s="45"/>
    </row>
    <row r="315" spans="2:10" ht="15.75" customHeight="1">
      <c r="E315" s="114"/>
      <c r="F315" s="114"/>
      <c r="J315" s="45"/>
    </row>
    <row r="316" spans="2:10" ht="37.5">
      <c r="B316" s="25" t="s">
        <v>214</v>
      </c>
      <c r="C316" s="50"/>
      <c r="D316" s="50"/>
      <c r="E316" s="41"/>
      <c r="F316" s="41"/>
      <c r="G316" s="42"/>
      <c r="H316" s="41"/>
      <c r="I316" s="41"/>
      <c r="J316" s="41"/>
    </row>
    <row r="317" spans="2:10">
      <c r="B317" s="32" t="s">
        <v>15</v>
      </c>
      <c r="C317" s="32"/>
      <c r="D317" s="32"/>
      <c r="E317" s="36" t="s">
        <v>0</v>
      </c>
      <c r="F317" s="720" t="s">
        <v>79</v>
      </c>
      <c r="G317" s="734"/>
      <c r="H317" s="36" t="s">
        <v>346</v>
      </c>
      <c r="I317" s="355" t="s">
        <v>114</v>
      </c>
      <c r="J317" s="355"/>
    </row>
    <row r="318" spans="2:10">
      <c r="E318" s="16"/>
      <c r="F318" s="509" t="s">
        <v>118</v>
      </c>
      <c r="G318" s="509" t="s">
        <v>175</v>
      </c>
      <c r="H318" s="46"/>
      <c r="I318" s="219" t="s">
        <v>219</v>
      </c>
      <c r="J318" s="219"/>
    </row>
    <row r="319" spans="2:10">
      <c r="E319" s="16" t="s">
        <v>2</v>
      </c>
      <c r="F319" s="478" t="s">
        <v>70</v>
      </c>
      <c r="G319" s="478" t="s">
        <v>180</v>
      </c>
      <c r="H319" s="477">
        <f>ROUNDUP((('UK-R-Side Tables'!G322)*USD_per_GBP)*(1-UK_VAT),-1)</f>
        <v>1010</v>
      </c>
      <c r="I319" s="477">
        <f>ROUNDUP((('UK-R-Side Tables'!H322)*USD_per_GBP)*(1-UK_VAT),-1)</f>
        <v>1800</v>
      </c>
      <c r="J319" s="45"/>
    </row>
    <row r="320" spans="2:10">
      <c r="E320" s="16" t="s">
        <v>3</v>
      </c>
      <c r="F320" s="478" t="s">
        <v>71</v>
      </c>
      <c r="G320" s="478" t="s">
        <v>182</v>
      </c>
      <c r="H320" s="477">
        <f>ROUNDUP((('UK-R-Side Tables'!G323)*USD_per_GBP)*(1-UK_VAT),-1)</f>
        <v>1580</v>
      </c>
      <c r="I320" s="477">
        <f>ROUNDUP((('UK-R-Side Tables'!H323)*USD_per_GBP)*(1-UK_VAT),-1)</f>
        <v>2800</v>
      </c>
      <c r="J320" s="45"/>
    </row>
    <row r="321" spans="5:10">
      <c r="E321" s="16" t="s">
        <v>4</v>
      </c>
      <c r="F321" s="478" t="s">
        <v>72</v>
      </c>
      <c r="G321" s="479" t="s">
        <v>183</v>
      </c>
      <c r="H321" s="477">
        <f>ROUNDUP((('UK-R-Side Tables'!G324)*USD_per_GBP)*(1-UK_VAT),-1)</f>
        <v>2280</v>
      </c>
      <c r="I321" s="477">
        <f>ROUNDUP((('UK-R-Side Tables'!H324)*USD_per_GBP)*(1-UK_VAT),-1)</f>
        <v>4040</v>
      </c>
      <c r="J321" s="45"/>
    </row>
    <row r="322" spans="5:10">
      <c r="E322" s="16"/>
      <c r="F322" s="16"/>
      <c r="G322" s="16"/>
      <c r="H322" s="45"/>
      <c r="I322" s="45"/>
      <c r="J322" s="45"/>
    </row>
    <row r="323" spans="5:10">
      <c r="E323" s="194"/>
      <c r="F323" s="194"/>
    </row>
    <row r="324" spans="5:10">
      <c r="G324" s="16"/>
      <c r="H324" s="20"/>
      <c r="I324" s="20"/>
      <c r="J324" s="44"/>
    </row>
    <row r="325" spans="5:10">
      <c r="E325" s="193" t="s">
        <v>22</v>
      </c>
      <c r="F325" s="193"/>
    </row>
    <row r="326" spans="5:10">
      <c r="E326" s="114"/>
      <c r="F326" s="114"/>
    </row>
    <row r="327" spans="5:10">
      <c r="J327" s="45"/>
    </row>
    <row r="328" spans="5:10">
      <c r="E328" s="82" t="s">
        <v>21</v>
      </c>
      <c r="F328" s="82"/>
      <c r="G328" s="164"/>
      <c r="H328" s="79"/>
      <c r="I328" s="481">
        <f>ROUNDUP((('UK-R-Side Tables'!H329)*USD_per_GBP)*(1-UK_VAT),-1)</f>
        <v>390</v>
      </c>
    </row>
    <row r="329" spans="5:10">
      <c r="E329" s="114"/>
      <c r="F329" s="114"/>
    </row>
    <row r="330" spans="5:10">
      <c r="E330" s="128"/>
      <c r="F330" s="128"/>
    </row>
    <row r="332" spans="5:10">
      <c r="E332" s="24"/>
      <c r="F332" s="24"/>
      <c r="I332" s="134"/>
    </row>
    <row r="335" spans="5:10">
      <c r="G335" s="14"/>
    </row>
    <row r="372" spans="7:7">
      <c r="G372" s="14"/>
    </row>
    <row r="373" spans="7:7">
      <c r="G373" s="14"/>
    </row>
    <row r="374" spans="7:7">
      <c r="G374" s="14"/>
    </row>
    <row r="375" spans="7:7">
      <c r="G375" s="14"/>
    </row>
    <row r="376" spans="7:7">
      <c r="G376" s="14"/>
    </row>
  </sheetData>
  <mergeCells count="30">
    <mergeCell ref="B1:J1"/>
    <mergeCell ref="I104:J104"/>
    <mergeCell ref="I105:J105"/>
    <mergeCell ref="F4:G4"/>
    <mergeCell ref="F24:G24"/>
    <mergeCell ref="F38:G38"/>
    <mergeCell ref="F53:G53"/>
    <mergeCell ref="F77:G77"/>
    <mergeCell ref="F65:G65"/>
    <mergeCell ref="I136:J136"/>
    <mergeCell ref="F90:G90"/>
    <mergeCell ref="F122:G122"/>
    <mergeCell ref="F104:G104"/>
    <mergeCell ref="F135:G135"/>
    <mergeCell ref="I122:J122"/>
    <mergeCell ref="I123:J123"/>
    <mergeCell ref="I135:J135"/>
    <mergeCell ref="F151:G151"/>
    <mergeCell ref="F245:G245"/>
    <mergeCell ref="F303:G303"/>
    <mergeCell ref="F317:G317"/>
    <mergeCell ref="F289:G289"/>
    <mergeCell ref="F275:G275"/>
    <mergeCell ref="F230:G230"/>
    <mergeCell ref="F164:G164"/>
    <mergeCell ref="F177:G177"/>
    <mergeCell ref="F190:G190"/>
    <mergeCell ref="F206:G206"/>
    <mergeCell ref="F218:G218"/>
    <mergeCell ref="F258:G258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UAE Retail Price List - 2022
&amp;R&amp;"Calibri (Body),Regular"&amp;16Cocktail/Side Tables</oddHeader>
    <oddFooter>&amp;L&amp;"Calibri (Body),Regular"&amp;16Prices do not include delivery, installation and local taxes. &amp;R&amp;"Calibri (Body),Regular"&amp;16&amp;P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9B71E-A0D7-48A5-9286-6F62FDF0A615}">
  <sheetPr codeName="Sheet42">
    <tabColor theme="1"/>
  </sheetPr>
  <dimension ref="B1:J375"/>
  <sheetViews>
    <sheetView showGridLines="0" view="pageLayout" zoomScale="55" zoomScaleNormal="120" zoomScalePageLayoutView="55" workbookViewId="0">
      <selection activeCell="H6" sqref="H6:I8"/>
    </sheetView>
  </sheetViews>
  <sheetFormatPr defaultColWidth="11" defaultRowHeight="26.25"/>
  <cols>
    <col min="1" max="1" width="3.125" style="14" customWidth="1"/>
    <col min="2" max="2" width="14" style="14" bestFit="1" customWidth="1"/>
    <col min="3" max="3" width="22.125" style="14" bestFit="1" customWidth="1"/>
    <col min="4" max="4" width="13" style="14" customWidth="1"/>
    <col min="5" max="5" width="9.125" style="14" customWidth="1"/>
    <col min="6" max="6" width="17.125" style="14" customWidth="1"/>
    <col min="7" max="7" width="24.625" style="19" customWidth="1"/>
    <col min="8" max="8" width="31.125" style="14" customWidth="1"/>
    <col min="9" max="9" width="38.125" style="14" customWidth="1"/>
    <col min="10" max="10" width="38.625" style="14" customWidth="1"/>
    <col min="11" max="16384" width="11" style="14"/>
  </cols>
  <sheetData>
    <row r="1" spans="2:10" ht="36">
      <c r="B1" s="696" t="s">
        <v>206</v>
      </c>
      <c r="C1" s="696"/>
      <c r="D1" s="696"/>
      <c r="E1" s="696"/>
      <c r="F1" s="696"/>
      <c r="G1" s="696"/>
      <c r="H1" s="696"/>
      <c r="I1" s="696"/>
      <c r="J1" s="696"/>
    </row>
    <row r="2" spans="2:10">
      <c r="B2" s="19"/>
      <c r="C2" s="19"/>
      <c r="D2" s="19"/>
      <c r="E2" s="19"/>
      <c r="F2" s="19"/>
      <c r="H2" s="19"/>
      <c r="I2" s="19"/>
      <c r="J2" s="19"/>
    </row>
    <row r="3" spans="2:10" ht="49.35" customHeight="1">
      <c r="B3" s="25" t="s">
        <v>208</v>
      </c>
      <c r="C3" s="50"/>
      <c r="D3" s="50"/>
      <c r="E3" s="41"/>
      <c r="F3" s="41"/>
      <c r="G3" s="42"/>
      <c r="H3" s="41"/>
      <c r="I3" s="41"/>
      <c r="J3" s="41"/>
    </row>
    <row r="4" spans="2:10" ht="25.35" customHeight="1">
      <c r="B4" s="26" t="s">
        <v>29</v>
      </c>
      <c r="C4" s="26"/>
      <c r="D4" s="26"/>
      <c r="E4" s="28" t="s">
        <v>0</v>
      </c>
      <c r="F4" s="720" t="s">
        <v>94</v>
      </c>
      <c r="G4" s="721"/>
      <c r="H4" s="28" t="s">
        <v>341</v>
      </c>
      <c r="I4" s="266" t="s">
        <v>439</v>
      </c>
      <c r="J4" s="38"/>
    </row>
    <row r="5" spans="2:10">
      <c r="E5" s="16"/>
      <c r="F5" s="509" t="s">
        <v>118</v>
      </c>
      <c r="G5" s="509" t="s">
        <v>175</v>
      </c>
      <c r="H5" s="48"/>
      <c r="I5" s="218" t="s">
        <v>697</v>
      </c>
      <c r="J5" s="16"/>
    </row>
    <row r="6" spans="2:10">
      <c r="E6" s="16" t="s">
        <v>2</v>
      </c>
      <c r="F6" s="478" t="s">
        <v>73</v>
      </c>
      <c r="G6" s="478" t="s">
        <v>176</v>
      </c>
      <c r="H6" s="477">
        <f>ROUNDUP((('UK-T-Side Tables'!G6)*USD_per_GBP),-1)</f>
        <v>800</v>
      </c>
      <c r="I6" s="477">
        <f>ROUNDUP((('UK-T-Side Tables'!H6)*USD_per_GBP),-1)</f>
        <v>1250</v>
      </c>
      <c r="J6" s="18"/>
    </row>
    <row r="7" spans="2:10">
      <c r="E7" s="16" t="s">
        <v>3</v>
      </c>
      <c r="F7" s="478" t="s">
        <v>74</v>
      </c>
      <c r="G7" s="478" t="s">
        <v>177</v>
      </c>
      <c r="H7" s="477">
        <f>ROUNDUP((('UK-T-Side Tables'!G7)*USD_per_GBP),-1)</f>
        <v>1250</v>
      </c>
      <c r="I7" s="477">
        <f>ROUNDUP((('UK-T-Side Tables'!H7)*USD_per_GBP),-1)</f>
        <v>1940</v>
      </c>
      <c r="J7" s="18"/>
    </row>
    <row r="8" spans="2:10">
      <c r="E8" s="16" t="s">
        <v>4</v>
      </c>
      <c r="F8" s="478" t="s">
        <v>75</v>
      </c>
      <c r="G8" s="478" t="s">
        <v>178</v>
      </c>
      <c r="H8" s="477">
        <f>ROUNDUP((('UK-T-Side Tables'!G8)*USD_per_GBP),-1)</f>
        <v>1780</v>
      </c>
      <c r="I8" s="477">
        <f>ROUNDUP((('UK-T-Side Tables'!H8)*USD_per_GBP),-1)</f>
        <v>2790</v>
      </c>
      <c r="J8" s="18"/>
    </row>
    <row r="9" spans="2:10">
      <c r="E9" s="16"/>
      <c r="F9" s="16"/>
      <c r="G9" s="16"/>
      <c r="H9" s="45"/>
      <c r="I9" s="58"/>
      <c r="J9" s="18"/>
    </row>
    <row r="10" spans="2:10">
      <c r="E10" s="16"/>
      <c r="F10" s="16"/>
      <c r="G10" s="16"/>
      <c r="H10" s="45"/>
      <c r="I10" s="45"/>
      <c r="J10" s="18"/>
    </row>
    <row r="11" spans="2:10">
      <c r="E11" s="16"/>
      <c r="F11" s="16"/>
    </row>
    <row r="12" spans="2:10">
      <c r="E12" s="193" t="s">
        <v>22</v>
      </c>
      <c r="F12" s="193"/>
      <c r="G12" s="16"/>
      <c r="H12" s="20"/>
      <c r="I12" s="20"/>
      <c r="J12" s="44"/>
    </row>
    <row r="13" spans="2:10">
      <c r="E13" s="114"/>
      <c r="F13" s="114"/>
    </row>
    <row r="15" spans="2:10">
      <c r="E15" s="82" t="s">
        <v>14</v>
      </c>
      <c r="F15" s="82"/>
      <c r="G15" s="164"/>
      <c r="H15" s="79"/>
      <c r="I15" s="481">
        <f>ROUNDUP((('UK-T-Side Tables'!H15)*USD_per_GBP),-1)</f>
        <v>370</v>
      </c>
    </row>
    <row r="16" spans="2:10">
      <c r="E16" s="114"/>
      <c r="F16" s="114"/>
    </row>
    <row r="17" spans="2:10">
      <c r="J17" s="98"/>
    </row>
    <row r="18" spans="2:10">
      <c r="E18" s="81" t="s">
        <v>78</v>
      </c>
      <c r="F18" s="81"/>
      <c r="G18" s="164"/>
      <c r="H18" s="79"/>
      <c r="I18" s="481">
        <f>ROUNDUP((('UK-T-Side Tables'!H18)*USD_per_GBP),-1)</f>
        <v>960</v>
      </c>
      <c r="J18" s="98"/>
    </row>
    <row r="19" spans="2:10">
      <c r="E19" s="24"/>
      <c r="F19" s="24"/>
      <c r="I19" s="45"/>
      <c r="J19" s="98"/>
    </row>
    <row r="20" spans="2:10">
      <c r="E20" s="24"/>
      <c r="F20" s="24"/>
      <c r="I20" s="45"/>
      <c r="J20" s="98"/>
    </row>
    <row r="21" spans="2:10">
      <c r="E21" s="24"/>
      <c r="F21" s="24"/>
      <c r="I21" s="45"/>
      <c r="J21" s="98"/>
    </row>
    <row r="22" spans="2:10">
      <c r="E22" s="24"/>
      <c r="F22" s="24"/>
      <c r="I22" s="45"/>
      <c r="J22" s="98"/>
    </row>
    <row r="23" spans="2:10" customFormat="1" ht="48.75">
      <c r="B23" s="354" t="s">
        <v>312</v>
      </c>
      <c r="C23" s="3"/>
      <c r="D23" s="3"/>
      <c r="E23" s="3"/>
      <c r="F23" s="3"/>
      <c r="G23" s="117"/>
      <c r="H23" s="71"/>
      <c r="I23" s="71"/>
      <c r="J23" s="41"/>
    </row>
    <row r="24" spans="2:10" s="69" customFormat="1">
      <c r="B24" s="26" t="s">
        <v>29</v>
      </c>
      <c r="C24" s="26"/>
      <c r="D24" s="26"/>
      <c r="E24" s="139" t="s">
        <v>47</v>
      </c>
      <c r="F24" s="732" t="s">
        <v>94</v>
      </c>
      <c r="G24" s="733"/>
      <c r="H24" s="140" t="s">
        <v>346</v>
      </c>
      <c r="I24" s="266" t="s">
        <v>320</v>
      </c>
      <c r="J24" s="38"/>
    </row>
    <row r="25" spans="2:10" customFormat="1">
      <c r="B25" s="14"/>
      <c r="C25" s="14"/>
      <c r="D25" s="14"/>
      <c r="E25" s="167"/>
      <c r="F25" s="519" t="s">
        <v>118</v>
      </c>
      <c r="G25" s="509" t="s">
        <v>175</v>
      </c>
      <c r="H25" s="167"/>
      <c r="I25" s="218"/>
      <c r="J25" s="98"/>
    </row>
    <row r="26" spans="2:10" customFormat="1">
      <c r="B26" s="14"/>
      <c r="C26" s="14"/>
      <c r="D26" s="14"/>
      <c r="E26" s="150" t="s">
        <v>3</v>
      </c>
      <c r="F26" s="518" t="s">
        <v>286</v>
      </c>
      <c r="G26" s="478" t="s">
        <v>177</v>
      </c>
      <c r="H26" s="477">
        <f>ROUNDUP((('UK-T-Side Tables'!G26)*USD_per_GBP),-1)</f>
        <v>1530</v>
      </c>
      <c r="I26" s="477">
        <f>ROUNDUP((('UK-T-Side Tables'!H26)*USD_per_GBP),-1)</f>
        <v>2300</v>
      </c>
      <c r="J26" s="98"/>
    </row>
    <row r="27" spans="2:10" customFormat="1">
      <c r="B27" s="14"/>
      <c r="C27" s="14"/>
      <c r="D27" s="14"/>
      <c r="E27" s="48" t="s">
        <v>4</v>
      </c>
      <c r="F27" s="518" t="s">
        <v>75</v>
      </c>
      <c r="G27" s="478" t="s">
        <v>178</v>
      </c>
      <c r="H27" s="477">
        <f>ROUNDUP((('UK-T-Side Tables'!G27)*USD_per_GBP),-1)</f>
        <v>1680</v>
      </c>
      <c r="I27" s="477">
        <f>ROUNDUP((('UK-T-Side Tables'!H27)*USD_per_GBP),-1)</f>
        <v>2620</v>
      </c>
      <c r="J27" s="98"/>
    </row>
    <row r="28" spans="2:10" customFormat="1">
      <c r="B28" s="14"/>
      <c r="C28" s="14"/>
      <c r="D28" s="14"/>
      <c r="E28" s="48"/>
      <c r="F28" s="48"/>
      <c r="G28" s="150"/>
      <c r="H28" s="213"/>
      <c r="I28" s="213"/>
      <c r="J28" s="98"/>
    </row>
    <row r="29" spans="2:10" customFormat="1">
      <c r="B29" s="14"/>
      <c r="C29" s="14"/>
      <c r="D29" s="14"/>
      <c r="E29" s="48"/>
      <c r="F29" s="48"/>
      <c r="G29" s="150"/>
      <c r="H29" s="213"/>
      <c r="I29" s="213"/>
      <c r="J29" s="98"/>
    </row>
    <row r="30" spans="2:10" customFormat="1">
      <c r="B30" s="14"/>
      <c r="C30" s="14"/>
      <c r="D30" s="14"/>
      <c r="E30" s="210" t="s">
        <v>269</v>
      </c>
      <c r="F30" s="210"/>
      <c r="G30" s="150"/>
      <c r="H30" s="213"/>
      <c r="I30" s="213"/>
      <c r="J30" s="98"/>
    </row>
    <row r="31" spans="2:10" customFormat="1" ht="25.35" customHeight="1">
      <c r="B31" s="14"/>
      <c r="C31" s="14"/>
      <c r="D31" s="14"/>
      <c r="E31" s="272"/>
      <c r="F31" s="272"/>
      <c r="G31" s="150"/>
      <c r="H31" s="150"/>
      <c r="I31" s="150"/>
      <c r="J31" s="98"/>
    </row>
    <row r="32" spans="2:10" customFormat="1" ht="25.35" customHeight="1">
      <c r="B32" s="14"/>
      <c r="C32" s="14"/>
      <c r="D32" s="14"/>
      <c r="E32" s="168"/>
      <c r="F32" s="168"/>
      <c r="G32" s="150"/>
      <c r="H32" s="150"/>
      <c r="I32" s="150"/>
      <c r="J32" s="98"/>
    </row>
    <row r="33" spans="2:10" customFormat="1" ht="25.35" customHeight="1">
      <c r="B33" s="14"/>
      <c r="C33" s="14"/>
      <c r="D33" s="14"/>
      <c r="E33" s="82" t="s">
        <v>14</v>
      </c>
      <c r="F33" s="82"/>
      <c r="G33" s="164"/>
      <c r="H33" s="79"/>
      <c r="I33" s="481">
        <f>ROUNDUP((('UK-T-Side Tables'!H33)*USD_per_GBP),-1)</f>
        <v>480</v>
      </c>
      <c r="J33" s="98"/>
    </row>
    <row r="34" spans="2:10" customFormat="1" ht="24.75" customHeight="1">
      <c r="B34" s="14"/>
      <c r="C34" s="14"/>
      <c r="D34" s="14"/>
      <c r="E34" s="8"/>
      <c r="F34" s="8"/>
      <c r="G34" s="170"/>
      <c r="H34" s="170"/>
      <c r="I34" s="170"/>
      <c r="J34" s="98"/>
    </row>
    <row r="35" spans="2:10" customFormat="1" ht="100.35" customHeight="1">
      <c r="B35" s="14"/>
      <c r="C35" s="14"/>
      <c r="D35" s="14"/>
      <c r="E35" s="64"/>
      <c r="F35" s="64"/>
      <c r="G35" s="150"/>
      <c r="H35" s="150"/>
      <c r="I35" s="267"/>
      <c r="J35" s="98"/>
    </row>
    <row r="36" spans="2:10" customFormat="1" ht="25.35" customHeight="1">
      <c r="E36" s="129"/>
      <c r="F36" s="129"/>
      <c r="G36" s="9"/>
      <c r="H36" s="119"/>
      <c r="I36" s="120"/>
      <c r="J36" s="263"/>
    </row>
    <row r="37" spans="2:10" customFormat="1" ht="48.75">
      <c r="B37" s="354" t="s">
        <v>312</v>
      </c>
      <c r="C37" s="3"/>
      <c r="D37" s="3"/>
      <c r="E37" s="3"/>
      <c r="F37" s="3"/>
      <c r="G37" s="117"/>
      <c r="H37" s="71"/>
      <c r="I37" s="71"/>
      <c r="J37" s="41"/>
    </row>
    <row r="38" spans="2:10" s="69" customFormat="1">
      <c r="B38" s="26" t="s">
        <v>436</v>
      </c>
      <c r="C38" s="26"/>
      <c r="D38" s="26"/>
      <c r="E38" s="139" t="s">
        <v>47</v>
      </c>
      <c r="F38" s="732" t="s">
        <v>94</v>
      </c>
      <c r="G38" s="733"/>
      <c r="H38" s="140" t="s">
        <v>346</v>
      </c>
      <c r="I38" s="266" t="s">
        <v>320</v>
      </c>
      <c r="J38" s="38"/>
    </row>
    <row r="39" spans="2:10" customFormat="1">
      <c r="B39" s="14"/>
      <c r="C39" s="14"/>
      <c r="D39" s="14"/>
      <c r="E39" s="167"/>
      <c r="F39" s="519" t="s">
        <v>118</v>
      </c>
      <c r="G39" s="509" t="s">
        <v>175</v>
      </c>
      <c r="H39" s="167"/>
      <c r="I39" s="218"/>
      <c r="J39" s="98"/>
    </row>
    <row r="40" spans="2:10" customFormat="1">
      <c r="B40" s="14"/>
      <c r="C40" s="14"/>
      <c r="D40" s="14"/>
      <c r="E40" s="150" t="s">
        <v>3</v>
      </c>
      <c r="F40" s="518" t="s">
        <v>437</v>
      </c>
      <c r="G40" s="478" t="s">
        <v>182</v>
      </c>
      <c r="H40" s="477">
        <f>ROUNDUP((('UK-T-Side Tables'!G40)*USD_per_GBP),-1)</f>
        <v>1530</v>
      </c>
      <c r="I40" s="477">
        <f>ROUNDUP((('UK-T-Side Tables'!H40)*USD_per_GBP),-1)</f>
        <v>2270</v>
      </c>
      <c r="J40" s="98"/>
    </row>
    <row r="41" spans="2:10" customFormat="1">
      <c r="B41" s="14"/>
      <c r="C41" s="14"/>
      <c r="D41" s="14"/>
      <c r="E41" s="48" t="s">
        <v>4</v>
      </c>
      <c r="F41" s="518" t="s">
        <v>135</v>
      </c>
      <c r="G41" s="478" t="s">
        <v>181</v>
      </c>
      <c r="H41" s="477">
        <f>ROUNDUP((('UK-T-Side Tables'!G41)*USD_per_GBP),-1)</f>
        <v>1610</v>
      </c>
      <c r="I41" s="477">
        <f>ROUNDUP((('UK-T-Side Tables'!H41)*USD_per_GBP),-1)</f>
        <v>2540</v>
      </c>
      <c r="J41" s="98"/>
    </row>
    <row r="42" spans="2:10" customFormat="1">
      <c r="B42" s="14"/>
      <c r="C42" s="14"/>
      <c r="D42" s="14"/>
      <c r="E42" s="48"/>
      <c r="F42" s="48"/>
      <c r="G42" s="150"/>
      <c r="H42" s="213"/>
      <c r="I42" s="213"/>
      <c r="J42" s="98"/>
    </row>
    <row r="43" spans="2:10" customFormat="1">
      <c r="B43" s="14"/>
      <c r="C43" s="14"/>
      <c r="D43" s="14"/>
      <c r="E43" s="48"/>
      <c r="F43" s="48"/>
      <c r="G43" s="150"/>
      <c r="H43" s="213"/>
      <c r="I43" s="213"/>
      <c r="J43" s="98"/>
    </row>
    <row r="44" spans="2:10" customFormat="1">
      <c r="B44" s="14"/>
      <c r="C44" s="14"/>
      <c r="D44" s="14"/>
      <c r="E44" s="210" t="s">
        <v>269</v>
      </c>
      <c r="F44" s="210"/>
      <c r="G44" s="150"/>
      <c r="H44" s="213"/>
      <c r="I44" s="213"/>
      <c r="J44" s="98"/>
    </row>
    <row r="45" spans="2:10" customFormat="1" ht="25.35" customHeight="1">
      <c r="B45" s="14"/>
      <c r="C45" s="14"/>
      <c r="D45" s="14"/>
      <c r="E45" s="272"/>
      <c r="F45" s="272"/>
      <c r="G45" s="150"/>
      <c r="H45" s="150"/>
      <c r="I45" s="150"/>
      <c r="J45" s="98"/>
    </row>
    <row r="46" spans="2:10" customFormat="1" ht="25.35" customHeight="1">
      <c r="B46" s="14"/>
      <c r="C46" s="14"/>
      <c r="D46" s="14"/>
      <c r="E46" s="168"/>
      <c r="F46" s="168"/>
      <c r="G46" s="150"/>
      <c r="H46" s="150"/>
      <c r="I46" s="150"/>
      <c r="J46" s="98"/>
    </row>
    <row r="47" spans="2:10" customFormat="1" ht="25.35" customHeight="1">
      <c r="B47" s="14"/>
      <c r="C47" s="14"/>
      <c r="D47" s="14"/>
      <c r="E47" s="82" t="s">
        <v>14</v>
      </c>
      <c r="F47" s="82"/>
      <c r="G47" s="164"/>
      <c r="H47" s="79"/>
      <c r="I47" s="481">
        <f>ROUNDUP((('UK-T-Side Tables'!H47)*USD_per_GBP),-1)</f>
        <v>480</v>
      </c>
      <c r="J47" s="98"/>
    </row>
    <row r="48" spans="2:10" customFormat="1" ht="100.35" customHeight="1">
      <c r="B48" s="14"/>
      <c r="C48" s="14"/>
      <c r="D48" s="14"/>
      <c r="E48" s="169"/>
      <c r="F48" s="169"/>
      <c r="G48" s="170"/>
      <c r="H48" s="170"/>
      <c r="I48" s="150"/>
      <c r="J48" s="98"/>
    </row>
    <row r="49" spans="2:10" customFormat="1" ht="24.75" customHeight="1">
      <c r="B49" s="14"/>
      <c r="C49" s="14"/>
      <c r="D49" s="14"/>
      <c r="E49" s="8"/>
      <c r="F49" s="8"/>
      <c r="G49" s="170"/>
      <c r="H49" s="170"/>
      <c r="I49" s="170"/>
      <c r="J49" s="98"/>
    </row>
    <row r="50" spans="2:10" customFormat="1" ht="25.35" customHeight="1">
      <c r="B50" s="14"/>
      <c r="C50" s="14"/>
      <c r="D50" s="14"/>
      <c r="E50" s="64"/>
      <c r="F50" s="64"/>
      <c r="G50" s="150"/>
      <c r="H50" s="150"/>
      <c r="I50" s="267"/>
      <c r="J50" s="98"/>
    </row>
    <row r="51" spans="2:10" customFormat="1" ht="25.35" customHeight="1">
      <c r="E51" s="129"/>
      <c r="F51" s="129"/>
      <c r="G51" s="9"/>
      <c r="H51" s="119"/>
      <c r="I51" s="120"/>
      <c r="J51" s="263"/>
    </row>
    <row r="52" spans="2:10" s="234" customFormat="1" ht="57" customHeight="1">
      <c r="B52" s="25" t="s">
        <v>207</v>
      </c>
      <c r="C52" s="3"/>
      <c r="D52" s="4"/>
      <c r="E52" s="269"/>
      <c r="F52" s="269"/>
      <c r="G52" s="113"/>
      <c r="H52" s="269"/>
      <c r="I52" s="269"/>
      <c r="J52" s="41"/>
    </row>
    <row r="53" spans="2:10">
      <c r="B53" s="26" t="s">
        <v>29</v>
      </c>
      <c r="C53" s="26"/>
      <c r="D53" s="26"/>
      <c r="E53" s="28" t="s">
        <v>0</v>
      </c>
      <c r="F53" s="705" t="s">
        <v>79</v>
      </c>
      <c r="G53" s="706"/>
      <c r="H53" s="28" t="s">
        <v>464</v>
      </c>
      <c r="I53" s="96"/>
      <c r="J53" s="38"/>
    </row>
    <row r="54" spans="2:10">
      <c r="E54" s="16"/>
      <c r="F54" s="509" t="s">
        <v>119</v>
      </c>
      <c r="G54" s="509" t="s">
        <v>261</v>
      </c>
      <c r="H54" s="48"/>
      <c r="I54" s="54"/>
      <c r="J54" s="16"/>
    </row>
    <row r="55" spans="2:10">
      <c r="E55" s="16" t="s">
        <v>3</v>
      </c>
      <c r="F55" s="478" t="s">
        <v>476</v>
      </c>
      <c r="G55" s="520" t="s">
        <v>216</v>
      </c>
      <c r="H55" s="477">
        <f>ROUNDUP((('UK-T-Side Tables'!G55)*USD_per_GBP),-1)</f>
        <v>2580</v>
      </c>
      <c r="I55" s="45"/>
      <c r="J55" s="18"/>
    </row>
    <row r="56" spans="2:10">
      <c r="E56" s="16" t="s">
        <v>4</v>
      </c>
      <c r="F56" s="478" t="s">
        <v>190</v>
      </c>
      <c r="G56" s="520" t="s">
        <v>217</v>
      </c>
      <c r="H56" s="477">
        <f>ROUNDUP((('UK-T-Side Tables'!G56)*USD_per_GBP),-1)</f>
        <v>2720</v>
      </c>
      <c r="I56" s="45"/>
      <c r="J56" s="18"/>
    </row>
    <row r="57" spans="2:10">
      <c r="E57" s="16"/>
      <c r="F57" s="16"/>
      <c r="G57" s="16"/>
      <c r="H57" s="45"/>
      <c r="I57" s="45"/>
      <c r="J57" s="18"/>
    </row>
    <row r="58" spans="2:10">
      <c r="E58" s="16"/>
      <c r="F58" s="16"/>
      <c r="G58" s="16"/>
      <c r="H58" s="45"/>
      <c r="I58" s="45"/>
      <c r="J58" s="18"/>
    </row>
    <row r="59" spans="2:10">
      <c r="E59" s="193" t="s">
        <v>22</v>
      </c>
      <c r="F59" s="193"/>
    </row>
    <row r="60" spans="2:10">
      <c r="E60" s="114"/>
      <c r="F60" s="114"/>
      <c r="G60" s="16"/>
      <c r="H60" s="20"/>
      <c r="I60" s="20"/>
      <c r="J60" s="44"/>
    </row>
    <row r="61" spans="2:10">
      <c r="E61" s="79" t="s">
        <v>14</v>
      </c>
      <c r="F61" s="164"/>
      <c r="G61" s="79"/>
      <c r="H61" s="79"/>
      <c r="I61" s="677">
        <f>ROUNDUP((('UK-T-Side Tables'!H61)*USD_per_GBP),-1)</f>
        <v>480</v>
      </c>
    </row>
    <row r="62" spans="2:10">
      <c r="E62" s="23"/>
      <c r="F62" s="23"/>
      <c r="I62" s="45"/>
    </row>
    <row r="63" spans="2:10">
      <c r="E63" s="114"/>
      <c r="F63" s="114"/>
    </row>
    <row r="64" spans="2:10">
      <c r="E64" s="114"/>
      <c r="F64" s="114"/>
    </row>
    <row r="65" spans="2:10">
      <c r="B65" s="26" t="s">
        <v>46</v>
      </c>
      <c r="C65" s="26"/>
      <c r="D65" s="26"/>
      <c r="E65" s="28"/>
      <c r="F65" s="705" t="s">
        <v>79</v>
      </c>
      <c r="G65" s="706"/>
      <c r="H65" s="28" t="s">
        <v>464</v>
      </c>
      <c r="I65" s="96"/>
      <c r="J65" s="38"/>
    </row>
    <row r="66" spans="2:10">
      <c r="E66" s="16"/>
      <c r="F66" s="509" t="s">
        <v>119</v>
      </c>
      <c r="G66" s="509" t="s">
        <v>261</v>
      </c>
      <c r="H66" s="48"/>
      <c r="I66" s="54"/>
      <c r="J66" s="16"/>
    </row>
    <row r="67" spans="2:10">
      <c r="E67" s="16"/>
      <c r="F67" s="561" t="s">
        <v>639</v>
      </c>
      <c r="G67" s="562" t="s">
        <v>640</v>
      </c>
      <c r="H67" s="477">
        <f>ROUNDUP((('UK-T-Side Tables'!G67)*USD_per_GBP),-1)</f>
        <v>3080</v>
      </c>
      <c r="I67" s="45"/>
      <c r="J67" s="18"/>
    </row>
    <row r="68" spans="2:10">
      <c r="E68" s="16"/>
      <c r="F68" s="478"/>
      <c r="G68" s="520"/>
      <c r="H68" s="477"/>
      <c r="I68" s="45"/>
      <c r="J68" s="18"/>
    </row>
    <row r="69" spans="2:10">
      <c r="E69" s="16"/>
      <c r="F69" s="16"/>
      <c r="G69" s="16"/>
      <c r="H69" s="45"/>
      <c r="I69" s="45"/>
      <c r="J69" s="18"/>
    </row>
    <row r="70" spans="2:10">
      <c r="E70" s="16"/>
      <c r="F70" s="16"/>
      <c r="G70" s="16"/>
      <c r="H70" s="45"/>
      <c r="I70" s="45"/>
      <c r="J70" s="18"/>
    </row>
    <row r="71" spans="2:10">
      <c r="E71" s="193" t="s">
        <v>22</v>
      </c>
      <c r="F71" s="193"/>
    </row>
    <row r="72" spans="2:10">
      <c r="E72" s="114"/>
      <c r="F72" s="114"/>
      <c r="G72" s="16"/>
      <c r="H72" s="20"/>
      <c r="I72" s="20"/>
      <c r="J72" s="44"/>
    </row>
    <row r="73" spans="2:10">
      <c r="E73" s="79" t="s">
        <v>14</v>
      </c>
      <c r="F73" s="164"/>
      <c r="G73" s="79"/>
      <c r="H73" s="79"/>
      <c r="I73" s="677">
        <f>ROUNDUP((('UK-T-Side Tables'!H73)*USD_per_GBP),-1)</f>
        <v>480</v>
      </c>
    </row>
    <row r="74" spans="2:10">
      <c r="E74" s="23"/>
      <c r="F74" s="23"/>
      <c r="I74" s="45"/>
    </row>
    <row r="75" spans="2:10">
      <c r="E75" s="114"/>
      <c r="F75" s="114"/>
    </row>
    <row r="76" spans="2:10" s="234" customFormat="1" ht="57" customHeight="1">
      <c r="B76" s="25" t="s">
        <v>608</v>
      </c>
      <c r="C76" s="3"/>
      <c r="D76" s="4"/>
      <c r="E76" s="269"/>
      <c r="F76" s="269"/>
      <c r="G76" s="113"/>
      <c r="H76" s="269"/>
      <c r="I76" s="269"/>
      <c r="J76" s="41"/>
    </row>
    <row r="77" spans="2:10">
      <c r="B77" s="26"/>
      <c r="C77" s="26"/>
      <c r="D77" s="26"/>
      <c r="E77" s="28" t="s">
        <v>0</v>
      </c>
      <c r="F77" s="705" t="s">
        <v>79</v>
      </c>
      <c r="G77" s="706"/>
      <c r="H77" s="28" t="s">
        <v>598</v>
      </c>
      <c r="I77" s="96"/>
      <c r="J77" s="38"/>
    </row>
    <row r="78" spans="2:10">
      <c r="E78" s="16"/>
      <c r="F78" s="509" t="s">
        <v>119</v>
      </c>
      <c r="G78" s="509" t="s">
        <v>261</v>
      </c>
      <c r="H78" s="48"/>
      <c r="I78" s="54"/>
      <c r="J78" s="16"/>
    </row>
    <row r="79" spans="2:10">
      <c r="E79" s="16" t="s">
        <v>561</v>
      </c>
      <c r="F79" s="563" t="s">
        <v>605</v>
      </c>
      <c r="G79" s="562" t="s">
        <v>609</v>
      </c>
      <c r="H79" s="477">
        <f>ROUNDUP((('UK-T-Side Tables'!G79)*USD_per_GBP),-1)</f>
        <v>2900</v>
      </c>
      <c r="I79" s="45"/>
      <c r="J79" s="18"/>
    </row>
    <row r="80" spans="2:10">
      <c r="E80" s="16" t="s">
        <v>3</v>
      </c>
      <c r="F80" s="563" t="s">
        <v>606</v>
      </c>
      <c r="G80" s="562" t="s">
        <v>610</v>
      </c>
      <c r="H80" s="477">
        <f>ROUNDUP((('UK-T-Side Tables'!G80)*USD_per_GBP),-1)</f>
        <v>3560</v>
      </c>
      <c r="I80" s="45"/>
      <c r="J80" s="18"/>
    </row>
    <row r="81" spans="2:10">
      <c r="E81" s="16"/>
      <c r="F81" s="16"/>
      <c r="G81" s="16"/>
      <c r="H81" s="45"/>
      <c r="I81" s="45"/>
      <c r="J81" s="18"/>
    </row>
    <row r="82" spans="2:10">
      <c r="E82" s="16"/>
      <c r="F82" s="16"/>
      <c r="G82" s="16"/>
      <c r="H82" s="45"/>
      <c r="I82" s="45"/>
      <c r="J82" s="18"/>
    </row>
    <row r="83" spans="2:10">
      <c r="E83" s="193" t="s">
        <v>607</v>
      </c>
      <c r="F83" s="193"/>
    </row>
    <row r="84" spans="2:10">
      <c r="E84" s="114"/>
      <c r="F84" s="114"/>
      <c r="G84" s="16"/>
      <c r="H84" s="20"/>
      <c r="I84" s="20"/>
      <c r="J84" s="44"/>
    </row>
    <row r="86" spans="2:10">
      <c r="E86" s="82" t="s">
        <v>194</v>
      </c>
      <c r="F86" s="82"/>
      <c r="G86" s="164"/>
      <c r="H86" s="79"/>
      <c r="I86" s="481">
        <f>ROUNDUP((('UK-T-Side Tables'!H86)*USD_per_GBP),-1)</f>
        <v>480</v>
      </c>
    </row>
    <row r="87" spans="2:10">
      <c r="E87" s="23"/>
      <c r="F87" s="23"/>
      <c r="I87" s="477"/>
    </row>
    <row r="88" spans="2:10">
      <c r="E88" s="82" t="s">
        <v>625</v>
      </c>
      <c r="F88" s="82"/>
      <c r="G88" s="164"/>
      <c r="H88" s="79"/>
      <c r="I88" s="481">
        <f>ROUNDUP((('UK-T-Side Tables'!H88)*USD_per_GBP),-1)</f>
        <v>1460</v>
      </c>
    </row>
    <row r="89" spans="2:10">
      <c r="E89" s="114"/>
      <c r="F89" s="114"/>
    </row>
    <row r="90" spans="2:10" ht="49.35" customHeight="1">
      <c r="B90" s="25" t="s">
        <v>209</v>
      </c>
      <c r="C90" s="50"/>
      <c r="D90" s="50"/>
      <c r="E90" s="41"/>
      <c r="F90" s="41"/>
      <c r="G90" s="42"/>
      <c r="H90" s="41"/>
      <c r="I90" s="41"/>
      <c r="J90" s="41"/>
    </row>
    <row r="91" spans="2:10" ht="25.35" customHeight="1">
      <c r="B91" s="26" t="s">
        <v>29</v>
      </c>
      <c r="C91" s="26"/>
      <c r="D91" s="26"/>
      <c r="E91" s="28" t="s">
        <v>0</v>
      </c>
      <c r="F91" s="732" t="s">
        <v>79</v>
      </c>
      <c r="G91" s="733"/>
      <c r="H91" s="31" t="s">
        <v>443</v>
      </c>
      <c r="I91" s="31" t="s">
        <v>114</v>
      </c>
      <c r="J91" s="38" t="s">
        <v>460</v>
      </c>
    </row>
    <row r="92" spans="2:10">
      <c r="B92" s="55"/>
      <c r="C92" s="55"/>
      <c r="D92" s="55"/>
      <c r="E92" s="46"/>
      <c r="F92" s="509" t="s">
        <v>118</v>
      </c>
      <c r="G92" s="509" t="s">
        <v>175</v>
      </c>
      <c r="H92" s="16"/>
      <c r="I92" s="47"/>
      <c r="J92" s="47"/>
    </row>
    <row r="93" spans="2:10">
      <c r="B93" s="55"/>
      <c r="C93" s="55"/>
      <c r="D93" s="55"/>
      <c r="E93" s="46"/>
      <c r="F93" s="478" t="s">
        <v>191</v>
      </c>
      <c r="G93" s="478" t="s">
        <v>179</v>
      </c>
      <c r="H93" s="477">
        <f>ROUNDUP((('UK-T-Side Tables'!G93)*USD_per_GBP),-1)</f>
        <v>1210</v>
      </c>
      <c r="I93" s="477">
        <f>ROUNDUP((('UK-T-Side Tables'!H93)*USD_per_GBP),-1)</f>
        <v>2150</v>
      </c>
      <c r="J93" s="477">
        <f>ROUNDUP((('UK-T-Side Tables'!I93)*USD_per_GBP),-1)</f>
        <v>3170</v>
      </c>
    </row>
    <row r="94" spans="2:10">
      <c r="B94" s="55"/>
      <c r="C94" s="55"/>
      <c r="D94" s="55"/>
      <c r="E94" s="55"/>
      <c r="F94" s="55"/>
      <c r="G94" s="46"/>
      <c r="H94" s="56"/>
      <c r="I94" s="55"/>
      <c r="J94" s="55"/>
    </row>
    <row r="95" spans="2:10">
      <c r="B95" s="55"/>
      <c r="C95" s="55"/>
      <c r="D95" s="55"/>
      <c r="E95" s="193" t="s">
        <v>22</v>
      </c>
      <c r="F95" s="193"/>
      <c r="G95" s="46"/>
      <c r="H95" s="55"/>
      <c r="I95" s="55"/>
      <c r="J95" s="55"/>
    </row>
    <row r="96" spans="2:10">
      <c r="B96" s="55"/>
      <c r="C96" s="55"/>
      <c r="D96" s="55"/>
      <c r="E96" s="114"/>
      <c r="F96" s="114"/>
      <c r="G96" s="46"/>
      <c r="H96" s="55"/>
      <c r="I96" s="55"/>
      <c r="J96" s="55"/>
    </row>
    <row r="97" spans="2:10">
      <c r="B97" s="55"/>
      <c r="C97" s="55"/>
      <c r="D97" s="55"/>
      <c r="E97" s="79" t="s">
        <v>14</v>
      </c>
      <c r="F97" s="164"/>
      <c r="G97" s="79"/>
      <c r="H97" s="79"/>
      <c r="I97" s="677">
        <f>ROUNDUP((('UK-T-Side Tables'!H98)*USD_per_GBP),-1)</f>
        <v>440</v>
      </c>
      <c r="J97" s="58"/>
    </row>
    <row r="98" spans="2:10">
      <c r="B98" s="55"/>
      <c r="C98" s="55"/>
      <c r="D98" s="55"/>
      <c r="G98" s="46"/>
      <c r="H98" s="55"/>
      <c r="I98" s="23"/>
      <c r="J98" s="58"/>
    </row>
    <row r="99" spans="2:10">
      <c r="B99" s="55"/>
      <c r="C99" s="55"/>
      <c r="D99" s="55"/>
      <c r="J99" s="58"/>
    </row>
    <row r="100" spans="2:10">
      <c r="B100" s="55"/>
      <c r="C100" s="55"/>
      <c r="D100" s="55"/>
      <c r="E100" s="23"/>
      <c r="F100" s="23"/>
      <c r="G100" s="46"/>
      <c r="H100" s="55"/>
      <c r="I100" s="45"/>
      <c r="J100" s="58"/>
    </row>
    <row r="101" spans="2:10">
      <c r="B101" s="55"/>
      <c r="C101" s="55"/>
      <c r="D101" s="55"/>
      <c r="E101" s="57"/>
      <c r="F101" s="57"/>
      <c r="G101" s="46"/>
      <c r="H101" s="55"/>
      <c r="I101" s="55"/>
      <c r="J101" s="58"/>
    </row>
    <row r="102" spans="2:10">
      <c r="B102" s="55"/>
      <c r="C102" s="55"/>
      <c r="D102" s="55"/>
      <c r="E102" s="57"/>
      <c r="F102" s="57"/>
      <c r="G102" s="46"/>
      <c r="H102" s="55"/>
      <c r="I102" s="55"/>
      <c r="J102" s="58"/>
    </row>
    <row r="103" spans="2:10">
      <c r="B103" s="55"/>
      <c r="C103" s="55"/>
      <c r="D103" s="55"/>
      <c r="E103" s="57"/>
      <c r="F103" s="57"/>
      <c r="G103" s="46"/>
      <c r="H103" s="55"/>
      <c r="I103" s="55"/>
      <c r="J103" s="58"/>
    </row>
    <row r="104" spans="2:10" ht="49.35" customHeight="1">
      <c r="B104" s="354" t="s">
        <v>438</v>
      </c>
      <c r="C104" s="358"/>
      <c r="D104" s="50"/>
      <c r="E104" s="41"/>
      <c r="F104" s="41"/>
      <c r="G104" s="42"/>
      <c r="H104" s="41"/>
      <c r="I104" s="41"/>
      <c r="J104" s="41"/>
    </row>
    <row r="105" spans="2:10" ht="25.35" customHeight="1">
      <c r="B105" s="26" t="s">
        <v>29</v>
      </c>
      <c r="C105" s="26"/>
      <c r="D105" s="26"/>
      <c r="E105" s="28" t="s">
        <v>0</v>
      </c>
      <c r="F105" s="732" t="s">
        <v>79</v>
      </c>
      <c r="G105" s="733"/>
      <c r="H105" s="31" t="s">
        <v>323</v>
      </c>
      <c r="I105" s="722" t="s">
        <v>115</v>
      </c>
      <c r="J105" s="723"/>
    </row>
    <row r="106" spans="2:10">
      <c r="B106" s="55"/>
      <c r="C106" s="55"/>
      <c r="D106" s="55"/>
      <c r="E106" s="46"/>
      <c r="F106" s="509" t="s">
        <v>118</v>
      </c>
      <c r="G106" s="509" t="s">
        <v>175</v>
      </c>
      <c r="H106" s="46"/>
      <c r="I106" s="699" t="s">
        <v>219</v>
      </c>
      <c r="J106" s="699"/>
    </row>
    <row r="107" spans="2:10">
      <c r="B107" s="55"/>
      <c r="C107" s="55"/>
      <c r="D107" s="55"/>
      <c r="E107" s="16" t="s">
        <v>2</v>
      </c>
      <c r="F107" s="478" t="s">
        <v>73</v>
      </c>
      <c r="G107" s="478" t="s">
        <v>176</v>
      </c>
      <c r="H107" s="477">
        <f>ROUNDUP((('UK-T-Side Tables'!G107)*USD_per_GBP),-1)</f>
        <v>1850</v>
      </c>
      <c r="I107" s="541">
        <f>ROUNDUP((('UK-T-Side Tables'!H107)*USD_per_GBP),-1)</f>
        <v>2170</v>
      </c>
      <c r="J107" s="400"/>
    </row>
    <row r="108" spans="2:10">
      <c r="B108" s="55"/>
      <c r="C108" s="55"/>
      <c r="D108" s="55"/>
      <c r="E108" s="16" t="s">
        <v>3</v>
      </c>
      <c r="F108" s="478" t="s">
        <v>74</v>
      </c>
      <c r="G108" s="478" t="s">
        <v>177</v>
      </c>
      <c r="H108" s="477">
        <f>ROUNDUP((('UK-T-Side Tables'!G108)*USD_per_GBP),-1)</f>
        <v>1920</v>
      </c>
      <c r="I108" s="541">
        <f>ROUNDUP((('UK-T-Side Tables'!H108)*USD_per_GBP),-1)</f>
        <v>2440</v>
      </c>
      <c r="J108" s="400"/>
    </row>
    <row r="109" spans="2:10">
      <c r="B109" s="55"/>
      <c r="C109" s="55"/>
      <c r="D109" s="55"/>
      <c r="E109" s="16" t="s">
        <v>4</v>
      </c>
      <c r="F109" s="478" t="s">
        <v>75</v>
      </c>
      <c r="G109" s="478" t="s">
        <v>178</v>
      </c>
      <c r="H109" s="477">
        <f>ROUNDUP((('UK-T-Side Tables'!G109)*USD_per_GBP),-1)</f>
        <v>1960</v>
      </c>
      <c r="I109" s="541">
        <f>ROUNDUP((('UK-T-Side Tables'!H109)*USD_per_GBP),-1)</f>
        <v>2760</v>
      </c>
      <c r="J109" s="400"/>
    </row>
    <row r="110" spans="2:10">
      <c r="B110" s="55"/>
      <c r="C110" s="55"/>
      <c r="D110" s="55"/>
      <c r="E110" s="46"/>
      <c r="F110" s="46"/>
      <c r="G110" s="46"/>
      <c r="H110" s="55"/>
      <c r="I110" s="55"/>
      <c r="J110" s="55"/>
    </row>
    <row r="111" spans="2:10">
      <c r="B111" s="55"/>
      <c r="C111" s="55"/>
      <c r="D111" s="55"/>
      <c r="E111" s="193" t="s">
        <v>22</v>
      </c>
      <c r="F111" s="193"/>
      <c r="G111" s="46"/>
      <c r="H111" s="56"/>
      <c r="I111" s="56"/>
      <c r="J111" s="257"/>
    </row>
    <row r="112" spans="2:10">
      <c r="B112" s="55"/>
      <c r="C112" s="55"/>
      <c r="D112" s="55"/>
      <c r="E112" s="114"/>
      <c r="F112" s="114"/>
      <c r="G112" s="46"/>
      <c r="H112" s="55"/>
      <c r="I112" s="55"/>
      <c r="J112" s="55"/>
    </row>
    <row r="113" spans="2:10">
      <c r="B113" s="55"/>
      <c r="C113" s="55"/>
      <c r="D113" s="55"/>
      <c r="J113" s="55"/>
    </row>
    <row r="114" spans="2:10">
      <c r="B114" s="55"/>
      <c r="C114" s="55"/>
      <c r="D114" s="55"/>
      <c r="E114" s="82" t="s">
        <v>21</v>
      </c>
      <c r="F114" s="82"/>
      <c r="G114" s="185"/>
      <c r="H114" s="188"/>
      <c r="I114" s="481">
        <f>ROUNDUP((('UK-T-Side Tables'!H114)*USD_per_GBP),-1)</f>
        <v>480</v>
      </c>
      <c r="J114" s="58"/>
    </row>
    <row r="115" spans="2:10">
      <c r="B115" s="55"/>
      <c r="C115" s="55"/>
      <c r="D115" s="55"/>
      <c r="E115" s="114"/>
      <c r="F115" s="114"/>
      <c r="G115" s="46"/>
      <c r="H115" s="55"/>
      <c r="I115" s="55"/>
      <c r="J115" s="58"/>
    </row>
    <row r="116" spans="2:10">
      <c r="B116" s="55"/>
      <c r="C116" s="55"/>
      <c r="D116" s="55"/>
      <c r="E116" s="114"/>
      <c r="F116" s="114"/>
      <c r="G116" s="46"/>
      <c r="H116" s="55"/>
      <c r="I116" s="55"/>
      <c r="J116" s="58"/>
    </row>
    <row r="117" spans="2:10">
      <c r="B117" s="55"/>
      <c r="C117" s="55"/>
      <c r="D117" s="55"/>
      <c r="E117" s="114"/>
      <c r="F117" s="114"/>
      <c r="G117" s="46"/>
      <c r="H117" s="55"/>
      <c r="I117" s="55"/>
      <c r="J117" s="58"/>
    </row>
    <row r="118" spans="2:10">
      <c r="B118" s="55"/>
      <c r="C118" s="55"/>
      <c r="D118" s="55"/>
      <c r="E118" s="114"/>
      <c r="F118" s="114"/>
      <c r="G118" s="46"/>
      <c r="H118" s="55"/>
      <c r="I118" s="55"/>
      <c r="J118" s="58"/>
    </row>
    <row r="119" spans="2:10">
      <c r="B119" s="55"/>
      <c r="C119" s="55"/>
      <c r="D119" s="55"/>
      <c r="E119" s="114"/>
      <c r="F119" s="114"/>
      <c r="G119" s="46"/>
      <c r="H119" s="55"/>
      <c r="I119" s="55"/>
      <c r="J119" s="58"/>
    </row>
    <row r="120" spans="2:10">
      <c r="B120" s="55"/>
      <c r="C120" s="55"/>
      <c r="D120" s="55"/>
      <c r="E120" s="128"/>
      <c r="F120" s="128"/>
      <c r="G120" s="46"/>
      <c r="H120" s="55"/>
      <c r="I120" s="55"/>
      <c r="J120" s="58"/>
    </row>
    <row r="121" spans="2:10">
      <c r="B121" s="55"/>
      <c r="C121" s="55"/>
      <c r="D121" s="55"/>
      <c r="E121" s="128"/>
      <c r="F121" s="128"/>
      <c r="G121" s="46"/>
      <c r="H121" s="55"/>
      <c r="I121" s="55"/>
      <c r="J121" s="58"/>
    </row>
    <row r="122" spans="2:10" ht="49.35" customHeight="1">
      <c r="B122" s="354" t="s">
        <v>314</v>
      </c>
      <c r="C122" s="358"/>
      <c r="D122" s="50"/>
      <c r="E122" s="41"/>
      <c r="F122" s="41"/>
      <c r="G122" s="42"/>
      <c r="H122" s="41"/>
      <c r="I122" s="41"/>
      <c r="J122" s="41"/>
    </row>
    <row r="123" spans="2:10" ht="25.35" customHeight="1">
      <c r="B123" s="26" t="s">
        <v>29</v>
      </c>
      <c r="C123" s="26"/>
      <c r="D123" s="26"/>
      <c r="E123" s="28" t="s">
        <v>0</v>
      </c>
      <c r="F123" s="732" t="s">
        <v>79</v>
      </c>
      <c r="G123" s="733"/>
      <c r="H123" s="31" t="s">
        <v>323</v>
      </c>
      <c r="I123" s="722" t="s">
        <v>115</v>
      </c>
      <c r="J123" s="723"/>
    </row>
    <row r="124" spans="2:10">
      <c r="B124" s="55"/>
      <c r="C124" s="55"/>
      <c r="D124" s="55"/>
      <c r="E124" s="46"/>
      <c r="F124" s="509" t="s">
        <v>118</v>
      </c>
      <c r="G124" s="509" t="s">
        <v>175</v>
      </c>
      <c r="H124" s="46"/>
      <c r="I124" s="699" t="s">
        <v>219</v>
      </c>
      <c r="J124" s="699"/>
    </row>
    <row r="125" spans="2:10">
      <c r="B125" s="55"/>
      <c r="C125" s="55"/>
      <c r="D125" s="55"/>
      <c r="E125" s="16" t="s">
        <v>2</v>
      </c>
      <c r="F125" s="478" t="s">
        <v>73</v>
      </c>
      <c r="G125" s="478" t="s">
        <v>176</v>
      </c>
      <c r="H125" s="477">
        <f>ROUNDUP((('UK-T-Side Tables'!G123)*USD_per_GBP),-1)</f>
        <v>1700</v>
      </c>
      <c r="I125" s="541">
        <f>ROUNDUP((('UK-T-Side Tables'!H123)*USD_per_GBP),-1)</f>
        <v>1910</v>
      </c>
      <c r="J125" s="400"/>
    </row>
    <row r="126" spans="2:10">
      <c r="B126" s="55"/>
      <c r="C126" s="55"/>
      <c r="D126" s="55"/>
      <c r="E126" s="16" t="s">
        <v>3</v>
      </c>
      <c r="F126" s="478" t="s">
        <v>74</v>
      </c>
      <c r="G126" s="478" t="s">
        <v>177</v>
      </c>
      <c r="H126" s="477">
        <f>ROUNDUP((('UK-T-Side Tables'!G124)*USD_per_GBP),-1)</f>
        <v>1950</v>
      </c>
      <c r="I126" s="541">
        <f>ROUNDUP((('UK-T-Side Tables'!H124)*USD_per_GBP),-1)</f>
        <v>2120</v>
      </c>
      <c r="J126" s="400"/>
    </row>
    <row r="127" spans="2:10">
      <c r="B127" s="55"/>
      <c r="C127" s="55"/>
      <c r="D127" s="55"/>
      <c r="E127" s="16" t="s">
        <v>4</v>
      </c>
      <c r="F127" s="478" t="s">
        <v>75</v>
      </c>
      <c r="G127" s="478" t="s">
        <v>178</v>
      </c>
      <c r="H127" s="477">
        <f>ROUNDUP((('UK-T-Side Tables'!G125)*USD_per_GBP),-1)</f>
        <v>2120</v>
      </c>
      <c r="I127" s="541">
        <f>ROUNDUP((('UK-T-Side Tables'!H125)*USD_per_GBP),-1)</f>
        <v>2540</v>
      </c>
      <c r="J127" s="400"/>
    </row>
    <row r="128" spans="2:10">
      <c r="B128" s="55"/>
      <c r="C128" s="55"/>
      <c r="D128" s="55"/>
      <c r="E128" s="46"/>
      <c r="F128" s="46"/>
      <c r="G128" s="46"/>
      <c r="H128" s="55"/>
      <c r="I128" s="55"/>
      <c r="J128" s="55"/>
    </row>
    <row r="129" spans="2:10">
      <c r="B129" s="55"/>
      <c r="C129" s="55"/>
      <c r="D129" s="55"/>
      <c r="E129" s="193" t="s">
        <v>22</v>
      </c>
      <c r="F129" s="193"/>
      <c r="G129" s="46"/>
      <c r="H129" s="56"/>
      <c r="I129" s="56"/>
      <c r="J129" s="257"/>
    </row>
    <row r="130" spans="2:10">
      <c r="B130" s="55"/>
      <c r="C130" s="55"/>
      <c r="D130" s="55"/>
      <c r="E130" s="114"/>
      <c r="F130" s="114"/>
      <c r="G130" s="46"/>
      <c r="H130" s="55"/>
      <c r="I130" s="55"/>
      <c r="J130" s="55"/>
    </row>
    <row r="131" spans="2:10">
      <c r="B131" s="55"/>
      <c r="C131" s="55"/>
      <c r="D131" s="55"/>
      <c r="J131" s="55"/>
    </row>
    <row r="132" spans="2:10">
      <c r="B132" s="55"/>
      <c r="C132" s="55"/>
      <c r="D132" s="55"/>
      <c r="E132" s="82" t="s">
        <v>21</v>
      </c>
      <c r="F132" s="82"/>
      <c r="G132" s="185"/>
      <c r="H132" s="188"/>
      <c r="I132" s="481">
        <f>ROUNDUP((('UK-T-Side Tables'!H130)*USD_per_GBP),-1)</f>
        <v>480</v>
      </c>
      <c r="J132" s="58"/>
    </row>
    <row r="133" spans="2:10">
      <c r="B133" s="55"/>
      <c r="C133" s="55"/>
      <c r="D133" s="55"/>
      <c r="E133" s="114"/>
      <c r="F133" s="114"/>
      <c r="G133" s="46"/>
      <c r="H133" s="55"/>
      <c r="I133" s="55"/>
      <c r="J133" s="58"/>
    </row>
    <row r="134" spans="2:10">
      <c r="B134" s="55"/>
      <c r="C134" s="55"/>
      <c r="D134" s="55"/>
      <c r="E134" s="128"/>
      <c r="F134" s="128"/>
      <c r="G134" s="46"/>
      <c r="H134" s="55"/>
      <c r="I134" s="55"/>
      <c r="J134" s="58"/>
    </row>
    <row r="135" spans="2:10" ht="25.35" customHeight="1">
      <c r="B135" s="26" t="s">
        <v>15</v>
      </c>
      <c r="C135" s="26"/>
      <c r="D135" s="26"/>
      <c r="E135" s="28" t="s">
        <v>0</v>
      </c>
      <c r="F135" s="732" t="s">
        <v>79</v>
      </c>
      <c r="G135" s="733"/>
      <c r="H135" s="31" t="s">
        <v>323</v>
      </c>
      <c r="I135" s="722" t="s">
        <v>115</v>
      </c>
      <c r="J135" s="723"/>
    </row>
    <row r="136" spans="2:10">
      <c r="B136" s="55"/>
      <c r="C136" s="55"/>
      <c r="D136" s="55"/>
      <c r="F136" s="509" t="s">
        <v>118</v>
      </c>
      <c r="G136" s="509" t="s">
        <v>175</v>
      </c>
      <c r="I136" s="699" t="s">
        <v>219</v>
      </c>
      <c r="J136" s="699"/>
    </row>
    <row r="137" spans="2:10">
      <c r="B137" s="55"/>
      <c r="C137" s="55"/>
      <c r="D137" s="55"/>
      <c r="E137" s="16" t="s">
        <v>2</v>
      </c>
      <c r="F137" s="478" t="s">
        <v>70</v>
      </c>
      <c r="G137" s="478" t="s">
        <v>180</v>
      </c>
      <c r="H137" s="477">
        <f>ROUNDUP((('UK-T-Side Tables'!G137)*USD_per_GBP),-1)</f>
        <v>1850</v>
      </c>
      <c r="I137" s="541">
        <f>ROUNDUP((('UK-T-Side Tables'!H137)*USD_per_GBP),-1)</f>
        <v>2200</v>
      </c>
      <c r="J137" s="400"/>
    </row>
    <row r="138" spans="2:10">
      <c r="B138" s="55"/>
      <c r="C138" s="55"/>
      <c r="D138" s="55"/>
      <c r="E138" s="16" t="s">
        <v>3</v>
      </c>
      <c r="F138" s="478" t="s">
        <v>71</v>
      </c>
      <c r="G138" s="478" t="s">
        <v>182</v>
      </c>
      <c r="H138" s="477">
        <f>ROUNDUP((('UK-T-Side Tables'!G138)*USD_per_GBP),-1)</f>
        <v>2050</v>
      </c>
      <c r="I138" s="541">
        <f>ROUNDUP((('UK-T-Side Tables'!H138)*USD_per_GBP),-1)</f>
        <v>2540</v>
      </c>
      <c r="J138" s="400"/>
    </row>
    <row r="139" spans="2:10">
      <c r="B139" s="55"/>
      <c r="C139" s="55"/>
      <c r="D139" s="55"/>
      <c r="E139" s="16" t="s">
        <v>4</v>
      </c>
      <c r="F139" s="478" t="s">
        <v>72</v>
      </c>
      <c r="G139" s="479" t="s">
        <v>183</v>
      </c>
      <c r="H139" s="477">
        <f>ROUNDUP((('UK-T-Side Tables'!G139)*USD_per_GBP),-1)</f>
        <v>2480</v>
      </c>
      <c r="I139" s="541">
        <f>ROUNDUP((('UK-T-Side Tables'!H139)*USD_per_GBP),-1)</f>
        <v>3110</v>
      </c>
      <c r="J139" s="400"/>
    </row>
    <row r="140" spans="2:10">
      <c r="B140" s="55"/>
      <c r="C140" s="55"/>
      <c r="D140" s="55"/>
      <c r="E140" s="46"/>
      <c r="F140" s="46"/>
      <c r="G140" s="46"/>
      <c r="H140" s="45"/>
      <c r="I140" s="45"/>
      <c r="J140" s="55"/>
    </row>
    <row r="141" spans="2:10">
      <c r="B141" s="55"/>
      <c r="C141" s="55"/>
      <c r="D141" s="55"/>
      <c r="E141" s="55"/>
      <c r="F141" s="55"/>
      <c r="G141" s="46"/>
      <c r="H141" s="56"/>
      <c r="I141" s="56"/>
      <c r="J141" s="257"/>
    </row>
    <row r="142" spans="2:10">
      <c r="B142" s="55"/>
      <c r="C142" s="55"/>
      <c r="D142" s="55"/>
      <c r="E142" s="193" t="s">
        <v>22</v>
      </c>
      <c r="F142" s="193"/>
      <c r="G142" s="46"/>
      <c r="H142" s="56"/>
      <c r="I142" s="56"/>
      <c r="J142" s="55"/>
    </row>
    <row r="143" spans="2:10">
      <c r="B143" s="55"/>
      <c r="C143" s="55"/>
      <c r="D143" s="55"/>
      <c r="E143" s="114"/>
      <c r="F143" s="114"/>
      <c r="G143" s="46"/>
      <c r="H143" s="55"/>
      <c r="I143" s="55"/>
      <c r="J143" s="55"/>
    </row>
    <row r="144" spans="2:10">
      <c r="B144" s="55"/>
      <c r="C144" s="55"/>
      <c r="D144" s="55"/>
      <c r="J144" s="58"/>
    </row>
    <row r="145" spans="2:10">
      <c r="E145" s="82" t="s">
        <v>21</v>
      </c>
      <c r="F145" s="82"/>
      <c r="G145" s="185"/>
      <c r="H145" s="188"/>
      <c r="I145" s="481">
        <f>ROUNDUP((('UK-T-Side Tables'!H145)*USD_per_GBP),-1)</f>
        <v>480</v>
      </c>
    </row>
    <row r="146" spans="2:10">
      <c r="E146" s="114"/>
      <c r="F146" s="114"/>
      <c r="G146" s="46"/>
      <c r="H146" s="55"/>
      <c r="I146" s="55"/>
    </row>
    <row r="147" spans="2:10">
      <c r="E147" s="128"/>
      <c r="F147" s="128"/>
      <c r="G147" s="46"/>
      <c r="H147" s="55"/>
      <c r="I147" s="55"/>
    </row>
    <row r="148" spans="2:10">
      <c r="E148" s="128"/>
      <c r="F148" s="128"/>
      <c r="G148" s="46"/>
      <c r="H148" s="55"/>
      <c r="I148" s="55"/>
    </row>
    <row r="149" spans="2:10">
      <c r="E149" s="128"/>
      <c r="F149" s="128"/>
      <c r="G149" s="46"/>
      <c r="H149" s="55"/>
      <c r="I149" s="55"/>
    </row>
    <row r="150" spans="2:10" ht="49.35" customHeight="1">
      <c r="B150" s="25" t="s">
        <v>210</v>
      </c>
      <c r="C150" s="358"/>
      <c r="D150" s="50"/>
      <c r="E150" s="41"/>
      <c r="F150" s="41"/>
      <c r="G150" s="42"/>
      <c r="H150" s="41"/>
      <c r="I150" s="41"/>
      <c r="J150" s="41"/>
    </row>
    <row r="151" spans="2:10" ht="25.35" customHeight="1">
      <c r="B151" s="26" t="s">
        <v>29</v>
      </c>
      <c r="C151" s="26"/>
      <c r="D151" s="26"/>
      <c r="E151" s="28" t="s">
        <v>0</v>
      </c>
      <c r="F151" s="732" t="s">
        <v>79</v>
      </c>
      <c r="G151" s="733"/>
      <c r="H151" s="28" t="s">
        <v>341</v>
      </c>
      <c r="I151" s="360" t="s">
        <v>188</v>
      </c>
      <c r="J151" s="38"/>
    </row>
    <row r="152" spans="2:10">
      <c r="E152" s="16"/>
      <c r="F152" s="509" t="s">
        <v>118</v>
      </c>
      <c r="G152" s="509" t="s">
        <v>175</v>
      </c>
      <c r="H152" s="16"/>
      <c r="I152" s="53"/>
      <c r="J152" s="16"/>
    </row>
    <row r="153" spans="2:10">
      <c r="E153" s="16" t="s">
        <v>2</v>
      </c>
      <c r="F153" s="478" t="s">
        <v>73</v>
      </c>
      <c r="G153" s="478" t="s">
        <v>176</v>
      </c>
      <c r="H153" s="477">
        <f>ROUNDUP((('UK-T-Side Tables'!G153)*USD_per_GBP),-1)</f>
        <v>690</v>
      </c>
      <c r="I153" s="477">
        <f>ROUNDUP((('UK-T-Side Tables'!H153)*USD_per_GBP),-1)</f>
        <v>1030</v>
      </c>
      <c r="J153" s="18"/>
    </row>
    <row r="154" spans="2:10">
      <c r="E154" s="16" t="s">
        <v>3</v>
      </c>
      <c r="F154" s="478" t="s">
        <v>74</v>
      </c>
      <c r="G154" s="478" t="s">
        <v>177</v>
      </c>
      <c r="H154" s="477">
        <f>ROUNDUP((('UK-T-Side Tables'!G154)*USD_per_GBP),-1)</f>
        <v>1070</v>
      </c>
      <c r="I154" s="477">
        <f>ROUNDUP((('UK-T-Side Tables'!H154)*USD_per_GBP),-1)</f>
        <v>1590</v>
      </c>
      <c r="J154" s="18"/>
    </row>
    <row r="155" spans="2:10">
      <c r="E155" s="16" t="s">
        <v>4</v>
      </c>
      <c r="F155" s="478" t="s">
        <v>75</v>
      </c>
      <c r="G155" s="478" t="s">
        <v>178</v>
      </c>
      <c r="H155" s="477">
        <f>ROUNDUP((('UK-T-Side Tables'!G155)*USD_per_GBP),-1)</f>
        <v>1530</v>
      </c>
      <c r="I155" s="477">
        <f>ROUNDUP((('UK-T-Side Tables'!H155)*USD_per_GBP),-1)</f>
        <v>2290</v>
      </c>
      <c r="J155" s="18"/>
    </row>
    <row r="156" spans="2:10">
      <c r="E156" s="16"/>
      <c r="F156" s="16"/>
    </row>
    <row r="157" spans="2:10">
      <c r="G157" s="16"/>
      <c r="H157" s="20"/>
      <c r="I157" s="20"/>
      <c r="J157" s="44"/>
    </row>
    <row r="158" spans="2:10">
      <c r="E158" s="193" t="s">
        <v>22</v>
      </c>
      <c r="F158" s="193"/>
    </row>
    <row r="159" spans="2:10">
      <c r="E159" s="114"/>
      <c r="F159" s="114"/>
    </row>
    <row r="160" spans="2:10">
      <c r="J160" s="45"/>
    </row>
    <row r="161" spans="2:10">
      <c r="E161" s="82" t="s">
        <v>14</v>
      </c>
      <c r="F161" s="82"/>
      <c r="G161" s="164"/>
      <c r="H161" s="79"/>
      <c r="I161" s="481">
        <f>ROUNDUP((('UK-T-Side Tables'!H161)*USD_per_GBP),-1)</f>
        <v>310</v>
      </c>
    </row>
    <row r="162" spans="2:10">
      <c r="E162" s="114"/>
      <c r="F162" s="114"/>
    </row>
    <row r="163" spans="2:10">
      <c r="E163" s="128"/>
      <c r="F163" s="128"/>
    </row>
    <row r="164" spans="2:10">
      <c r="E164" s="128"/>
      <c r="F164" s="128"/>
    </row>
    <row r="165" spans="2:10" s="51" customFormat="1" ht="25.35" customHeight="1">
      <c r="B165" s="32" t="s">
        <v>15</v>
      </c>
      <c r="C165" s="32"/>
      <c r="D165" s="32"/>
      <c r="E165" s="33" t="s">
        <v>0</v>
      </c>
      <c r="F165" s="732" t="s">
        <v>79</v>
      </c>
      <c r="G165" s="733"/>
      <c r="H165" s="33" t="s">
        <v>341</v>
      </c>
      <c r="I165" s="361" t="s">
        <v>188</v>
      </c>
      <c r="J165" s="38"/>
    </row>
    <row r="166" spans="2:10">
      <c r="E166" s="16"/>
      <c r="F166" s="509" t="s">
        <v>118</v>
      </c>
      <c r="G166" s="509" t="s">
        <v>175</v>
      </c>
      <c r="H166" s="16"/>
      <c r="I166" s="53"/>
      <c r="J166" s="16"/>
    </row>
    <row r="167" spans="2:10">
      <c r="E167" s="16" t="s">
        <v>2</v>
      </c>
      <c r="F167" s="478" t="s">
        <v>70</v>
      </c>
      <c r="G167" s="478" t="s">
        <v>180</v>
      </c>
      <c r="H167" s="477">
        <f>ROUNDUP((('UK-T-Side Tables'!G167)*USD_per_GBP),-1)</f>
        <v>770</v>
      </c>
      <c r="I167" s="477">
        <f>ROUNDUP((('UK-T-Side Tables'!H167)*USD_per_GBP),-1)</f>
        <v>1150</v>
      </c>
      <c r="J167" s="18"/>
    </row>
    <row r="168" spans="2:10">
      <c r="E168" s="16" t="s">
        <v>3</v>
      </c>
      <c r="F168" s="478" t="s">
        <v>71</v>
      </c>
      <c r="G168" s="478" t="s">
        <v>182</v>
      </c>
      <c r="H168" s="477">
        <f>ROUNDUP((('UK-T-Side Tables'!G168)*USD_per_GBP),-1)</f>
        <v>1190</v>
      </c>
      <c r="I168" s="477">
        <f>ROUNDUP((('UK-T-Side Tables'!H168)*USD_per_GBP),-1)</f>
        <v>1800</v>
      </c>
      <c r="J168" s="18"/>
    </row>
    <row r="169" spans="2:10">
      <c r="E169" s="16" t="s">
        <v>4</v>
      </c>
      <c r="F169" s="478" t="s">
        <v>72</v>
      </c>
      <c r="G169" s="479" t="s">
        <v>183</v>
      </c>
      <c r="H169" s="477">
        <f>ROUNDUP((('UK-T-Side Tables'!G169)*USD_per_GBP),-1)</f>
        <v>1730</v>
      </c>
      <c r="I169" s="477">
        <f>ROUNDUP((('UK-T-Side Tables'!H169)*USD_per_GBP),-1)</f>
        <v>2590</v>
      </c>
      <c r="J169" s="18"/>
    </row>
    <row r="170" spans="2:10">
      <c r="E170" s="16"/>
      <c r="F170" s="16"/>
    </row>
    <row r="171" spans="2:10">
      <c r="E171" s="193" t="s">
        <v>22</v>
      </c>
      <c r="F171" s="193"/>
      <c r="G171" s="16"/>
      <c r="H171" s="20"/>
      <c r="I171" s="20"/>
      <c r="J171" s="44"/>
    </row>
    <row r="172" spans="2:10">
      <c r="E172" s="114"/>
      <c r="F172" s="114"/>
    </row>
    <row r="174" spans="2:10">
      <c r="E174" s="82" t="s">
        <v>14</v>
      </c>
      <c r="F174" s="82"/>
      <c r="G174" s="164"/>
      <c r="H174" s="79"/>
      <c r="I174" s="481">
        <f>ROUNDUP((('UK-T-Side Tables'!H174)*USD_per_GBP),-1)</f>
        <v>310</v>
      </c>
      <c r="J174" s="45"/>
    </row>
    <row r="175" spans="2:10">
      <c r="E175" s="114"/>
      <c r="F175" s="114"/>
      <c r="J175" s="45"/>
    </row>
    <row r="176" spans="2:10">
      <c r="E176" s="128"/>
      <c r="F176" s="128"/>
      <c r="J176" s="45"/>
    </row>
    <row r="177" spans="2:10">
      <c r="E177" s="128"/>
      <c r="F177" s="128"/>
      <c r="J177" s="45"/>
    </row>
    <row r="178" spans="2:10" ht="49.35" customHeight="1">
      <c r="B178" s="25" t="s">
        <v>236</v>
      </c>
      <c r="C178" s="50"/>
      <c r="D178" s="50"/>
      <c r="E178" s="41"/>
      <c r="F178" s="41"/>
      <c r="G178" s="42"/>
      <c r="H178" s="41"/>
      <c r="I178" s="41"/>
      <c r="J178" s="41"/>
    </row>
    <row r="179" spans="2:10" s="51" customFormat="1" ht="25.35" customHeight="1">
      <c r="B179" s="32" t="s">
        <v>237</v>
      </c>
      <c r="C179" s="32"/>
      <c r="D179" s="32"/>
      <c r="E179" s="33" t="s">
        <v>0</v>
      </c>
      <c r="F179" s="720" t="s">
        <v>79</v>
      </c>
      <c r="G179" s="721"/>
      <c r="H179" s="33" t="s">
        <v>341</v>
      </c>
      <c r="I179" s="361" t="s">
        <v>188</v>
      </c>
      <c r="J179" s="38"/>
    </row>
    <row r="180" spans="2:10">
      <c r="C180" s="223"/>
      <c r="E180" s="16"/>
      <c r="F180" s="509" t="s">
        <v>119</v>
      </c>
      <c r="G180" s="515" t="s">
        <v>131</v>
      </c>
      <c r="H180" s="45"/>
      <c r="I180" s="65"/>
      <c r="J180" s="16"/>
    </row>
    <row r="181" spans="2:10">
      <c r="E181" s="16" t="s">
        <v>2</v>
      </c>
      <c r="F181" s="514" t="s">
        <v>240</v>
      </c>
      <c r="G181" s="514" t="s">
        <v>243</v>
      </c>
      <c r="H181" s="477">
        <f>ROUNDUP((('UK-T-Side Tables'!G181)*USD_per_GBP),-1)</f>
        <v>2830</v>
      </c>
      <c r="I181" s="477">
        <f>ROUNDUP((('UK-T-Side Tables'!H181)*USD_per_GBP),-1)</f>
        <v>4250</v>
      </c>
      <c r="J181" s="18"/>
    </row>
    <row r="182" spans="2:10">
      <c r="E182" s="16" t="s">
        <v>3</v>
      </c>
      <c r="F182" s="514" t="s">
        <v>241</v>
      </c>
      <c r="G182" s="514" t="s">
        <v>244</v>
      </c>
      <c r="H182" s="394"/>
      <c r="I182" s="425"/>
      <c r="J182" s="18"/>
    </row>
    <row r="183" spans="2:10">
      <c r="E183" s="16" t="s">
        <v>4</v>
      </c>
      <c r="F183" s="514" t="s">
        <v>242</v>
      </c>
      <c r="G183" s="514" t="s">
        <v>245</v>
      </c>
      <c r="H183" s="394"/>
      <c r="I183" s="425"/>
      <c r="J183" s="18"/>
    </row>
    <row r="184" spans="2:10">
      <c r="E184" s="16"/>
      <c r="F184" s="16"/>
    </row>
    <row r="185" spans="2:10">
      <c r="G185" s="16"/>
      <c r="H185" s="20"/>
      <c r="I185" s="20"/>
      <c r="J185" s="44"/>
    </row>
    <row r="186" spans="2:10">
      <c r="E186" s="193" t="s">
        <v>22</v>
      </c>
      <c r="F186" s="193"/>
    </row>
    <row r="187" spans="2:10">
      <c r="E187" s="114"/>
      <c r="F187" s="114"/>
      <c r="G187" s="114"/>
    </row>
    <row r="188" spans="2:10">
      <c r="J188" s="45"/>
    </row>
    <row r="189" spans="2:10">
      <c r="E189" s="82" t="s">
        <v>14</v>
      </c>
      <c r="F189" s="82"/>
      <c r="G189" s="164"/>
      <c r="H189" s="79"/>
      <c r="I189" s="481">
        <f>ROUNDUP((('UK-T-Side Tables'!H189)*USD_per_GBP),-1)</f>
        <v>720</v>
      </c>
    </row>
    <row r="190" spans="2:10" ht="49.35" customHeight="1">
      <c r="B190" s="25" t="s">
        <v>211</v>
      </c>
      <c r="C190" s="50"/>
      <c r="D190" s="50"/>
      <c r="E190" s="41"/>
      <c r="F190" s="41"/>
      <c r="G190" s="42"/>
      <c r="H190" s="41"/>
      <c r="I190" s="41"/>
      <c r="J190" s="366"/>
    </row>
    <row r="191" spans="2:10" s="51" customFormat="1" ht="56.25" customHeight="1">
      <c r="B191" s="32" t="s">
        <v>15</v>
      </c>
      <c r="C191" s="32"/>
      <c r="D191" s="32"/>
      <c r="E191" s="33" t="s">
        <v>0</v>
      </c>
      <c r="F191" s="720" t="s">
        <v>94</v>
      </c>
      <c r="G191" s="721"/>
      <c r="H191" s="34" t="s">
        <v>192</v>
      </c>
      <c r="I191" s="34" t="s">
        <v>556</v>
      </c>
      <c r="J191" s="35" t="s">
        <v>439</v>
      </c>
    </row>
    <row r="192" spans="2:10">
      <c r="B192" s="55"/>
      <c r="C192" s="55"/>
      <c r="D192" s="55"/>
      <c r="E192" s="48"/>
      <c r="F192" s="509" t="s">
        <v>119</v>
      </c>
      <c r="G192" s="509" t="s">
        <v>131</v>
      </c>
      <c r="H192" s="48"/>
      <c r="I192" s="220"/>
      <c r="J192" s="220" t="s">
        <v>219</v>
      </c>
    </row>
    <row r="193" spans="2:10">
      <c r="B193" s="55"/>
      <c r="C193" s="55"/>
      <c r="D193" s="55"/>
      <c r="E193" s="48" t="s">
        <v>2</v>
      </c>
      <c r="F193" s="479" t="s">
        <v>288</v>
      </c>
      <c r="G193" s="479" t="s">
        <v>295</v>
      </c>
      <c r="H193" s="477">
        <f>ROUNDUP((('UK-T-Side Tables'!G194)*USD_per_GBP),-1)</f>
        <v>550</v>
      </c>
      <c r="I193" s="477">
        <f>ROUNDUP((('UK-T-Side Tables'!H194)*USD_per_GBP),-1)</f>
        <v>890</v>
      </c>
      <c r="J193" s="477">
        <f>ROUNDUP((('UK-T-Side Tables'!I194)*USD_per_GBP),-1)</f>
        <v>1100</v>
      </c>
    </row>
    <row r="194" spans="2:10">
      <c r="B194" s="55"/>
      <c r="C194" s="55"/>
      <c r="D194" s="55"/>
      <c r="E194" s="48" t="s">
        <v>3</v>
      </c>
      <c r="F194" s="479" t="s">
        <v>289</v>
      </c>
      <c r="G194" s="479" t="s">
        <v>296</v>
      </c>
      <c r="H194" s="477">
        <f>ROUNDUP((('UK-T-Side Tables'!G195)*USD_per_GBP),-1)</f>
        <v>650</v>
      </c>
      <c r="I194" s="477">
        <f>ROUNDUP((('UK-T-Side Tables'!H195)*USD_per_GBP),-1)</f>
        <v>960</v>
      </c>
      <c r="J194" s="477">
        <f>ROUNDUP((('UK-T-Side Tables'!I195)*USD_per_GBP),-1)</f>
        <v>1180</v>
      </c>
    </row>
    <row r="195" spans="2:10">
      <c r="B195" s="55"/>
      <c r="C195" s="55"/>
      <c r="D195" s="55"/>
      <c r="E195" s="48" t="s">
        <v>4</v>
      </c>
      <c r="F195" s="479" t="s">
        <v>290</v>
      </c>
      <c r="G195" s="479" t="s">
        <v>297</v>
      </c>
      <c r="H195" s="477">
        <f>ROUNDUP((('UK-T-Side Tables'!G196)*USD_per_GBP),-1)</f>
        <v>720</v>
      </c>
      <c r="I195" s="477">
        <f>ROUNDUP((('UK-T-Side Tables'!H196)*USD_per_GBP),-1)</f>
        <v>1030</v>
      </c>
      <c r="J195" s="477">
        <f>ROUNDUP((('UK-T-Side Tables'!I196)*USD_per_GBP),-1)</f>
        <v>1280</v>
      </c>
    </row>
    <row r="196" spans="2:10">
      <c r="B196" s="55"/>
      <c r="C196" s="55"/>
      <c r="D196" s="55"/>
      <c r="E196" s="48"/>
      <c r="F196" s="48"/>
      <c r="G196" s="48"/>
      <c r="H196" s="65"/>
      <c r="I196" s="65"/>
      <c r="J196" s="60"/>
    </row>
    <row r="197" spans="2:10">
      <c r="B197" s="55"/>
      <c r="C197" s="55"/>
      <c r="D197" s="55"/>
      <c r="E197" s="48"/>
      <c r="F197" s="48"/>
      <c r="G197" s="48"/>
      <c r="H197" s="60"/>
      <c r="I197" s="60"/>
      <c r="J197" s="60"/>
    </row>
    <row r="198" spans="2:10">
      <c r="B198" s="55"/>
      <c r="C198" s="55"/>
      <c r="D198" s="55"/>
      <c r="E198" s="193" t="s">
        <v>305</v>
      </c>
      <c r="F198" s="193"/>
      <c r="I198" s="61"/>
      <c r="J198" s="62"/>
    </row>
    <row r="199" spans="2:10">
      <c r="B199" s="55"/>
      <c r="C199" s="55"/>
      <c r="D199" s="55"/>
      <c r="E199" s="63"/>
      <c r="F199" s="63"/>
      <c r="G199" s="48"/>
      <c r="H199" s="60"/>
      <c r="I199" s="60"/>
      <c r="J199" s="60"/>
    </row>
    <row r="200" spans="2:10">
      <c r="B200" s="55"/>
      <c r="C200" s="55"/>
      <c r="D200" s="55"/>
      <c r="E200" s="82" t="s">
        <v>634</v>
      </c>
      <c r="F200" s="82"/>
      <c r="G200" s="164"/>
      <c r="H200" s="79"/>
      <c r="I200" s="481">
        <f>ROUNDUP((('UK-T-Side Tables'!H200)*USD_per_GBP),-1)</f>
        <v>540</v>
      </c>
      <c r="J200" s="60"/>
    </row>
    <row r="201" spans="2:10">
      <c r="B201" s="55"/>
      <c r="C201" s="55"/>
      <c r="D201" s="55"/>
      <c r="E201" s="23"/>
      <c r="F201" s="23"/>
      <c r="I201" s="477"/>
      <c r="J201" s="60"/>
    </row>
    <row r="202" spans="2:10">
      <c r="B202" s="55"/>
      <c r="C202" s="55"/>
      <c r="D202" s="55"/>
      <c r="E202" s="82" t="s">
        <v>716</v>
      </c>
      <c r="F202" s="82"/>
      <c r="G202" s="164"/>
      <c r="H202" s="79"/>
      <c r="I202" s="481">
        <f>ROUNDUP((('UK-T-Side Tables'!H202)*USD_per_GBP),-1)</f>
        <v>540</v>
      </c>
      <c r="J202" s="60"/>
    </row>
    <row r="203" spans="2:10">
      <c r="B203" s="55"/>
      <c r="C203" s="55"/>
      <c r="D203" s="55"/>
      <c r="E203" s="23"/>
      <c r="F203" s="23"/>
      <c r="I203" s="477"/>
      <c r="J203" s="60"/>
    </row>
    <row r="204" spans="2:10">
      <c r="B204" s="55"/>
      <c r="C204" s="55"/>
      <c r="D204" s="55"/>
      <c r="E204" s="82" t="s">
        <v>14</v>
      </c>
      <c r="F204" s="82"/>
      <c r="G204" s="164"/>
      <c r="H204" s="79"/>
      <c r="I204" s="481">
        <f>ROUNDUP((('UK-T-Side Tables'!H204)*USD_per_GBP),-1)</f>
        <v>230</v>
      </c>
      <c r="J204" s="60"/>
    </row>
    <row r="205" spans="2:10" ht="37.5">
      <c r="B205" s="25" t="s">
        <v>212</v>
      </c>
      <c r="C205" s="50"/>
      <c r="D205" s="50"/>
      <c r="E205" s="41"/>
      <c r="F205" s="41"/>
      <c r="G205" s="42"/>
      <c r="H205" s="41"/>
      <c r="I205" s="41"/>
      <c r="J205" s="366"/>
    </row>
    <row r="206" spans="2:10" ht="24" customHeight="1">
      <c r="B206" s="32" t="s">
        <v>15</v>
      </c>
      <c r="C206" s="32"/>
      <c r="D206" s="32"/>
      <c r="E206" s="33" t="s">
        <v>0</v>
      </c>
      <c r="F206" s="732" t="s">
        <v>94</v>
      </c>
      <c r="G206" s="733"/>
      <c r="H206" s="34" t="s">
        <v>192</v>
      </c>
      <c r="I206" s="33" t="s">
        <v>39</v>
      </c>
      <c r="J206" s="35" t="s">
        <v>439</v>
      </c>
    </row>
    <row r="207" spans="2:10">
      <c r="B207" s="55"/>
      <c r="C207" s="55"/>
      <c r="D207" s="55"/>
      <c r="E207" s="48"/>
      <c r="F207" s="509" t="s">
        <v>119</v>
      </c>
      <c r="G207" s="513" t="s">
        <v>293</v>
      </c>
      <c r="H207" s="48"/>
      <c r="J207" s="220" t="s">
        <v>219</v>
      </c>
    </row>
    <row r="208" spans="2:10">
      <c r="B208" s="55"/>
      <c r="C208" s="55"/>
      <c r="D208" s="55"/>
      <c r="E208" s="48"/>
      <c r="F208" s="479" t="s">
        <v>292</v>
      </c>
      <c r="G208" s="512" t="s">
        <v>294</v>
      </c>
      <c r="H208" s="477">
        <f>ROUNDUP((('UK-T-Side Tables'!G208)*USD_per_GBP),-1)</f>
        <v>830</v>
      </c>
      <c r="I208" s="477">
        <f>ROUNDUP((('UK-T-Side Tables'!H208)*USD_per_GBP),-1)</f>
        <v>1180</v>
      </c>
      <c r="J208" s="477">
        <f>ROUNDUP((('UK-T-Side Tables'!I208)*USD_per_GBP),-1)</f>
        <v>1460</v>
      </c>
    </row>
    <row r="209" spans="2:10">
      <c r="B209" s="55"/>
      <c r="C209" s="55"/>
      <c r="D209" s="55"/>
      <c r="E209" s="48"/>
      <c r="F209" s="48"/>
      <c r="G209" s="48"/>
      <c r="H209" s="65"/>
      <c r="I209" s="65"/>
      <c r="J209" s="60"/>
    </row>
    <row r="210" spans="2:10">
      <c r="B210" s="55"/>
      <c r="C210" s="55"/>
      <c r="D210" s="55"/>
      <c r="E210" s="48"/>
      <c r="F210" s="48"/>
      <c r="G210" s="48"/>
      <c r="H210" s="60"/>
      <c r="I210" s="60"/>
      <c r="J210" s="60"/>
    </row>
    <row r="211" spans="2:10">
      <c r="B211" s="55"/>
      <c r="C211" s="55"/>
      <c r="D211" s="55"/>
      <c r="E211" s="193" t="s">
        <v>305</v>
      </c>
      <c r="F211" s="193"/>
      <c r="I211" s="61"/>
      <c r="J211" s="60"/>
    </row>
    <row r="212" spans="2:10">
      <c r="B212" s="55"/>
      <c r="C212" s="55"/>
      <c r="D212" s="55"/>
      <c r="E212" s="63"/>
      <c r="F212" s="63"/>
      <c r="G212" s="48"/>
      <c r="H212" s="60"/>
      <c r="I212" s="60"/>
      <c r="J212" s="60"/>
    </row>
    <row r="213" spans="2:10">
      <c r="B213" s="55"/>
      <c r="C213" s="55"/>
      <c r="D213" s="55"/>
      <c r="E213" s="82" t="s">
        <v>634</v>
      </c>
      <c r="F213" s="82"/>
      <c r="G213" s="164"/>
      <c r="H213" s="79"/>
      <c r="I213" s="481">
        <f>ROUNDUP((('UK-T-Side Tables'!H213)*USD_per_GBP),-1)</f>
        <v>540</v>
      </c>
      <c r="J213" s="62"/>
    </row>
    <row r="214" spans="2:10">
      <c r="B214" s="55"/>
      <c r="C214" s="55"/>
      <c r="D214" s="55"/>
      <c r="E214" s="63"/>
      <c r="F214" s="63"/>
      <c r="G214" s="48"/>
      <c r="H214" s="60"/>
      <c r="I214" s="60"/>
      <c r="J214" s="60"/>
    </row>
    <row r="215" spans="2:10">
      <c r="B215" s="55"/>
      <c r="C215" s="55"/>
      <c r="D215" s="55"/>
      <c r="E215" s="179" t="s">
        <v>14</v>
      </c>
      <c r="F215" s="179"/>
      <c r="G215" s="180"/>
      <c r="H215" s="179"/>
      <c r="I215" s="259">
        <f>ROUNDUP((('UK-T-Side Tables'!H215)*USD_per_GBP),-1)</f>
        <v>230</v>
      </c>
      <c r="J215" s="60"/>
    </row>
    <row r="216" spans="2:10">
      <c r="B216" s="55"/>
      <c r="C216" s="55"/>
      <c r="D216" s="55"/>
      <c r="E216" s="60"/>
      <c r="F216" s="60"/>
      <c r="G216" s="48"/>
      <c r="H216" s="60"/>
      <c r="I216" s="60"/>
      <c r="J216" s="60"/>
    </row>
    <row r="217" spans="2:10" ht="49.35" customHeight="1">
      <c r="B217" s="354" t="s">
        <v>315</v>
      </c>
      <c r="C217" s="358"/>
      <c r="D217" s="50"/>
      <c r="E217" s="41"/>
      <c r="F217" s="41"/>
      <c r="G217" s="42"/>
      <c r="H217" s="41"/>
      <c r="I217" s="41"/>
      <c r="J217" s="41"/>
    </row>
    <row r="218" spans="2:10" s="51" customFormat="1" ht="25.35" customHeight="1">
      <c r="B218" s="32" t="s">
        <v>29</v>
      </c>
      <c r="C218" s="32"/>
      <c r="D218" s="32"/>
      <c r="E218" s="33" t="s">
        <v>0</v>
      </c>
      <c r="F218" s="720" t="s">
        <v>79</v>
      </c>
      <c r="G218" s="721"/>
      <c r="H218" s="33" t="s">
        <v>440</v>
      </c>
      <c r="I218" s="123" t="s">
        <v>442</v>
      </c>
      <c r="J218" s="35"/>
    </row>
    <row r="219" spans="2:10">
      <c r="E219" s="16"/>
      <c r="F219" s="509" t="s">
        <v>118</v>
      </c>
      <c r="G219" s="509" t="s">
        <v>175</v>
      </c>
      <c r="H219" s="16"/>
      <c r="I219" s="53"/>
      <c r="J219" s="16"/>
    </row>
    <row r="220" spans="2:10">
      <c r="E220" s="16" t="s">
        <v>2</v>
      </c>
      <c r="F220" s="478" t="s">
        <v>73</v>
      </c>
      <c r="G220" s="478" t="s">
        <v>176</v>
      </c>
      <c r="H220" s="477">
        <f>ROUNDUP((('UK-T-Side Tables'!G220)*USD_per_GBP),-1)</f>
        <v>690</v>
      </c>
      <c r="I220" s="477">
        <f>ROUNDUP((('UK-T-Side Tables'!H220)*USD_per_GBP),-1)</f>
        <v>1030</v>
      </c>
      <c r="J220" s="18"/>
    </row>
    <row r="221" spans="2:10">
      <c r="E221" s="16" t="s">
        <v>3</v>
      </c>
      <c r="F221" s="478" t="s">
        <v>74</v>
      </c>
      <c r="G221" s="478" t="s">
        <v>177</v>
      </c>
      <c r="H221" s="477">
        <f>ROUNDUP((('UK-T-Side Tables'!G221)*USD_per_GBP),-1)</f>
        <v>1070</v>
      </c>
      <c r="I221" s="477">
        <f>ROUNDUP((('UK-T-Side Tables'!H221)*USD_per_GBP),-1)</f>
        <v>1590</v>
      </c>
      <c r="J221" s="18"/>
    </row>
    <row r="222" spans="2:10">
      <c r="E222" s="16" t="s">
        <v>4</v>
      </c>
      <c r="F222" s="478" t="s">
        <v>75</v>
      </c>
      <c r="G222" s="478" t="s">
        <v>178</v>
      </c>
      <c r="H222" s="477">
        <f>ROUNDUP((('UK-T-Side Tables'!G222)*USD_per_GBP),-1)</f>
        <v>1530</v>
      </c>
      <c r="I222" s="477">
        <f>ROUNDUP((('UK-T-Side Tables'!H222)*USD_per_GBP),-1)</f>
        <v>2290</v>
      </c>
      <c r="J222" s="18"/>
    </row>
    <row r="223" spans="2:10">
      <c r="E223" s="16"/>
      <c r="F223" s="16"/>
      <c r="G223" s="16"/>
      <c r="H223" s="45"/>
      <c r="I223" s="45"/>
      <c r="J223" s="18"/>
    </row>
    <row r="224" spans="2:10">
      <c r="G224" s="16"/>
      <c r="H224" s="20"/>
      <c r="I224" s="20"/>
      <c r="J224" s="44"/>
    </row>
    <row r="225" spans="2:10">
      <c r="E225" s="193" t="s">
        <v>22</v>
      </c>
      <c r="F225" s="193"/>
    </row>
    <row r="226" spans="2:10">
      <c r="E226" s="114"/>
      <c r="F226" s="114"/>
    </row>
    <row r="227" spans="2:10">
      <c r="J227" s="45"/>
    </row>
    <row r="228" spans="2:10">
      <c r="E228" s="82" t="s">
        <v>14</v>
      </c>
      <c r="F228" s="82"/>
      <c r="G228" s="164"/>
      <c r="H228" s="79"/>
      <c r="I228" s="481">
        <f>ROUNDUP((('UK-T-Side Tables'!H228)*USD_per_GBP),-1)</f>
        <v>310</v>
      </c>
      <c r="J228" s="45"/>
    </row>
    <row r="229" spans="2:10" ht="72.75" customHeight="1">
      <c r="E229" s="114"/>
      <c r="F229" s="114"/>
      <c r="J229" s="45"/>
    </row>
    <row r="230" spans="2:10" s="51" customFormat="1" ht="25.35" customHeight="1">
      <c r="B230" s="32" t="s">
        <v>15</v>
      </c>
      <c r="C230" s="32"/>
      <c r="D230" s="32"/>
      <c r="E230" s="33" t="s">
        <v>0</v>
      </c>
      <c r="F230" s="720" t="s">
        <v>79</v>
      </c>
      <c r="G230" s="721"/>
      <c r="H230" s="123" t="s">
        <v>440</v>
      </c>
      <c r="I230" s="33" t="s">
        <v>441</v>
      </c>
      <c r="J230" s="38"/>
    </row>
    <row r="231" spans="2:10">
      <c r="E231" s="16"/>
      <c r="F231" s="509" t="s">
        <v>118</v>
      </c>
      <c r="G231" s="509" t="s">
        <v>175</v>
      </c>
      <c r="H231" s="16"/>
      <c r="I231" s="53"/>
      <c r="J231" s="16"/>
    </row>
    <row r="232" spans="2:10">
      <c r="E232" s="16" t="s">
        <v>2</v>
      </c>
      <c r="F232" s="478" t="s">
        <v>70</v>
      </c>
      <c r="G232" s="478" t="s">
        <v>180</v>
      </c>
      <c r="H232" s="477">
        <f>ROUNDUP((('UK-T-Side Tables'!G232)*USD_per_GBP),-1)</f>
        <v>770</v>
      </c>
      <c r="I232" s="477">
        <f>ROUNDUP((('UK-T-Side Tables'!H232)*USD_per_GBP),-1)</f>
        <v>1150</v>
      </c>
      <c r="J232" s="58"/>
    </row>
    <row r="233" spans="2:10">
      <c r="E233" s="16" t="s">
        <v>3</v>
      </c>
      <c r="F233" s="478" t="s">
        <v>71</v>
      </c>
      <c r="G233" s="478" t="s">
        <v>182</v>
      </c>
      <c r="H233" s="477">
        <f>ROUNDUP((('UK-T-Side Tables'!G233)*USD_per_GBP),-1)</f>
        <v>1190</v>
      </c>
      <c r="I233" s="477">
        <f>ROUNDUP((('UK-T-Side Tables'!H233)*USD_per_GBP),-1)</f>
        <v>1800</v>
      </c>
      <c r="J233" s="58"/>
    </row>
    <row r="234" spans="2:10">
      <c r="E234" s="16" t="s">
        <v>4</v>
      </c>
      <c r="F234" s="478" t="s">
        <v>72</v>
      </c>
      <c r="G234" s="479" t="s">
        <v>183</v>
      </c>
      <c r="H234" s="477">
        <f>ROUNDUP((('UK-T-Side Tables'!G234)*USD_per_GBP),-1)</f>
        <v>1730</v>
      </c>
      <c r="I234" s="477">
        <f>ROUNDUP((('UK-T-Side Tables'!H234)*USD_per_GBP),-1)</f>
        <v>2590</v>
      </c>
      <c r="J234" s="58"/>
    </row>
    <row r="235" spans="2:10">
      <c r="E235" s="16"/>
      <c r="F235" s="16"/>
    </row>
    <row r="236" spans="2:10">
      <c r="G236" s="16"/>
      <c r="H236" s="20"/>
      <c r="I236" s="20"/>
      <c r="J236" s="44"/>
    </row>
    <row r="237" spans="2:10">
      <c r="E237" s="193" t="s">
        <v>22</v>
      </c>
      <c r="F237" s="193"/>
    </row>
    <row r="238" spans="2:10">
      <c r="E238" s="114"/>
      <c r="F238" s="114"/>
    </row>
    <row r="239" spans="2:10">
      <c r="J239" s="45"/>
    </row>
    <row r="240" spans="2:10">
      <c r="E240" s="82" t="s">
        <v>14</v>
      </c>
      <c r="F240" s="82"/>
      <c r="G240" s="164"/>
      <c r="H240" s="79"/>
      <c r="I240" s="481">
        <f>ROUNDUP((('UK-T-Side Tables'!H240)*USD_per_GBP),-1)</f>
        <v>310</v>
      </c>
      <c r="J240" s="45"/>
    </row>
    <row r="241" spans="2:10">
      <c r="E241" s="114"/>
      <c r="F241" s="114"/>
      <c r="J241" s="45"/>
    </row>
    <row r="242" spans="2:10">
      <c r="E242" s="128"/>
      <c r="F242" s="128"/>
      <c r="J242" s="45"/>
    </row>
    <row r="243" spans="2:10">
      <c r="E243" s="24"/>
      <c r="F243" s="24"/>
      <c r="J243" s="45"/>
    </row>
    <row r="244" spans="2:10" ht="49.35" customHeight="1">
      <c r="B244" s="25" t="s">
        <v>213</v>
      </c>
      <c r="C244" s="50"/>
      <c r="D244" s="50"/>
      <c r="E244" s="41"/>
      <c r="F244" s="41"/>
      <c r="G244" s="42"/>
      <c r="H244" s="41"/>
      <c r="I244" s="41"/>
      <c r="J244" s="41"/>
    </row>
    <row r="245" spans="2:10" s="51" customFormat="1" ht="25.35" customHeight="1">
      <c r="B245" s="32" t="s">
        <v>15</v>
      </c>
      <c r="C245" s="32"/>
      <c r="D245" s="32"/>
      <c r="E245" s="33" t="s">
        <v>0</v>
      </c>
      <c r="F245" s="720" t="s">
        <v>79</v>
      </c>
      <c r="G245" s="721"/>
      <c r="H245" s="34" t="s">
        <v>346</v>
      </c>
      <c r="I245" s="38"/>
      <c r="J245" s="38"/>
    </row>
    <row r="246" spans="2:10">
      <c r="B246" s="55"/>
      <c r="C246" s="55"/>
      <c r="D246" s="55"/>
      <c r="E246" s="16"/>
      <c r="F246" s="509" t="s">
        <v>218</v>
      </c>
      <c r="G246" s="511" t="s">
        <v>445</v>
      </c>
      <c r="H246" s="46"/>
      <c r="I246" s="53"/>
      <c r="J246" s="46"/>
    </row>
    <row r="247" spans="2:10">
      <c r="B247" s="55"/>
      <c r="C247" s="55"/>
      <c r="D247" s="55"/>
      <c r="E247" s="16" t="s">
        <v>2</v>
      </c>
      <c r="F247" s="478" t="s">
        <v>70</v>
      </c>
      <c r="G247" s="478" t="s">
        <v>180</v>
      </c>
      <c r="H247" s="477">
        <f>ROUNDUP((('UK-T-Side Tables'!G247)*USD_per_GBP),-1)</f>
        <v>1180</v>
      </c>
      <c r="I247" s="47"/>
      <c r="J247" s="55"/>
    </row>
    <row r="248" spans="2:10">
      <c r="B248" s="55"/>
      <c r="C248" s="55"/>
      <c r="D248" s="55"/>
      <c r="E248" s="16" t="s">
        <v>3</v>
      </c>
      <c r="F248" s="478" t="s">
        <v>71</v>
      </c>
      <c r="G248" s="478" t="s">
        <v>182</v>
      </c>
      <c r="H248" s="477">
        <f>ROUNDUP((('UK-T-Side Tables'!G248)*USD_per_GBP),-1)</f>
        <v>1320</v>
      </c>
      <c r="I248" s="47"/>
      <c r="J248" s="55"/>
    </row>
    <row r="249" spans="2:10">
      <c r="B249" s="55"/>
      <c r="C249" s="55"/>
      <c r="D249" s="55"/>
      <c r="E249" s="16"/>
      <c r="F249" s="16"/>
      <c r="G249" s="16"/>
      <c r="H249" s="45"/>
      <c r="I249" s="47"/>
      <c r="J249" s="55"/>
    </row>
    <row r="250" spans="2:10">
      <c r="B250" s="55"/>
      <c r="C250" s="55"/>
      <c r="D250" s="55"/>
      <c r="E250" s="46"/>
      <c r="F250" s="46"/>
      <c r="G250" s="46"/>
      <c r="H250" s="47"/>
      <c r="I250" s="47"/>
      <c r="J250" s="55"/>
    </row>
    <row r="251" spans="2:10">
      <c r="B251" s="55"/>
      <c r="C251" s="55"/>
      <c r="D251" s="55"/>
      <c r="E251" s="193" t="s">
        <v>22</v>
      </c>
      <c r="F251" s="193"/>
      <c r="G251" s="46"/>
      <c r="H251" s="55"/>
      <c r="I251" s="55"/>
      <c r="J251" s="55"/>
    </row>
    <row r="252" spans="2:10">
      <c r="B252" s="55"/>
      <c r="C252" s="55"/>
      <c r="D252" s="55"/>
      <c r="E252" s="114"/>
      <c r="F252" s="114"/>
      <c r="G252" s="46"/>
      <c r="H252" s="56"/>
      <c r="I252" s="56"/>
      <c r="J252" s="257"/>
    </row>
    <row r="253" spans="2:10">
      <c r="B253" s="55"/>
      <c r="C253" s="55"/>
      <c r="D253" s="55"/>
      <c r="J253" s="55"/>
    </row>
    <row r="254" spans="2:10">
      <c r="B254" s="55"/>
      <c r="C254" s="55"/>
      <c r="D254" s="55"/>
      <c r="E254" s="82" t="s">
        <v>21</v>
      </c>
      <c r="F254" s="82"/>
      <c r="G254" s="185"/>
      <c r="H254" s="188"/>
      <c r="I254" s="481">
        <f>ROUNDUP((('UK-T-Side Tables'!H254)*USD_per_GBP),-1)</f>
        <v>440</v>
      </c>
      <c r="J254" s="55"/>
    </row>
    <row r="255" spans="2:10">
      <c r="B255" s="55"/>
      <c r="C255" s="55"/>
      <c r="D255" s="55"/>
      <c r="E255" s="23"/>
      <c r="F255" s="23"/>
      <c r="G255" s="46"/>
      <c r="H255" s="55"/>
      <c r="I255" s="477"/>
      <c r="J255" s="55"/>
    </row>
    <row r="256" spans="2:10">
      <c r="B256" s="55"/>
      <c r="C256" s="55"/>
      <c r="D256" s="55"/>
      <c r="E256" s="23"/>
      <c r="F256" s="23"/>
      <c r="G256" s="46"/>
      <c r="H256" s="55"/>
      <c r="I256" s="477"/>
      <c r="J256" s="55"/>
    </row>
    <row r="257" spans="2:10">
      <c r="B257" s="55"/>
      <c r="C257" s="55"/>
      <c r="D257" s="55"/>
      <c r="E257" s="23"/>
      <c r="F257" s="23"/>
      <c r="G257" s="46"/>
      <c r="H257" s="55"/>
      <c r="I257" s="477"/>
      <c r="J257" s="55"/>
    </row>
    <row r="258" spans="2:10">
      <c r="B258" s="55"/>
      <c r="C258" s="55"/>
      <c r="D258" s="55"/>
      <c r="E258" s="23"/>
      <c r="F258" s="23"/>
      <c r="G258" s="46"/>
      <c r="H258" s="55"/>
      <c r="I258" s="477"/>
      <c r="J258" s="55"/>
    </row>
    <row r="259" spans="2:10" ht="37.5">
      <c r="B259" s="422" t="s">
        <v>613</v>
      </c>
      <c r="C259" s="50"/>
      <c r="D259" s="50"/>
      <c r="E259" s="41"/>
      <c r="F259" s="41"/>
      <c r="G259" s="42"/>
      <c r="H259" s="41"/>
      <c r="I259" s="41"/>
      <c r="J259" s="41"/>
    </row>
    <row r="260" spans="2:10">
      <c r="B260" s="32" t="s">
        <v>15</v>
      </c>
      <c r="C260" s="32"/>
      <c r="D260" s="32"/>
      <c r="E260" s="33" t="s">
        <v>0</v>
      </c>
      <c r="F260" s="711" t="s">
        <v>79</v>
      </c>
      <c r="G260" s="712"/>
      <c r="H260" s="34" t="s">
        <v>346</v>
      </c>
      <c r="I260" s="38"/>
      <c r="J260" s="38"/>
    </row>
    <row r="261" spans="2:10">
      <c r="B261" s="55"/>
      <c r="C261" s="55"/>
      <c r="D261" s="55"/>
      <c r="E261" s="16"/>
      <c r="F261" s="52" t="s">
        <v>119</v>
      </c>
      <c r="G261" s="52" t="s">
        <v>131</v>
      </c>
      <c r="H261" s="46"/>
      <c r="I261" s="53"/>
      <c r="J261" s="46"/>
    </row>
    <row r="262" spans="2:10">
      <c r="B262" s="55"/>
      <c r="C262" s="55"/>
      <c r="D262" s="55"/>
      <c r="E262" s="16" t="s">
        <v>3</v>
      </c>
      <c r="F262" s="24" t="s">
        <v>612</v>
      </c>
      <c r="G262" s="410" t="s">
        <v>618</v>
      </c>
      <c r="H262" s="477">
        <f>ROUNDUP((('UK-T-Side Tables'!G262)*USD_per_GBP),-1)</f>
        <v>2650</v>
      </c>
      <c r="I262" s="47"/>
      <c r="J262" s="55"/>
    </row>
    <row r="263" spans="2:10">
      <c r="B263" s="55"/>
      <c r="C263" s="55"/>
      <c r="D263" s="55"/>
      <c r="E263" s="16"/>
      <c r="F263" s="24"/>
      <c r="G263" s="410"/>
      <c r="H263" s="477"/>
      <c r="I263" s="47"/>
      <c r="J263" s="55"/>
    </row>
    <row r="264" spans="2:10">
      <c r="B264" s="55"/>
      <c r="C264" s="55"/>
      <c r="D264" s="55"/>
      <c r="E264" s="16"/>
      <c r="F264" s="16"/>
      <c r="G264" s="16"/>
      <c r="H264" s="45"/>
      <c r="I264" s="47"/>
      <c r="J264" s="55"/>
    </row>
    <row r="265" spans="2:10">
      <c r="B265" s="55"/>
      <c r="C265" s="55"/>
      <c r="D265" s="55"/>
      <c r="E265" s="46"/>
      <c r="F265" s="46"/>
      <c r="G265" s="46"/>
      <c r="H265" s="47"/>
      <c r="I265" s="47"/>
      <c r="J265" s="55"/>
    </row>
    <row r="266" spans="2:10">
      <c r="B266" s="55"/>
      <c r="C266" s="55"/>
      <c r="D266" s="55"/>
      <c r="E266" s="193" t="s">
        <v>22</v>
      </c>
      <c r="F266" s="193"/>
      <c r="G266" s="67"/>
      <c r="H266" s="67"/>
      <c r="I266" s="9"/>
      <c r="J266" s="55"/>
    </row>
    <row r="267" spans="2:10">
      <c r="B267" s="55"/>
      <c r="C267" s="55"/>
      <c r="D267" s="55"/>
      <c r="E267" s="169"/>
      <c r="F267" s="169"/>
      <c r="G267" s="67"/>
      <c r="H267" s="67"/>
      <c r="I267" s="9"/>
      <c r="J267" s="257"/>
    </row>
    <row r="268" spans="2:10">
      <c r="B268" s="55"/>
      <c r="C268" s="55"/>
      <c r="D268" s="55"/>
      <c r="E268" s="81" t="s">
        <v>14</v>
      </c>
      <c r="F268" s="81"/>
      <c r="G268" s="160"/>
      <c r="H268" s="160"/>
      <c r="I268" s="481">
        <f>ROUNDUP((('UK-T-Side Tables'!H268)*USD_per_GBP),-1)</f>
        <v>480</v>
      </c>
      <c r="J268" s="55"/>
    </row>
    <row r="269" spans="2:10">
      <c r="B269" s="55"/>
      <c r="C269" s="55"/>
      <c r="D269" s="55"/>
      <c r="E269" s="24"/>
      <c r="F269" s="24"/>
      <c r="G269" s="67"/>
      <c r="H269" s="67"/>
      <c r="I269" s="143"/>
      <c r="J269" s="55"/>
    </row>
    <row r="270" spans="2:10">
      <c r="B270" s="55"/>
      <c r="C270" s="55"/>
      <c r="D270" s="55"/>
      <c r="E270" s="24" t="s">
        <v>544</v>
      </c>
      <c r="F270" s="24"/>
      <c r="G270" s="67"/>
      <c r="H270" s="67"/>
      <c r="I270" s="477"/>
      <c r="J270" s="55"/>
    </row>
    <row r="271" spans="2:10">
      <c r="B271" s="55"/>
      <c r="C271" s="55"/>
      <c r="D271" s="55"/>
      <c r="E271" s="81" t="s">
        <v>630</v>
      </c>
      <c r="F271" s="551"/>
      <c r="G271" s="185"/>
      <c r="H271" s="188"/>
      <c r="I271" s="481">
        <f>ROUNDUP((('UK-T-Side Tables'!H271)*USD_per_GBP),-1)</f>
        <v>1050</v>
      </c>
      <c r="J271" s="55"/>
    </row>
    <row r="272" spans="2:10">
      <c r="B272" s="55"/>
      <c r="C272" s="55"/>
      <c r="D272" s="55"/>
      <c r="E272" s="128"/>
      <c r="F272" s="128"/>
      <c r="G272" s="46"/>
      <c r="H272" s="55"/>
      <c r="I272" s="55"/>
      <c r="J272" s="55"/>
    </row>
    <row r="273" spans="2:10">
      <c r="B273" s="55"/>
      <c r="C273" s="55"/>
      <c r="D273" s="55"/>
      <c r="E273" s="128"/>
      <c r="F273" s="128"/>
      <c r="G273" s="46"/>
      <c r="H273" s="55"/>
      <c r="I273" s="55"/>
      <c r="J273" s="55"/>
    </row>
    <row r="274" spans="2:10" ht="37.5">
      <c r="B274" s="422" t="s">
        <v>530</v>
      </c>
      <c r="C274" s="50"/>
      <c r="D274" s="50"/>
      <c r="E274" s="41"/>
      <c r="F274" s="41"/>
      <c r="G274" s="42"/>
      <c r="H274" s="41"/>
      <c r="I274" s="41"/>
      <c r="J274" s="41"/>
    </row>
    <row r="275" spans="2:10">
      <c r="B275" s="32" t="s">
        <v>15</v>
      </c>
      <c r="C275" s="32"/>
      <c r="D275" s="32"/>
      <c r="E275" s="33" t="s">
        <v>0</v>
      </c>
      <c r="F275" s="711" t="s">
        <v>79</v>
      </c>
      <c r="G275" s="712"/>
      <c r="H275" s="34" t="s">
        <v>529</v>
      </c>
      <c r="I275" s="38"/>
      <c r="J275" s="38"/>
    </row>
    <row r="276" spans="2:10">
      <c r="B276" s="55"/>
      <c r="C276" s="55"/>
      <c r="D276" s="55"/>
      <c r="E276" s="16"/>
      <c r="F276" s="191" t="s">
        <v>223</v>
      </c>
      <c r="G276" s="511" t="s">
        <v>445</v>
      </c>
      <c r="H276" s="46"/>
      <c r="I276" s="53"/>
      <c r="J276" s="46"/>
    </row>
    <row r="277" spans="2:10">
      <c r="B277" s="55"/>
      <c r="C277" s="55"/>
      <c r="D277" s="55"/>
      <c r="E277" s="16"/>
      <c r="F277" s="24" t="s">
        <v>528</v>
      </c>
      <c r="G277" s="510" t="s">
        <v>535</v>
      </c>
      <c r="H277" s="477">
        <f>ROUNDUP((('UK-T-Side Tables'!G276)*USD_per_GBP),-1)</f>
        <v>2610</v>
      </c>
      <c r="I277" s="47"/>
      <c r="J277" s="55"/>
    </row>
    <row r="278" spans="2:10">
      <c r="B278" s="55"/>
      <c r="C278" s="55"/>
      <c r="D278" s="55"/>
      <c r="E278" s="16"/>
      <c r="F278" s="16"/>
      <c r="G278" s="16"/>
      <c r="H278" s="45"/>
      <c r="I278" s="47"/>
      <c r="J278" s="55"/>
    </row>
    <row r="279" spans="2:10">
      <c r="B279" s="55"/>
      <c r="C279" s="55"/>
      <c r="D279" s="55"/>
      <c r="E279" s="16"/>
      <c r="F279" s="16"/>
      <c r="G279" s="16"/>
      <c r="H279" s="45"/>
      <c r="I279" s="47"/>
      <c r="J279" s="55"/>
    </row>
    <row r="280" spans="2:10">
      <c r="B280" s="55"/>
      <c r="C280" s="55"/>
      <c r="D280" s="55"/>
      <c r="E280" s="46"/>
      <c r="F280" s="46"/>
      <c r="G280" s="46"/>
      <c r="H280" s="47"/>
      <c r="I280" s="47"/>
      <c r="J280" s="55"/>
    </row>
    <row r="281" spans="2:10">
      <c r="B281" s="55"/>
      <c r="C281" s="55"/>
      <c r="D281" s="55"/>
      <c r="E281" s="193" t="s">
        <v>22</v>
      </c>
      <c r="F281" s="193"/>
      <c r="G281" s="67"/>
      <c r="H281" s="67"/>
      <c r="I281" s="9"/>
      <c r="J281" s="55"/>
    </row>
    <row r="282" spans="2:10">
      <c r="B282" s="55"/>
      <c r="C282" s="55"/>
      <c r="D282" s="55"/>
      <c r="E282" s="169"/>
      <c r="F282" s="169"/>
      <c r="G282" s="67"/>
      <c r="H282" s="67"/>
      <c r="I282" s="9"/>
      <c r="J282" s="257"/>
    </row>
    <row r="283" spans="2:10">
      <c r="B283" s="55"/>
      <c r="C283" s="55"/>
      <c r="D283" s="55"/>
      <c r="E283" s="81" t="s">
        <v>14</v>
      </c>
      <c r="F283" s="81"/>
      <c r="G283" s="160"/>
      <c r="H283" s="160"/>
      <c r="I283" s="481">
        <f>ROUNDUP((('UK-T-Side Tables'!H282)*USD_per_GBP),-1)</f>
        <v>480</v>
      </c>
      <c r="J283" s="55"/>
    </row>
    <row r="284" spans="2:10">
      <c r="B284" s="55"/>
      <c r="C284" s="55"/>
      <c r="D284" s="55"/>
      <c r="E284" s="24"/>
      <c r="F284" s="24"/>
      <c r="G284" s="67"/>
      <c r="H284" s="67"/>
      <c r="I284" s="143"/>
      <c r="J284" s="55"/>
    </row>
    <row r="285" spans="2:10">
      <c r="B285" s="55"/>
      <c r="C285" s="55"/>
      <c r="D285" s="55"/>
      <c r="E285" s="24" t="s">
        <v>544</v>
      </c>
      <c r="F285" s="24"/>
      <c r="G285" s="67"/>
      <c r="H285" s="67"/>
      <c r="I285" s="477"/>
      <c r="J285" s="55"/>
    </row>
    <row r="286" spans="2:10">
      <c r="B286" s="55"/>
      <c r="C286" s="55"/>
      <c r="D286" s="55"/>
      <c r="E286" s="81" t="s">
        <v>546</v>
      </c>
      <c r="F286" s="551"/>
      <c r="G286" s="185"/>
      <c r="H286" s="188"/>
      <c r="I286" s="481">
        <f>ROUNDUP((('UK-T-Side Tables'!H285)*USD_per_GBP),-1)</f>
        <v>1050</v>
      </c>
      <c r="J286" s="55"/>
    </row>
    <row r="287" spans="2:10">
      <c r="B287" s="55"/>
      <c r="C287" s="55"/>
      <c r="D287" s="55"/>
      <c r="E287" s="128"/>
      <c r="F287" s="128"/>
      <c r="G287" s="46"/>
      <c r="H287" s="55"/>
      <c r="I287" s="55"/>
      <c r="J287" s="55"/>
    </row>
    <row r="288" spans="2:10" ht="37.5">
      <c r="B288" s="422" t="s">
        <v>517</v>
      </c>
      <c r="C288" s="50"/>
      <c r="D288" s="50"/>
      <c r="E288" s="41"/>
      <c r="F288" s="41"/>
      <c r="G288" s="42"/>
      <c r="H288" s="41"/>
      <c r="I288" s="41"/>
      <c r="J288" s="41"/>
    </row>
    <row r="289" spans="2:10">
      <c r="B289" s="32" t="s">
        <v>15</v>
      </c>
      <c r="C289" s="32"/>
      <c r="D289" s="32"/>
      <c r="E289" s="33" t="s">
        <v>0</v>
      </c>
      <c r="F289" s="711" t="s">
        <v>79</v>
      </c>
      <c r="G289" s="712"/>
      <c r="H289" s="34" t="s">
        <v>346</v>
      </c>
      <c r="I289" s="38"/>
      <c r="J289" s="38"/>
    </row>
    <row r="290" spans="2:10">
      <c r="B290" s="55"/>
      <c r="C290" s="55"/>
      <c r="D290" s="55"/>
      <c r="E290" s="16"/>
      <c r="F290" s="52" t="s">
        <v>119</v>
      </c>
      <c r="G290" s="52" t="s">
        <v>131</v>
      </c>
      <c r="H290" s="46"/>
      <c r="I290" s="53"/>
      <c r="J290" s="46"/>
    </row>
    <row r="291" spans="2:10">
      <c r="B291" s="55"/>
      <c r="C291" s="55"/>
      <c r="D291" s="55"/>
      <c r="E291" s="16" t="s">
        <v>2</v>
      </c>
      <c r="F291" s="24" t="s">
        <v>533</v>
      </c>
      <c r="G291" s="410" t="s">
        <v>536</v>
      </c>
      <c r="H291" s="477">
        <f>ROUNDUP((('UK-T-Side Tables'!G290)*USD_per_GBP),-1)</f>
        <v>2100</v>
      </c>
      <c r="I291" s="47"/>
      <c r="J291" s="55"/>
    </row>
    <row r="292" spans="2:10">
      <c r="B292" s="55"/>
      <c r="C292" s="55"/>
      <c r="D292" s="55"/>
      <c r="E292" s="16" t="s">
        <v>3</v>
      </c>
      <c r="F292" s="24" t="s">
        <v>534</v>
      </c>
      <c r="G292" s="410" t="s">
        <v>537</v>
      </c>
      <c r="H292" s="477">
        <f>ROUNDUP((('UK-T-Side Tables'!G291)*USD_per_GBP),-1)</f>
        <v>2550</v>
      </c>
      <c r="I292" s="47"/>
      <c r="J292" s="55"/>
    </row>
    <row r="293" spans="2:10">
      <c r="B293" s="55"/>
      <c r="C293" s="55"/>
      <c r="D293" s="55"/>
      <c r="E293" s="16"/>
      <c r="F293" s="16"/>
      <c r="G293" s="16"/>
      <c r="H293" s="45"/>
      <c r="I293" s="47"/>
      <c r="J293" s="55"/>
    </row>
    <row r="294" spans="2:10">
      <c r="B294" s="55"/>
      <c r="C294" s="55"/>
      <c r="D294" s="55"/>
      <c r="E294" s="46"/>
      <c r="F294" s="46"/>
      <c r="G294" s="46"/>
      <c r="H294" s="47"/>
      <c r="I294" s="47"/>
      <c r="J294" s="55"/>
    </row>
    <row r="295" spans="2:10">
      <c r="B295" s="55"/>
      <c r="C295" s="55"/>
      <c r="D295" s="55"/>
      <c r="E295" s="193" t="s">
        <v>22</v>
      </c>
      <c r="F295" s="193"/>
      <c r="G295" s="67"/>
      <c r="H295" s="67"/>
      <c r="I295" s="9"/>
      <c r="J295" s="55"/>
    </row>
    <row r="296" spans="2:10">
      <c r="B296" s="55"/>
      <c r="C296" s="55"/>
      <c r="D296" s="55"/>
      <c r="E296" s="169"/>
      <c r="F296" s="169"/>
      <c r="G296" s="67"/>
      <c r="H296" s="67"/>
      <c r="I296" s="9"/>
      <c r="J296" s="257"/>
    </row>
    <row r="297" spans="2:10">
      <c r="B297" s="55"/>
      <c r="C297" s="55"/>
      <c r="D297" s="55"/>
      <c r="E297" s="81" t="s">
        <v>14</v>
      </c>
      <c r="F297" s="81"/>
      <c r="G297" s="160"/>
      <c r="H297" s="160"/>
      <c r="I297" s="481">
        <f>ROUNDUP((('UK-T-Side Tables'!H296)*USD_per_GBP),-1)</f>
        <v>480</v>
      </c>
      <c r="J297" s="55"/>
    </row>
    <row r="298" spans="2:10">
      <c r="B298" s="55"/>
      <c r="C298" s="55"/>
      <c r="D298" s="55"/>
      <c r="E298" s="24"/>
      <c r="F298" s="24"/>
      <c r="G298" s="67"/>
      <c r="H298" s="67"/>
      <c r="I298" s="143"/>
      <c r="J298" s="55"/>
    </row>
    <row r="299" spans="2:10">
      <c r="B299" s="55"/>
      <c r="C299" s="55"/>
      <c r="D299" s="55"/>
      <c r="E299" s="24" t="s">
        <v>544</v>
      </c>
      <c r="F299" s="24"/>
      <c r="G299" s="67"/>
      <c r="H299" s="67"/>
      <c r="I299" s="477"/>
      <c r="J299" s="55"/>
    </row>
    <row r="300" spans="2:10">
      <c r="B300" s="55"/>
      <c r="C300" s="55"/>
      <c r="D300" s="55"/>
      <c r="E300" s="81" t="s">
        <v>545</v>
      </c>
      <c r="F300" s="551"/>
      <c r="G300" s="185"/>
      <c r="H300" s="188"/>
      <c r="I300" s="481">
        <f>ROUNDUP((('UK-T-Side Tables'!H299)*USD_per_GBP),-1)</f>
        <v>1050</v>
      </c>
      <c r="J300" s="55"/>
    </row>
    <row r="301" spans="2:10">
      <c r="B301" s="55"/>
      <c r="C301" s="55"/>
      <c r="D301" s="55"/>
      <c r="E301" s="128"/>
      <c r="F301" s="128"/>
      <c r="G301" s="46"/>
      <c r="H301" s="55"/>
      <c r="I301" s="55"/>
      <c r="J301" s="55"/>
    </row>
    <row r="302" spans="2:10" ht="37.5">
      <c r="B302" s="25" t="s">
        <v>214</v>
      </c>
      <c r="C302" s="50"/>
      <c r="D302" s="50"/>
      <c r="E302" s="41"/>
      <c r="F302" s="41"/>
      <c r="G302" s="42"/>
      <c r="H302" s="41"/>
      <c r="I302" s="41"/>
      <c r="J302" s="41"/>
    </row>
    <row r="303" spans="2:10">
      <c r="B303" s="32" t="s">
        <v>29</v>
      </c>
      <c r="C303" s="32"/>
      <c r="D303" s="32"/>
      <c r="E303" s="33" t="s">
        <v>0</v>
      </c>
      <c r="F303" s="720" t="s">
        <v>79</v>
      </c>
      <c r="G303" s="721"/>
      <c r="H303" s="33" t="s">
        <v>346</v>
      </c>
      <c r="I303" s="355" t="s">
        <v>439</v>
      </c>
      <c r="J303" s="355"/>
    </row>
    <row r="304" spans="2:10">
      <c r="E304" s="16"/>
      <c r="F304" s="509" t="s">
        <v>118</v>
      </c>
      <c r="G304" s="509" t="s">
        <v>175</v>
      </c>
      <c r="H304" s="46"/>
      <c r="I304" s="219" t="s">
        <v>219</v>
      </c>
      <c r="J304" s="219"/>
    </row>
    <row r="305" spans="2:10">
      <c r="E305" s="16" t="s">
        <v>2</v>
      </c>
      <c r="F305" s="478" t="s">
        <v>73</v>
      </c>
      <c r="G305" s="478" t="s">
        <v>176</v>
      </c>
      <c r="H305" s="477">
        <f>ROUNDUP((('UK-T-Side Tables'!G304)*USD_per_GBP),-1)</f>
        <v>690</v>
      </c>
      <c r="I305" s="477">
        <f>ROUNDUP((('UK-T-Side Tables'!H304)*USD_per_GBP),-1)</f>
        <v>1140</v>
      </c>
      <c r="J305" s="65"/>
    </row>
    <row r="306" spans="2:10">
      <c r="E306" s="16" t="s">
        <v>3</v>
      </c>
      <c r="F306" s="478" t="s">
        <v>74</v>
      </c>
      <c r="G306" s="478" t="s">
        <v>177</v>
      </c>
      <c r="H306" s="477">
        <f>ROUNDUP((('UK-T-Side Tables'!G305)*USD_per_GBP),-1)</f>
        <v>1070</v>
      </c>
      <c r="I306" s="477">
        <f>ROUNDUP((('UK-T-Side Tables'!H305)*USD_per_GBP),-1)</f>
        <v>1770</v>
      </c>
      <c r="J306" s="65"/>
    </row>
    <row r="307" spans="2:10">
      <c r="E307" s="19" t="s">
        <v>4</v>
      </c>
      <c r="F307" s="478" t="s">
        <v>75</v>
      </c>
      <c r="G307" s="478" t="s">
        <v>178</v>
      </c>
      <c r="H307" s="477">
        <f>ROUNDUP((('UK-T-Side Tables'!G306)*USD_per_GBP),-1)</f>
        <v>1530</v>
      </c>
      <c r="I307" s="477">
        <f>ROUNDUP((('UK-T-Side Tables'!H306)*USD_per_GBP),-1)</f>
        <v>2540</v>
      </c>
      <c r="J307" s="65"/>
    </row>
    <row r="308" spans="2:10">
      <c r="E308" s="19"/>
      <c r="F308" s="19"/>
      <c r="G308" s="16"/>
      <c r="H308" s="45"/>
      <c r="I308" s="45"/>
      <c r="J308" s="44"/>
    </row>
    <row r="309" spans="2:10">
      <c r="E309" s="194"/>
      <c r="F309" s="194"/>
      <c r="G309" s="16"/>
      <c r="H309" s="45"/>
      <c r="I309" s="45"/>
      <c r="J309" s="44"/>
    </row>
    <row r="310" spans="2:10">
      <c r="E310" s="22"/>
      <c r="F310" s="22"/>
      <c r="G310" s="16"/>
      <c r="H310" s="45"/>
      <c r="I310" s="45"/>
      <c r="J310" s="44"/>
    </row>
    <row r="311" spans="2:10">
      <c r="E311" s="193" t="s">
        <v>22</v>
      </c>
      <c r="F311" s="193"/>
    </row>
    <row r="312" spans="2:10">
      <c r="E312" s="114"/>
      <c r="F312" s="114"/>
    </row>
    <row r="313" spans="2:10">
      <c r="J313" s="45"/>
    </row>
    <row r="314" spans="2:10">
      <c r="E314" s="82" t="s">
        <v>21</v>
      </c>
      <c r="F314" s="82"/>
      <c r="G314" s="164"/>
      <c r="H314" s="79"/>
      <c r="I314" s="481">
        <f>ROUNDUP((('UK-T-Side Tables'!H313)*USD_per_GBP),-1)</f>
        <v>310</v>
      </c>
      <c r="J314" s="45"/>
    </row>
    <row r="315" spans="2:10">
      <c r="E315" s="23"/>
      <c r="F315" s="23"/>
      <c r="I315" s="477"/>
      <c r="J315" s="45"/>
    </row>
    <row r="316" spans="2:10" ht="37.5">
      <c r="B316" s="25" t="s">
        <v>214</v>
      </c>
      <c r="C316" s="50"/>
      <c r="D316" s="50"/>
      <c r="E316" s="41"/>
      <c r="F316" s="41"/>
      <c r="G316" s="42"/>
      <c r="H316" s="41"/>
      <c r="I316" s="41"/>
      <c r="J316" s="41"/>
    </row>
    <row r="317" spans="2:10">
      <c r="B317" s="32" t="s">
        <v>15</v>
      </c>
      <c r="C317" s="32"/>
      <c r="D317" s="32"/>
      <c r="E317" s="36" t="s">
        <v>0</v>
      </c>
      <c r="F317" s="720" t="s">
        <v>79</v>
      </c>
      <c r="G317" s="734"/>
      <c r="H317" s="36" t="s">
        <v>346</v>
      </c>
      <c r="I317" s="355" t="s">
        <v>114</v>
      </c>
      <c r="J317" s="355"/>
    </row>
    <row r="318" spans="2:10">
      <c r="E318" s="16"/>
      <c r="F318" s="509" t="s">
        <v>118</v>
      </c>
      <c r="G318" s="509" t="s">
        <v>175</v>
      </c>
      <c r="H318" s="46"/>
      <c r="I318" s="219" t="s">
        <v>219</v>
      </c>
      <c r="J318" s="219"/>
    </row>
    <row r="319" spans="2:10">
      <c r="E319" s="16" t="s">
        <v>2</v>
      </c>
      <c r="F319" s="478" t="s">
        <v>70</v>
      </c>
      <c r="G319" s="478" t="s">
        <v>180</v>
      </c>
      <c r="H319" s="477">
        <f>ROUNDUP((('UK-T-Side Tables'!G318)*USD_per_GBP),-1)</f>
        <v>800</v>
      </c>
      <c r="I319" s="477">
        <f>ROUNDUP((('UK-T-Side Tables'!H318)*USD_per_GBP),-1)</f>
        <v>1420</v>
      </c>
      <c r="J319" s="45"/>
    </row>
    <row r="320" spans="2:10">
      <c r="E320" s="16" t="s">
        <v>3</v>
      </c>
      <c r="F320" s="478" t="s">
        <v>71</v>
      </c>
      <c r="G320" s="478" t="s">
        <v>182</v>
      </c>
      <c r="H320" s="477">
        <f>ROUNDUP((('UK-T-Side Tables'!G319)*USD_per_GBP),-1)</f>
        <v>1250</v>
      </c>
      <c r="I320" s="477">
        <f>ROUNDUP((('UK-T-Side Tables'!H319)*USD_per_GBP),-1)</f>
        <v>2220</v>
      </c>
      <c r="J320" s="45"/>
    </row>
    <row r="321" spans="5:10">
      <c r="E321" s="16" t="s">
        <v>4</v>
      </c>
      <c r="F321" s="478" t="s">
        <v>72</v>
      </c>
      <c r="G321" s="479" t="s">
        <v>183</v>
      </c>
      <c r="H321" s="477">
        <f>ROUNDUP((('UK-T-Side Tables'!G320)*USD_per_GBP),-1)</f>
        <v>1800</v>
      </c>
      <c r="I321" s="477">
        <f>ROUNDUP((('UK-T-Side Tables'!H320)*USD_per_GBP),-1)</f>
        <v>3180</v>
      </c>
      <c r="J321" s="45"/>
    </row>
    <row r="322" spans="5:10">
      <c r="E322" s="16"/>
      <c r="F322" s="16"/>
      <c r="G322" s="16"/>
      <c r="H322" s="45"/>
      <c r="I322" s="45"/>
      <c r="J322" s="45"/>
    </row>
    <row r="323" spans="5:10">
      <c r="E323" s="194"/>
      <c r="F323" s="194"/>
    </row>
    <row r="324" spans="5:10">
      <c r="G324" s="16"/>
      <c r="H324" s="20"/>
      <c r="I324" s="20"/>
      <c r="J324" s="44"/>
    </row>
    <row r="325" spans="5:10">
      <c r="E325" s="193" t="s">
        <v>22</v>
      </c>
      <c r="F325" s="193"/>
    </row>
    <row r="326" spans="5:10">
      <c r="E326" s="114"/>
      <c r="F326" s="114"/>
    </row>
    <row r="327" spans="5:10">
      <c r="E327" s="82" t="s">
        <v>21</v>
      </c>
      <c r="F327" s="82"/>
      <c r="G327" s="164"/>
      <c r="H327" s="79"/>
      <c r="I327" s="481">
        <f>ROUNDUP((('UK-T-Side Tables'!H327)*USD_per_GBP),-1)</f>
        <v>310</v>
      </c>
    </row>
    <row r="328" spans="5:10">
      <c r="E328" s="114"/>
      <c r="F328" s="114"/>
    </row>
    <row r="329" spans="5:10">
      <c r="E329" s="128"/>
      <c r="F329" s="128"/>
    </row>
    <row r="331" spans="5:10">
      <c r="E331" s="24"/>
      <c r="F331" s="24"/>
      <c r="I331" s="134"/>
    </row>
    <row r="334" spans="5:10">
      <c r="G334" s="14"/>
    </row>
    <row r="371" spans="7:7">
      <c r="G371" s="14"/>
    </row>
    <row r="372" spans="7:7">
      <c r="G372" s="14"/>
    </row>
    <row r="373" spans="7:7">
      <c r="G373" s="14"/>
    </row>
    <row r="374" spans="7:7">
      <c r="G374" s="14"/>
    </row>
    <row r="375" spans="7:7">
      <c r="G375" s="14"/>
    </row>
  </sheetData>
  <mergeCells count="30">
    <mergeCell ref="F303:G303"/>
    <mergeCell ref="F317:G317"/>
    <mergeCell ref="F179:G179"/>
    <mergeCell ref="F191:G191"/>
    <mergeCell ref="F206:G206"/>
    <mergeCell ref="F218:G218"/>
    <mergeCell ref="F230:G230"/>
    <mergeCell ref="F245:G245"/>
    <mergeCell ref="F260:G260"/>
    <mergeCell ref="I135:J135"/>
    <mergeCell ref="I136:J136"/>
    <mergeCell ref="F151:G151"/>
    <mergeCell ref="F275:G275"/>
    <mergeCell ref="F289:G289"/>
    <mergeCell ref="I105:J105"/>
    <mergeCell ref="I106:J106"/>
    <mergeCell ref="F123:G123"/>
    <mergeCell ref="I123:J123"/>
    <mergeCell ref="I124:J124"/>
    <mergeCell ref="F77:G77"/>
    <mergeCell ref="F65:G65"/>
    <mergeCell ref="F165:G165"/>
    <mergeCell ref="F91:G91"/>
    <mergeCell ref="F105:G105"/>
    <mergeCell ref="F135:G135"/>
    <mergeCell ref="B1:J1"/>
    <mergeCell ref="F4:G4"/>
    <mergeCell ref="F24:G24"/>
    <mergeCell ref="F38:G38"/>
    <mergeCell ref="F53:G53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UAE Trade Price List - 2022
&amp;R&amp;"Calibri (Body),Regular"&amp;16Cocktail/Side Tables</oddHeader>
    <oddFooter>&amp;L&amp;"Calibri (Body),Regular"&amp;16Prices do not include delivery, installation and local taxes. &amp;R&amp;"Calibri (Body),Regular"&amp;16&amp;P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J70"/>
  <sheetViews>
    <sheetView showGridLines="0" view="pageLayout" zoomScale="50" zoomScaleNormal="57" zoomScalePageLayoutView="50" workbookViewId="0">
      <selection activeCell="E67" sqref="E67:G67"/>
    </sheetView>
  </sheetViews>
  <sheetFormatPr defaultColWidth="11" defaultRowHeight="26.25"/>
  <cols>
    <col min="1" max="1" width="3.625" style="14" customWidth="1"/>
    <col min="2" max="2" width="14" style="14" bestFit="1" customWidth="1"/>
    <col min="3" max="3" width="22.125" style="14" customWidth="1"/>
    <col min="4" max="4" width="26.125" style="14" customWidth="1"/>
    <col min="5" max="5" width="11.625" style="14" customWidth="1"/>
    <col min="6" max="6" width="25.625" style="19" customWidth="1"/>
    <col min="7" max="8" width="33.125" style="14" customWidth="1"/>
    <col min="9" max="9" width="32.125" style="14" customWidth="1"/>
    <col min="10" max="10" width="17.125" style="14" hidden="1" customWidth="1"/>
    <col min="11" max="11" width="42.125" style="14" customWidth="1"/>
    <col min="12" max="16384" width="11" style="14"/>
  </cols>
  <sheetData>
    <row r="1" spans="1:10" ht="37.35" customHeight="1">
      <c r="A1" s="696" t="s">
        <v>202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>
      <c r="A2" s="19"/>
      <c r="B2" s="19"/>
      <c r="C2" s="19"/>
      <c r="D2" s="19"/>
      <c r="E2" s="19"/>
      <c r="G2" s="19"/>
      <c r="H2" s="19"/>
      <c r="I2" s="19"/>
      <c r="J2" s="19"/>
    </row>
    <row r="3" spans="1:10" ht="49.35" customHeight="1">
      <c r="A3" s="39"/>
      <c r="B3" s="25" t="s">
        <v>7</v>
      </c>
      <c r="C3" s="50"/>
      <c r="D3" s="50"/>
      <c r="E3" s="41"/>
      <c r="F3" s="42"/>
      <c r="G3" s="41"/>
      <c r="H3" s="41"/>
      <c r="I3" s="41"/>
      <c r="J3" s="41"/>
    </row>
    <row r="4" spans="1:10" s="37" customFormat="1" ht="26.1" customHeight="1">
      <c r="A4" s="32"/>
      <c r="B4" s="32" t="s">
        <v>8</v>
      </c>
      <c r="C4" s="32"/>
      <c r="D4" s="32"/>
      <c r="E4" s="33" t="s">
        <v>0</v>
      </c>
      <c r="F4" s="97" t="s">
        <v>79</v>
      </c>
      <c r="G4" s="34" t="s">
        <v>323</v>
      </c>
      <c r="H4" s="35"/>
      <c r="I4" s="38"/>
      <c r="J4" s="36"/>
    </row>
    <row r="5" spans="1:10">
      <c r="E5" s="16"/>
      <c r="F5" s="17" t="s">
        <v>120</v>
      </c>
      <c r="G5" s="16"/>
      <c r="H5" s="16"/>
      <c r="I5" s="16"/>
      <c r="J5" s="16"/>
    </row>
    <row r="6" spans="1:10">
      <c r="E6" s="16" t="s">
        <v>2</v>
      </c>
      <c r="F6" s="16" t="s">
        <v>229</v>
      </c>
      <c r="G6" s="45">
        <v>3080</v>
      </c>
      <c r="H6" s="45"/>
      <c r="I6" s="45"/>
      <c r="J6" s="47"/>
    </row>
    <row r="7" spans="1:10">
      <c r="E7" s="16" t="s">
        <v>4</v>
      </c>
      <c r="F7" s="16" t="s">
        <v>230</v>
      </c>
      <c r="G7" s="45">
        <v>3240</v>
      </c>
      <c r="H7" s="45"/>
      <c r="I7" s="45"/>
      <c r="J7" s="47"/>
    </row>
    <row r="8" spans="1:10">
      <c r="E8" s="16"/>
      <c r="F8" s="16"/>
      <c r="G8" s="45"/>
      <c r="H8" s="45"/>
      <c r="I8" s="45"/>
      <c r="J8" s="47"/>
    </row>
    <row r="9" spans="1:10">
      <c r="E9" s="16"/>
    </row>
    <row r="10" spans="1:10">
      <c r="E10" s="193" t="s">
        <v>284</v>
      </c>
      <c r="I10" s="44"/>
      <c r="J10" s="44"/>
    </row>
    <row r="11" spans="1:10">
      <c r="E11" s="132"/>
    </row>
    <row r="13" spans="1:10">
      <c r="E13" s="82" t="s">
        <v>128</v>
      </c>
      <c r="F13" s="164"/>
      <c r="G13" s="79"/>
      <c r="H13" s="165">
        <v>870</v>
      </c>
    </row>
    <row r="14" spans="1:10">
      <c r="E14" s="132"/>
    </row>
    <row r="15" spans="1:10">
      <c r="I15" s="45"/>
    </row>
    <row r="16" spans="1:10">
      <c r="E16" s="24"/>
      <c r="H16" s="135"/>
      <c r="I16" s="45"/>
    </row>
    <row r="17" spans="1:10">
      <c r="I17" s="45"/>
    </row>
    <row r="18" spans="1:10">
      <c r="F18" s="14"/>
    </row>
    <row r="19" spans="1:10">
      <c r="E19" s="24"/>
      <c r="I19" s="45"/>
    </row>
    <row r="20" spans="1:10" ht="49.35" customHeight="1">
      <c r="A20" s="39"/>
      <c r="B20" s="25" t="s">
        <v>34</v>
      </c>
      <c r="C20" s="50"/>
      <c r="D20" s="50"/>
      <c r="E20" s="41"/>
      <c r="F20" s="42"/>
      <c r="G20" s="41"/>
      <c r="H20" s="41"/>
      <c r="I20" s="41"/>
      <c r="J20" s="41"/>
    </row>
    <row r="21" spans="1:10" s="37" customFormat="1" ht="26.1" customHeight="1">
      <c r="A21" s="32"/>
      <c r="B21" s="32" t="s">
        <v>8</v>
      </c>
      <c r="C21" s="32"/>
      <c r="D21" s="32"/>
      <c r="E21" s="32"/>
      <c r="F21" s="97" t="s">
        <v>79</v>
      </c>
      <c r="G21" s="34" t="s">
        <v>323</v>
      </c>
      <c r="H21" s="34" t="s">
        <v>82</v>
      </c>
      <c r="I21" s="38"/>
      <c r="J21" s="36"/>
    </row>
    <row r="22" spans="1:10">
      <c r="E22" s="16"/>
      <c r="F22" s="52" t="s">
        <v>198</v>
      </c>
      <c r="G22" s="16"/>
      <c r="H22" s="16"/>
      <c r="I22" s="59"/>
      <c r="J22" s="59"/>
    </row>
    <row r="23" spans="1:10">
      <c r="E23" s="16"/>
      <c r="F23" s="16" t="s">
        <v>199</v>
      </c>
      <c r="G23" s="65">
        <v>1210</v>
      </c>
      <c r="H23" s="65">
        <v>1440</v>
      </c>
      <c r="I23" s="18"/>
      <c r="J23" s="23"/>
    </row>
    <row r="24" spans="1:10">
      <c r="E24" s="16"/>
      <c r="F24" s="16"/>
      <c r="G24" s="45"/>
      <c r="H24" s="45"/>
      <c r="I24" s="18"/>
      <c r="J24" s="23"/>
    </row>
    <row r="25" spans="1:10">
      <c r="E25" s="16"/>
      <c r="F25" s="16"/>
      <c r="G25" s="45"/>
      <c r="H25" s="45"/>
      <c r="I25" s="18"/>
      <c r="J25" s="23"/>
    </row>
    <row r="26" spans="1:10">
      <c r="E26" s="193" t="s">
        <v>285</v>
      </c>
      <c r="I26" s="44"/>
      <c r="J26" s="23"/>
    </row>
    <row r="27" spans="1:10">
      <c r="E27" s="129"/>
      <c r="J27" s="23"/>
    </row>
    <row r="28" spans="1:10">
      <c r="J28" s="23"/>
    </row>
    <row r="29" spans="1:10">
      <c r="E29" s="82" t="s">
        <v>14</v>
      </c>
      <c r="F29" s="164"/>
      <c r="G29" s="79"/>
      <c r="H29" s="165">
        <v>410</v>
      </c>
      <c r="J29" s="23"/>
    </row>
    <row r="30" spans="1:10">
      <c r="E30" s="129"/>
      <c r="I30" s="45"/>
      <c r="J30" s="23"/>
    </row>
    <row r="31" spans="1:10">
      <c r="E31" s="129"/>
      <c r="I31" s="45"/>
      <c r="J31" s="23"/>
    </row>
    <row r="32" spans="1:10">
      <c r="I32" s="45"/>
      <c r="J32" s="23"/>
    </row>
    <row r="33" spans="1:10">
      <c r="I33" s="45"/>
      <c r="J33" s="23"/>
    </row>
    <row r="34" spans="1:10">
      <c r="E34" s="24"/>
      <c r="I34" s="45"/>
      <c r="J34" s="23"/>
    </row>
    <row r="35" spans="1:10">
      <c r="E35" s="23"/>
    </row>
    <row r="36" spans="1:10" ht="49.35" customHeight="1">
      <c r="A36" s="39"/>
      <c r="B36" s="25" t="s">
        <v>35</v>
      </c>
      <c r="C36" s="50"/>
      <c r="D36" s="50"/>
      <c r="E36" s="41"/>
      <c r="F36" s="42"/>
      <c r="G36" s="41"/>
      <c r="H36" s="41"/>
      <c r="I36" s="41"/>
      <c r="J36" s="41"/>
    </row>
    <row r="37" spans="1:10" s="37" customFormat="1" ht="26.1" customHeight="1">
      <c r="A37" s="32"/>
      <c r="B37" s="32" t="s">
        <v>8</v>
      </c>
      <c r="C37" s="32"/>
      <c r="D37" s="32"/>
      <c r="E37" s="36"/>
      <c r="F37" s="235" t="s">
        <v>79</v>
      </c>
      <c r="G37" s="34" t="s">
        <v>323</v>
      </c>
      <c r="H37" s="34" t="s">
        <v>82</v>
      </c>
      <c r="I37" s="38"/>
      <c r="J37" s="36"/>
    </row>
    <row r="38" spans="1:10">
      <c r="E38" s="16"/>
      <c r="F38" s="52" t="s">
        <v>198</v>
      </c>
      <c r="G38" s="16"/>
      <c r="H38" s="16"/>
      <c r="I38" s="46"/>
      <c r="J38" s="46"/>
    </row>
    <row r="39" spans="1:10">
      <c r="E39" s="16"/>
      <c r="F39" s="16" t="s">
        <v>199</v>
      </c>
      <c r="G39" s="65">
        <v>1210</v>
      </c>
      <c r="H39" s="65">
        <v>1440</v>
      </c>
    </row>
    <row r="40" spans="1:10">
      <c r="E40" s="16"/>
      <c r="F40" s="16"/>
      <c r="G40" s="45"/>
      <c r="H40" s="45"/>
    </row>
    <row r="41" spans="1:10">
      <c r="E41" s="16"/>
      <c r="F41" s="16"/>
      <c r="G41" s="45"/>
      <c r="H41" s="45"/>
    </row>
    <row r="42" spans="1:10">
      <c r="E42" s="193" t="s">
        <v>285</v>
      </c>
    </row>
    <row r="43" spans="1:10">
      <c r="E43" s="129"/>
    </row>
    <row r="45" spans="1:10">
      <c r="E45" s="82" t="s">
        <v>14</v>
      </c>
      <c r="F45" s="164"/>
      <c r="G45" s="79"/>
      <c r="H45" s="165">
        <v>410</v>
      </c>
    </row>
    <row r="46" spans="1:10">
      <c r="E46" s="129"/>
    </row>
    <row r="47" spans="1:10">
      <c r="E47" s="129"/>
    </row>
    <row r="49" spans="1:9">
      <c r="E49" s="24"/>
      <c r="H49" s="135"/>
    </row>
    <row r="53" spans="1:9" ht="41.1" customHeight="1">
      <c r="A53" s="238"/>
      <c r="B53" s="740" t="s">
        <v>36</v>
      </c>
      <c r="C53" s="740"/>
      <c r="D53" s="239"/>
      <c r="E53" s="236"/>
      <c r="F53" s="237"/>
      <c r="G53" s="236"/>
      <c r="H53" s="236"/>
      <c r="I53" s="236"/>
    </row>
    <row r="54" spans="1:9" ht="28.35" customHeight="1">
      <c r="A54" s="244"/>
      <c r="B54" s="741" t="s">
        <v>8</v>
      </c>
      <c r="C54" s="741"/>
      <c r="D54" s="244"/>
      <c r="E54" s="240" t="s">
        <v>0</v>
      </c>
      <c r="F54" s="241" t="s">
        <v>79</v>
      </c>
      <c r="G54" s="242" t="s">
        <v>323</v>
      </c>
      <c r="H54" s="737" t="s">
        <v>302</v>
      </c>
      <c r="I54" s="738"/>
    </row>
    <row r="55" spans="1:9">
      <c r="A55" s="247"/>
      <c r="B55" s="247"/>
      <c r="C55" s="247"/>
      <c r="D55" s="247"/>
      <c r="E55" s="226"/>
      <c r="F55" s="52" t="s">
        <v>119</v>
      </c>
      <c r="G55" s="226"/>
      <c r="H55" s="226"/>
      <c r="I55" s="46"/>
    </row>
    <row r="56" spans="1:9">
      <c r="A56" s="247"/>
      <c r="B56" s="247"/>
      <c r="C56" s="247"/>
      <c r="D56" s="247"/>
      <c r="E56" s="226" t="s">
        <v>2</v>
      </c>
      <c r="F56" s="226" t="s">
        <v>257</v>
      </c>
      <c r="G56" s="65">
        <v>1090</v>
      </c>
      <c r="H56" s="65">
        <v>1320</v>
      </c>
      <c r="I56" s="247"/>
    </row>
    <row r="57" spans="1:9">
      <c r="A57" s="247"/>
      <c r="B57" s="243"/>
      <c r="C57"/>
      <c r="D57"/>
      <c r="E57" s="226" t="s">
        <v>4</v>
      </c>
      <c r="F57" s="226" t="s">
        <v>258</v>
      </c>
      <c r="G57" s="65">
        <v>1210</v>
      </c>
      <c r="H57" s="65">
        <v>1440</v>
      </c>
      <c r="I57" s="247"/>
    </row>
    <row r="58" spans="1:9">
      <c r="A58" s="247"/>
      <c r="B58" s="243"/>
      <c r="C58"/>
      <c r="D58"/>
      <c r="E58" s="226"/>
      <c r="F58" s="226"/>
      <c r="G58" s="227"/>
      <c r="H58" s="65"/>
      <c r="I58" s="247"/>
    </row>
    <row r="59" spans="1:9">
      <c r="A59" s="247"/>
      <c r="B59" s="243"/>
      <c r="C59"/>
      <c r="D59"/>
      <c r="E59" s="226"/>
      <c r="F59" s="226"/>
      <c r="G59" s="227"/>
      <c r="H59" s="227"/>
      <c r="I59" s="247"/>
    </row>
    <row r="60" spans="1:9">
      <c r="A60" s="247"/>
      <c r="B60"/>
      <c r="C60"/>
      <c r="D60"/>
      <c r="E60" s="742" t="s">
        <v>284</v>
      </c>
      <c r="F60" s="742"/>
      <c r="G60" s="742"/>
      <c r="H60" s="742"/>
      <c r="I60" s="247"/>
    </row>
    <row r="61" spans="1:9">
      <c r="A61" s="247"/>
      <c r="B61"/>
      <c r="C61"/>
      <c r="D61"/>
      <c r="E61" s="743"/>
      <c r="F61" s="743"/>
      <c r="G61" s="743"/>
      <c r="H61" s="743"/>
      <c r="I61" s="247"/>
    </row>
    <row r="62" spans="1:9">
      <c r="A62" s="247"/>
      <c r="B62"/>
      <c r="C62"/>
      <c r="D62"/>
      <c r="E62" s="247"/>
      <c r="F62" s="228"/>
      <c r="G62" s="247"/>
      <c r="H62" s="247"/>
      <c r="I62" s="247"/>
    </row>
    <row r="63" spans="1:9">
      <c r="A63" s="247"/>
      <c r="B63"/>
      <c r="C63"/>
      <c r="D63"/>
      <c r="E63" s="739" t="s">
        <v>14</v>
      </c>
      <c r="F63" s="739"/>
      <c r="G63" s="739"/>
      <c r="H63" s="192">
        <v>410</v>
      </c>
      <c r="I63" s="247"/>
    </row>
    <row r="64" spans="1:9">
      <c r="A64" s="247"/>
      <c r="B64"/>
      <c r="C64"/>
      <c r="D64"/>
      <c r="E64" s="129"/>
      <c r="F64" s="129"/>
      <c r="G64" s="129"/>
      <c r="H64" s="129"/>
      <c r="I64" s="129"/>
    </row>
    <row r="65" spans="1:9">
      <c r="A65" s="247"/>
      <c r="B65"/>
      <c r="C65"/>
      <c r="D65"/>
      <c r="E65" s="129"/>
      <c r="F65" s="248"/>
      <c r="G65" s="248"/>
      <c r="H65" s="248"/>
      <c r="I65" s="247"/>
    </row>
    <row r="66" spans="1:9">
      <c r="A66" s="247"/>
      <c r="B66"/>
      <c r="C66"/>
      <c r="D66"/>
      <c r="E66" s="247"/>
      <c r="F66" s="228"/>
      <c r="G66" s="247"/>
      <c r="H66" s="247"/>
      <c r="I66" s="247"/>
    </row>
    <row r="67" spans="1:9">
      <c r="A67" s="247"/>
      <c r="B67"/>
      <c r="C67"/>
      <c r="D67"/>
      <c r="E67" s="736"/>
      <c r="F67" s="736"/>
      <c r="G67" s="736"/>
      <c r="H67" s="230"/>
      <c r="I67" s="247"/>
    </row>
    <row r="68" spans="1:9">
      <c r="A68" s="247"/>
      <c r="B68"/>
      <c r="C68"/>
      <c r="D68"/>
      <c r="E68" s="229"/>
      <c r="F68" s="229"/>
      <c r="G68" s="229"/>
      <c r="H68" s="230"/>
      <c r="I68" s="247"/>
    </row>
    <row r="69" spans="1:9">
      <c r="A69" s="247"/>
      <c r="B69"/>
      <c r="C69"/>
      <c r="D69"/>
      <c r="E69" s="229"/>
      <c r="F69" s="229"/>
      <c r="G69" s="229"/>
      <c r="H69" s="230"/>
      <c r="I69" s="247"/>
    </row>
    <row r="70" spans="1:9">
      <c r="A70" s="247"/>
      <c r="B70"/>
      <c r="C70"/>
      <c r="D70"/>
      <c r="E70" s="229"/>
      <c r="F70" s="229"/>
      <c r="G70" s="229"/>
      <c r="H70" s="230"/>
      <c r="I70" s="247"/>
    </row>
  </sheetData>
  <mergeCells count="8">
    <mergeCell ref="E67:G67"/>
    <mergeCell ref="H54:I54"/>
    <mergeCell ref="E63:G63"/>
    <mergeCell ref="A1:J1"/>
    <mergeCell ref="B53:C53"/>
    <mergeCell ref="B54:C54"/>
    <mergeCell ref="E60:H60"/>
    <mergeCell ref="E61:H61"/>
  </mergeCells>
  <phoneticPr fontId="8" type="noConversion"/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 alignWithMargins="0">
    <oddHeader>&amp;L&amp;"Calibri (Body),Regular"&amp;16Tom Faulkner UK Retail Price List - 2022&amp;R&amp;"Calibri (Body),Regular"&amp;16Plinths</oddHeader>
    <oddFooter>&amp;L&amp;"Calibri (Body),Regular"&amp;16Prices do not include delivery and installation.&amp;R&amp;"Calibri (Body),Regular"&amp;16&amp;P</oddFooter>
  </headerFooter>
  <drawing r:id="rId2"/>
  <extLst>
    <ext xmlns:mx="http://schemas.microsoft.com/office/mac/excel/2008/main" uri="{64002731-A6B0-56B0-2670-7721B7C09600}">
      <mx:PLV Mode="1" OnePage="0" WScale="12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5">
    <tabColor rgb="FF7030A0"/>
  </sheetPr>
  <dimension ref="A1:K66"/>
  <sheetViews>
    <sheetView showGridLines="0" view="pageLayout" zoomScale="60" zoomScaleNormal="57" zoomScalePageLayoutView="60" workbookViewId="0">
      <selection activeCell="D8" sqref="D8"/>
    </sheetView>
  </sheetViews>
  <sheetFormatPr defaultColWidth="11" defaultRowHeight="26.25"/>
  <cols>
    <col min="1" max="1" width="3.625" style="14" customWidth="1"/>
    <col min="2" max="2" width="14" style="14" bestFit="1" customWidth="1"/>
    <col min="3" max="3" width="22.125" style="14" bestFit="1" customWidth="1"/>
    <col min="4" max="4" width="26.125" style="14" customWidth="1"/>
    <col min="5" max="5" width="10.625" style="14" customWidth="1"/>
    <col min="6" max="6" width="25.625" style="19" customWidth="1"/>
    <col min="7" max="7" width="22.125" style="103" hidden="1" customWidth="1"/>
    <col min="8" max="8" width="36.625" style="14" customWidth="1"/>
    <col min="9" max="9" width="27.625" style="14" hidden="1" customWidth="1"/>
    <col min="10" max="10" width="31.625" style="14" customWidth="1"/>
    <col min="11" max="11" width="37.125" style="14" customWidth="1"/>
    <col min="12" max="16384" width="11" style="14"/>
  </cols>
  <sheetData>
    <row r="1" spans="1:11" ht="36">
      <c r="A1" s="696" t="s">
        <v>202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>
      <c r="A2" s="19"/>
      <c r="B2" s="19"/>
      <c r="C2" s="19"/>
      <c r="D2" s="19"/>
      <c r="E2" s="19"/>
      <c r="G2" s="102"/>
      <c r="H2" s="19"/>
      <c r="I2" s="19"/>
      <c r="J2" s="19"/>
      <c r="K2" s="19"/>
    </row>
    <row r="3" spans="1:11" ht="49.35" customHeight="1">
      <c r="A3" s="39"/>
      <c r="B3" s="25" t="s">
        <v>7</v>
      </c>
      <c r="C3" s="50"/>
      <c r="D3" s="50"/>
      <c r="E3" s="41"/>
      <c r="F3" s="42"/>
      <c r="G3" s="104"/>
      <c r="H3" s="39"/>
      <c r="I3" s="41"/>
      <c r="J3" s="39"/>
      <c r="K3" s="41"/>
    </row>
    <row r="4" spans="1:11" s="37" customFormat="1" ht="26.1" customHeight="1">
      <c r="A4" s="32"/>
      <c r="B4" s="32" t="s">
        <v>8</v>
      </c>
      <c r="C4" s="32"/>
      <c r="D4" s="32"/>
      <c r="E4" s="33" t="s">
        <v>0</v>
      </c>
      <c r="F4" s="97" t="s">
        <v>79</v>
      </c>
      <c r="G4" s="105" t="s">
        <v>80</v>
      </c>
      <c r="H4" s="34" t="s">
        <v>323</v>
      </c>
      <c r="I4" s="35"/>
      <c r="J4" s="38"/>
      <c r="K4" s="38"/>
    </row>
    <row r="5" spans="1:11">
      <c r="E5" s="16"/>
      <c r="F5" s="17" t="s">
        <v>120</v>
      </c>
      <c r="G5" s="102"/>
      <c r="H5" s="19"/>
      <c r="I5" s="16"/>
      <c r="J5" s="19"/>
      <c r="K5" s="16"/>
    </row>
    <row r="6" spans="1:11">
      <c r="E6" s="16" t="s">
        <v>2</v>
      </c>
      <c r="F6" s="16" t="s">
        <v>229</v>
      </c>
      <c r="G6" s="100">
        <f>('UK-R-Plinths'!G6)/1.59</f>
        <v>1937.1069182389936</v>
      </c>
      <c r="H6" s="134">
        <f t="shared" ref="H6:H7" si="0">ROUNDUP((G6+1)/10,0)*10</f>
        <v>1940</v>
      </c>
      <c r="I6" s="106"/>
      <c r="J6" s="134"/>
      <c r="K6" s="106"/>
    </row>
    <row r="7" spans="1:11">
      <c r="E7" s="16" t="s">
        <v>4</v>
      </c>
      <c r="F7" s="16" t="s">
        <v>230</v>
      </c>
      <c r="G7" s="100">
        <f>('UK-R-Plinths'!G7)/1.59</f>
        <v>2037.7358490566037</v>
      </c>
      <c r="H7" s="134">
        <f t="shared" si="0"/>
        <v>2040</v>
      </c>
      <c r="I7" s="106"/>
      <c r="J7" s="134"/>
      <c r="K7" s="106"/>
    </row>
    <row r="8" spans="1:11">
      <c r="E8" s="16"/>
      <c r="F8" s="16"/>
      <c r="G8" s="100"/>
      <c r="H8" s="134"/>
      <c r="I8" s="106"/>
      <c r="J8" s="134"/>
      <c r="K8" s="106"/>
    </row>
    <row r="9" spans="1:11">
      <c r="E9" s="16"/>
    </row>
    <row r="10" spans="1:11">
      <c r="E10" s="193" t="s">
        <v>284</v>
      </c>
      <c r="K10" s="44"/>
    </row>
    <row r="11" spans="1:11">
      <c r="E11" s="132"/>
    </row>
    <row r="13" spans="1:11">
      <c r="E13" s="82" t="s">
        <v>128</v>
      </c>
      <c r="F13" s="164"/>
      <c r="G13" s="208"/>
      <c r="H13" s="79"/>
      <c r="I13" s="79"/>
      <c r="J13" s="165">
        <f>ROUNDUP((('UK-R-Plinths'!H13)/1.59)/10,0)*10</f>
        <v>550</v>
      </c>
    </row>
    <row r="14" spans="1:11">
      <c r="E14" s="132"/>
    </row>
    <row r="15" spans="1:11">
      <c r="K15" s="45"/>
    </row>
    <row r="16" spans="1:11">
      <c r="E16" s="24"/>
      <c r="J16" s="135"/>
      <c r="K16" s="45"/>
    </row>
    <row r="17" spans="1:11">
      <c r="K17" s="45"/>
    </row>
    <row r="18" spans="1:11">
      <c r="E18" s="23"/>
      <c r="K18" s="45"/>
    </row>
    <row r="19" spans="1:11">
      <c r="F19" s="14"/>
    </row>
    <row r="20" spans="1:11" ht="49.35" customHeight="1">
      <c r="A20" s="39"/>
      <c r="B20" s="25" t="s">
        <v>34</v>
      </c>
      <c r="C20" s="50"/>
      <c r="D20" s="50"/>
      <c r="E20" s="41"/>
      <c r="F20" s="42"/>
      <c r="G20" s="104"/>
      <c r="H20" s="39"/>
      <c r="I20" s="41"/>
      <c r="J20" s="39"/>
      <c r="K20" s="41"/>
    </row>
    <row r="21" spans="1:11" s="37" customFormat="1" ht="26.1" customHeight="1">
      <c r="A21" s="32"/>
      <c r="B21" s="32" t="s">
        <v>8</v>
      </c>
      <c r="C21" s="32"/>
      <c r="D21" s="32"/>
      <c r="E21" s="36"/>
      <c r="F21" s="139" t="s">
        <v>79</v>
      </c>
      <c r="G21" s="105" t="s">
        <v>80</v>
      </c>
      <c r="H21" s="34" t="s">
        <v>323</v>
      </c>
      <c r="I21" s="35" t="s">
        <v>82</v>
      </c>
      <c r="J21" s="38" t="s">
        <v>82</v>
      </c>
      <c r="K21" s="38"/>
    </row>
    <row r="22" spans="1:11">
      <c r="E22" s="16"/>
      <c r="F22" s="52" t="s">
        <v>198</v>
      </c>
      <c r="G22" s="102"/>
      <c r="H22" s="19"/>
      <c r="I22" s="16"/>
      <c r="J22" s="19"/>
      <c r="K22" s="59"/>
    </row>
    <row r="23" spans="1:11">
      <c r="E23" s="16"/>
      <c r="F23" s="16" t="s">
        <v>199</v>
      </c>
      <c r="G23" s="100">
        <f>('UK-R-Plinths'!G23)/1.59</f>
        <v>761.00628930817606</v>
      </c>
      <c r="H23" s="134">
        <f t="shared" ref="H23" si="1">ROUNDUP((G23+1)/10,0)*10</f>
        <v>770</v>
      </c>
      <c r="I23" s="106">
        <f>('UK-R-Plinths'!H23)/1.59</f>
        <v>905.66037735849056</v>
      </c>
      <c r="J23" s="134">
        <f t="shared" ref="J23" si="2">ROUNDUP((I23+1)/10,0)*10</f>
        <v>910</v>
      </c>
      <c r="K23" s="18"/>
    </row>
    <row r="24" spans="1:11">
      <c r="E24" s="16"/>
      <c r="F24" s="16"/>
      <c r="G24" s="100"/>
      <c r="H24" s="134"/>
      <c r="I24" s="106"/>
      <c r="J24" s="134"/>
      <c r="K24" s="18"/>
    </row>
    <row r="25" spans="1:11">
      <c r="E25" s="16"/>
      <c r="F25" s="16"/>
      <c r="G25" s="100"/>
      <c r="H25" s="134"/>
      <c r="I25" s="106"/>
      <c r="J25" s="134"/>
      <c r="K25" s="18"/>
    </row>
    <row r="26" spans="1:11">
      <c r="E26" s="193" t="s">
        <v>285</v>
      </c>
      <c r="K26" s="44"/>
    </row>
    <row r="27" spans="1:11">
      <c r="E27" s="129"/>
    </row>
    <row r="29" spans="1:11">
      <c r="E29" s="82" t="s">
        <v>14</v>
      </c>
      <c r="F29" s="164"/>
      <c r="G29" s="208"/>
      <c r="H29" s="79"/>
      <c r="I29" s="79"/>
      <c r="J29" s="165">
        <f>ROUNDUP((('UK-R-Plinths'!H29)/1.59)/10,0)*10</f>
        <v>260</v>
      </c>
    </row>
    <row r="30" spans="1:11">
      <c r="E30" s="129"/>
      <c r="K30" s="45"/>
    </row>
    <row r="31" spans="1:11">
      <c r="E31" s="129"/>
      <c r="K31" s="45"/>
    </row>
    <row r="32" spans="1:11">
      <c r="K32" s="45"/>
    </row>
    <row r="33" spans="1:11">
      <c r="K33" s="45"/>
    </row>
    <row r="34" spans="1:11">
      <c r="E34" s="130"/>
      <c r="K34" s="45"/>
    </row>
    <row r="35" spans="1:11">
      <c r="E35" s="130"/>
      <c r="K35" s="45"/>
    </row>
    <row r="36" spans="1:11">
      <c r="E36" s="23"/>
    </row>
    <row r="37" spans="1:11" ht="49.35" customHeight="1">
      <c r="A37" s="39"/>
      <c r="B37" s="25" t="s">
        <v>35</v>
      </c>
      <c r="C37" s="50"/>
      <c r="D37" s="50"/>
      <c r="E37" s="41"/>
      <c r="F37" s="42"/>
      <c r="G37" s="104"/>
      <c r="H37" s="39"/>
      <c r="I37" s="41"/>
      <c r="J37" s="39"/>
      <c r="K37" s="41"/>
    </row>
    <row r="38" spans="1:11" s="37" customFormat="1" ht="26.1" customHeight="1">
      <c r="A38" s="32"/>
      <c r="B38" s="32" t="s">
        <v>8</v>
      </c>
      <c r="C38" s="32"/>
      <c r="D38" s="32"/>
      <c r="E38" s="36"/>
      <c r="F38" s="139" t="s">
        <v>79</v>
      </c>
      <c r="G38" s="105" t="s">
        <v>80</v>
      </c>
      <c r="H38" s="34" t="s">
        <v>323</v>
      </c>
      <c r="I38" s="35" t="s">
        <v>82</v>
      </c>
      <c r="J38" s="38" t="s">
        <v>82</v>
      </c>
      <c r="K38" s="38"/>
    </row>
    <row r="39" spans="1:11">
      <c r="E39" s="16"/>
      <c r="F39" s="52" t="s">
        <v>198</v>
      </c>
      <c r="G39" s="102"/>
      <c r="H39" s="19"/>
      <c r="I39" s="16"/>
      <c r="J39" s="19"/>
      <c r="K39" s="46"/>
    </row>
    <row r="40" spans="1:11">
      <c r="E40" s="16"/>
      <c r="F40" s="16" t="s">
        <v>199</v>
      </c>
      <c r="G40" s="100">
        <f>('UK-R-Plinths'!G39)/1.59</f>
        <v>761.00628930817606</v>
      </c>
      <c r="H40" s="134">
        <f t="shared" ref="H40" si="3">ROUNDUP((G40+1)/10,0)*10</f>
        <v>770</v>
      </c>
      <c r="I40" s="106">
        <f>('UK-R-Plinths'!H39)/1.59</f>
        <v>905.66037735849056</v>
      </c>
      <c r="J40" s="134">
        <f t="shared" ref="J40" si="4">ROUNDUP((I40+1)/10,0)*10</f>
        <v>910</v>
      </c>
    </row>
    <row r="41" spans="1:11">
      <c r="E41" s="16"/>
      <c r="F41" s="16"/>
      <c r="G41" s="100"/>
      <c r="H41" s="134"/>
      <c r="I41" s="106"/>
      <c r="J41" s="134"/>
    </row>
    <row r="42" spans="1:11">
      <c r="E42" s="16"/>
      <c r="F42" s="16"/>
      <c r="G42" s="100"/>
      <c r="H42" s="134"/>
      <c r="I42" s="106"/>
      <c r="J42" s="134"/>
    </row>
    <row r="43" spans="1:11">
      <c r="E43" s="193" t="s">
        <v>285</v>
      </c>
    </row>
    <row r="44" spans="1:11">
      <c r="E44" s="129"/>
    </row>
    <row r="46" spans="1:11">
      <c r="E46" s="82" t="s">
        <v>14</v>
      </c>
      <c r="F46" s="164"/>
      <c r="G46" s="208"/>
      <c r="H46" s="79"/>
      <c r="I46" s="79"/>
      <c r="J46" s="165">
        <f>ROUNDUP((('UK-R-Plinths'!H45)/1.59)/10,0)*10</f>
        <v>260</v>
      </c>
    </row>
    <row r="47" spans="1:11">
      <c r="E47" s="129"/>
      <c r="J47" s="135"/>
    </row>
    <row r="48" spans="1:11">
      <c r="E48" s="129"/>
    </row>
    <row r="50" spans="1:11">
      <c r="E50" s="24"/>
      <c r="J50" s="135"/>
    </row>
    <row r="53" spans="1:11" ht="20.100000000000001" customHeight="1">
      <c r="F53" s="14"/>
    </row>
    <row r="54" spans="1:11" ht="40.35" customHeight="1">
      <c r="A54" s="39"/>
      <c r="B54" s="25" t="s">
        <v>36</v>
      </c>
      <c r="C54" s="50"/>
      <c r="D54" s="50"/>
      <c r="E54" s="41"/>
      <c r="F54" s="42"/>
      <c r="G54" s="104"/>
      <c r="H54" s="39"/>
      <c r="I54" s="41"/>
      <c r="J54" s="39"/>
      <c r="K54" s="41"/>
    </row>
    <row r="55" spans="1:11" ht="27" customHeight="1">
      <c r="A55" s="32"/>
      <c r="B55" s="32" t="s">
        <v>8</v>
      </c>
      <c r="C55" s="32"/>
      <c r="D55" s="32"/>
      <c r="E55" s="33" t="s">
        <v>0</v>
      </c>
      <c r="F55" s="139" t="s">
        <v>79</v>
      </c>
      <c r="G55" s="105" t="s">
        <v>80</v>
      </c>
      <c r="H55" s="34" t="s">
        <v>323</v>
      </c>
      <c r="I55" s="138" t="s">
        <v>82</v>
      </c>
      <c r="J55" s="744" t="s">
        <v>301</v>
      </c>
      <c r="K55" s="744"/>
    </row>
    <row r="56" spans="1:11">
      <c r="E56" s="16"/>
      <c r="F56" s="52" t="s">
        <v>119</v>
      </c>
      <c r="G56" s="102"/>
      <c r="H56" s="19"/>
      <c r="I56" s="102"/>
      <c r="J56" s="19"/>
      <c r="K56" s="46"/>
    </row>
    <row r="57" spans="1:11">
      <c r="E57" s="226" t="s">
        <v>2</v>
      </c>
      <c r="F57" s="226" t="s">
        <v>257</v>
      </c>
      <c r="G57" s="100">
        <f>('UK-R-Plinths'!G56)/1.59</f>
        <v>685.53459119496847</v>
      </c>
      <c r="H57" s="65">
        <f>ROUNDUP((G57+1)/10,0)*10</f>
        <v>690</v>
      </c>
      <c r="I57" s="106">
        <f>('UK-R-Plinths'!H56)/1.59</f>
        <v>830.18867924528297</v>
      </c>
      <c r="J57" s="65">
        <f>ROUNDUP((I57+1)/10,0)*10</f>
        <v>840</v>
      </c>
    </row>
    <row r="58" spans="1:11">
      <c r="E58" s="226" t="s">
        <v>4</v>
      </c>
      <c r="F58" s="226" t="s">
        <v>258</v>
      </c>
      <c r="G58" s="100">
        <f>('UK-R-Plinths'!G57)/1.59</f>
        <v>761.00628930817606</v>
      </c>
      <c r="H58" s="65">
        <f>ROUNDUP((G58+1)/10,0)*10</f>
        <v>770</v>
      </c>
      <c r="I58" s="106">
        <f>('UK-R-Plinths'!H57)/1.59</f>
        <v>905.66037735849056</v>
      </c>
      <c r="J58" s="65">
        <f>ROUNDUP((I58+1)/10,0)*10</f>
        <v>910</v>
      </c>
    </row>
    <row r="59" spans="1:11">
      <c r="E59" s="16"/>
      <c r="F59" s="16"/>
      <c r="G59" s="100"/>
      <c r="H59" s="134"/>
      <c r="I59" s="106"/>
      <c r="J59" s="134"/>
    </row>
    <row r="60" spans="1:11">
      <c r="E60" s="16"/>
      <c r="F60" s="16"/>
      <c r="G60" s="100"/>
      <c r="H60" s="134"/>
      <c r="I60" s="106"/>
      <c r="J60" s="134"/>
    </row>
    <row r="61" spans="1:11">
      <c r="E61" s="193" t="s">
        <v>284</v>
      </c>
    </row>
    <row r="62" spans="1:11">
      <c r="E62" s="129"/>
    </row>
    <row r="64" spans="1:11">
      <c r="E64" s="82" t="s">
        <v>14</v>
      </c>
      <c r="F64" s="164"/>
      <c r="G64" s="208"/>
      <c r="H64" s="79"/>
      <c r="I64" s="79"/>
      <c r="J64" s="192">
        <f>ROUNDUP((('UK-R-Plinths'!H63)/1.59)/10,0)*10</f>
        <v>260</v>
      </c>
    </row>
    <row r="65" spans="5:10">
      <c r="E65" s="129"/>
      <c r="J65" s="135"/>
    </row>
    <row r="66" spans="5:10">
      <c r="E66" s="129"/>
    </row>
  </sheetData>
  <mergeCells count="2">
    <mergeCell ref="J55:K55"/>
    <mergeCell ref="A1:K1"/>
  </mergeCells>
  <phoneticPr fontId="8" type="noConversion"/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 alignWithMargins="0">
    <oddHeader xml:space="preserve">&amp;L&amp;"Calibri (Body),Regular"&amp;16Tom Faulkner UK Trade Price List - 2022
&amp;R&amp;"Calibri (Body),Regular"&amp;16Plinths
</oddHeader>
    <oddFooter>&amp;L&amp;"Calibri (Body),Regular"&amp;16Prices do not include delivery and installation.&amp;R&amp;"Calibri (Body),Regular"&amp;16&amp;P</oddFooter>
  </headerFooter>
  <drawing r:id="rId2"/>
  <extLst>
    <ext xmlns:mx="http://schemas.microsoft.com/office/mac/excel/2008/main" uri="{64002731-A6B0-56B0-2670-7721B7C09600}">
      <mx:PLV Mode="1" OnePage="0" WScale="12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6">
    <tabColor rgb="FF00B0F0"/>
  </sheetPr>
  <dimension ref="A1:J68"/>
  <sheetViews>
    <sheetView showGridLines="0" view="pageLayout" zoomScale="60" zoomScaleNormal="57" zoomScalePageLayoutView="60" workbookViewId="0">
      <selection activeCell="D7" sqref="D7"/>
    </sheetView>
  </sheetViews>
  <sheetFormatPr defaultColWidth="11" defaultRowHeight="26.25"/>
  <cols>
    <col min="1" max="1" width="3.625" style="14" customWidth="1"/>
    <col min="2" max="2" width="14" style="14" customWidth="1"/>
    <col min="3" max="3" width="22.125" style="14" customWidth="1"/>
    <col min="4" max="4" width="26.125" style="14" customWidth="1"/>
    <col min="5" max="5" width="11.625" style="14" customWidth="1"/>
    <col min="6" max="6" width="25.625" style="19" customWidth="1"/>
    <col min="7" max="8" width="33.125" style="14" customWidth="1"/>
    <col min="9" max="9" width="38.5" style="14" customWidth="1"/>
    <col min="10" max="10" width="17.125" style="14" hidden="1" customWidth="1"/>
    <col min="11" max="16384" width="11" style="14"/>
  </cols>
  <sheetData>
    <row r="1" spans="1:10" ht="36">
      <c r="A1" s="696" t="s">
        <v>202</v>
      </c>
      <c r="B1" s="696"/>
      <c r="C1" s="696"/>
      <c r="D1" s="696"/>
      <c r="E1" s="696"/>
      <c r="F1" s="696"/>
      <c r="G1" s="696"/>
      <c r="H1" s="696"/>
      <c r="I1" s="696"/>
      <c r="J1" s="19"/>
    </row>
    <row r="2" spans="1:10">
      <c r="A2" s="19"/>
      <c r="B2" s="19"/>
      <c r="C2" s="19"/>
      <c r="D2" s="19"/>
      <c r="E2" s="19"/>
      <c r="G2" s="19"/>
      <c r="H2" s="19"/>
      <c r="I2" s="19"/>
      <c r="J2" s="19"/>
    </row>
    <row r="3" spans="1:10" ht="49.35" customHeight="1">
      <c r="A3" s="39"/>
      <c r="B3" s="25" t="s">
        <v>7</v>
      </c>
      <c r="C3" s="50"/>
      <c r="D3" s="50"/>
      <c r="E3" s="41"/>
      <c r="F3" s="42"/>
      <c r="G3" s="41"/>
      <c r="H3" s="41"/>
      <c r="I3" s="41"/>
      <c r="J3" s="41"/>
    </row>
    <row r="4" spans="1:10" s="37" customFormat="1" ht="26.1" customHeight="1">
      <c r="A4" s="32"/>
      <c r="B4" s="32" t="s">
        <v>8</v>
      </c>
      <c r="C4" s="32"/>
      <c r="D4" s="32"/>
      <c r="E4" s="33" t="s">
        <v>0</v>
      </c>
      <c r="F4" s="97" t="s">
        <v>79</v>
      </c>
      <c r="G4" s="34" t="s">
        <v>323</v>
      </c>
      <c r="H4" s="35"/>
      <c r="I4" s="38"/>
      <c r="J4" s="36"/>
    </row>
    <row r="5" spans="1:10">
      <c r="E5" s="16"/>
      <c r="F5" s="17" t="s">
        <v>120</v>
      </c>
      <c r="G5" s="16"/>
      <c r="H5" s="16"/>
      <c r="I5" s="16"/>
      <c r="J5" s="16"/>
    </row>
    <row r="6" spans="1:10">
      <c r="E6" s="16" t="s">
        <v>2</v>
      </c>
      <c r="F6" s="16" t="s">
        <v>228</v>
      </c>
      <c r="G6" s="153">
        <f>ROUNDUP((('Exchange rate'!Eur_per_GBP*('UK-R-Plinths'!G6/(1+'Exchange rate'!UK_vat_rate))*1.25*0.9165)+1)/10,0)*10</f>
        <v>3530</v>
      </c>
      <c r="H6" s="45"/>
      <c r="I6" s="45"/>
      <c r="J6" s="47"/>
    </row>
    <row r="7" spans="1:10">
      <c r="E7" s="16" t="s">
        <v>4</v>
      </c>
      <c r="F7" s="16" t="s">
        <v>227</v>
      </c>
      <c r="G7" s="153">
        <f>ROUNDUP((('Exchange rate'!Eur_per_GBP*('UK-R-Plinths'!G7/(1+'Exchange rate'!UK_vat_rate))*1.25*0.9165)+1)/10,0)*10</f>
        <v>3720</v>
      </c>
      <c r="H7" s="45"/>
      <c r="I7" s="45"/>
      <c r="J7" s="47"/>
    </row>
    <row r="8" spans="1:10">
      <c r="E8" s="16"/>
      <c r="F8" s="16"/>
      <c r="G8" s="45"/>
      <c r="H8" s="45"/>
      <c r="I8" s="45"/>
      <c r="J8" s="47"/>
    </row>
    <row r="9" spans="1:10">
      <c r="E9" s="16"/>
    </row>
    <row r="10" spans="1:10">
      <c r="E10" s="193" t="s">
        <v>284</v>
      </c>
    </row>
    <row r="11" spans="1:10">
      <c r="E11" s="132"/>
    </row>
    <row r="13" spans="1:10">
      <c r="E13" s="82" t="s">
        <v>128</v>
      </c>
      <c r="F13" s="164"/>
      <c r="G13" s="79"/>
      <c r="H13" s="181">
        <f>ROUNDUP((('Exchange rate'!Eur_per_GBP*('UK-R-Plinths'!H13/(1+'Exchange rate'!UK_vat_rate))*1.25*0.9165)+1)/10,0)*10</f>
        <v>1000</v>
      </c>
    </row>
    <row r="14" spans="1:10">
      <c r="E14" s="132"/>
      <c r="I14" s="45"/>
    </row>
    <row r="15" spans="1:10">
      <c r="I15" s="45"/>
    </row>
    <row r="16" spans="1:10">
      <c r="E16" s="24"/>
      <c r="H16" s="153"/>
      <c r="I16" s="45"/>
    </row>
    <row r="17" spans="1:10">
      <c r="E17" s="24"/>
      <c r="I17" s="45"/>
    </row>
    <row r="18" spans="1:10">
      <c r="F18" s="14"/>
    </row>
    <row r="19" spans="1:10">
      <c r="E19" s="24"/>
      <c r="I19" s="45"/>
    </row>
    <row r="20" spans="1:10" ht="49.35" customHeight="1">
      <c r="A20" s="39"/>
      <c r="B20" s="25" t="s">
        <v>34</v>
      </c>
      <c r="C20" s="50"/>
      <c r="D20" s="50"/>
      <c r="E20" s="41"/>
      <c r="F20" s="42"/>
      <c r="G20" s="41"/>
      <c r="H20" s="41"/>
      <c r="I20" s="41"/>
      <c r="J20" s="41"/>
    </row>
    <row r="21" spans="1:10" s="37" customFormat="1" ht="26.1" customHeight="1">
      <c r="A21" s="32"/>
      <c r="B21" s="32" t="s">
        <v>8</v>
      </c>
      <c r="C21" s="32"/>
      <c r="D21" s="32"/>
      <c r="E21" s="36"/>
      <c r="F21" s="235" t="s">
        <v>79</v>
      </c>
      <c r="G21" s="34" t="s">
        <v>323</v>
      </c>
      <c r="H21" s="35" t="s">
        <v>82</v>
      </c>
      <c r="I21" s="38"/>
      <c r="J21" s="36"/>
    </row>
    <row r="22" spans="1:10">
      <c r="E22" s="16"/>
      <c r="F22" s="52" t="s">
        <v>198</v>
      </c>
      <c r="G22" s="16"/>
      <c r="H22" s="16"/>
      <c r="I22" s="59"/>
      <c r="J22" s="59"/>
    </row>
    <row r="23" spans="1:10">
      <c r="E23" s="16"/>
      <c r="F23" s="16" t="s">
        <v>199</v>
      </c>
      <c r="G23" s="153">
        <f>ROUNDUP((('Exchange rate'!Eur_per_GBP*('UK-R-Plinths'!G23/(1+'Exchange rate'!UK_vat_rate))*1.25*0.9165)+1)/10,0)*10</f>
        <v>1390</v>
      </c>
      <c r="H23" s="153">
        <f>ROUNDUP((('Exchange rate'!Eur_per_GBP*('UK-R-Plinths'!H23/(1+'Exchange rate'!UK_vat_rate))*1.25*0.9165)+1)/10,0)*10</f>
        <v>1660</v>
      </c>
      <c r="I23" s="18"/>
      <c r="J23" s="23"/>
    </row>
    <row r="24" spans="1:10">
      <c r="E24" s="16"/>
      <c r="F24" s="16"/>
      <c r="G24" s="45"/>
      <c r="H24" s="45"/>
      <c r="I24" s="18"/>
      <c r="J24" s="23"/>
    </row>
    <row r="25" spans="1:10">
      <c r="E25" s="16"/>
      <c r="F25" s="16"/>
      <c r="G25" s="45"/>
      <c r="H25" s="45"/>
      <c r="I25" s="18"/>
      <c r="J25" s="23"/>
    </row>
    <row r="26" spans="1:10">
      <c r="F26" s="16"/>
      <c r="G26" s="20"/>
      <c r="H26" s="20"/>
      <c r="J26" s="23"/>
    </row>
    <row r="27" spans="1:10">
      <c r="E27" s="193" t="s">
        <v>285</v>
      </c>
      <c r="J27" s="23"/>
    </row>
    <row r="28" spans="1:10">
      <c r="E28" s="129"/>
      <c r="J28" s="23"/>
    </row>
    <row r="29" spans="1:10">
      <c r="I29" s="45"/>
      <c r="J29" s="23"/>
    </row>
    <row r="30" spans="1:10">
      <c r="E30" s="82" t="s">
        <v>14</v>
      </c>
      <c r="F30" s="164"/>
      <c r="G30" s="79"/>
      <c r="H30" s="181">
        <f>ROUNDUP((('Exchange rate'!Eur_per_GBP*('UK-R-Plinths'!H29/(1+'Exchange rate'!UK_vat_rate))*1.25*0.9165)+1)/10,0)*10</f>
        <v>480</v>
      </c>
      <c r="I30" s="45"/>
      <c r="J30" s="23"/>
    </row>
    <row r="31" spans="1:10">
      <c r="E31" s="129"/>
      <c r="I31" s="45"/>
      <c r="J31" s="23"/>
    </row>
    <row r="32" spans="1:10">
      <c r="E32" s="129"/>
      <c r="I32" s="45"/>
      <c r="J32" s="23"/>
    </row>
    <row r="33" spans="1:10">
      <c r="E33" s="24"/>
      <c r="I33" s="45"/>
      <c r="J33" s="23"/>
    </row>
    <row r="34" spans="1:10">
      <c r="E34" s="24"/>
      <c r="I34" s="45"/>
      <c r="J34" s="23"/>
    </row>
    <row r="35" spans="1:10">
      <c r="E35" s="23"/>
    </row>
    <row r="36" spans="1:10" ht="49.35" customHeight="1">
      <c r="A36" s="39"/>
      <c r="B36" s="25" t="s">
        <v>35</v>
      </c>
      <c r="C36" s="50"/>
      <c r="D36" s="50"/>
      <c r="E36" s="41"/>
      <c r="F36" s="42"/>
      <c r="G36" s="41"/>
      <c r="H36" s="41"/>
      <c r="I36" s="41"/>
      <c r="J36" s="41"/>
    </row>
    <row r="37" spans="1:10" s="37" customFormat="1" ht="26.1" customHeight="1">
      <c r="A37" s="32"/>
      <c r="B37" s="32" t="s">
        <v>8</v>
      </c>
      <c r="C37" s="32"/>
      <c r="D37" s="32"/>
      <c r="E37" s="36"/>
      <c r="F37" s="235" t="s">
        <v>79</v>
      </c>
      <c r="G37" s="34" t="s">
        <v>323</v>
      </c>
      <c r="H37" s="35" t="s">
        <v>82</v>
      </c>
      <c r="I37" s="38"/>
      <c r="J37" s="36"/>
    </row>
    <row r="38" spans="1:10">
      <c r="E38" s="16"/>
      <c r="F38" s="52" t="s">
        <v>198</v>
      </c>
      <c r="G38" s="16"/>
      <c r="H38" s="16"/>
      <c r="I38" s="46"/>
      <c r="J38" s="46"/>
    </row>
    <row r="39" spans="1:10">
      <c r="E39" s="16"/>
      <c r="F39" s="16" t="s">
        <v>199</v>
      </c>
      <c r="G39" s="153">
        <f>ROUNDUP((('Exchange rate'!Eur_per_GBP*('UK-R-Plinths'!G39/(1+'Exchange rate'!UK_vat_rate))*1.25*0.9165)+1)/10,0)*10</f>
        <v>1390</v>
      </c>
      <c r="H39" s="153">
        <f>ROUNDUP((('Exchange rate'!Eur_per_GBP*('UK-R-Plinths'!H39/(1+'Exchange rate'!UK_vat_rate))*1.25*0.9165)+1)/10,0)*10</f>
        <v>1660</v>
      </c>
    </row>
    <row r="40" spans="1:10">
      <c r="E40" s="16"/>
      <c r="F40" s="16"/>
      <c r="G40" s="45"/>
      <c r="H40" s="45"/>
    </row>
    <row r="41" spans="1:10">
      <c r="E41" s="16"/>
      <c r="F41" s="16"/>
      <c r="G41" s="45"/>
      <c r="H41" s="45"/>
    </row>
    <row r="42" spans="1:10">
      <c r="F42" s="16"/>
      <c r="G42" s="20"/>
      <c r="H42" s="20"/>
    </row>
    <row r="43" spans="1:10">
      <c r="E43" s="193" t="s">
        <v>285</v>
      </c>
    </row>
    <row r="44" spans="1:10">
      <c r="E44" s="129"/>
    </row>
    <row r="46" spans="1:10">
      <c r="E46" s="82" t="s">
        <v>14</v>
      </c>
      <c r="F46" s="164"/>
      <c r="G46" s="79"/>
      <c r="H46" s="181">
        <f>ROUNDUP((('Exchange rate'!Eur_per_GBP*('UK-R-Plinths'!H45/(1+'Exchange rate'!UK_vat_rate))*1.25*0.9165)+1)/10,0)*10</f>
        <v>480</v>
      </c>
    </row>
    <row r="47" spans="1:10">
      <c r="E47" s="129"/>
    </row>
    <row r="48" spans="1:10">
      <c r="E48" s="129"/>
    </row>
    <row r="50" spans="1:10">
      <c r="E50" s="24"/>
      <c r="H50" s="153"/>
    </row>
    <row r="51" spans="1:10">
      <c r="F51" s="14"/>
    </row>
    <row r="54" spans="1:10" ht="38.1" customHeight="1">
      <c r="A54" s="39"/>
      <c r="B54" s="25" t="s">
        <v>36</v>
      </c>
      <c r="C54" s="50"/>
      <c r="D54" s="50"/>
      <c r="E54" s="41"/>
      <c r="F54" s="42"/>
      <c r="G54" s="104"/>
      <c r="H54" s="39"/>
      <c r="I54" s="41"/>
      <c r="J54" s="39"/>
    </row>
    <row r="55" spans="1:10" ht="30" customHeight="1">
      <c r="A55" s="32"/>
      <c r="B55" s="32" t="s">
        <v>8</v>
      </c>
      <c r="C55" s="32"/>
      <c r="D55" s="32"/>
      <c r="E55" s="33" t="s">
        <v>0</v>
      </c>
      <c r="F55" s="139" t="s">
        <v>79</v>
      </c>
      <c r="G55" s="34" t="s">
        <v>323</v>
      </c>
      <c r="H55" s="745" t="s">
        <v>302</v>
      </c>
      <c r="I55" s="744"/>
      <c r="J55" s="253"/>
    </row>
    <row r="56" spans="1:10">
      <c r="E56" s="16"/>
      <c r="F56" s="52" t="s">
        <v>119</v>
      </c>
      <c r="G56" s="19"/>
      <c r="H56" s="16"/>
      <c r="I56" s="16"/>
      <c r="J56" s="19"/>
    </row>
    <row r="57" spans="1:10">
      <c r="E57" s="226" t="s">
        <v>2</v>
      </c>
      <c r="F57" s="226" t="s">
        <v>257</v>
      </c>
      <c r="G57" s="221">
        <f>ROUNDUP((('Exchange rate'!Eur_per_GBP*('UK-R-Plinths'!G56/(1+'Exchange rate'!UK_vat_rate))*1.25*0.9165)+1)/10,0)*10</f>
        <v>1250</v>
      </c>
      <c r="H57" s="221">
        <f>ROUNDUP((('Exchange rate'!Eur_per_GBP*('UK-R-Plinths'!H56/(1+'Exchange rate'!UK_vat_rate))*1.25*0.9165)+1)/10,0)*10</f>
        <v>1520</v>
      </c>
      <c r="I57" s="58"/>
      <c r="J57" s="58">
        <v>1185</v>
      </c>
    </row>
    <row r="58" spans="1:10">
      <c r="E58" s="226" t="s">
        <v>4</v>
      </c>
      <c r="F58" s="226" t="s">
        <v>258</v>
      </c>
      <c r="G58" s="221">
        <f>ROUNDUP((('Exchange rate'!Eur_per_GBP*('UK-R-Plinths'!G57/(1+'Exchange rate'!UK_vat_rate))*1.25*0.9165)+1)/10,0)*10</f>
        <v>1390</v>
      </c>
      <c r="H58" s="221">
        <f>ROUNDUP((('Exchange rate'!Eur_per_GBP*('UK-R-Plinths'!H57/(1+'Exchange rate'!UK_vat_rate))*1.25*0.9165)+1)/10,0)*10</f>
        <v>1660</v>
      </c>
      <c r="I58" s="58"/>
      <c r="J58" s="58">
        <v>1085</v>
      </c>
    </row>
    <row r="59" spans="1:10">
      <c r="E59" s="16"/>
      <c r="F59" s="226"/>
      <c r="G59" s="100"/>
      <c r="H59" s="134"/>
      <c r="I59" s="106"/>
      <c r="J59" s="134"/>
    </row>
    <row r="60" spans="1:10">
      <c r="E60" s="16"/>
      <c r="F60" s="16"/>
      <c r="G60" s="100"/>
      <c r="H60" s="134"/>
      <c r="I60" s="106"/>
      <c r="J60" s="134"/>
    </row>
    <row r="61" spans="1:10">
      <c r="E61" s="193" t="s">
        <v>284</v>
      </c>
      <c r="G61" s="103"/>
    </row>
    <row r="62" spans="1:10">
      <c r="E62" s="129"/>
      <c r="G62" s="103"/>
    </row>
    <row r="63" spans="1:10">
      <c r="G63" s="103"/>
    </row>
    <row r="64" spans="1:10">
      <c r="E64" s="82" t="s">
        <v>14</v>
      </c>
      <c r="F64" s="164"/>
      <c r="G64" s="208"/>
      <c r="H64" s="258">
        <f>ROUNDUP((('Exchange rate'!Eur_per_GBP*('UK-R-Plinths'!H63/(1+'Exchange rate'!UK_vat_rate))*1.25*0.9165)+1)/10,0)*10</f>
        <v>480</v>
      </c>
      <c r="J64" s="252">
        <f>ROUNDUP((('UK-R-Plinths'!H63)/1.59)/10,0)*10</f>
        <v>260</v>
      </c>
    </row>
    <row r="65" spans="5:10">
      <c r="E65" s="129"/>
      <c r="G65" s="103"/>
      <c r="J65" s="135"/>
    </row>
    <row r="66" spans="5:10">
      <c r="E66" s="129"/>
      <c r="G66" s="103"/>
    </row>
    <row r="67" spans="5:10">
      <c r="G67" s="103"/>
    </row>
    <row r="68" spans="5:10">
      <c r="G68" s="103"/>
    </row>
  </sheetData>
  <mergeCells count="2">
    <mergeCell ref="A1:I1"/>
    <mergeCell ref="H55:I55"/>
  </mergeCells>
  <phoneticPr fontId="8" type="noConversion"/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 alignWithMargins="0">
    <oddHeader xml:space="preserve">&amp;L&amp;"Calibri (Body),Regular"&amp;16Tom Faulkner EU Retail Price List - 2022
</oddHeader>
  </headerFooter>
  <drawing r:id="rId2"/>
  <extLst>
    <ext xmlns:mx="http://schemas.microsoft.com/office/mac/excel/2008/main" uri="{64002731-A6B0-56B0-2670-7721B7C09600}">
      <mx:PLV Mode="1" OnePage="0" WScale="10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7">
    <tabColor rgb="FF00B050"/>
  </sheetPr>
  <dimension ref="A1:K80"/>
  <sheetViews>
    <sheetView showGridLines="0" view="pageLayout" zoomScale="60" zoomScaleNormal="57" zoomScalePageLayoutView="60" workbookViewId="0">
      <selection activeCell="H309" sqref="H309"/>
    </sheetView>
  </sheetViews>
  <sheetFormatPr defaultColWidth="11" defaultRowHeight="26.25"/>
  <cols>
    <col min="1" max="1" width="3.625" style="14" customWidth="1"/>
    <col min="2" max="2" width="14" style="14" customWidth="1"/>
    <col min="3" max="3" width="22.125" style="14" customWidth="1"/>
    <col min="4" max="4" width="26.125" style="14" customWidth="1"/>
    <col min="5" max="5" width="11.625" style="14" customWidth="1"/>
    <col min="6" max="6" width="25.625" style="19" customWidth="1"/>
    <col min="7" max="8" width="33.125" style="14" customWidth="1"/>
    <col min="9" max="9" width="41.125" style="14" customWidth="1"/>
    <col min="10" max="10" width="17.125" style="14" hidden="1" customWidth="1"/>
    <col min="11" max="16384" width="11" style="14"/>
  </cols>
  <sheetData>
    <row r="1" spans="1:10" ht="36">
      <c r="A1" s="696" t="s">
        <v>202</v>
      </c>
      <c r="B1" s="696"/>
      <c r="C1" s="696"/>
      <c r="D1" s="696"/>
      <c r="E1" s="696"/>
      <c r="F1" s="696"/>
      <c r="G1" s="696"/>
      <c r="H1" s="696"/>
      <c r="I1" s="696"/>
      <c r="J1" s="19"/>
    </row>
    <row r="2" spans="1:10">
      <c r="A2" s="19"/>
      <c r="B2" s="19"/>
      <c r="C2" s="19"/>
      <c r="D2" s="19"/>
      <c r="E2" s="19"/>
      <c r="G2" s="19"/>
      <c r="H2" s="19"/>
      <c r="I2" s="19"/>
      <c r="J2" s="19"/>
    </row>
    <row r="3" spans="1:10" ht="49.35" customHeight="1">
      <c r="A3" s="39"/>
      <c r="B3" s="25" t="s">
        <v>7</v>
      </c>
      <c r="C3" s="50"/>
      <c r="D3" s="50"/>
      <c r="E3" s="41"/>
      <c r="F3" s="42"/>
      <c r="G3" s="41"/>
      <c r="H3" s="41"/>
      <c r="I3" s="41"/>
      <c r="J3" s="41"/>
    </row>
    <row r="4" spans="1:10" s="37" customFormat="1" ht="26.1" customHeight="1">
      <c r="A4" s="32"/>
      <c r="B4" s="32" t="s">
        <v>8</v>
      </c>
      <c r="C4" s="32"/>
      <c r="D4" s="32"/>
      <c r="E4" s="33" t="s">
        <v>0</v>
      </c>
      <c r="F4" s="97" t="s">
        <v>79</v>
      </c>
      <c r="G4" s="34" t="s">
        <v>323</v>
      </c>
      <c r="H4" s="35"/>
      <c r="I4" s="38"/>
      <c r="J4" s="36"/>
    </row>
    <row r="5" spans="1:10">
      <c r="E5" s="16"/>
      <c r="F5" s="17" t="s">
        <v>120</v>
      </c>
      <c r="G5" s="16"/>
      <c r="H5" s="16"/>
      <c r="I5" s="16"/>
      <c r="J5" s="16"/>
    </row>
    <row r="6" spans="1:10">
      <c r="E6" s="16" t="s">
        <v>2</v>
      </c>
      <c r="F6" s="16" t="s">
        <v>228</v>
      </c>
      <c r="G6" s="153">
        <f>ROUNDUP((((('Exchange rate'!Eur_per_GBP*('UK-R-Plinths'!G6/(1+'Exchange rate'!UK_vat_rate))*1.25)-('Exchange rate'!Eur_per_GBP*('UK-R-Plinths'!G6/(1+'Exchange rate'!UK_vat_rate))*1.25)*0.25)+1)*0.9165)/10,0)*10</f>
        <v>2650</v>
      </c>
      <c r="H6" s="45"/>
      <c r="I6" s="45"/>
      <c r="J6" s="47"/>
    </row>
    <row r="7" spans="1:10">
      <c r="E7" s="16" t="s">
        <v>4</v>
      </c>
      <c r="F7" s="16" t="s">
        <v>227</v>
      </c>
      <c r="G7" s="153">
        <f>ROUNDUP((((('Exchange rate'!Eur_per_GBP*('UK-R-Plinths'!G7/(1+'Exchange rate'!UK_vat_rate))*1.25)-('Exchange rate'!Eur_per_GBP*('UK-R-Plinths'!G7/(1+'Exchange rate'!UK_vat_rate))*1.25)*0.25)+1)*0.9165)/10,0)*10</f>
        <v>2790</v>
      </c>
      <c r="H7" s="45"/>
      <c r="I7" s="45"/>
      <c r="J7" s="47"/>
    </row>
    <row r="8" spans="1:10">
      <c r="E8" s="16"/>
      <c r="F8" s="16"/>
      <c r="G8" s="45"/>
      <c r="H8" s="45"/>
      <c r="I8" s="45"/>
      <c r="J8" s="47"/>
    </row>
    <row r="9" spans="1:10">
      <c r="E9" s="16"/>
    </row>
    <row r="10" spans="1:10">
      <c r="E10" s="193" t="s">
        <v>284</v>
      </c>
      <c r="I10" s="44"/>
      <c r="J10" s="44"/>
    </row>
    <row r="11" spans="1:10">
      <c r="E11" s="132"/>
    </row>
    <row r="13" spans="1:10">
      <c r="E13" s="82" t="s">
        <v>128</v>
      </c>
      <c r="F13" s="164"/>
      <c r="G13" s="79"/>
      <c r="H13" s="181">
        <f>ROUNDUP(((('Exchange rate'!Eur_per_GBP*('UK-R-Plinths'!H13/(1+'Exchange rate'!UK_vat_rate))*1.25*0.9165)+1)/1.59)/10,0)*10</f>
        <v>630</v>
      </c>
    </row>
    <row r="14" spans="1:10">
      <c r="E14" s="132"/>
    </row>
    <row r="15" spans="1:10">
      <c r="I15" s="45"/>
    </row>
    <row r="16" spans="1:10">
      <c r="E16" s="24"/>
      <c r="H16" s="153"/>
      <c r="I16" s="45"/>
    </row>
    <row r="17" spans="1:10">
      <c r="I17" s="45"/>
    </row>
    <row r="18" spans="1:10">
      <c r="E18" s="24"/>
      <c r="I18" s="45"/>
    </row>
    <row r="19" spans="1:10">
      <c r="F19" s="14"/>
    </row>
    <row r="20" spans="1:10">
      <c r="E20" s="24"/>
      <c r="I20" s="45"/>
    </row>
    <row r="21" spans="1:10" ht="49.35" customHeight="1">
      <c r="A21" s="39"/>
      <c r="B21" s="25" t="s">
        <v>34</v>
      </c>
      <c r="C21" s="50"/>
      <c r="D21" s="50"/>
      <c r="E21" s="41"/>
      <c r="F21" s="42"/>
      <c r="G21" s="41"/>
      <c r="H21" s="41"/>
      <c r="I21" s="41"/>
      <c r="J21" s="41"/>
    </row>
    <row r="22" spans="1:10" s="37" customFormat="1" ht="26.1" customHeight="1">
      <c r="A22" s="32"/>
      <c r="B22" s="32" t="s">
        <v>8</v>
      </c>
      <c r="C22" s="32"/>
      <c r="D22" s="32"/>
      <c r="E22" s="211"/>
      <c r="F22" s="97" t="s">
        <v>79</v>
      </c>
      <c r="G22" s="34" t="s">
        <v>323</v>
      </c>
      <c r="H22" s="34" t="s">
        <v>82</v>
      </c>
      <c r="I22" s="38"/>
      <c r="J22" s="36"/>
    </row>
    <row r="23" spans="1:10">
      <c r="E23" s="16"/>
      <c r="F23" s="52" t="s">
        <v>198</v>
      </c>
      <c r="G23" s="16"/>
      <c r="H23" s="16"/>
      <c r="I23" s="59"/>
      <c r="J23" s="59"/>
    </row>
    <row r="24" spans="1:10">
      <c r="E24" s="16"/>
      <c r="F24" s="16" t="s">
        <v>199</v>
      </c>
      <c r="G24" s="153">
        <f>ROUNDUP((((('Exchange rate'!Eur_per_GBP*('UK-R-Plinths'!G23/(1+'Exchange rate'!UK_vat_rate))*1.25)-('Exchange rate'!Eur_per_GBP*('UK-R-Plinths'!G23/(1+'Exchange rate'!UK_vat_rate))*1.25)*0.25)+1)*0.9165)/10,0)*10</f>
        <v>1050</v>
      </c>
      <c r="H24" s="153">
        <f>ROUNDUP((((('Exchange rate'!Eur_per_GBP*('UK-R-Plinths'!H23/(1+'Exchange rate'!UK_vat_rate))*1.25)-('Exchange rate'!Eur_per_GBP*('UK-R-Plinths'!H23/(1+'Exchange rate'!UK_vat_rate))*1.25)*0.25)+1)*0.9165)/10,0)*10</f>
        <v>1240</v>
      </c>
      <c r="I24" s="18"/>
      <c r="J24" s="23"/>
    </row>
    <row r="25" spans="1:10">
      <c r="E25" s="16"/>
      <c r="F25" s="16"/>
      <c r="G25" s="45"/>
      <c r="H25" s="45"/>
      <c r="I25" s="18"/>
      <c r="J25" s="23"/>
    </row>
    <row r="26" spans="1:10">
      <c r="E26" s="16"/>
      <c r="F26" s="16"/>
      <c r="G26" s="45"/>
      <c r="H26" s="45"/>
      <c r="I26" s="18"/>
      <c r="J26" s="23"/>
    </row>
    <row r="27" spans="1:10">
      <c r="E27" s="16"/>
      <c r="F27" s="16"/>
      <c r="G27" s="45"/>
      <c r="H27" s="45"/>
      <c r="I27" s="18"/>
      <c r="J27" s="23"/>
    </row>
    <row r="28" spans="1:10">
      <c r="E28" s="16"/>
      <c r="I28" s="44"/>
      <c r="J28" s="23"/>
    </row>
    <row r="29" spans="1:10">
      <c r="E29" s="193" t="s">
        <v>285</v>
      </c>
      <c r="J29" s="23"/>
    </row>
    <row r="30" spans="1:10">
      <c r="E30" s="129"/>
      <c r="J30" s="23"/>
    </row>
    <row r="31" spans="1:10">
      <c r="J31" s="23"/>
    </row>
    <row r="32" spans="1:10">
      <c r="E32" s="82" t="s">
        <v>14</v>
      </c>
      <c r="F32" s="164"/>
      <c r="G32" s="79"/>
      <c r="H32" s="181">
        <f>ROUNDUP(((('Exchange rate'!Eur_per_GBP*('UK-R-Plinths'!H29/(1+'Exchange rate'!UK_vat_rate))*1.25*0.9165)+1)/1.59)/10,0)*10</f>
        <v>300</v>
      </c>
      <c r="I32" s="45"/>
      <c r="J32" s="23"/>
    </row>
    <row r="33" spans="1:10">
      <c r="E33" s="129"/>
      <c r="I33" s="45"/>
      <c r="J33" s="23"/>
    </row>
    <row r="34" spans="1:10">
      <c r="E34" s="129"/>
      <c r="I34" s="45"/>
      <c r="J34" s="23"/>
    </row>
    <row r="35" spans="1:10">
      <c r="I35" s="45"/>
      <c r="J35" s="23"/>
    </row>
    <row r="36" spans="1:10">
      <c r="E36" s="24"/>
      <c r="I36" s="45"/>
      <c r="J36" s="23"/>
    </row>
    <row r="37" spans="1:10">
      <c r="E37" s="24"/>
      <c r="I37" s="45"/>
      <c r="J37" s="23"/>
    </row>
    <row r="38" spans="1:10">
      <c r="E38" s="23"/>
    </row>
    <row r="39" spans="1:10" ht="49.35" customHeight="1">
      <c r="A39" s="39"/>
      <c r="B39" s="25" t="s">
        <v>35</v>
      </c>
      <c r="C39" s="50"/>
      <c r="D39" s="50"/>
      <c r="E39" s="41"/>
      <c r="F39" s="42"/>
      <c r="G39" s="41"/>
      <c r="H39" s="41"/>
      <c r="I39" s="41"/>
      <c r="J39" s="41"/>
    </row>
    <row r="40" spans="1:10" s="37" customFormat="1" ht="26.1" customHeight="1">
      <c r="A40" s="32"/>
      <c r="B40" s="32" t="s">
        <v>8</v>
      </c>
      <c r="C40" s="32"/>
      <c r="D40" s="32"/>
      <c r="E40" s="211"/>
      <c r="F40" s="97" t="s">
        <v>79</v>
      </c>
      <c r="G40" s="34" t="s">
        <v>323</v>
      </c>
      <c r="H40" s="34" t="s">
        <v>82</v>
      </c>
      <c r="I40" s="38"/>
      <c r="J40" s="36"/>
    </row>
    <row r="41" spans="1:10">
      <c r="E41" s="16"/>
      <c r="F41" s="52" t="s">
        <v>198</v>
      </c>
      <c r="G41" s="16"/>
      <c r="H41" s="16"/>
      <c r="I41" s="46"/>
      <c r="J41" s="46"/>
    </row>
    <row r="42" spans="1:10">
      <c r="E42" s="16"/>
      <c r="F42" s="16" t="s">
        <v>199</v>
      </c>
      <c r="G42" s="153">
        <f>ROUNDUP((((('Exchange rate'!Eur_per_GBP*('UK-R-Plinths'!G39/(1+'Exchange rate'!UK_vat_rate))*1.25)-('Exchange rate'!Eur_per_GBP*('UK-R-Plinths'!G39/(1+'Exchange rate'!UK_vat_rate))*1.25)*0.25)+1)*0.9165)/10,0)*10</f>
        <v>1050</v>
      </c>
      <c r="H42" s="153">
        <f>ROUNDUP((((('Exchange rate'!Eur_per_GBP*('UK-R-Plinths'!H39/(1+'Exchange rate'!UK_vat_rate))*1.25)-('Exchange rate'!Eur_per_GBP*('UK-R-Plinths'!H39/(1+'Exchange rate'!UK_vat_rate))*1.25)*0.25)+1)*0.9165)/10,0)*10</f>
        <v>1240</v>
      </c>
    </row>
    <row r="43" spans="1:10">
      <c r="E43" s="16"/>
      <c r="F43" s="16"/>
      <c r="G43" s="45"/>
      <c r="H43" s="45"/>
    </row>
    <row r="44" spans="1:10">
      <c r="E44" s="16"/>
      <c r="F44" s="16"/>
      <c r="G44" s="45"/>
      <c r="H44" s="45"/>
    </row>
    <row r="45" spans="1:10">
      <c r="E45" s="16"/>
      <c r="F45" s="16"/>
      <c r="G45" s="45"/>
      <c r="H45" s="45"/>
    </row>
    <row r="46" spans="1:10">
      <c r="E46" s="193" t="s">
        <v>285</v>
      </c>
    </row>
    <row r="47" spans="1:10">
      <c r="E47" s="129"/>
    </row>
    <row r="49" spans="1:11">
      <c r="E49" s="82" t="s">
        <v>14</v>
      </c>
      <c r="F49" s="164"/>
      <c r="G49" s="79"/>
      <c r="H49" s="181">
        <f>ROUNDUP(((('Exchange rate'!Eur_per_GBP*('UK-R-Plinths'!H45/(1+'Exchange rate'!UK_vat_rate))*1.25*0.9165)+1)/1.59)/10,0)*10</f>
        <v>300</v>
      </c>
    </row>
    <row r="50" spans="1:11">
      <c r="E50" s="129"/>
    </row>
    <row r="51" spans="1:11">
      <c r="E51" s="129"/>
    </row>
    <row r="53" spans="1:11">
      <c r="E53" s="24"/>
      <c r="H53" s="153"/>
    </row>
    <row r="54" spans="1:11">
      <c r="E54" s="24"/>
      <c r="H54" s="153"/>
    </row>
    <row r="56" spans="1:11" ht="37.5">
      <c r="A56" s="238"/>
      <c r="B56" s="740" t="s">
        <v>36</v>
      </c>
      <c r="C56" s="740"/>
      <c r="D56" s="239"/>
      <c r="E56" s="236"/>
      <c r="F56" s="237"/>
      <c r="G56" s="238"/>
      <c r="H56" s="238"/>
      <c r="I56" s="236"/>
      <c r="J56"/>
      <c r="K56"/>
    </row>
    <row r="57" spans="1:11" ht="25.35" customHeight="1">
      <c r="A57" s="244"/>
      <c r="B57" s="741" t="s">
        <v>8</v>
      </c>
      <c r="C57" s="741"/>
      <c r="D57" s="244"/>
      <c r="E57" s="240" t="s">
        <v>0</v>
      </c>
      <c r="F57" s="254" t="s">
        <v>79</v>
      </c>
      <c r="G57" s="250" t="s">
        <v>323</v>
      </c>
      <c r="H57" s="737" t="s">
        <v>302</v>
      </c>
      <c r="I57" s="738"/>
      <c r="J57"/>
      <c r="K57"/>
    </row>
    <row r="58" spans="1:11">
      <c r="A58" s="247"/>
      <c r="B58" s="247"/>
      <c r="C58" s="247"/>
      <c r="D58" s="247"/>
      <c r="E58" s="226"/>
      <c r="F58" s="52" t="s">
        <v>119</v>
      </c>
      <c r="G58" s="228"/>
      <c r="H58" s="228"/>
      <c r="I58" s="46"/>
      <c r="J58"/>
      <c r="K58"/>
    </row>
    <row r="59" spans="1:11">
      <c r="A59" s="247"/>
      <c r="B59" s="247"/>
      <c r="C59" s="247"/>
      <c r="D59" s="247"/>
      <c r="E59" s="226" t="s">
        <v>2</v>
      </c>
      <c r="F59" s="226" t="s">
        <v>257</v>
      </c>
      <c r="G59" s="221">
        <f>ROUNDUP((((('Exchange rate'!Eur_per_GBP*('UK-R-Plinths'!G56/(1+'Exchange rate'!UK_vat_rate))*1.25)-('Exchange rate'!Eur_per_GBP*('UK-R-Plinths'!G56/(1+'Exchange rate'!UK_vat_rate))*1.25)*0.25)+1)*0.9165)/10,0)*10</f>
        <v>940</v>
      </c>
      <c r="H59" s="221">
        <f>ROUNDUP((((('Exchange rate'!Eur_per_GBP*('UK-R-Plinths'!H56/(1+'Exchange rate'!UK_vat_rate))*1.25)-('Exchange rate'!Eur_per_GBP*('UK-R-Plinths'!H56/(1+'Exchange rate'!UK_vat_rate))*1.25)*0.25)+1)*0.9165)/10,0)*10</f>
        <v>1140</v>
      </c>
      <c r="I59" s="247"/>
      <c r="J59"/>
      <c r="K59"/>
    </row>
    <row r="60" spans="1:11">
      <c r="A60" s="247"/>
      <c r="B60" s="247"/>
      <c r="C60" s="247"/>
      <c r="D60" s="247"/>
      <c r="E60" s="226" t="s">
        <v>4</v>
      </c>
      <c r="F60" s="226" t="s">
        <v>258</v>
      </c>
      <c r="G60" s="221">
        <f>ROUNDUP((((('Exchange rate'!Eur_per_GBP*('UK-R-Plinths'!G57/(1+'Exchange rate'!UK_vat_rate))*1.25)-('Exchange rate'!Eur_per_GBP*('UK-R-Plinths'!G57/(1+'Exchange rate'!UK_vat_rate))*1.25)*0.25)+1)*0.9165)/10,0)*10</f>
        <v>1050</v>
      </c>
      <c r="H60" s="221">
        <f>ROUNDUP((((('Exchange rate'!Eur_per_GBP*('UK-R-Plinths'!H57/(1+'Exchange rate'!UK_vat_rate))*1.25)-('Exchange rate'!Eur_per_GBP*('UK-R-Plinths'!H57/(1+'Exchange rate'!UK_vat_rate))*1.25)*0.25)+1)*0.9165)/10,0)*10</f>
        <v>1240</v>
      </c>
      <c r="I60" s="247"/>
      <c r="J60"/>
      <c r="K60"/>
    </row>
    <row r="61" spans="1:11">
      <c r="A61" s="247"/>
      <c r="B61" s="247"/>
      <c r="C61" s="247"/>
      <c r="D61" s="247"/>
      <c r="E61" s="226"/>
      <c r="F61" s="226"/>
      <c r="G61" s="249"/>
      <c r="H61" s="249"/>
      <c r="I61" s="247"/>
      <c r="J61"/>
      <c r="K61"/>
    </row>
    <row r="62" spans="1:11">
      <c r="A62" s="247"/>
      <c r="B62" s="247"/>
      <c r="C62" s="247"/>
      <c r="D62" s="247"/>
      <c r="E62" s="226"/>
      <c r="F62" s="226"/>
      <c r="G62" s="249"/>
      <c r="H62" s="249"/>
      <c r="I62" s="247"/>
      <c r="J62"/>
      <c r="K62"/>
    </row>
    <row r="63" spans="1:11">
      <c r="A63" s="247"/>
      <c r="B63" s="247"/>
      <c r="C63" s="247"/>
      <c r="D63" s="247"/>
      <c r="E63" s="193" t="s">
        <v>284</v>
      </c>
      <c r="F63" s="245"/>
      <c r="G63" s="245"/>
      <c r="H63" s="245"/>
      <c r="I63" s="245"/>
      <c r="J63" s="245"/>
      <c r="K63" s="247"/>
    </row>
    <row r="64" spans="1:11">
      <c r="A64" s="247"/>
      <c r="B64" s="247"/>
      <c r="C64" s="247"/>
      <c r="D64" s="247"/>
      <c r="E64" s="129"/>
      <c r="F64" s="131"/>
      <c r="G64" s="131"/>
      <c r="H64" s="131"/>
      <c r="I64" s="131"/>
      <c r="J64" s="131"/>
      <c r="K64" s="247"/>
    </row>
    <row r="65" spans="1:11">
      <c r="A65" s="247"/>
      <c r="B65" s="247"/>
      <c r="C65" s="247"/>
      <c r="D65" s="247"/>
      <c r="E65" s="247"/>
      <c r="F65" s="228"/>
      <c r="G65" s="247"/>
      <c r="H65" s="247"/>
      <c r="I65" s="247"/>
      <c r="J65"/>
      <c r="K65"/>
    </row>
    <row r="66" spans="1:11">
      <c r="A66" s="247"/>
      <c r="B66" s="247"/>
      <c r="C66" s="247"/>
      <c r="D66" s="247"/>
      <c r="E66" s="246" t="s">
        <v>14</v>
      </c>
      <c r="F66" s="246"/>
      <c r="G66" s="246"/>
      <c r="H66" s="260">
        <f>ROUNDUP(((('Exchange rate'!Eur_per_GBP*('UK-R-Plinths'!H63/(1+'Exchange rate'!UK_vat_rate))*1.25*0.9165)+1)/1.59)/10,0)*10</f>
        <v>300</v>
      </c>
      <c r="I66" s="255"/>
      <c r="J66" s="247"/>
      <c r="K66"/>
    </row>
    <row r="67" spans="1:11">
      <c r="A67" s="247"/>
      <c r="B67" s="247"/>
      <c r="C67" s="247"/>
      <c r="D67" s="247"/>
      <c r="E67" s="129"/>
      <c r="F67" s="129"/>
      <c r="G67" s="129"/>
      <c r="H67" s="129"/>
      <c r="I67" s="129"/>
      <c r="J67" s="129"/>
      <c r="K67" s="129"/>
    </row>
    <row r="68" spans="1:11">
      <c r="A68" s="247"/>
      <c r="B68" s="247"/>
      <c r="C68" s="247"/>
      <c r="D68" s="247"/>
      <c r="E68" s="129"/>
      <c r="F68" s="248"/>
      <c r="G68" s="248"/>
      <c r="H68" s="248"/>
      <c r="I68" s="248"/>
      <c r="J68" s="248"/>
      <c r="K68"/>
    </row>
    <row r="69" spans="1:11">
      <c r="A69" s="247"/>
      <c r="B69" s="247"/>
      <c r="C69" s="247"/>
      <c r="D69" s="247"/>
      <c r="E69"/>
      <c r="F69"/>
      <c r="G69"/>
      <c r="H69"/>
      <c r="I69"/>
      <c r="J69"/>
      <c r="K69"/>
    </row>
    <row r="70" spans="1:11">
      <c r="A70" s="247"/>
      <c r="B70" s="247"/>
      <c r="C70" s="247"/>
      <c r="D70" s="247"/>
      <c r="E70"/>
      <c r="F70"/>
      <c r="G70"/>
      <c r="H70"/>
      <c r="I70"/>
      <c r="J70"/>
      <c r="K70"/>
    </row>
    <row r="71" spans="1:11">
      <c r="A71" s="247"/>
      <c r="B71" s="247"/>
      <c r="C71" s="247"/>
      <c r="D71" s="247"/>
      <c r="E71"/>
      <c r="F71"/>
      <c r="G71"/>
      <c r="H71"/>
      <c r="I71"/>
      <c r="J71"/>
      <c r="K71"/>
    </row>
    <row r="72" spans="1:11">
      <c r="A72" s="247"/>
      <c r="B72" s="247"/>
      <c r="C72" s="247"/>
      <c r="D72" s="247"/>
      <c r="E72"/>
      <c r="F72"/>
      <c r="G72"/>
      <c r="H72"/>
      <c r="I72"/>
      <c r="J72"/>
      <c r="K72"/>
    </row>
    <row r="73" spans="1:11">
      <c r="A73" s="247"/>
      <c r="B73" s="247"/>
      <c r="C73" s="247"/>
      <c r="D73" s="247"/>
      <c r="E73"/>
      <c r="F73"/>
      <c r="G73"/>
      <c r="H73"/>
      <c r="I73"/>
      <c r="J73"/>
      <c r="K73"/>
    </row>
    <row r="74" spans="1:11">
      <c r="A74" s="247"/>
      <c r="B74" s="247"/>
      <c r="C74" s="247"/>
      <c r="D74" s="247"/>
      <c r="E74"/>
      <c r="F74"/>
      <c r="G74"/>
      <c r="H74"/>
      <c r="I74"/>
      <c r="J74"/>
      <c r="K74"/>
    </row>
    <row r="75" spans="1:11">
      <c r="A75" s="247"/>
      <c r="B75" s="247"/>
      <c r="C75" s="247"/>
      <c r="D75" s="247"/>
      <c r="E75"/>
      <c r="F75"/>
      <c r="G75"/>
      <c r="H75"/>
      <c r="I75"/>
      <c r="J75"/>
      <c r="K75"/>
    </row>
    <row r="76" spans="1:11">
      <c r="A76" s="247"/>
      <c r="B76" s="247"/>
      <c r="C76" s="247"/>
      <c r="D76" s="247"/>
      <c r="E76" s="129"/>
      <c r="F76" s="129"/>
      <c r="G76" s="129"/>
      <c r="H76" s="129"/>
      <c r="I76" s="129"/>
      <c r="J76" s="129"/>
      <c r="K76" s="129"/>
    </row>
    <row r="77" spans="1:11">
      <c r="A77" s="247"/>
      <c r="B77" s="247"/>
      <c r="C77" s="247"/>
      <c r="D77" s="247"/>
      <c r="E77" s="129"/>
      <c r="F77" s="129"/>
      <c r="G77" s="129"/>
      <c r="H77" s="129"/>
      <c r="I77" s="129"/>
      <c r="J77" s="129"/>
      <c r="K77" s="129"/>
    </row>
    <row r="78" spans="1:11">
      <c r="A78" s="247"/>
      <c r="B78" s="247"/>
      <c r="C78" s="247"/>
      <c r="D78" s="247"/>
      <c r="E78" s="248"/>
      <c r="F78" s="248"/>
      <c r="G78" s="248"/>
      <c r="H78" s="248"/>
      <c r="I78" s="248"/>
      <c r="J78" s="248"/>
      <c r="K78" s="247"/>
    </row>
    <row r="79" spans="1:11">
      <c r="A79" s="247"/>
      <c r="B79" s="247"/>
      <c r="C79" s="247"/>
      <c r="D79" s="247"/>
      <c r="E79" s="247"/>
      <c r="F79" s="228"/>
      <c r="G79" s="247"/>
      <c r="H79" s="247"/>
      <c r="I79" s="247"/>
      <c r="J79"/>
      <c r="K79"/>
    </row>
    <row r="80" spans="1:11">
      <c r="A80" s="247"/>
      <c r="B80" s="247"/>
      <c r="C80" s="247"/>
      <c r="D80" s="247"/>
      <c r="E80" s="247"/>
      <c r="F80" s="228"/>
      <c r="G80" s="247"/>
      <c r="H80" s="247"/>
      <c r="I80" s="247"/>
      <c r="J80"/>
      <c r="K80"/>
    </row>
  </sheetData>
  <mergeCells count="4">
    <mergeCell ref="A1:I1"/>
    <mergeCell ref="B56:C56"/>
    <mergeCell ref="B57:C57"/>
    <mergeCell ref="H57:I57"/>
  </mergeCells>
  <phoneticPr fontId="8" type="noConversion"/>
  <printOptions horizontalCentered="1"/>
  <pageMargins left="0.70000000000000007" right="0.70000000000000007" top="0.75000000000000011" bottom="0.75000000000000011" header="0.39000000000000007" footer="0.39000000000000007"/>
  <pageSetup paperSize="9" scale="38" fitToHeight="5" orientation="portrait" r:id="rId1"/>
  <headerFooter alignWithMargins="0">
    <oddHeader>&amp;L&amp;"Calibri (Body),Regular"&amp;16Tom Faulkner EU Trade Price List - 2022
&amp;R&amp;"Calibri (Body),Regular"&amp;16Plinths</oddHeader>
    <oddFooter>&amp;R&amp;"Calibri (Body),Regular"&amp;16&amp;P</oddFooter>
  </headerFooter>
  <drawing r:id="rId2"/>
  <extLst>
    <ext xmlns:mx="http://schemas.microsoft.com/office/mac/excel/2008/main" uri="{64002731-A6B0-56B0-2670-7721B7C09600}">
      <mx:PLV Mode="1" OnePage="0" WScale="10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8">
    <tabColor rgb="FFFFC000"/>
  </sheetPr>
  <dimension ref="A1:M70"/>
  <sheetViews>
    <sheetView showGridLines="0" view="pageLayout" zoomScale="73" zoomScaleNormal="57" zoomScalePageLayoutView="73" workbookViewId="0">
      <selection activeCell="H64" sqref="H64"/>
    </sheetView>
  </sheetViews>
  <sheetFormatPr defaultColWidth="11" defaultRowHeight="26.25"/>
  <cols>
    <col min="1" max="1" width="6" style="14" customWidth="1"/>
    <col min="2" max="2" width="14" style="14" customWidth="1"/>
    <col min="3" max="3" width="22.125" style="14" customWidth="1"/>
    <col min="4" max="4" width="12.5" style="14" customWidth="1"/>
    <col min="5" max="5" width="13.125" style="14" customWidth="1"/>
    <col min="6" max="6" width="22.125" style="14" customWidth="1"/>
    <col min="7" max="7" width="26.625" style="19" customWidth="1"/>
    <col min="8" max="8" width="35.125" style="14" customWidth="1"/>
    <col min="9" max="9" width="24.125" style="14" hidden="1" customWidth="1"/>
    <col min="10" max="10" width="25.625" style="14" customWidth="1"/>
    <col min="11" max="11" width="17.125" style="14" customWidth="1"/>
    <col min="12" max="12" width="7.125" style="14" customWidth="1"/>
    <col min="13" max="13" width="6.625" style="14" customWidth="1"/>
    <col min="14" max="14" width="0" style="14" hidden="1" customWidth="1"/>
    <col min="15" max="16384" width="11" style="14"/>
  </cols>
  <sheetData>
    <row r="1" spans="1:13" ht="36">
      <c r="A1" s="696" t="s">
        <v>202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  <c r="L1" s="696"/>
      <c r="M1" s="696"/>
    </row>
    <row r="2" spans="1:13">
      <c r="A2" s="19"/>
      <c r="B2" s="19" t="s">
        <v>23</v>
      </c>
      <c r="C2" s="19"/>
      <c r="D2" s="19"/>
      <c r="E2" s="19"/>
      <c r="F2" s="19"/>
      <c r="H2" s="19"/>
      <c r="I2" s="19"/>
      <c r="J2" s="19"/>
      <c r="K2" s="19"/>
    </row>
    <row r="3" spans="1:13" ht="49.35" customHeight="1">
      <c r="A3" s="39"/>
      <c r="B3" s="25" t="s">
        <v>7</v>
      </c>
      <c r="C3" s="50"/>
      <c r="D3" s="50"/>
      <c r="E3" s="41"/>
      <c r="F3" s="41"/>
      <c r="G3" s="42"/>
      <c r="H3" s="41"/>
      <c r="I3" s="41"/>
      <c r="J3" s="41"/>
      <c r="K3" s="41"/>
      <c r="L3" s="41"/>
      <c r="M3" s="41"/>
    </row>
    <row r="4" spans="1:13" s="37" customFormat="1" ht="26.1" customHeight="1">
      <c r="A4" s="32"/>
      <c r="B4" s="32" t="s">
        <v>8</v>
      </c>
      <c r="C4" s="32"/>
      <c r="D4" s="32"/>
      <c r="E4" s="33" t="s">
        <v>0</v>
      </c>
      <c r="F4" s="711" t="s">
        <v>79</v>
      </c>
      <c r="G4" s="712"/>
      <c r="H4" s="34" t="s">
        <v>323</v>
      </c>
      <c r="I4" s="749"/>
      <c r="J4" s="750"/>
      <c r="K4" s="750"/>
      <c r="L4" s="750"/>
      <c r="M4" s="750"/>
    </row>
    <row r="5" spans="1:13">
      <c r="E5" s="16"/>
      <c r="F5" s="183" t="s">
        <v>120</v>
      </c>
      <c r="G5" s="395" t="s">
        <v>131</v>
      </c>
      <c r="H5" s="16"/>
      <c r="I5" s="16"/>
      <c r="J5" s="16"/>
      <c r="K5" s="16"/>
    </row>
    <row r="6" spans="1:13">
      <c r="E6" s="16" t="s">
        <v>2</v>
      </c>
      <c r="F6" s="24" t="s">
        <v>229</v>
      </c>
      <c r="G6" s="152" t="s">
        <v>231</v>
      </c>
      <c r="H6" s="148">
        <f>ROUNDUP(((USD_per_GBP*('UK-R-Plinths'!G6/(1+'Exchange rate'!UK_vat_rate)))+1)/10,0)*10</f>
        <v>3600</v>
      </c>
      <c r="I6" s="45"/>
      <c r="J6" s="45"/>
      <c r="K6" s="47"/>
    </row>
    <row r="7" spans="1:13">
      <c r="E7" s="16" t="s">
        <v>4</v>
      </c>
      <c r="F7" s="24" t="s">
        <v>230</v>
      </c>
      <c r="G7" s="152" t="s">
        <v>232</v>
      </c>
      <c r="H7" s="148">
        <f>ROUNDUP(((USD_per_GBP*('UK-R-Plinths'!G7/(1+'Exchange rate'!UK_vat_rate)))+1)/10,0)*10</f>
        <v>3790</v>
      </c>
      <c r="I7" s="45"/>
      <c r="J7" s="45"/>
      <c r="K7" s="47"/>
    </row>
    <row r="8" spans="1:13">
      <c r="E8" s="16"/>
      <c r="F8" s="16"/>
      <c r="G8" s="16"/>
      <c r="H8" s="45"/>
      <c r="I8" s="45"/>
      <c r="J8" s="45"/>
      <c r="K8" s="47"/>
    </row>
    <row r="9" spans="1:13">
      <c r="E9" s="16"/>
      <c r="F9" s="16"/>
    </row>
    <row r="10" spans="1:13">
      <c r="G10" s="16"/>
      <c r="H10" s="20"/>
      <c r="I10" s="20"/>
      <c r="J10" s="44"/>
      <c r="K10" s="44"/>
    </row>
    <row r="11" spans="1:13">
      <c r="E11" s="193" t="s">
        <v>284</v>
      </c>
      <c r="F11" s="21"/>
    </row>
    <row r="12" spans="1:13">
      <c r="E12" s="132"/>
      <c r="F12" s="132"/>
    </row>
    <row r="14" spans="1:13">
      <c r="E14" s="82" t="s">
        <v>128</v>
      </c>
      <c r="F14" s="82"/>
      <c r="G14" s="164"/>
      <c r="H14" s="79"/>
      <c r="I14" s="184"/>
      <c r="J14" s="184">
        <f>ROUNDUP(((USD_per_GBP*('UK-R-Plinths'!H13/(1+'Exchange rate'!UK_vat_rate)))+1)/10,0)*10</f>
        <v>1020</v>
      </c>
    </row>
    <row r="15" spans="1:13">
      <c r="E15" s="132"/>
      <c r="F15" s="132"/>
      <c r="J15" s="45"/>
    </row>
    <row r="16" spans="1:13">
      <c r="J16" s="45"/>
    </row>
    <row r="17" spans="1:13">
      <c r="E17" s="24"/>
      <c r="F17" s="24"/>
      <c r="I17" s="148"/>
      <c r="J17" s="148"/>
    </row>
    <row r="18" spans="1:13">
      <c r="G18" s="14"/>
    </row>
    <row r="19" spans="1:13">
      <c r="E19" s="24"/>
      <c r="F19" s="24"/>
      <c r="J19" s="45"/>
    </row>
    <row r="20" spans="1:13" ht="49.35" customHeight="1">
      <c r="A20" s="39"/>
      <c r="B20" s="25" t="s">
        <v>34</v>
      </c>
      <c r="C20" s="50"/>
      <c r="D20" s="50"/>
      <c r="E20" s="41"/>
      <c r="F20" s="41"/>
      <c r="G20" s="42"/>
      <c r="H20" s="41"/>
      <c r="I20" s="41"/>
      <c r="J20" s="41"/>
      <c r="K20" s="41"/>
      <c r="L20" s="41"/>
    </row>
    <row r="21" spans="1:13" s="37" customFormat="1" ht="26.1" customHeight="1">
      <c r="A21" s="32"/>
      <c r="B21" s="32" t="s">
        <v>8</v>
      </c>
      <c r="C21" s="32"/>
      <c r="D21" s="32"/>
      <c r="E21" s="211"/>
      <c r="F21" s="711" t="s">
        <v>79</v>
      </c>
      <c r="G21" s="712"/>
      <c r="H21" s="34" t="s">
        <v>323</v>
      </c>
      <c r="I21" s="749" t="s">
        <v>82</v>
      </c>
      <c r="J21" s="750"/>
      <c r="K21" s="750"/>
      <c r="L21" s="750"/>
      <c r="M21" s="750"/>
    </row>
    <row r="22" spans="1:13">
      <c r="E22" s="16"/>
      <c r="F22" s="191" t="s">
        <v>198</v>
      </c>
      <c r="G22" s="191" t="s">
        <v>204</v>
      </c>
      <c r="H22" s="16"/>
      <c r="I22" s="16"/>
      <c r="J22" s="59"/>
      <c r="K22" s="59"/>
    </row>
    <row r="23" spans="1:13">
      <c r="E23" s="16"/>
      <c r="F23" s="24" t="s">
        <v>199</v>
      </c>
      <c r="G23" s="154" t="s">
        <v>203</v>
      </c>
      <c r="H23" s="148">
        <f>ROUNDUP(((USD_per_GBP*('UK-R-Plinths'!G23/(1+'Exchange rate'!UK_vat_rate)))+1)/10,0)*10</f>
        <v>1420</v>
      </c>
      <c r="I23" s="753">
        <f>ROUNDUP(((USD_per_GBP*('UK-R-Plinths'!H23/(1+'Exchange rate'!UK_vat_rate)))+1)/10,0)*10</f>
        <v>1690</v>
      </c>
      <c r="J23" s="753"/>
      <c r="K23" s="753"/>
      <c r="L23" s="753"/>
      <c r="M23" s="753"/>
    </row>
    <row r="24" spans="1:13">
      <c r="E24" s="16"/>
      <c r="F24" s="16"/>
      <c r="G24" s="16"/>
      <c r="H24" s="45"/>
      <c r="I24" s="45"/>
      <c r="J24" s="18"/>
      <c r="K24" s="23"/>
    </row>
    <row r="25" spans="1:13">
      <c r="E25" s="16"/>
      <c r="F25" s="16"/>
      <c r="G25" s="16"/>
      <c r="H25" s="45"/>
      <c r="I25" s="45"/>
      <c r="J25" s="18"/>
      <c r="K25" s="23"/>
    </row>
    <row r="26" spans="1:13">
      <c r="E26" s="16"/>
      <c r="F26" s="16"/>
      <c r="G26" s="16"/>
      <c r="H26" s="45"/>
      <c r="I26" s="45"/>
      <c r="J26" s="18"/>
      <c r="K26" s="23"/>
    </row>
    <row r="27" spans="1:13">
      <c r="E27" s="16"/>
      <c r="F27" s="16"/>
      <c r="J27" s="44"/>
      <c r="K27" s="23"/>
    </row>
    <row r="28" spans="1:13">
      <c r="E28" s="193" t="s">
        <v>285</v>
      </c>
      <c r="F28" s="21"/>
      <c r="K28" s="23"/>
    </row>
    <row r="29" spans="1:13">
      <c r="E29" s="129"/>
      <c r="F29" s="131"/>
      <c r="K29" s="23"/>
    </row>
    <row r="30" spans="1:13">
      <c r="K30" s="23"/>
    </row>
    <row r="31" spans="1:13">
      <c r="E31" s="82" t="s">
        <v>14</v>
      </c>
      <c r="F31" s="82"/>
      <c r="G31" s="164"/>
      <c r="H31" s="79"/>
      <c r="I31" s="184"/>
      <c r="J31" s="184">
        <f>ROUNDUP(((USD_per_GBP*('UK-R-Plinths'!H29/(1+'Exchange rate'!UK_vat_rate)))+1)/10,0)*10</f>
        <v>480</v>
      </c>
      <c r="K31" s="23"/>
    </row>
    <row r="32" spans="1:13">
      <c r="E32" s="129"/>
      <c r="F32" s="129"/>
      <c r="J32" s="45"/>
      <c r="K32" s="23"/>
    </row>
    <row r="33" spans="1:13">
      <c r="E33" s="129"/>
      <c r="F33" s="130"/>
      <c r="J33" s="45"/>
      <c r="K33" s="23"/>
    </row>
    <row r="34" spans="1:13">
      <c r="J34" s="45"/>
      <c r="K34" s="23"/>
    </row>
    <row r="35" spans="1:13">
      <c r="E35" s="24"/>
      <c r="F35" s="24"/>
      <c r="J35" s="45"/>
      <c r="K35" s="23"/>
    </row>
    <row r="36" spans="1:13">
      <c r="E36" s="23"/>
      <c r="F36" s="23"/>
    </row>
    <row r="37" spans="1:13" ht="49.35" customHeight="1">
      <c r="A37" s="39"/>
      <c r="B37" s="25" t="s">
        <v>35</v>
      </c>
      <c r="C37" s="50"/>
      <c r="D37" s="50"/>
      <c r="E37" s="41"/>
      <c r="F37" s="41"/>
      <c r="G37" s="42"/>
      <c r="H37" s="41"/>
      <c r="I37" s="41"/>
      <c r="J37" s="41"/>
      <c r="K37" s="41"/>
      <c r="L37" s="41"/>
    </row>
    <row r="38" spans="1:13" s="37" customFormat="1" ht="26.1" customHeight="1">
      <c r="A38" s="32"/>
      <c r="B38" s="32" t="s">
        <v>8</v>
      </c>
      <c r="C38" s="32"/>
      <c r="D38" s="32"/>
      <c r="E38" s="211"/>
      <c r="F38" s="711" t="s">
        <v>79</v>
      </c>
      <c r="G38" s="712"/>
      <c r="H38" s="34" t="s">
        <v>323</v>
      </c>
      <c r="I38" s="700" t="s">
        <v>82</v>
      </c>
      <c r="J38" s="701"/>
      <c r="K38" s="701"/>
      <c r="L38" s="701"/>
      <c r="M38" s="701"/>
    </row>
    <row r="39" spans="1:13">
      <c r="E39" s="16"/>
      <c r="F39" s="191" t="s">
        <v>198</v>
      </c>
      <c r="G39" s="52" t="s">
        <v>204</v>
      </c>
      <c r="H39" s="16"/>
      <c r="I39" s="16"/>
      <c r="J39" s="46"/>
      <c r="K39" s="46"/>
    </row>
    <row r="40" spans="1:13">
      <c r="E40" s="16"/>
      <c r="F40" s="24" t="s">
        <v>199</v>
      </c>
      <c r="G40" s="154" t="s">
        <v>203</v>
      </c>
      <c r="H40" s="148">
        <f>ROUNDUP(((USD_per_GBP*('UK-R-Plinths'!G39/(1+'Exchange rate'!UK_vat_rate)))+1)/10,0)*10</f>
        <v>1420</v>
      </c>
      <c r="I40" s="753">
        <f>ROUNDUP(((USD_per_GBP*('UK-R-Plinths'!H39/(1+'Exchange rate'!UK_vat_rate)))+1)/10,0)*10</f>
        <v>1690</v>
      </c>
      <c r="J40" s="753"/>
      <c r="K40" s="753"/>
      <c r="L40" s="753"/>
      <c r="M40" s="753"/>
    </row>
    <row r="41" spans="1:13">
      <c r="E41" s="16"/>
      <c r="F41" s="16"/>
      <c r="G41" s="16"/>
      <c r="H41" s="45"/>
      <c r="I41" s="45"/>
    </row>
    <row r="42" spans="1:13">
      <c r="E42" s="16"/>
      <c r="F42" s="16"/>
      <c r="G42" s="16"/>
      <c r="H42" s="45"/>
      <c r="I42" s="45"/>
    </row>
    <row r="43" spans="1:13">
      <c r="E43" s="16"/>
      <c r="F43" s="16"/>
      <c r="G43" s="16"/>
      <c r="H43" s="45"/>
      <c r="I43" s="45"/>
    </row>
    <row r="44" spans="1:13">
      <c r="E44" s="16"/>
      <c r="F44" s="16"/>
    </row>
    <row r="45" spans="1:13">
      <c r="E45" s="193" t="s">
        <v>285</v>
      </c>
      <c r="F45" s="21"/>
    </row>
    <row r="46" spans="1:13">
      <c r="E46" s="129"/>
      <c r="F46" s="131"/>
    </row>
    <row r="48" spans="1:13">
      <c r="E48" s="82" t="s">
        <v>14</v>
      </c>
      <c r="F48" s="82"/>
      <c r="G48" s="164"/>
      <c r="H48" s="79"/>
      <c r="I48" s="184"/>
      <c r="J48" s="184">
        <f>ROUNDUP(((USD_per_GBP*('UK-R-Plinths'!H45/(1+'Exchange rate'!UK_vat_rate)))+1)/10,0)*10</f>
        <v>480</v>
      </c>
    </row>
    <row r="49" spans="1:13">
      <c r="E49" s="129"/>
      <c r="F49" s="129"/>
    </row>
    <row r="50" spans="1:13">
      <c r="E50" s="129"/>
      <c r="F50" s="130"/>
    </row>
    <row r="52" spans="1:13">
      <c r="E52" s="24"/>
      <c r="F52" s="24"/>
      <c r="I52" s="148"/>
      <c r="J52" s="148"/>
    </row>
    <row r="53" spans="1:13">
      <c r="E53" s="24"/>
      <c r="F53" s="24"/>
      <c r="I53" s="148"/>
    </row>
    <row r="55" spans="1:13" ht="43.35" customHeight="1">
      <c r="A55" s="238"/>
      <c r="B55" s="740" t="s">
        <v>36</v>
      </c>
      <c r="C55" s="740"/>
      <c r="D55" s="239"/>
      <c r="E55" s="236"/>
      <c r="F55" s="237"/>
      <c r="G55" s="238"/>
      <c r="H55" s="238"/>
      <c r="I55" s="236"/>
      <c r="J55" s="236"/>
      <c r="K55" s="236"/>
      <c r="L55" s="236"/>
    </row>
    <row r="56" spans="1:13" ht="27" customHeight="1">
      <c r="A56" s="244"/>
      <c r="B56" s="741" t="s">
        <v>8</v>
      </c>
      <c r="C56" s="741"/>
      <c r="D56" s="244"/>
      <c r="E56" s="240" t="s">
        <v>0</v>
      </c>
      <c r="F56" s="751" t="s">
        <v>79</v>
      </c>
      <c r="G56" s="752"/>
      <c r="H56" s="250" t="s">
        <v>323</v>
      </c>
      <c r="I56" s="747" t="s">
        <v>302</v>
      </c>
      <c r="J56" s="748"/>
      <c r="K56" s="748"/>
      <c r="L56" s="748"/>
      <c r="M56" s="748"/>
    </row>
    <row r="57" spans="1:13">
      <c r="A57" s="247"/>
      <c r="B57" s="247"/>
      <c r="C57" s="247"/>
      <c r="D57" s="247"/>
      <c r="E57" s="226"/>
      <c r="F57" s="183" t="s">
        <v>120</v>
      </c>
      <c r="G57" s="183" t="s">
        <v>261</v>
      </c>
      <c r="H57" s="228"/>
      <c r="I57" s="228"/>
      <c r="K57" s="219"/>
      <c r="L57" s="219" t="s">
        <v>219</v>
      </c>
    </row>
    <row r="58" spans="1:13">
      <c r="A58" s="247"/>
      <c r="B58" s="247"/>
      <c r="C58" s="247"/>
      <c r="D58" s="247"/>
      <c r="E58" s="226" t="s">
        <v>2</v>
      </c>
      <c r="F58" s="24" t="s">
        <v>257</v>
      </c>
      <c r="G58" s="559" t="s">
        <v>596</v>
      </c>
      <c r="H58" s="216">
        <f>ROUNDUP(((USD_per_GBP*('UK-R-Plinths'!G56/(1+'Exchange rate'!UK_vat_rate)))+1)/10,0)*10</f>
        <v>1280</v>
      </c>
      <c r="I58" s="746">
        <f>ROUNDUP(((USD_per_GBP*('UK-R-Plinths'!H56/(1+'Exchange rate'!UK_vat_rate)))+1)/10,0)*10</f>
        <v>1550</v>
      </c>
      <c r="J58" s="746"/>
      <c r="K58" s="746"/>
      <c r="L58" s="746"/>
      <c r="M58" s="746"/>
    </row>
    <row r="59" spans="1:13">
      <c r="A59" s="247"/>
      <c r="B59" s="247"/>
      <c r="C59" s="247"/>
      <c r="D59" s="247"/>
      <c r="E59" s="226" t="s">
        <v>4</v>
      </c>
      <c r="F59" s="24" t="s">
        <v>258</v>
      </c>
      <c r="G59" s="261" t="s">
        <v>597</v>
      </c>
      <c r="H59" s="216">
        <f>ROUNDUP(((USD_per_GBP*('UK-R-Plinths'!G57/(1+'Exchange rate'!UK_vat_rate)))+1)/10,0)*10</f>
        <v>1420</v>
      </c>
      <c r="I59" s="746">
        <f>ROUNDUP(((USD_per_GBP*('UK-R-Plinths'!H57/(1+'Exchange rate'!UK_vat_rate)))+1)/10,0)*10</f>
        <v>1690</v>
      </c>
      <c r="J59" s="746"/>
      <c r="K59" s="746"/>
      <c r="L59" s="746"/>
      <c r="M59" s="746"/>
    </row>
    <row r="60" spans="1:13">
      <c r="A60" s="247"/>
      <c r="B60" s="247"/>
      <c r="C60" s="247"/>
      <c r="D60" s="247"/>
      <c r="E60" s="226"/>
      <c r="F60" s="226"/>
      <c r="G60" s="249"/>
      <c r="H60" s="249"/>
      <c r="I60" s="247"/>
    </row>
    <row r="61" spans="1:13">
      <c r="A61" s="247"/>
      <c r="B61" s="247"/>
      <c r="C61" s="247"/>
      <c r="D61" s="247"/>
      <c r="E61" s="226"/>
      <c r="F61" s="24"/>
      <c r="G61" s="151"/>
      <c r="H61" s="249"/>
      <c r="I61" s="247"/>
    </row>
    <row r="62" spans="1:13">
      <c r="A62" s="247"/>
      <c r="B62" s="247"/>
      <c r="C62" s="247"/>
      <c r="D62" s="247"/>
      <c r="E62" s="193" t="s">
        <v>284</v>
      </c>
      <c r="F62" s="245"/>
      <c r="G62" s="245"/>
      <c r="H62" s="245"/>
      <c r="I62" s="245"/>
    </row>
    <row r="63" spans="1:13">
      <c r="A63" s="247"/>
      <c r="B63" s="247"/>
      <c r="C63" s="247"/>
      <c r="D63" s="247"/>
      <c r="E63" s="129"/>
      <c r="F63" s="131"/>
      <c r="G63" s="131"/>
      <c r="H63" s="131"/>
      <c r="I63" s="131"/>
    </row>
    <row r="64" spans="1:13">
      <c r="A64" s="247"/>
      <c r="B64" s="247"/>
      <c r="C64" s="247"/>
      <c r="D64" s="247"/>
      <c r="E64" s="247"/>
      <c r="F64" s="228"/>
      <c r="G64" s="247"/>
      <c r="H64" s="247"/>
      <c r="I64" s="247"/>
    </row>
    <row r="65" spans="1:10">
      <c r="A65" s="247"/>
      <c r="B65" s="247"/>
      <c r="C65" s="247"/>
      <c r="D65" s="247"/>
      <c r="E65" s="246" t="s">
        <v>14</v>
      </c>
      <c r="F65" s="246"/>
      <c r="G65" s="246"/>
      <c r="H65" s="252"/>
      <c r="I65" s="259"/>
      <c r="J65" s="184">
        <f>ROUNDUP(((USD_per_GBP*('UK-R-Plinths'!H63/(1+'Exchange rate'!UK_vat_rate)))+1)/10,0)*10</f>
        <v>480</v>
      </c>
    </row>
    <row r="66" spans="1:10">
      <c r="A66" s="247"/>
      <c r="B66" s="247"/>
      <c r="C66" s="247"/>
      <c r="D66" s="247"/>
      <c r="E66" s="129"/>
      <c r="F66" s="129"/>
      <c r="G66" s="129"/>
      <c r="H66" s="129"/>
      <c r="I66" s="129"/>
    </row>
    <row r="67" spans="1:10">
      <c r="A67" s="247"/>
      <c r="B67" s="247"/>
      <c r="C67" s="247"/>
      <c r="D67" s="247"/>
      <c r="E67" s="129"/>
      <c r="F67" s="248"/>
      <c r="G67" s="248"/>
      <c r="H67" s="248"/>
      <c r="I67" s="248"/>
    </row>
    <row r="68" spans="1:10">
      <c r="A68" s="247"/>
      <c r="B68" s="247"/>
      <c r="C68" s="247"/>
      <c r="D68" s="247"/>
      <c r="E68"/>
      <c r="F68"/>
      <c r="G68"/>
      <c r="H68"/>
      <c r="I68"/>
    </row>
    <row r="69" spans="1:10">
      <c r="A69" s="247"/>
      <c r="B69" s="247"/>
      <c r="C69" s="247"/>
      <c r="D69" s="247"/>
      <c r="E69"/>
      <c r="F69"/>
      <c r="G69"/>
      <c r="H69"/>
      <c r="I69"/>
    </row>
    <row r="70" spans="1:10">
      <c r="A70" s="247"/>
      <c r="B70" s="247"/>
      <c r="C70" s="247"/>
      <c r="D70" s="247"/>
      <c r="E70"/>
      <c r="F70"/>
      <c r="G70"/>
      <c r="H70"/>
      <c r="I70"/>
    </row>
  </sheetData>
  <mergeCells count="15">
    <mergeCell ref="A1:M1"/>
    <mergeCell ref="F38:G38"/>
    <mergeCell ref="B55:C55"/>
    <mergeCell ref="F56:G56"/>
    <mergeCell ref="B56:C56"/>
    <mergeCell ref="I4:M4"/>
    <mergeCell ref="I23:M23"/>
    <mergeCell ref="I40:M40"/>
    <mergeCell ref="F4:G4"/>
    <mergeCell ref="F21:G21"/>
    <mergeCell ref="I58:M58"/>
    <mergeCell ref="I59:M59"/>
    <mergeCell ref="I56:M56"/>
    <mergeCell ref="I38:M38"/>
    <mergeCell ref="I21:M21"/>
  </mergeCells>
  <phoneticPr fontId="8" type="noConversion"/>
  <printOptions horizontalCentered="1"/>
  <pageMargins left="0.67" right="0.67" top="0.79000000000000015" bottom="0.79000000000000015" header="0.39000000000000007" footer="0.39000000000000007"/>
  <pageSetup paperSize="9" scale="38" fitToHeight="5" orientation="portrait" r:id="rId1"/>
  <headerFooter alignWithMargins="0">
    <oddHeader xml:space="preserve">&amp;L&amp;"Calibri (Body),Regular"&amp;16Tom Faulkner US Net Trade Price List - 2022&amp;R&amp;"Calibri (Body),Regular"&amp;16Plinths
</oddHeader>
    <oddFooter>&amp;R&amp;"Calibri (Body),Regular"&amp;16&amp;P</oddFooter>
  </headerFooter>
  <drawing r:id="rId2"/>
  <extLst>
    <ext xmlns:mx="http://schemas.microsoft.com/office/mac/excel/2008/main" uri="{64002731-A6B0-56B0-2670-7721B7C09600}">
      <mx:PLV Mode="1" OnePage="0" WScale="10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3891C-84EE-4E7D-951E-FB644E62576E}">
  <sheetPr codeName="Sheet43">
    <tabColor theme="0" tint="-0.499984740745262"/>
  </sheetPr>
  <dimension ref="A1:M70"/>
  <sheetViews>
    <sheetView showGridLines="0" view="pageLayout" zoomScale="73" zoomScaleNormal="57" zoomScalePageLayoutView="73" workbookViewId="0">
      <selection activeCell="J304" sqref="J304"/>
    </sheetView>
  </sheetViews>
  <sheetFormatPr defaultColWidth="11" defaultRowHeight="26.25"/>
  <cols>
    <col min="1" max="1" width="6" style="14" customWidth="1"/>
    <col min="2" max="2" width="14" style="14" customWidth="1"/>
    <col min="3" max="3" width="22.125" style="14" customWidth="1"/>
    <col min="4" max="4" width="12.5" style="14" customWidth="1"/>
    <col min="5" max="5" width="13.125" style="14" customWidth="1"/>
    <col min="6" max="6" width="25.125" style="14" customWidth="1"/>
    <col min="7" max="7" width="20" style="19" customWidth="1"/>
    <col min="8" max="8" width="35.125" style="14" customWidth="1"/>
    <col min="9" max="9" width="24.125" style="14" hidden="1" customWidth="1"/>
    <col min="10" max="10" width="25.625" style="14" customWidth="1"/>
    <col min="11" max="11" width="17.125" style="14" customWidth="1"/>
    <col min="12" max="12" width="7.125" style="14" customWidth="1"/>
    <col min="13" max="13" width="6.625" style="14" customWidth="1"/>
    <col min="14" max="14" width="0" style="14" hidden="1" customWidth="1"/>
    <col min="15" max="16384" width="11" style="14"/>
  </cols>
  <sheetData>
    <row r="1" spans="1:13" ht="36">
      <c r="A1" s="696" t="s">
        <v>202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  <c r="L1" s="696"/>
      <c r="M1" s="696"/>
    </row>
    <row r="2" spans="1:13">
      <c r="A2" s="19"/>
      <c r="B2" s="19" t="s">
        <v>23</v>
      </c>
      <c r="C2" s="19"/>
      <c r="D2" s="19"/>
      <c r="E2" s="19"/>
      <c r="F2" s="19"/>
      <c r="H2" s="19"/>
      <c r="I2" s="19"/>
      <c r="J2" s="19"/>
      <c r="K2" s="19"/>
    </row>
    <row r="3" spans="1:13" ht="49.35" customHeight="1">
      <c r="A3" s="39"/>
      <c r="B3" s="25" t="s">
        <v>7</v>
      </c>
      <c r="C3" s="50"/>
      <c r="D3" s="50"/>
      <c r="E3" s="41"/>
      <c r="F3" s="41"/>
      <c r="G3" s="42"/>
      <c r="H3" s="41"/>
      <c r="I3" s="41"/>
      <c r="J3" s="41"/>
      <c r="K3" s="41"/>
      <c r="L3" s="41"/>
      <c r="M3" s="41"/>
    </row>
    <row r="4" spans="1:13" s="37" customFormat="1" ht="26.1" customHeight="1">
      <c r="A4" s="32"/>
      <c r="B4" s="32" t="s">
        <v>8</v>
      </c>
      <c r="C4" s="32"/>
      <c r="D4" s="32"/>
      <c r="E4" s="33" t="s">
        <v>0</v>
      </c>
      <c r="F4" s="711" t="s">
        <v>79</v>
      </c>
      <c r="G4" s="712"/>
      <c r="H4" s="34" t="s">
        <v>323</v>
      </c>
      <c r="I4" s="749"/>
      <c r="J4" s="750"/>
      <c r="K4" s="750"/>
      <c r="L4" s="750"/>
      <c r="M4" s="750"/>
    </row>
    <row r="5" spans="1:13">
      <c r="E5" s="16"/>
      <c r="F5" s="183" t="s">
        <v>120</v>
      </c>
      <c r="G5" s="395" t="s">
        <v>131</v>
      </c>
      <c r="H5" s="16"/>
      <c r="I5" s="16"/>
      <c r="J5" s="16"/>
      <c r="K5" s="16"/>
    </row>
    <row r="6" spans="1:13">
      <c r="E6" s="16" t="s">
        <v>2</v>
      </c>
      <c r="F6" s="24" t="s">
        <v>229</v>
      </c>
      <c r="G6" s="152" t="s">
        <v>231</v>
      </c>
      <c r="H6" s="148">
        <f>ROUNDUP((('UK-R-Plinths'!G6)*USD_per_GBP)*(1-UK_VAT),-1)</f>
        <v>3450</v>
      </c>
      <c r="I6" s="45"/>
      <c r="J6" s="45"/>
      <c r="K6" s="47"/>
    </row>
    <row r="7" spans="1:13">
      <c r="E7" s="16" t="s">
        <v>4</v>
      </c>
      <c r="F7" s="24" t="s">
        <v>230</v>
      </c>
      <c r="G7" s="152" t="s">
        <v>232</v>
      </c>
      <c r="H7" s="148">
        <f>ROUNDUP((('UK-R-Plinths'!G7)*USD_per_GBP)*(1-UK_VAT),-1)</f>
        <v>3630</v>
      </c>
      <c r="I7" s="45"/>
      <c r="J7" s="45"/>
      <c r="K7" s="47"/>
    </row>
    <row r="8" spans="1:13">
      <c r="E8" s="16"/>
      <c r="F8" s="16"/>
      <c r="G8" s="16"/>
      <c r="H8" s="45"/>
      <c r="I8" s="45"/>
      <c r="J8" s="45"/>
      <c r="K8" s="47"/>
    </row>
    <row r="9" spans="1:13">
      <c r="E9" s="16"/>
      <c r="F9" s="16"/>
    </row>
    <row r="10" spans="1:13">
      <c r="G10" s="16"/>
      <c r="H10" s="20"/>
      <c r="I10" s="20"/>
      <c r="J10" s="44"/>
      <c r="K10" s="44"/>
    </row>
    <row r="11" spans="1:13">
      <c r="E11" s="193" t="s">
        <v>284</v>
      </c>
      <c r="F11" s="21"/>
    </row>
    <row r="12" spans="1:13">
      <c r="E12" s="132"/>
      <c r="F12" s="132"/>
    </row>
    <row r="14" spans="1:13">
      <c r="E14" s="82" t="s">
        <v>128</v>
      </c>
      <c r="F14" s="82"/>
      <c r="G14" s="164"/>
      <c r="H14" s="79"/>
      <c r="I14" s="184"/>
      <c r="J14" s="184">
        <f>ROUNDUP((('UK-R-Plinths'!H29)*USD_per_GBP)*(1-UK_VAT),-1)</f>
        <v>460</v>
      </c>
    </row>
    <row r="15" spans="1:13">
      <c r="E15" s="132"/>
      <c r="F15" s="132"/>
      <c r="J15" s="45"/>
    </row>
    <row r="16" spans="1:13">
      <c r="J16" s="45"/>
    </row>
    <row r="17" spans="1:13">
      <c r="E17" s="24"/>
      <c r="F17" s="24"/>
      <c r="I17" s="148"/>
      <c r="J17" s="148"/>
    </row>
    <row r="18" spans="1:13">
      <c r="G18" s="14"/>
    </row>
    <row r="19" spans="1:13">
      <c r="E19" s="24"/>
      <c r="F19" s="24"/>
      <c r="J19" s="45"/>
    </row>
    <row r="20" spans="1:13" ht="49.35" customHeight="1">
      <c r="A20" s="39"/>
      <c r="B20" s="25" t="s">
        <v>34</v>
      </c>
      <c r="C20" s="50"/>
      <c r="D20" s="50"/>
      <c r="E20" s="41"/>
      <c r="F20" s="41"/>
      <c r="G20" s="42"/>
      <c r="H20" s="41"/>
      <c r="I20" s="41"/>
      <c r="J20" s="41"/>
      <c r="K20" s="41"/>
      <c r="L20" s="41"/>
    </row>
    <row r="21" spans="1:13" s="37" customFormat="1" ht="26.1" customHeight="1">
      <c r="A21" s="32"/>
      <c r="B21" s="32" t="s">
        <v>8</v>
      </c>
      <c r="C21" s="32"/>
      <c r="D21" s="32"/>
      <c r="E21" s="211"/>
      <c r="F21" s="711" t="s">
        <v>79</v>
      </c>
      <c r="G21" s="712"/>
      <c r="H21" s="34" t="s">
        <v>323</v>
      </c>
      <c r="I21" s="749" t="s">
        <v>82</v>
      </c>
      <c r="J21" s="750"/>
      <c r="K21" s="750"/>
      <c r="L21" s="750"/>
      <c r="M21" s="750"/>
    </row>
    <row r="22" spans="1:13">
      <c r="E22" s="16"/>
      <c r="F22" s="191" t="s">
        <v>198</v>
      </c>
      <c r="G22" s="191" t="s">
        <v>204</v>
      </c>
      <c r="H22" s="16"/>
      <c r="I22" s="16"/>
      <c r="J22" s="59"/>
      <c r="K22" s="59"/>
    </row>
    <row r="23" spans="1:13">
      <c r="E23" s="16"/>
      <c r="F23" s="24" t="s">
        <v>199</v>
      </c>
      <c r="G23" s="154" t="s">
        <v>203</v>
      </c>
      <c r="H23" s="148">
        <f>ROUNDUP((('UK-R-Plinths'!G23)*USD_per_GBP)*(1-UK_VAT),-1)</f>
        <v>1360</v>
      </c>
      <c r="I23" s="543">
        <v>3030</v>
      </c>
      <c r="J23" s="148">
        <f>ROUNDUP((('UK-R-Plinths'!H23)*USD_per_GBP)*(1-UK_VAT),-1)</f>
        <v>1620</v>
      </c>
      <c r="K23" s="543"/>
      <c r="L23" s="543"/>
      <c r="M23" s="543"/>
    </row>
    <row r="24" spans="1:13">
      <c r="E24" s="16"/>
      <c r="F24" s="16"/>
      <c r="G24" s="16"/>
      <c r="H24" s="45"/>
      <c r="I24" s="45"/>
      <c r="J24" s="18"/>
      <c r="K24" s="23"/>
    </row>
    <row r="25" spans="1:13">
      <c r="E25" s="16"/>
      <c r="F25" s="16"/>
      <c r="G25" s="16"/>
      <c r="H25" s="45"/>
      <c r="I25" s="45"/>
      <c r="J25" s="18"/>
      <c r="K25" s="23"/>
    </row>
    <row r="26" spans="1:13">
      <c r="E26" s="16"/>
      <c r="F26" s="16"/>
      <c r="G26" s="16"/>
      <c r="H26" s="45"/>
      <c r="I26" s="45"/>
      <c r="J26" s="18"/>
      <c r="K26" s="23"/>
    </row>
    <row r="27" spans="1:13">
      <c r="E27" s="16"/>
      <c r="F27" s="16"/>
      <c r="J27" s="44"/>
      <c r="K27" s="23"/>
    </row>
    <row r="28" spans="1:13">
      <c r="E28" s="193" t="s">
        <v>285</v>
      </c>
      <c r="F28" s="21"/>
      <c r="K28" s="23"/>
    </row>
    <row r="29" spans="1:13">
      <c r="E29" s="129"/>
      <c r="F29" s="131"/>
      <c r="K29" s="23"/>
    </row>
    <row r="30" spans="1:13">
      <c r="K30" s="23"/>
    </row>
    <row r="31" spans="1:13">
      <c r="E31" s="82" t="s">
        <v>14</v>
      </c>
      <c r="F31" s="82"/>
      <c r="G31" s="164"/>
      <c r="H31" s="79"/>
      <c r="I31" s="184"/>
      <c r="J31" s="184">
        <f>ROUNDUP((('UK-R-Plinths'!H29)*USD_per_GBP)*(1-UK_VAT),-1)</f>
        <v>460</v>
      </c>
      <c r="K31" s="23"/>
    </row>
    <row r="32" spans="1:13">
      <c r="E32" s="129"/>
      <c r="F32" s="129"/>
      <c r="J32" s="45"/>
      <c r="K32" s="23"/>
    </row>
    <row r="33" spans="1:13">
      <c r="E33" s="129"/>
      <c r="F33" s="130"/>
      <c r="J33" s="45"/>
      <c r="K33" s="23"/>
    </row>
    <row r="34" spans="1:13">
      <c r="J34" s="45"/>
      <c r="K34" s="23"/>
    </row>
    <row r="35" spans="1:13">
      <c r="E35" s="24"/>
      <c r="F35" s="24"/>
      <c r="J35" s="45"/>
      <c r="K35" s="23"/>
    </row>
    <row r="36" spans="1:13">
      <c r="E36" s="23"/>
      <c r="F36" s="23"/>
    </row>
    <row r="37" spans="1:13" ht="49.35" customHeight="1">
      <c r="A37" s="39"/>
      <c r="B37" s="25" t="s">
        <v>35</v>
      </c>
      <c r="C37" s="50"/>
      <c r="D37" s="50"/>
      <c r="E37" s="41"/>
      <c r="F37" s="41"/>
      <c r="G37" s="42"/>
      <c r="H37" s="41"/>
      <c r="I37" s="41"/>
      <c r="J37" s="41"/>
      <c r="K37" s="41"/>
      <c r="L37" s="41"/>
    </row>
    <row r="38" spans="1:13" s="37" customFormat="1" ht="26.1" customHeight="1">
      <c r="A38" s="32"/>
      <c r="B38" s="32" t="s">
        <v>8</v>
      </c>
      <c r="C38" s="32"/>
      <c r="D38" s="32"/>
      <c r="E38" s="211"/>
      <c r="F38" s="711" t="s">
        <v>79</v>
      </c>
      <c r="G38" s="712"/>
      <c r="H38" s="34" t="s">
        <v>323</v>
      </c>
      <c r="I38" s="700" t="s">
        <v>82</v>
      </c>
      <c r="J38" s="701"/>
      <c r="K38" s="701"/>
      <c r="L38" s="701"/>
      <c r="M38" s="701"/>
    </row>
    <row r="39" spans="1:13">
      <c r="E39" s="16"/>
      <c r="F39" s="191" t="s">
        <v>198</v>
      </c>
      <c r="G39" s="52" t="s">
        <v>204</v>
      </c>
      <c r="H39" s="16"/>
      <c r="I39" s="16"/>
      <c r="J39" s="46"/>
      <c r="K39" s="46"/>
    </row>
    <row r="40" spans="1:13">
      <c r="E40" s="16"/>
      <c r="F40" s="24" t="s">
        <v>199</v>
      </c>
      <c r="G40" s="154" t="s">
        <v>203</v>
      </c>
      <c r="H40" s="148">
        <f>ROUNDUP((('UK-R-Plinths'!G39)*USD_per_GBP)*(1-UK_VAT),-1)</f>
        <v>1360</v>
      </c>
      <c r="I40" s="148">
        <v>1560</v>
      </c>
      <c r="J40" s="148">
        <f>ROUNDUP((('UK-R-Plinths'!H39)*USD_per_GBP)*(1-UK_VAT),-1)</f>
        <v>1620</v>
      </c>
      <c r="K40" s="543"/>
      <c r="L40" s="543"/>
      <c r="M40" s="543"/>
    </row>
    <row r="41" spans="1:13">
      <c r="E41" s="16"/>
      <c r="F41" s="16"/>
      <c r="G41" s="16"/>
      <c r="H41" s="45"/>
      <c r="I41" s="45"/>
    </row>
    <row r="42" spans="1:13">
      <c r="E42" s="16"/>
      <c r="F42" s="16"/>
      <c r="G42" s="16"/>
      <c r="H42" s="45"/>
      <c r="I42" s="45"/>
    </row>
    <row r="43" spans="1:13">
      <c r="E43" s="16"/>
      <c r="F43" s="16"/>
      <c r="G43" s="16"/>
      <c r="H43" s="45"/>
      <c r="I43" s="45"/>
    </row>
    <row r="44" spans="1:13">
      <c r="E44" s="16"/>
      <c r="F44" s="16"/>
    </row>
    <row r="45" spans="1:13">
      <c r="E45" s="193" t="s">
        <v>285</v>
      </c>
      <c r="F45" s="21"/>
    </row>
    <row r="46" spans="1:13">
      <c r="E46" s="129"/>
      <c r="F46" s="131"/>
    </row>
    <row r="48" spans="1:13">
      <c r="E48" s="82" t="s">
        <v>14</v>
      </c>
      <c r="F48" s="82"/>
      <c r="G48" s="164"/>
      <c r="H48" s="79"/>
      <c r="I48" s="184"/>
      <c r="J48" s="184">
        <f>ROUNDUP((('UK-R-Plinths'!H45)*USD_per_GBP)*(1-UK_VAT),-1)</f>
        <v>460</v>
      </c>
    </row>
    <row r="49" spans="1:13">
      <c r="E49" s="129"/>
      <c r="F49" s="129"/>
    </row>
    <row r="50" spans="1:13">
      <c r="E50" s="129"/>
      <c r="F50" s="130"/>
    </row>
    <row r="52" spans="1:13">
      <c r="E52" s="24"/>
      <c r="F52" s="24"/>
      <c r="I52" s="148"/>
      <c r="J52" s="148"/>
    </row>
    <row r="53" spans="1:13">
      <c r="E53" s="24"/>
      <c r="F53" s="24"/>
      <c r="I53" s="148"/>
    </row>
    <row r="55" spans="1:13" ht="43.35" customHeight="1">
      <c r="A55" s="238"/>
      <c r="B55" s="740" t="s">
        <v>36</v>
      </c>
      <c r="C55" s="740"/>
      <c r="D55" s="239"/>
      <c r="E55" s="236"/>
      <c r="F55" s="237"/>
      <c r="G55" s="238"/>
      <c r="H55" s="238"/>
      <c r="I55" s="236"/>
      <c r="J55" s="236"/>
      <c r="K55" s="236"/>
      <c r="L55" s="236"/>
    </row>
    <row r="56" spans="1:13" ht="27" customHeight="1">
      <c r="A56" s="244"/>
      <c r="B56" s="741" t="s">
        <v>8</v>
      </c>
      <c r="C56" s="741"/>
      <c r="D56" s="244"/>
      <c r="E56" s="240" t="s">
        <v>0</v>
      </c>
      <c r="F56" s="751" t="s">
        <v>79</v>
      </c>
      <c r="G56" s="752"/>
      <c r="H56" s="250" t="s">
        <v>323</v>
      </c>
      <c r="I56" s="747" t="s">
        <v>302</v>
      </c>
      <c r="J56" s="748"/>
      <c r="K56" s="748"/>
      <c r="L56" s="748"/>
      <c r="M56" s="748"/>
    </row>
    <row r="57" spans="1:13">
      <c r="A57" s="247"/>
      <c r="B57" s="247"/>
      <c r="C57" s="247"/>
      <c r="D57" s="247"/>
      <c r="E57" s="226"/>
      <c r="F57" s="183" t="s">
        <v>120</v>
      </c>
      <c r="G57" s="183" t="s">
        <v>261</v>
      </c>
      <c r="H57" s="228"/>
      <c r="I57" s="228"/>
      <c r="K57" s="219"/>
      <c r="L57" s="219" t="s">
        <v>219</v>
      </c>
    </row>
    <row r="58" spans="1:13">
      <c r="A58" s="247"/>
      <c r="B58" s="247"/>
      <c r="C58" s="247"/>
      <c r="D58" s="247"/>
      <c r="E58" s="226" t="s">
        <v>2</v>
      </c>
      <c r="F58" s="24" t="s">
        <v>257</v>
      </c>
      <c r="G58" s="152" t="s">
        <v>260</v>
      </c>
      <c r="H58" s="148">
        <f>ROUNDUP((('UK-R-Plinths'!G56)*USD_per_GBP)*(1-UK_VAT),-1)</f>
        <v>1230</v>
      </c>
      <c r="I58" s="148">
        <v>1430</v>
      </c>
      <c r="J58" s="148">
        <f>ROUNDUP((('UK-R-Plinths'!H56)*USD_per_GBP)*(1-UK_VAT),-1)</f>
        <v>1480</v>
      </c>
      <c r="K58" s="542"/>
      <c r="L58" s="542"/>
      <c r="M58" s="542"/>
    </row>
    <row r="59" spans="1:13">
      <c r="A59" s="247"/>
      <c r="B59" s="247"/>
      <c r="C59" s="247"/>
      <c r="D59" s="247"/>
      <c r="E59" s="226" t="s">
        <v>4</v>
      </c>
      <c r="F59" s="24" t="s">
        <v>258</v>
      </c>
      <c r="G59" s="261" t="s">
        <v>232</v>
      </c>
      <c r="H59" s="148">
        <f>ROUNDUP((('UK-R-Plinths'!G57)*USD_per_GBP)*(1-UK_VAT),-1)</f>
        <v>1360</v>
      </c>
      <c r="I59" s="148">
        <v>1560</v>
      </c>
      <c r="J59" s="148">
        <f>ROUNDUP((('UK-R-Plinths'!H57)*USD_per_GBP)*(1-UK_VAT),-1)</f>
        <v>1620</v>
      </c>
      <c r="K59" s="542"/>
      <c r="L59" s="542"/>
      <c r="M59" s="542"/>
    </row>
    <row r="60" spans="1:13">
      <c r="A60" s="247"/>
      <c r="B60" s="247"/>
      <c r="C60" s="247"/>
      <c r="D60" s="247"/>
      <c r="E60" s="226"/>
      <c r="F60" s="226"/>
      <c r="G60" s="249"/>
      <c r="H60" s="249"/>
      <c r="I60" s="247"/>
    </row>
    <row r="61" spans="1:13">
      <c r="A61" s="247"/>
      <c r="B61" s="247"/>
      <c r="C61" s="247"/>
      <c r="D61" s="247"/>
      <c r="E61" s="226"/>
      <c r="F61" s="24"/>
      <c r="G61" s="151"/>
      <c r="H61" s="249"/>
      <c r="I61" s="247"/>
    </row>
    <row r="62" spans="1:13">
      <c r="A62" s="247"/>
      <c r="B62" s="247"/>
      <c r="C62" s="247"/>
      <c r="D62" s="247"/>
      <c r="E62" s="193" t="s">
        <v>284</v>
      </c>
      <c r="F62" s="245"/>
      <c r="G62" s="245"/>
      <c r="H62" s="245"/>
      <c r="I62" s="245"/>
    </row>
    <row r="63" spans="1:13">
      <c r="A63" s="247"/>
      <c r="B63" s="247"/>
      <c r="C63" s="247"/>
      <c r="D63" s="247"/>
      <c r="E63" s="129"/>
      <c r="F63" s="131"/>
      <c r="G63" s="131"/>
      <c r="H63" s="131"/>
      <c r="I63" s="131"/>
    </row>
    <row r="64" spans="1:13">
      <c r="A64" s="247"/>
      <c r="B64" s="247"/>
      <c r="C64" s="247"/>
      <c r="D64" s="247"/>
      <c r="E64" s="247"/>
      <c r="F64" s="228"/>
      <c r="G64" s="247"/>
      <c r="H64" s="247"/>
      <c r="I64" s="247"/>
    </row>
    <row r="65" spans="1:10">
      <c r="A65" s="247"/>
      <c r="B65" s="247"/>
      <c r="C65" s="247"/>
      <c r="D65" s="247"/>
      <c r="E65" s="246" t="s">
        <v>14</v>
      </c>
      <c r="F65" s="246"/>
      <c r="G65" s="246"/>
      <c r="H65" s="252"/>
      <c r="I65" s="259"/>
      <c r="J65" s="184">
        <f>ROUNDUP((('UK-R-Plinths'!H63)*USD_per_GBP)*(1-UK_VAT),-1)</f>
        <v>460</v>
      </c>
    </row>
    <row r="66" spans="1:10">
      <c r="A66" s="247"/>
      <c r="B66" s="247"/>
      <c r="C66" s="247"/>
      <c r="D66" s="247"/>
      <c r="E66" s="129"/>
      <c r="F66" s="129"/>
      <c r="G66" s="129"/>
      <c r="H66" s="129"/>
      <c r="I66" s="129"/>
    </row>
    <row r="67" spans="1:10">
      <c r="A67" s="247"/>
      <c r="B67" s="247"/>
      <c r="C67" s="247"/>
      <c r="D67" s="247"/>
      <c r="E67" s="129"/>
      <c r="F67" s="248"/>
      <c r="G67" s="248"/>
      <c r="H67" s="248"/>
      <c r="I67" s="248"/>
    </row>
    <row r="68" spans="1:10">
      <c r="A68" s="247"/>
      <c r="B68" s="247"/>
      <c r="C68" s="247"/>
      <c r="D68" s="247"/>
      <c r="E68"/>
      <c r="F68"/>
      <c r="G68"/>
      <c r="H68"/>
      <c r="I68"/>
    </row>
    <row r="69" spans="1:10">
      <c r="A69" s="247"/>
      <c r="B69" s="247"/>
      <c r="C69" s="247"/>
      <c r="D69" s="247"/>
      <c r="E69"/>
      <c r="F69"/>
      <c r="G69"/>
      <c r="H69"/>
      <c r="I69"/>
    </row>
    <row r="70" spans="1:10">
      <c r="A70" s="247"/>
      <c r="B70" s="247"/>
      <c r="C70" s="247"/>
      <c r="D70" s="247"/>
      <c r="E70"/>
      <c r="F70"/>
      <c r="G70"/>
      <c r="H70"/>
      <c r="I70"/>
    </row>
  </sheetData>
  <mergeCells count="11">
    <mergeCell ref="I21:M21"/>
    <mergeCell ref="A1:M1"/>
    <mergeCell ref="F38:G38"/>
    <mergeCell ref="B55:C55"/>
    <mergeCell ref="F56:G56"/>
    <mergeCell ref="B56:C56"/>
    <mergeCell ref="I4:M4"/>
    <mergeCell ref="F4:G4"/>
    <mergeCell ref="F21:G21"/>
    <mergeCell ref="I56:M56"/>
    <mergeCell ref="I38:M38"/>
  </mergeCells>
  <printOptions horizontalCentered="1"/>
  <pageMargins left="0.67" right="0.67" top="0.79000000000000015" bottom="0.79000000000000015" header="0.39000000000000007" footer="0.39000000000000007"/>
  <pageSetup paperSize="9" scale="38" fitToHeight="5" orientation="portrait" r:id="rId1"/>
  <headerFooter alignWithMargins="0">
    <oddHeader xml:space="preserve">&amp;L&amp;"Calibri (Body),Regular"&amp;16Tom Faulkner UAE Retail Price List - 2022
&amp;R&amp;"Calibri (Body),Regular"&amp;16Plinths
</oddHeader>
    <oddFooter>&amp;L&amp;"Calibri (Body),Regular"&amp;16Prices do not include delivery, installation and local taxes. &amp;R&amp;"Calibri (Body),Regular"&amp;16&amp;P</oddFooter>
  </headerFooter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52CE2-32DD-4558-9314-7320D226064C}">
  <sheetPr codeName="Sheet44">
    <tabColor theme="1"/>
  </sheetPr>
  <dimension ref="A1:M70"/>
  <sheetViews>
    <sheetView showGridLines="0" view="pageLayout" zoomScale="73" zoomScaleNormal="57" zoomScalePageLayoutView="73" workbookViewId="0">
      <selection activeCell="F110" sqref="F110"/>
    </sheetView>
  </sheetViews>
  <sheetFormatPr defaultColWidth="11" defaultRowHeight="26.25"/>
  <cols>
    <col min="1" max="1" width="6" style="14" customWidth="1"/>
    <col min="2" max="2" width="14" style="14" customWidth="1"/>
    <col min="3" max="3" width="22.125" style="14" customWidth="1"/>
    <col min="4" max="4" width="12.5" style="14" customWidth="1"/>
    <col min="5" max="5" width="13.125" style="14" customWidth="1"/>
    <col min="6" max="6" width="25.125" style="14" customWidth="1"/>
    <col min="7" max="7" width="20" style="19" customWidth="1"/>
    <col min="8" max="8" width="35.125" style="14" customWidth="1"/>
    <col min="9" max="9" width="24.125" style="14" hidden="1" customWidth="1"/>
    <col min="10" max="10" width="25.625" style="14" customWidth="1"/>
    <col min="11" max="11" width="17.125" style="14" customWidth="1"/>
    <col min="12" max="12" width="7.125" style="14" customWidth="1"/>
    <col min="13" max="13" width="6.625" style="14" customWidth="1"/>
    <col min="14" max="14" width="0" style="14" hidden="1" customWidth="1"/>
    <col min="15" max="16384" width="11" style="14"/>
  </cols>
  <sheetData>
    <row r="1" spans="1:13" ht="36">
      <c r="A1" s="696" t="s">
        <v>202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  <c r="L1" s="696"/>
      <c r="M1" s="696"/>
    </row>
    <row r="2" spans="1:13">
      <c r="A2" s="19"/>
      <c r="B2" s="19" t="s">
        <v>23</v>
      </c>
      <c r="C2" s="19"/>
      <c r="D2" s="19"/>
      <c r="E2" s="19"/>
      <c r="F2" s="19"/>
      <c r="H2" s="19"/>
      <c r="I2" s="19"/>
      <c r="J2" s="19"/>
      <c r="K2" s="19"/>
    </row>
    <row r="3" spans="1:13" ht="49.35" customHeight="1">
      <c r="A3" s="39"/>
      <c r="B3" s="25" t="s">
        <v>7</v>
      </c>
      <c r="C3" s="50"/>
      <c r="D3" s="50"/>
      <c r="E3" s="41"/>
      <c r="F3" s="41"/>
      <c r="G3" s="42"/>
      <c r="H3" s="41"/>
      <c r="I3" s="41"/>
      <c r="J3" s="41"/>
      <c r="K3" s="41"/>
      <c r="L3" s="41"/>
      <c r="M3" s="41"/>
    </row>
    <row r="4" spans="1:13" s="37" customFormat="1" ht="26.1" customHeight="1">
      <c r="A4" s="32"/>
      <c r="B4" s="32" t="s">
        <v>8</v>
      </c>
      <c r="C4" s="32"/>
      <c r="D4" s="32"/>
      <c r="E4" s="33" t="s">
        <v>0</v>
      </c>
      <c r="F4" s="711" t="s">
        <v>79</v>
      </c>
      <c r="G4" s="712"/>
      <c r="H4" s="34" t="s">
        <v>323</v>
      </c>
      <c r="I4" s="749"/>
      <c r="J4" s="750"/>
      <c r="K4" s="750"/>
      <c r="L4" s="750"/>
      <c r="M4" s="750"/>
    </row>
    <row r="5" spans="1:13">
      <c r="E5" s="16"/>
      <c r="F5" s="183" t="s">
        <v>120</v>
      </c>
      <c r="G5" s="395" t="s">
        <v>131</v>
      </c>
      <c r="H5" s="16"/>
      <c r="I5" s="16"/>
      <c r="J5" s="16"/>
      <c r="K5" s="16"/>
    </row>
    <row r="6" spans="1:13">
      <c r="E6" s="16" t="s">
        <v>2</v>
      </c>
      <c r="F6" s="24" t="s">
        <v>229</v>
      </c>
      <c r="G6" s="152" t="s">
        <v>231</v>
      </c>
      <c r="H6" s="148">
        <f>ROUNDUP((('UK-T-Plinths'!G6)*USD_per_GBP),-1)</f>
        <v>2720</v>
      </c>
      <c r="I6" s="45"/>
      <c r="J6" s="45"/>
      <c r="K6" s="47"/>
    </row>
    <row r="7" spans="1:13">
      <c r="E7" s="16" t="s">
        <v>4</v>
      </c>
      <c r="F7" s="24" t="s">
        <v>230</v>
      </c>
      <c r="G7" s="152" t="s">
        <v>232</v>
      </c>
      <c r="H7" s="148">
        <f>ROUNDUP((('UK-T-Plinths'!G7)*USD_per_GBP),-1)</f>
        <v>2860</v>
      </c>
      <c r="I7" s="45"/>
      <c r="J7" s="45"/>
      <c r="K7" s="47"/>
    </row>
    <row r="8" spans="1:13">
      <c r="E8" s="16"/>
      <c r="F8" s="16"/>
      <c r="G8" s="16"/>
      <c r="H8" s="45"/>
      <c r="I8" s="45"/>
      <c r="J8" s="45"/>
      <c r="K8" s="47"/>
    </row>
    <row r="9" spans="1:13">
      <c r="E9" s="16"/>
      <c r="F9" s="16"/>
    </row>
    <row r="10" spans="1:13">
      <c r="G10" s="16"/>
      <c r="H10" s="20"/>
      <c r="I10" s="20"/>
      <c r="J10" s="44"/>
      <c r="K10" s="44"/>
    </row>
    <row r="11" spans="1:13">
      <c r="E11" s="193" t="s">
        <v>284</v>
      </c>
      <c r="F11" s="21"/>
    </row>
    <row r="12" spans="1:13">
      <c r="E12" s="132"/>
      <c r="F12" s="132"/>
    </row>
    <row r="14" spans="1:13">
      <c r="E14" s="82" t="s">
        <v>128</v>
      </c>
      <c r="F14" s="82"/>
      <c r="G14" s="164"/>
      <c r="H14" s="79"/>
      <c r="I14" s="184"/>
      <c r="J14" s="184">
        <f>ROUNDUP((('UK-T-Plinths'!J13)*USD_per_GBP),-1)</f>
        <v>770</v>
      </c>
    </row>
    <row r="15" spans="1:13">
      <c r="E15" s="132"/>
      <c r="F15" s="132"/>
      <c r="J15" s="45"/>
    </row>
    <row r="16" spans="1:13">
      <c r="J16" s="45"/>
    </row>
    <row r="17" spans="1:13">
      <c r="E17" s="24"/>
      <c r="F17" s="24"/>
      <c r="I17" s="148"/>
      <c r="J17" s="148"/>
    </row>
    <row r="18" spans="1:13">
      <c r="G18" s="14"/>
    </row>
    <row r="19" spans="1:13">
      <c r="E19" s="24"/>
      <c r="F19" s="24"/>
      <c r="J19" s="45"/>
    </row>
    <row r="20" spans="1:13" ht="49.35" customHeight="1">
      <c r="A20" s="39"/>
      <c r="B20" s="25" t="s">
        <v>34</v>
      </c>
      <c r="C20" s="50"/>
      <c r="D20" s="50"/>
      <c r="E20" s="41"/>
      <c r="F20" s="41"/>
      <c r="G20" s="42"/>
      <c r="H20" s="41"/>
      <c r="I20" s="41"/>
      <c r="J20" s="41"/>
      <c r="K20" s="41"/>
      <c r="L20" s="41"/>
    </row>
    <row r="21" spans="1:13" s="37" customFormat="1" ht="26.1" customHeight="1">
      <c r="A21" s="32"/>
      <c r="B21" s="32" t="s">
        <v>8</v>
      </c>
      <c r="C21" s="32"/>
      <c r="D21" s="32"/>
      <c r="E21" s="211"/>
      <c r="F21" s="711" t="s">
        <v>79</v>
      </c>
      <c r="G21" s="712"/>
      <c r="H21" s="34" t="s">
        <v>323</v>
      </c>
      <c r="I21" s="749" t="s">
        <v>82</v>
      </c>
      <c r="J21" s="750"/>
      <c r="K21" s="750"/>
      <c r="L21" s="750"/>
      <c r="M21" s="750"/>
    </row>
    <row r="22" spans="1:13">
      <c r="E22" s="16"/>
      <c r="F22" s="191" t="s">
        <v>198</v>
      </c>
      <c r="G22" s="191" t="s">
        <v>204</v>
      </c>
      <c r="H22" s="16"/>
      <c r="I22" s="16"/>
      <c r="J22" s="59"/>
      <c r="K22" s="59"/>
    </row>
    <row r="23" spans="1:13">
      <c r="E23" s="16"/>
      <c r="F23" s="24" t="s">
        <v>199</v>
      </c>
      <c r="G23" s="154" t="s">
        <v>203</v>
      </c>
      <c r="H23" s="148">
        <f>ROUNDUP((('UK-T-Plinths'!G23)*USD_per_GBP),-1)</f>
        <v>1070</v>
      </c>
      <c r="I23" s="543">
        <v>3030</v>
      </c>
      <c r="J23" s="148">
        <f>ROUNDUP((('UK-T-Plinths'!I23)*USD_per_GBP),-1)</f>
        <v>1270</v>
      </c>
      <c r="K23" s="543"/>
      <c r="L23" s="543"/>
      <c r="M23" s="543"/>
    </row>
    <row r="24" spans="1:13">
      <c r="E24" s="16"/>
      <c r="F24" s="16"/>
      <c r="G24" s="16"/>
      <c r="H24" s="45"/>
      <c r="I24" s="45"/>
      <c r="J24" s="18"/>
      <c r="K24" s="23"/>
    </row>
    <row r="25" spans="1:13">
      <c r="E25" s="16"/>
      <c r="F25" s="16"/>
      <c r="G25" s="16"/>
      <c r="H25" s="45"/>
      <c r="I25" s="45"/>
      <c r="J25" s="18"/>
      <c r="K25" s="23"/>
    </row>
    <row r="26" spans="1:13">
      <c r="E26" s="16"/>
      <c r="F26" s="16"/>
      <c r="G26" s="16"/>
      <c r="H26" s="45"/>
      <c r="I26" s="45"/>
      <c r="J26" s="18"/>
      <c r="K26" s="23"/>
    </row>
    <row r="27" spans="1:13">
      <c r="E27" s="16"/>
      <c r="F27" s="16"/>
      <c r="J27" s="44"/>
      <c r="K27" s="23"/>
    </row>
    <row r="28" spans="1:13">
      <c r="E28" s="193" t="s">
        <v>285</v>
      </c>
      <c r="F28" s="21"/>
      <c r="K28" s="23"/>
    </row>
    <row r="29" spans="1:13">
      <c r="E29" s="129"/>
      <c r="F29" s="131"/>
      <c r="K29" s="23"/>
    </row>
    <row r="30" spans="1:13">
      <c r="K30" s="23"/>
    </row>
    <row r="31" spans="1:13">
      <c r="E31" s="82" t="s">
        <v>14</v>
      </c>
      <c r="F31" s="82"/>
      <c r="G31" s="164"/>
      <c r="H31" s="79"/>
      <c r="I31" s="184"/>
      <c r="J31" s="184">
        <f>ROUNDUP((('UK-T-Plinths'!J29)*USD_per_GBP),-1)</f>
        <v>370</v>
      </c>
      <c r="K31" s="23"/>
    </row>
    <row r="32" spans="1:13">
      <c r="E32" s="129"/>
      <c r="F32" s="129"/>
      <c r="J32" s="45"/>
      <c r="K32" s="23"/>
    </row>
    <row r="33" spans="1:13">
      <c r="E33" s="129"/>
      <c r="F33" s="130"/>
      <c r="J33" s="45"/>
      <c r="K33" s="23"/>
    </row>
    <row r="34" spans="1:13">
      <c r="J34" s="45"/>
      <c r="K34" s="23"/>
    </row>
    <row r="35" spans="1:13">
      <c r="E35" s="24"/>
      <c r="F35" s="24"/>
      <c r="J35" s="45"/>
      <c r="K35" s="23"/>
    </row>
    <row r="36" spans="1:13">
      <c r="E36" s="23"/>
      <c r="F36" s="23"/>
    </row>
    <row r="37" spans="1:13" ht="49.35" customHeight="1">
      <c r="A37" s="39"/>
      <c r="B37" s="25" t="s">
        <v>35</v>
      </c>
      <c r="C37" s="50"/>
      <c r="D37" s="50"/>
      <c r="E37" s="41"/>
      <c r="F37" s="41"/>
      <c r="G37" s="42"/>
      <c r="H37" s="41"/>
      <c r="I37" s="41"/>
      <c r="J37" s="41"/>
      <c r="K37" s="41"/>
      <c r="L37" s="41"/>
    </row>
    <row r="38" spans="1:13" s="37" customFormat="1" ht="26.1" customHeight="1">
      <c r="A38" s="32"/>
      <c r="B38" s="32" t="s">
        <v>8</v>
      </c>
      <c r="C38" s="32"/>
      <c r="D38" s="32"/>
      <c r="E38" s="211"/>
      <c r="F38" s="711" t="s">
        <v>79</v>
      </c>
      <c r="G38" s="712"/>
      <c r="H38" s="34" t="s">
        <v>323</v>
      </c>
      <c r="I38" s="700" t="s">
        <v>82</v>
      </c>
      <c r="J38" s="701"/>
      <c r="K38" s="701"/>
      <c r="L38" s="701"/>
      <c r="M38" s="701"/>
    </row>
    <row r="39" spans="1:13">
      <c r="E39" s="16"/>
      <c r="F39" s="191" t="s">
        <v>198</v>
      </c>
      <c r="G39" s="52" t="s">
        <v>204</v>
      </c>
      <c r="H39" s="16"/>
      <c r="I39" s="16"/>
      <c r="J39" s="46"/>
      <c r="K39" s="46"/>
    </row>
    <row r="40" spans="1:13">
      <c r="E40" s="16"/>
      <c r="F40" s="24" t="s">
        <v>199</v>
      </c>
      <c r="G40" s="154" t="s">
        <v>203</v>
      </c>
      <c r="H40" s="148">
        <f>ROUNDUP((('UK-T-Plinths'!G40)*USD_per_GBP),-1)</f>
        <v>1070</v>
      </c>
      <c r="I40" s="148">
        <v>1560</v>
      </c>
      <c r="J40" s="148">
        <f>ROUNDUP((('UK-T-Plinths'!I40)*USD_per_GBP),-1)</f>
        <v>1270</v>
      </c>
      <c r="K40" s="543"/>
      <c r="L40" s="543"/>
      <c r="M40" s="543"/>
    </row>
    <row r="41" spans="1:13">
      <c r="E41" s="16"/>
      <c r="F41" s="16"/>
      <c r="G41" s="16"/>
      <c r="H41" s="45"/>
      <c r="I41" s="45"/>
    </row>
    <row r="42" spans="1:13">
      <c r="E42" s="16"/>
      <c r="F42" s="16"/>
      <c r="G42" s="16"/>
      <c r="H42" s="45"/>
      <c r="I42" s="45"/>
    </row>
    <row r="43" spans="1:13">
      <c r="E43" s="16"/>
      <c r="F43" s="16"/>
      <c r="G43" s="16"/>
      <c r="H43" s="45"/>
      <c r="I43" s="45"/>
    </row>
    <row r="44" spans="1:13">
      <c r="E44" s="16"/>
      <c r="F44" s="16"/>
    </row>
    <row r="45" spans="1:13">
      <c r="E45" s="193" t="s">
        <v>285</v>
      </c>
      <c r="F45" s="21"/>
    </row>
    <row r="46" spans="1:13">
      <c r="E46" s="129"/>
      <c r="F46" s="131"/>
    </row>
    <row r="48" spans="1:13">
      <c r="E48" s="82" t="s">
        <v>14</v>
      </c>
      <c r="F48" s="82"/>
      <c r="G48" s="164"/>
      <c r="H48" s="79"/>
      <c r="I48" s="184"/>
      <c r="J48" s="184">
        <f>ROUNDUP((('UK-T-Plinths'!J46)*USD_per_GBP),-1)</f>
        <v>370</v>
      </c>
    </row>
    <row r="49" spans="1:13">
      <c r="E49" s="129"/>
      <c r="F49" s="129"/>
    </row>
    <row r="50" spans="1:13">
      <c r="E50" s="129"/>
      <c r="F50" s="130"/>
    </row>
    <row r="52" spans="1:13">
      <c r="E52" s="24"/>
      <c r="F52" s="24"/>
      <c r="I52" s="148"/>
      <c r="J52" s="148"/>
    </row>
    <row r="53" spans="1:13">
      <c r="E53" s="24"/>
      <c r="F53" s="24"/>
      <c r="I53" s="148"/>
    </row>
    <row r="55" spans="1:13" ht="43.35" customHeight="1">
      <c r="A55" s="238"/>
      <c r="B55" s="740" t="s">
        <v>36</v>
      </c>
      <c r="C55" s="740"/>
      <c r="D55" s="239"/>
      <c r="E55" s="236"/>
      <c r="F55" s="237"/>
      <c r="G55" s="238"/>
      <c r="H55" s="238"/>
      <c r="I55" s="236"/>
      <c r="J55" s="236"/>
      <c r="K55" s="236"/>
      <c r="L55" s="236"/>
    </row>
    <row r="56" spans="1:13" ht="27" customHeight="1">
      <c r="A56" s="244"/>
      <c r="B56" s="741" t="s">
        <v>8</v>
      </c>
      <c r="C56" s="741"/>
      <c r="D56" s="244"/>
      <c r="E56" s="240" t="s">
        <v>0</v>
      </c>
      <c r="F56" s="751" t="s">
        <v>79</v>
      </c>
      <c r="G56" s="752"/>
      <c r="H56" s="250" t="s">
        <v>323</v>
      </c>
      <c r="I56" s="747" t="s">
        <v>302</v>
      </c>
      <c r="J56" s="748"/>
      <c r="K56" s="748"/>
      <c r="L56" s="748"/>
      <c r="M56" s="748"/>
    </row>
    <row r="57" spans="1:13">
      <c r="A57" s="247"/>
      <c r="B57" s="247"/>
      <c r="C57" s="247"/>
      <c r="D57" s="247"/>
      <c r="E57" s="226"/>
      <c r="F57" s="183" t="s">
        <v>120</v>
      </c>
      <c r="G57" s="183" t="s">
        <v>261</v>
      </c>
      <c r="H57" s="228"/>
      <c r="I57" s="228"/>
      <c r="K57" s="219"/>
      <c r="L57" s="219" t="s">
        <v>219</v>
      </c>
    </row>
    <row r="58" spans="1:13">
      <c r="A58" s="247"/>
      <c r="B58" s="247"/>
      <c r="C58" s="247"/>
      <c r="D58" s="247"/>
      <c r="E58" s="226" t="s">
        <v>2</v>
      </c>
      <c r="F58" s="24" t="s">
        <v>257</v>
      </c>
      <c r="G58" s="152" t="s">
        <v>260</v>
      </c>
      <c r="H58" s="148">
        <f>ROUNDUP((('UK-T-Plinths'!G57)*USD_per_GBP),-1)</f>
        <v>960</v>
      </c>
      <c r="I58" s="148">
        <v>1430</v>
      </c>
      <c r="J58" s="148">
        <f>ROUNDUP((('UK-T-Plinths'!I57)*USD_per_GBP),-1)</f>
        <v>1170</v>
      </c>
      <c r="K58" s="542"/>
      <c r="L58" s="542"/>
      <c r="M58" s="542"/>
    </row>
    <row r="59" spans="1:13">
      <c r="A59" s="247"/>
      <c r="B59" s="247"/>
      <c r="C59" s="247"/>
      <c r="D59" s="247"/>
      <c r="E59" s="226" t="s">
        <v>4</v>
      </c>
      <c r="F59" s="24" t="s">
        <v>258</v>
      </c>
      <c r="G59" s="261" t="s">
        <v>232</v>
      </c>
      <c r="H59" s="148">
        <f>ROUNDUP((('UK-T-Plinths'!G58)*USD_per_GBP),-1)</f>
        <v>1070</v>
      </c>
      <c r="I59" s="148">
        <v>1560</v>
      </c>
      <c r="J59" s="148">
        <f>ROUNDUP((('UK-T-Plinths'!I58)*USD_per_GBP),-1)</f>
        <v>1270</v>
      </c>
      <c r="K59" s="542"/>
      <c r="L59" s="542"/>
      <c r="M59" s="542"/>
    </row>
    <row r="60" spans="1:13">
      <c r="A60" s="247"/>
      <c r="B60" s="247"/>
      <c r="C60" s="247"/>
      <c r="D60" s="247"/>
      <c r="E60" s="226"/>
      <c r="F60" s="226"/>
      <c r="G60" s="249"/>
      <c r="H60" s="249"/>
      <c r="I60" s="247"/>
    </row>
    <row r="61" spans="1:13">
      <c r="A61" s="247"/>
      <c r="B61" s="247"/>
      <c r="C61" s="247"/>
      <c r="D61" s="247"/>
      <c r="E61" s="226"/>
      <c r="F61" s="24"/>
      <c r="G61" s="151"/>
      <c r="H61" s="249"/>
      <c r="I61" s="247"/>
    </row>
    <row r="62" spans="1:13">
      <c r="A62" s="247"/>
      <c r="B62" s="247"/>
      <c r="C62" s="247"/>
      <c r="D62" s="247"/>
      <c r="E62" s="193" t="s">
        <v>284</v>
      </c>
      <c r="F62" s="245"/>
      <c r="G62" s="245"/>
      <c r="H62" s="245"/>
      <c r="I62" s="245"/>
    </row>
    <row r="63" spans="1:13">
      <c r="A63" s="247"/>
      <c r="B63" s="247"/>
      <c r="C63" s="247"/>
      <c r="D63" s="247"/>
      <c r="E63" s="129"/>
      <c r="F63" s="131"/>
      <c r="G63" s="131"/>
      <c r="H63" s="131"/>
      <c r="I63" s="131"/>
    </row>
    <row r="64" spans="1:13">
      <c r="A64" s="247"/>
      <c r="B64" s="247"/>
      <c r="C64" s="247"/>
      <c r="D64" s="247"/>
      <c r="E64" s="247"/>
      <c r="F64" s="228"/>
      <c r="G64" s="247"/>
      <c r="H64" s="247"/>
      <c r="I64" s="247"/>
    </row>
    <row r="65" spans="1:10">
      <c r="A65" s="247"/>
      <c r="B65" s="247"/>
      <c r="C65" s="247"/>
      <c r="D65" s="247"/>
      <c r="E65" s="246" t="s">
        <v>14</v>
      </c>
      <c r="F65" s="246"/>
      <c r="G65" s="246"/>
      <c r="H65" s="252"/>
      <c r="I65" s="259"/>
      <c r="J65" s="184">
        <f>ROUNDUP((('UK-T-Plinths'!J64)*USD_per_GBP),-1)</f>
        <v>370</v>
      </c>
    </row>
    <row r="66" spans="1:10">
      <c r="A66" s="247"/>
      <c r="B66" s="247"/>
      <c r="C66" s="247"/>
      <c r="D66" s="247"/>
      <c r="E66" s="129"/>
      <c r="F66" s="129"/>
      <c r="G66" s="129"/>
      <c r="H66" s="129"/>
      <c r="I66" s="129"/>
    </row>
    <row r="67" spans="1:10">
      <c r="A67" s="247"/>
      <c r="B67" s="247"/>
      <c r="C67" s="247"/>
      <c r="D67" s="247"/>
      <c r="E67" s="129"/>
      <c r="F67" s="248"/>
      <c r="G67" s="248"/>
      <c r="H67" s="248"/>
      <c r="I67" s="248"/>
    </row>
    <row r="68" spans="1:10">
      <c r="A68" s="247"/>
      <c r="B68" s="247"/>
      <c r="C68" s="247"/>
      <c r="D68" s="247"/>
      <c r="E68"/>
      <c r="F68"/>
      <c r="G68"/>
      <c r="H68"/>
      <c r="I68"/>
    </row>
    <row r="69" spans="1:10">
      <c r="A69" s="247"/>
      <c r="B69" s="247"/>
      <c r="C69" s="247"/>
      <c r="D69" s="247"/>
      <c r="E69"/>
      <c r="F69"/>
      <c r="G69"/>
      <c r="H69"/>
      <c r="I69"/>
    </row>
    <row r="70" spans="1:10">
      <c r="A70" s="247"/>
      <c r="B70" s="247"/>
      <c r="C70" s="247"/>
      <c r="D70" s="247"/>
      <c r="E70"/>
      <c r="F70"/>
      <c r="G70"/>
      <c r="H70"/>
      <c r="I70"/>
    </row>
  </sheetData>
  <mergeCells count="11">
    <mergeCell ref="B55:C55"/>
    <mergeCell ref="B56:C56"/>
    <mergeCell ref="F56:G56"/>
    <mergeCell ref="I56:M56"/>
    <mergeCell ref="A1:M1"/>
    <mergeCell ref="F4:G4"/>
    <mergeCell ref="I4:M4"/>
    <mergeCell ref="F21:G21"/>
    <mergeCell ref="I21:M21"/>
    <mergeCell ref="F38:G38"/>
    <mergeCell ref="I38:M38"/>
  </mergeCells>
  <printOptions horizontalCentered="1"/>
  <pageMargins left="0.67" right="0.67" top="0.79000000000000015" bottom="0.79000000000000015" header="0.39000000000000007" footer="0.39000000000000007"/>
  <pageSetup paperSize="9" scale="38" fitToHeight="5" orientation="portrait" r:id="rId1"/>
  <headerFooter alignWithMargins="0">
    <oddHeader xml:space="preserve">&amp;L&amp;"Calibri (Body),Regular"&amp;16Tom Faulkner UAE Trade Price List - 2022
&amp;R&amp;"Calibri (Body),Regular"&amp;16Plinths
</oddHeader>
    <oddFooter>&amp;L&amp;"Calibri (Body),Regular"&amp;16Prices do not include delivery, installation and local taxes. &amp;R&amp;"Calibri (Body),Regular"&amp;16&amp;P</oddFooter>
  </headerFooter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4C4C3-1526-4BE3-AFF5-0C6DD71681A8}">
  <sheetPr codeName="Sheet45">
    <tabColor rgb="FFC00000"/>
  </sheetPr>
  <dimension ref="A1:M70"/>
  <sheetViews>
    <sheetView showGridLines="0" view="pageLayout" zoomScale="40" zoomScaleNormal="57" zoomScalePageLayoutView="40" workbookViewId="0">
      <selection activeCell="H6" sqref="H6"/>
    </sheetView>
  </sheetViews>
  <sheetFormatPr defaultColWidth="11" defaultRowHeight="26.25"/>
  <cols>
    <col min="1" max="1" width="6" style="14" customWidth="1"/>
    <col min="2" max="2" width="14" style="14" customWidth="1"/>
    <col min="3" max="3" width="22.125" style="14" customWidth="1"/>
    <col min="4" max="4" width="12.5" style="14" customWidth="1"/>
    <col min="5" max="5" width="13.125" style="14" customWidth="1"/>
    <col min="6" max="6" width="25.125" style="14" customWidth="1"/>
    <col min="7" max="7" width="20" style="19" customWidth="1"/>
    <col min="8" max="8" width="35.125" style="14" customWidth="1"/>
    <col min="9" max="9" width="24.125" style="14" hidden="1" customWidth="1"/>
    <col min="10" max="10" width="25.625" style="14" customWidth="1"/>
    <col min="11" max="11" width="17.125" style="14" customWidth="1"/>
    <col min="12" max="12" width="7.125" style="14" customWidth="1"/>
    <col min="13" max="13" width="6.625" style="14" customWidth="1"/>
    <col min="14" max="14" width="0" style="14" hidden="1" customWidth="1"/>
    <col min="15" max="16384" width="11" style="14"/>
  </cols>
  <sheetData>
    <row r="1" spans="1:13" ht="36">
      <c r="A1" s="696" t="s">
        <v>202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  <c r="L1" s="696"/>
      <c r="M1" s="696"/>
    </row>
    <row r="2" spans="1:13">
      <c r="A2" s="19"/>
      <c r="B2" s="19" t="s">
        <v>23</v>
      </c>
      <c r="C2" s="19"/>
      <c r="D2" s="19"/>
      <c r="E2" s="19"/>
      <c r="F2" s="19"/>
      <c r="H2" s="19"/>
      <c r="I2" s="19"/>
      <c r="J2" s="19"/>
      <c r="K2" s="19"/>
    </row>
    <row r="3" spans="1:13" ht="49.35" customHeight="1">
      <c r="A3" s="39"/>
      <c r="B3" s="25" t="s">
        <v>7</v>
      </c>
      <c r="C3" s="50"/>
      <c r="D3" s="50"/>
      <c r="E3" s="41"/>
      <c r="F3" s="41"/>
      <c r="G3" s="42"/>
      <c r="H3" s="41"/>
      <c r="I3" s="41"/>
      <c r="J3" s="41"/>
      <c r="K3" s="41"/>
      <c r="L3" s="41"/>
      <c r="M3" s="41"/>
    </row>
    <row r="4" spans="1:13" s="37" customFormat="1" ht="26.1" customHeight="1">
      <c r="A4" s="32"/>
      <c r="B4" s="32" t="s">
        <v>8</v>
      </c>
      <c r="C4" s="32"/>
      <c r="D4" s="32"/>
      <c r="E4" s="33" t="s">
        <v>0</v>
      </c>
      <c r="F4" s="711" t="s">
        <v>79</v>
      </c>
      <c r="G4" s="712"/>
      <c r="H4" s="34" t="s">
        <v>323</v>
      </c>
      <c r="I4" s="749"/>
      <c r="J4" s="750"/>
      <c r="K4" s="750"/>
      <c r="L4" s="750"/>
      <c r="M4" s="750"/>
    </row>
    <row r="5" spans="1:13">
      <c r="E5" s="16"/>
      <c r="F5" s="183" t="s">
        <v>120</v>
      </c>
      <c r="G5" s="395" t="s">
        <v>131</v>
      </c>
      <c r="H5" s="16"/>
      <c r="I5" s="16"/>
      <c r="J5" s="16"/>
      <c r="K5" s="16"/>
    </row>
    <row r="6" spans="1:13">
      <c r="E6" s="16" t="s">
        <v>2</v>
      </c>
      <c r="F6" s="24" t="s">
        <v>229</v>
      </c>
      <c r="G6" s="152" t="s">
        <v>231</v>
      </c>
      <c r="H6" s="148">
        <v>2860</v>
      </c>
      <c r="I6" s="45"/>
      <c r="J6" s="45"/>
      <c r="K6" s="47"/>
    </row>
    <row r="7" spans="1:13">
      <c r="E7" s="16" t="s">
        <v>4</v>
      </c>
      <c r="F7" s="24" t="s">
        <v>230</v>
      </c>
      <c r="G7" s="152" t="s">
        <v>232</v>
      </c>
      <c r="H7" s="148">
        <v>3000</v>
      </c>
      <c r="I7" s="45"/>
      <c r="J7" s="45"/>
      <c r="K7" s="47"/>
    </row>
    <row r="8" spans="1:13">
      <c r="E8" s="16"/>
      <c r="F8" s="16"/>
      <c r="G8" s="16"/>
      <c r="H8" s="45"/>
      <c r="I8" s="45"/>
      <c r="J8" s="45"/>
      <c r="K8" s="47"/>
    </row>
    <row r="9" spans="1:13">
      <c r="E9" s="16"/>
      <c r="F9" s="16"/>
    </row>
    <row r="10" spans="1:13">
      <c r="G10" s="16"/>
      <c r="H10" s="20"/>
      <c r="I10" s="20"/>
      <c r="J10" s="44"/>
      <c r="K10" s="44"/>
    </row>
    <row r="11" spans="1:13">
      <c r="E11" s="193" t="s">
        <v>284</v>
      </c>
      <c r="F11" s="21"/>
    </row>
    <row r="12" spans="1:13">
      <c r="E12" s="132"/>
      <c r="F12" s="132"/>
    </row>
    <row r="14" spans="1:13">
      <c r="E14" s="82" t="s">
        <v>128</v>
      </c>
      <c r="F14" s="82"/>
      <c r="G14" s="164"/>
      <c r="H14" s="79"/>
      <c r="I14" s="184"/>
      <c r="J14" s="184">
        <v>810</v>
      </c>
    </row>
    <row r="15" spans="1:13">
      <c r="E15" s="132"/>
      <c r="F15" s="132"/>
      <c r="J15" s="45"/>
    </row>
    <row r="16" spans="1:13">
      <c r="J16" s="45"/>
    </row>
    <row r="17" spans="1:13">
      <c r="E17" s="24"/>
      <c r="F17" s="24"/>
      <c r="I17" s="148"/>
      <c r="J17" s="148"/>
    </row>
    <row r="18" spans="1:13">
      <c r="G18" s="14"/>
    </row>
    <row r="19" spans="1:13">
      <c r="E19" s="24"/>
      <c r="F19" s="24"/>
      <c r="J19" s="45"/>
    </row>
    <row r="20" spans="1:13" ht="49.35" customHeight="1">
      <c r="A20" s="39"/>
      <c r="B20" s="25" t="s">
        <v>34</v>
      </c>
      <c r="C20" s="50"/>
      <c r="D20" s="50"/>
      <c r="E20" s="41"/>
      <c r="F20" s="41"/>
      <c r="G20" s="42"/>
      <c r="H20" s="41"/>
      <c r="I20" s="41"/>
      <c r="J20" s="41"/>
      <c r="K20" s="41"/>
      <c r="L20" s="41"/>
    </row>
    <row r="21" spans="1:13" s="37" customFormat="1" ht="26.1" customHeight="1">
      <c r="A21" s="32"/>
      <c r="B21" s="32" t="s">
        <v>8</v>
      </c>
      <c r="C21" s="32"/>
      <c r="D21" s="32"/>
      <c r="E21" s="211"/>
      <c r="F21" s="711" t="s">
        <v>79</v>
      </c>
      <c r="G21" s="712"/>
      <c r="H21" s="34" t="s">
        <v>323</v>
      </c>
      <c r="I21" s="749" t="s">
        <v>82</v>
      </c>
      <c r="J21" s="750"/>
      <c r="K21" s="750"/>
      <c r="L21" s="750"/>
      <c r="M21" s="750"/>
    </row>
    <row r="22" spans="1:13">
      <c r="E22" s="16"/>
      <c r="F22" s="191" t="s">
        <v>198</v>
      </c>
      <c r="G22" s="191" t="s">
        <v>204</v>
      </c>
      <c r="H22" s="16"/>
      <c r="I22" s="16"/>
      <c r="J22" s="59"/>
      <c r="K22" s="59"/>
    </row>
    <row r="23" spans="1:13">
      <c r="E23" s="16"/>
      <c r="F23" s="24" t="s">
        <v>199</v>
      </c>
      <c r="G23" s="154" t="s">
        <v>203</v>
      </c>
      <c r="H23" s="148">
        <v>1230</v>
      </c>
      <c r="I23" s="753">
        <v>1470</v>
      </c>
      <c r="J23" s="753"/>
      <c r="K23" s="753"/>
      <c r="L23" s="753"/>
      <c r="M23" s="753"/>
    </row>
    <row r="24" spans="1:13">
      <c r="E24" s="16"/>
      <c r="F24" s="16"/>
      <c r="G24" s="16"/>
      <c r="H24" s="45"/>
      <c r="I24" s="45"/>
      <c r="J24" s="18"/>
      <c r="K24" s="23"/>
    </row>
    <row r="25" spans="1:13">
      <c r="E25" s="16"/>
      <c r="F25" s="16"/>
      <c r="G25" s="16"/>
      <c r="H25" s="45"/>
      <c r="I25" s="45"/>
      <c r="J25" s="18"/>
      <c r="K25" s="23"/>
    </row>
    <row r="26" spans="1:13">
      <c r="E26" s="16"/>
      <c r="F26" s="16"/>
      <c r="G26" s="16"/>
      <c r="H26" s="45"/>
      <c r="I26" s="45"/>
      <c r="J26" s="18"/>
      <c r="K26" s="23"/>
    </row>
    <row r="27" spans="1:13">
      <c r="E27" s="16"/>
      <c r="F27" s="16"/>
      <c r="J27" s="44"/>
      <c r="K27" s="23"/>
    </row>
    <row r="28" spans="1:13">
      <c r="E28" s="193" t="s">
        <v>285</v>
      </c>
      <c r="F28" s="21"/>
      <c r="K28" s="23"/>
    </row>
    <row r="29" spans="1:13">
      <c r="E29" s="129"/>
      <c r="F29" s="131"/>
      <c r="K29" s="23"/>
    </row>
    <row r="30" spans="1:13">
      <c r="K30" s="23"/>
    </row>
    <row r="31" spans="1:13">
      <c r="E31" s="82" t="s">
        <v>14</v>
      </c>
      <c r="F31" s="82"/>
      <c r="G31" s="164"/>
      <c r="H31" s="79"/>
      <c r="I31" s="184"/>
      <c r="J31" s="184">
        <v>380</v>
      </c>
      <c r="K31" s="23"/>
    </row>
    <row r="32" spans="1:13">
      <c r="E32" s="129"/>
      <c r="F32" s="129"/>
      <c r="J32" s="45"/>
      <c r="K32" s="23"/>
    </row>
    <row r="33" spans="1:13">
      <c r="E33" s="129"/>
      <c r="F33" s="130"/>
      <c r="J33" s="45"/>
      <c r="K33" s="23"/>
    </row>
    <row r="34" spans="1:13">
      <c r="J34" s="45"/>
      <c r="K34" s="23"/>
    </row>
    <row r="35" spans="1:13">
      <c r="E35" s="24"/>
      <c r="F35" s="24"/>
      <c r="J35" s="45"/>
      <c r="K35" s="23"/>
    </row>
    <row r="36" spans="1:13">
      <c r="E36" s="23"/>
      <c r="F36" s="23"/>
    </row>
    <row r="37" spans="1:13" ht="49.35" customHeight="1">
      <c r="A37" s="39"/>
      <c r="B37" s="25" t="s">
        <v>35</v>
      </c>
      <c r="C37" s="50"/>
      <c r="D37" s="50"/>
      <c r="E37" s="41"/>
      <c r="F37" s="41"/>
      <c r="G37" s="42"/>
      <c r="H37" s="41"/>
      <c r="I37" s="41"/>
      <c r="J37" s="41"/>
      <c r="K37" s="41"/>
      <c r="L37" s="41"/>
    </row>
    <row r="38" spans="1:13" s="37" customFormat="1" ht="26.1" customHeight="1">
      <c r="A38" s="32"/>
      <c r="B38" s="32" t="s">
        <v>8</v>
      </c>
      <c r="C38" s="32"/>
      <c r="D38" s="32"/>
      <c r="E38" s="211"/>
      <c r="F38" s="711" t="s">
        <v>79</v>
      </c>
      <c r="G38" s="712"/>
      <c r="H38" s="34" t="s">
        <v>323</v>
      </c>
      <c r="I38" s="700" t="s">
        <v>82</v>
      </c>
      <c r="J38" s="701"/>
      <c r="K38" s="701"/>
      <c r="L38" s="701"/>
      <c r="M38" s="701"/>
    </row>
    <row r="39" spans="1:13">
      <c r="E39" s="16"/>
      <c r="F39" s="191" t="s">
        <v>198</v>
      </c>
      <c r="G39" s="52" t="s">
        <v>204</v>
      </c>
      <c r="H39" s="16"/>
      <c r="I39" s="16"/>
      <c r="J39" s="46"/>
      <c r="K39" s="46"/>
    </row>
    <row r="40" spans="1:13">
      <c r="E40" s="16"/>
      <c r="F40" s="24" t="s">
        <v>199</v>
      </c>
      <c r="G40" s="154" t="s">
        <v>203</v>
      </c>
      <c r="H40" s="148">
        <v>1230</v>
      </c>
      <c r="I40" s="753">
        <v>1470</v>
      </c>
      <c r="J40" s="753"/>
      <c r="K40" s="753"/>
      <c r="L40" s="753"/>
      <c r="M40" s="753"/>
    </row>
    <row r="41" spans="1:13">
      <c r="E41" s="16"/>
      <c r="F41" s="16"/>
      <c r="G41" s="16"/>
      <c r="H41" s="45"/>
      <c r="I41" s="45"/>
    </row>
    <row r="42" spans="1:13">
      <c r="E42" s="16"/>
      <c r="F42" s="16"/>
      <c r="G42" s="16"/>
      <c r="H42" s="45"/>
      <c r="I42" s="45"/>
    </row>
    <row r="43" spans="1:13">
      <c r="E43" s="16"/>
      <c r="F43" s="16"/>
      <c r="G43" s="16"/>
      <c r="H43" s="45"/>
      <c r="I43" s="45"/>
    </row>
    <row r="44" spans="1:13">
      <c r="E44" s="16"/>
      <c r="F44" s="16"/>
    </row>
    <row r="45" spans="1:13">
      <c r="E45" s="193" t="s">
        <v>285</v>
      </c>
      <c r="F45" s="21"/>
    </row>
    <row r="46" spans="1:13">
      <c r="E46" s="129"/>
      <c r="F46" s="131"/>
    </row>
    <row r="48" spans="1:13">
      <c r="E48" s="82" t="s">
        <v>14</v>
      </c>
      <c r="F48" s="82"/>
      <c r="G48" s="164"/>
      <c r="H48" s="79"/>
      <c r="I48" s="184"/>
      <c r="J48" s="184">
        <v>380</v>
      </c>
    </row>
    <row r="49" spans="1:13">
      <c r="E49" s="129"/>
      <c r="F49" s="129"/>
    </row>
    <row r="50" spans="1:13">
      <c r="E50" s="129"/>
      <c r="F50" s="130"/>
    </row>
    <row r="52" spans="1:13">
      <c r="E52" s="24"/>
      <c r="F52" s="24"/>
      <c r="I52" s="148"/>
      <c r="J52" s="148"/>
    </row>
    <row r="53" spans="1:13">
      <c r="E53" s="24"/>
      <c r="F53" s="24"/>
      <c r="I53" s="148"/>
    </row>
    <row r="55" spans="1:13" ht="43.35" customHeight="1">
      <c r="A55" s="238"/>
      <c r="B55" s="740" t="s">
        <v>36</v>
      </c>
      <c r="C55" s="740"/>
      <c r="D55" s="239"/>
      <c r="E55" s="236"/>
      <c r="F55" s="237"/>
      <c r="G55" s="238"/>
      <c r="H55" s="238"/>
      <c r="I55" s="236"/>
      <c r="J55" s="236"/>
      <c r="K55" s="236"/>
      <c r="L55" s="236"/>
    </row>
    <row r="56" spans="1:13" ht="27" customHeight="1">
      <c r="A56" s="244"/>
      <c r="B56" s="741" t="s">
        <v>8</v>
      </c>
      <c r="C56" s="741"/>
      <c r="D56" s="244"/>
      <c r="E56" s="240" t="s">
        <v>0</v>
      </c>
      <c r="F56" s="751" t="s">
        <v>79</v>
      </c>
      <c r="G56" s="752"/>
      <c r="H56" s="250" t="s">
        <v>323</v>
      </c>
      <c r="I56" s="747" t="s">
        <v>302</v>
      </c>
      <c r="J56" s="748"/>
      <c r="K56" s="748"/>
      <c r="L56" s="748"/>
      <c r="M56" s="748"/>
    </row>
    <row r="57" spans="1:13">
      <c r="A57" s="247"/>
      <c r="B57" s="247"/>
      <c r="C57" s="247"/>
      <c r="D57" s="247"/>
      <c r="E57" s="226"/>
      <c r="F57" s="183" t="s">
        <v>120</v>
      </c>
      <c r="G57" s="183" t="s">
        <v>261</v>
      </c>
      <c r="H57" s="228"/>
      <c r="I57" s="228"/>
      <c r="K57" s="219"/>
      <c r="L57" s="219" t="s">
        <v>219</v>
      </c>
    </row>
    <row r="58" spans="1:13">
      <c r="A58" s="247"/>
      <c r="B58" s="247"/>
      <c r="C58" s="247"/>
      <c r="D58" s="247"/>
      <c r="E58" s="226" t="s">
        <v>2</v>
      </c>
      <c r="F58" s="24" t="s">
        <v>257</v>
      </c>
      <c r="G58" s="152" t="s">
        <v>260</v>
      </c>
      <c r="H58" s="216">
        <v>1110</v>
      </c>
      <c r="I58" s="746">
        <v>1340</v>
      </c>
      <c r="J58" s="746"/>
      <c r="K58" s="746"/>
      <c r="L58" s="746"/>
      <c r="M58" s="746"/>
    </row>
    <row r="59" spans="1:13">
      <c r="A59" s="247"/>
      <c r="B59" s="247"/>
      <c r="C59" s="247"/>
      <c r="D59" s="247"/>
      <c r="E59" s="226" t="s">
        <v>4</v>
      </c>
      <c r="F59" s="24" t="s">
        <v>258</v>
      </c>
      <c r="G59" s="261" t="s">
        <v>232</v>
      </c>
      <c r="H59" s="216">
        <v>1230</v>
      </c>
      <c r="I59" s="746">
        <v>1470</v>
      </c>
      <c r="J59" s="746"/>
      <c r="K59" s="746"/>
      <c r="L59" s="746"/>
      <c r="M59" s="746"/>
    </row>
    <row r="60" spans="1:13">
      <c r="A60" s="247"/>
      <c r="B60" s="247"/>
      <c r="C60" s="247"/>
      <c r="D60" s="247"/>
      <c r="E60" s="226"/>
      <c r="F60" s="226"/>
      <c r="G60" s="249"/>
      <c r="H60" s="249"/>
      <c r="I60" s="247"/>
    </row>
    <row r="61" spans="1:13">
      <c r="A61" s="247"/>
      <c r="B61" s="247"/>
      <c r="C61" s="247"/>
      <c r="D61" s="247"/>
      <c r="E61" s="226"/>
      <c r="F61" s="24"/>
      <c r="G61" s="151"/>
      <c r="H61" s="249"/>
      <c r="I61" s="247"/>
    </row>
    <row r="62" spans="1:13">
      <c r="A62" s="247"/>
      <c r="B62" s="247"/>
      <c r="C62" s="247"/>
      <c r="D62" s="247"/>
      <c r="E62" s="193" t="s">
        <v>284</v>
      </c>
      <c r="F62" s="245"/>
      <c r="G62" s="245"/>
      <c r="H62" s="245"/>
      <c r="I62" s="245"/>
    </row>
    <row r="63" spans="1:13">
      <c r="A63" s="247"/>
      <c r="B63" s="247"/>
      <c r="C63" s="247"/>
      <c r="D63" s="247"/>
      <c r="E63" s="129"/>
      <c r="F63" s="131"/>
      <c r="G63" s="131"/>
      <c r="H63" s="131"/>
      <c r="I63" s="131"/>
    </row>
    <row r="64" spans="1:13">
      <c r="A64" s="247"/>
      <c r="B64" s="247"/>
      <c r="C64" s="247"/>
      <c r="D64" s="247"/>
      <c r="E64" s="247"/>
      <c r="F64" s="228"/>
      <c r="G64" s="247"/>
      <c r="H64" s="247"/>
      <c r="I64" s="247"/>
    </row>
    <row r="65" spans="1:10">
      <c r="A65" s="247"/>
      <c r="B65" s="247"/>
      <c r="C65" s="247"/>
      <c r="D65" s="247"/>
      <c r="E65" s="246" t="s">
        <v>14</v>
      </c>
      <c r="F65" s="246"/>
      <c r="G65" s="246"/>
      <c r="H65" s="252"/>
      <c r="I65" s="259"/>
      <c r="J65" s="184">
        <v>380</v>
      </c>
    </row>
    <row r="66" spans="1:10">
      <c r="A66" s="247"/>
      <c r="B66" s="247"/>
      <c r="C66" s="247"/>
      <c r="D66" s="247"/>
      <c r="E66" s="129"/>
      <c r="F66" s="129"/>
      <c r="G66" s="129"/>
      <c r="H66" s="129"/>
      <c r="I66" s="129"/>
    </row>
    <row r="67" spans="1:10">
      <c r="A67" s="247"/>
      <c r="B67" s="247"/>
      <c r="C67" s="247"/>
      <c r="D67" s="247"/>
      <c r="E67" s="129"/>
      <c r="F67" s="248"/>
      <c r="G67" s="248"/>
      <c r="H67" s="248"/>
      <c r="I67" s="248"/>
    </row>
    <row r="68" spans="1:10">
      <c r="A68" s="247"/>
      <c r="B68" s="247"/>
      <c r="C68" s="247"/>
      <c r="D68" s="247"/>
      <c r="E68"/>
      <c r="F68"/>
      <c r="G68"/>
      <c r="H68"/>
      <c r="I68"/>
    </row>
    <row r="69" spans="1:10">
      <c r="A69" s="247"/>
      <c r="B69" s="247"/>
      <c r="C69" s="247"/>
      <c r="D69" s="247"/>
      <c r="E69"/>
      <c r="F69"/>
      <c r="G69"/>
      <c r="H69"/>
      <c r="I69"/>
    </row>
    <row r="70" spans="1:10">
      <c r="A70" s="247"/>
      <c r="B70" s="247"/>
      <c r="C70" s="247"/>
      <c r="D70" s="247"/>
      <c r="E70"/>
      <c r="F70"/>
      <c r="G70"/>
      <c r="H70"/>
      <c r="I70"/>
    </row>
  </sheetData>
  <mergeCells count="15">
    <mergeCell ref="I58:M58"/>
    <mergeCell ref="I59:M59"/>
    <mergeCell ref="I56:M56"/>
    <mergeCell ref="I38:M38"/>
    <mergeCell ref="I21:M21"/>
    <mergeCell ref="I23:M23"/>
    <mergeCell ref="I40:M40"/>
    <mergeCell ref="A1:M1"/>
    <mergeCell ref="F38:G38"/>
    <mergeCell ref="B55:C55"/>
    <mergeCell ref="F56:G56"/>
    <mergeCell ref="B56:C56"/>
    <mergeCell ref="I4:M4"/>
    <mergeCell ref="F4:G4"/>
    <mergeCell ref="F21:G21"/>
  </mergeCells>
  <printOptions horizontalCentered="1"/>
  <pageMargins left="0.67" right="0.67" top="0.79000000000000015" bottom="0.79000000000000015" header="0.39000000000000007" footer="0.39000000000000007"/>
  <pageSetup paperSize="9" scale="38" fitToHeight="5" orientation="portrait" r:id="rId1"/>
  <headerFooter alignWithMargins="0">
    <oddHeader xml:space="preserve">&amp;L&amp;"Calibri (Body),Regular"&amp;16Tom Faulkner Canada  Net Trade Price List - 2022&amp;R&amp;"Calibri (Body),Regular"&amp;16Plinths
</oddHeader>
    <oddFooter>&amp;L&amp;"Calibri (Body),Regular"&amp;16Kerbside delivery (excluding taxes, duty and insurance) is 20% of the total order value. White Glove is an extra 5% of total order value. &amp;R&amp;"Calibri (Body),Regular"&amp;16&amp;P</oddFoot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B72E7-A214-4AC5-9640-87A002383E20}">
  <sheetPr codeName="Sheet47">
    <tabColor rgb="FF00B0F0"/>
  </sheetPr>
  <dimension ref="A1:K270"/>
  <sheetViews>
    <sheetView showGridLines="0" view="pageLayout" topLeftCell="A211" zoomScale="46" zoomScaleNormal="50" zoomScaleSheetLayoutView="50" zoomScalePageLayoutView="46" workbookViewId="0">
      <selection activeCell="G140" sqref="G140"/>
    </sheetView>
  </sheetViews>
  <sheetFormatPr defaultColWidth="11" defaultRowHeight="15.75"/>
  <cols>
    <col min="1" max="1" width="3.125" customWidth="1"/>
    <col min="2" max="2" width="18.625" style="264" customWidth="1"/>
    <col min="3" max="3" width="20.5" customWidth="1"/>
    <col min="4" max="4" width="24.625" style="98" bestFit="1" customWidth="1"/>
    <col min="5" max="5" width="26.5" style="98" customWidth="1"/>
    <col min="6" max="6" width="26.125" customWidth="1"/>
    <col min="7" max="7" width="24.125" style="9" customWidth="1"/>
    <col min="8" max="8" width="23.625" style="98" customWidth="1"/>
    <col min="9" max="9" width="23.5" style="98" customWidth="1"/>
    <col min="10" max="10" width="21" customWidth="1"/>
    <col min="11" max="11" width="11" customWidth="1"/>
  </cols>
  <sheetData>
    <row r="1" spans="1:10" ht="36">
      <c r="A1" s="696" t="s">
        <v>121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B2" s="11"/>
      <c r="C2" s="11"/>
      <c r="D2" s="11"/>
      <c r="E2" s="11"/>
      <c r="F2" s="11"/>
      <c r="G2" s="11"/>
      <c r="H2" s="11"/>
      <c r="I2" s="11"/>
    </row>
    <row r="3" spans="1:10" ht="37.5">
      <c r="A3" s="2"/>
      <c r="B3" s="25" t="s">
        <v>42</v>
      </c>
      <c r="C3" s="4"/>
      <c r="D3" s="262"/>
      <c r="E3" s="262"/>
      <c r="F3" s="262"/>
      <c r="G3" s="71"/>
      <c r="H3" s="262"/>
      <c r="I3" s="262"/>
      <c r="J3" s="262"/>
    </row>
    <row r="4" spans="1:10" s="67" customFormat="1" ht="26.25">
      <c r="A4" s="125"/>
      <c r="B4" s="265"/>
      <c r="C4" s="36"/>
      <c r="D4" s="33" t="s">
        <v>361</v>
      </c>
      <c r="E4" s="33" t="s">
        <v>362</v>
      </c>
      <c r="F4" s="33" t="s">
        <v>363</v>
      </c>
      <c r="G4" s="33" t="s">
        <v>371</v>
      </c>
      <c r="H4" s="33" t="s">
        <v>103</v>
      </c>
      <c r="I4" s="123" t="s">
        <v>270</v>
      </c>
      <c r="J4" s="123" t="s">
        <v>311</v>
      </c>
    </row>
    <row r="5" spans="1:10" ht="28.35" customHeight="1">
      <c r="A5" s="14"/>
      <c r="B5" s="15"/>
      <c r="C5" s="14"/>
      <c r="D5" s="19" t="s">
        <v>369</v>
      </c>
      <c r="E5" s="16" t="s">
        <v>365</v>
      </c>
      <c r="F5" s="16" t="s">
        <v>368</v>
      </c>
      <c r="G5" s="67" t="s">
        <v>368</v>
      </c>
      <c r="H5" s="398">
        <f>ROUNDUP((('Exchange rate'!Eur_per_GBP*('UK-R-Seating'!H5/(1+'Exchange rate'!UK_vat_rate))*1.25*0.9165)+1)/10,0)*10</f>
        <v>2240</v>
      </c>
      <c r="I5" s="398">
        <f>ROUNDUP((('Exchange rate'!Eur_per_GBP*('UK-R-Seating'!I5/(1+'Exchange rate'!UK_vat_rate))*1.25*0.9165)+1)/10,0)*10</f>
        <v>3000</v>
      </c>
      <c r="J5" s="398">
        <f>ROUNDUP((('Exchange rate'!Eur_per_GBP*('UK-R-Seating'!J5/(1+'Exchange rate'!UK_vat_rate))*1.25*0.9165)+1)/10,0)*10</f>
        <v>3330</v>
      </c>
    </row>
    <row r="6" spans="1:10" s="5" customFormat="1" ht="28.35" customHeight="1">
      <c r="A6" s="22"/>
      <c r="B6" s="194"/>
      <c r="C6" s="22"/>
      <c r="D6" s="22"/>
      <c r="E6" s="24"/>
      <c r="F6" s="24"/>
      <c r="G6" s="92"/>
      <c r="H6" s="398"/>
      <c r="I6" s="195"/>
    </row>
    <row r="7" spans="1:10" s="5" customFormat="1" ht="28.35" customHeight="1">
      <c r="A7" s="22"/>
      <c r="B7" s="194"/>
      <c r="C7" s="22"/>
      <c r="D7" s="22"/>
      <c r="E7" s="356" t="s">
        <v>308</v>
      </c>
      <c r="F7" s="24"/>
      <c r="G7" s="92"/>
      <c r="H7" s="398"/>
      <c r="I7" s="195"/>
    </row>
    <row r="8" spans="1:10" s="5" customFormat="1" ht="28.35" customHeight="1">
      <c r="A8" s="22"/>
      <c r="B8" s="194"/>
      <c r="C8" s="22"/>
      <c r="D8" s="22"/>
      <c r="E8" s="101" t="s">
        <v>360</v>
      </c>
      <c r="F8" s="24"/>
      <c r="G8" s="92"/>
      <c r="H8" s="398"/>
      <c r="I8" s="195"/>
    </row>
    <row r="9" spans="1:10" s="5" customFormat="1" ht="28.35" customHeight="1">
      <c r="A9" s="22"/>
      <c r="B9" s="194"/>
      <c r="C9" s="22"/>
      <c r="D9" s="22"/>
      <c r="E9" s="101"/>
      <c r="F9" s="24"/>
      <c r="G9" s="92"/>
      <c r="H9" s="398"/>
      <c r="I9" s="195"/>
    </row>
    <row r="10" spans="1:10" s="5" customFormat="1" ht="28.35" customHeight="1">
      <c r="A10" s="22"/>
      <c r="B10" s="194"/>
      <c r="C10" s="22"/>
      <c r="D10" s="22"/>
      <c r="E10" s="396" t="s">
        <v>359</v>
      </c>
      <c r="F10" s="24"/>
      <c r="G10" s="92"/>
      <c r="H10" s="398"/>
      <c r="I10" s="195"/>
    </row>
    <row r="11" spans="1:10" s="5" customFormat="1" ht="28.35" customHeight="1">
      <c r="A11" s="22"/>
      <c r="B11" s="194"/>
      <c r="C11" s="22"/>
      <c r="D11" s="22"/>
      <c r="E11" s="114"/>
      <c r="F11" s="24"/>
      <c r="G11" s="92"/>
      <c r="H11" s="398"/>
      <c r="I11" s="195"/>
    </row>
    <row r="12" spans="1:10" s="5" customFormat="1" ht="28.35" customHeight="1">
      <c r="A12" s="22"/>
      <c r="B12" s="194"/>
      <c r="C12" s="22"/>
      <c r="D12" s="22"/>
      <c r="E12" s="81" t="s">
        <v>194</v>
      </c>
      <c r="F12" s="678"/>
      <c r="G12" s="678"/>
      <c r="H12" s="399">
        <f>ROUNDUP((('Exchange rate'!Eur_per_GBP*('UK-R-Seating'!H12/(1+'Exchange rate'!UK_vat_rate))*1.25*0.9165)+1)/10,0)*10</f>
        <v>340</v>
      </c>
      <c r="I12" s="195"/>
    </row>
    <row r="13" spans="1:10" ht="21.75" customHeight="1">
      <c r="A13" s="14"/>
      <c r="B13" s="15"/>
      <c r="C13" s="14"/>
      <c r="D13" s="19"/>
      <c r="E13" s="24"/>
      <c r="F13" s="24"/>
      <c r="G13" s="92"/>
      <c r="H13" s="157"/>
      <c r="I13" s="19"/>
    </row>
    <row r="14" spans="1:10" ht="21.75" customHeight="1">
      <c r="A14" s="14"/>
      <c r="B14" s="15"/>
      <c r="C14" s="14"/>
      <c r="D14" s="19"/>
      <c r="E14" s="16"/>
      <c r="F14" s="16"/>
      <c r="G14" s="67"/>
      <c r="H14" s="19"/>
      <c r="I14" s="19"/>
    </row>
    <row r="15" spans="1:10" ht="21.75" customHeight="1">
      <c r="A15" s="14"/>
      <c r="B15" s="15"/>
      <c r="C15" s="14"/>
      <c r="D15" s="19"/>
      <c r="E15" s="16"/>
      <c r="F15" s="16"/>
      <c r="G15" s="67"/>
      <c r="H15" s="19"/>
      <c r="I15" s="19"/>
    </row>
    <row r="16" spans="1:10" ht="37.5">
      <c r="A16" s="2"/>
      <c r="B16" s="25" t="s">
        <v>299</v>
      </c>
      <c r="C16" s="4"/>
      <c r="D16" s="262"/>
      <c r="E16" s="262"/>
      <c r="F16" s="262"/>
      <c r="G16" s="71"/>
      <c r="H16" s="262"/>
      <c r="I16" s="262"/>
      <c r="J16" s="262"/>
    </row>
    <row r="17" spans="1:10" s="67" customFormat="1" ht="26.25">
      <c r="A17" s="125"/>
      <c r="B17" s="265"/>
      <c r="C17" s="36"/>
      <c r="D17" s="33" t="s">
        <v>361</v>
      </c>
      <c r="E17" s="33" t="s">
        <v>362</v>
      </c>
      <c r="F17" s="33" t="s">
        <v>363</v>
      </c>
      <c r="G17" s="33" t="s">
        <v>371</v>
      </c>
      <c r="H17" s="33" t="s">
        <v>103</v>
      </c>
      <c r="I17" s="123" t="s">
        <v>270</v>
      </c>
      <c r="J17" s="123" t="s">
        <v>311</v>
      </c>
    </row>
    <row r="18" spans="1:10" ht="28.35" customHeight="1">
      <c r="A18" s="14"/>
      <c r="B18" s="15"/>
      <c r="C18" s="14"/>
      <c r="D18" s="19" t="s">
        <v>364</v>
      </c>
      <c r="E18" s="16" t="s">
        <v>365</v>
      </c>
      <c r="F18" s="16" t="s">
        <v>366</v>
      </c>
      <c r="G18" s="67" t="s">
        <v>367</v>
      </c>
      <c r="H18" s="398">
        <f>ROUNDUP((('Exchange rate'!Eur_per_GBP*('UK-R-Seating'!H18/(1+'Exchange rate'!UK_vat_rate))*1.25*0.9165)+1)/10,0)*10</f>
        <v>2010</v>
      </c>
      <c r="I18" s="398">
        <f>ROUNDUP((('Exchange rate'!Eur_per_GBP*('UK-R-Seating'!I18/(1+'Exchange rate'!UK_vat_rate))*1.25*0.9165)+1)/10,0)*10</f>
        <v>3320</v>
      </c>
      <c r="J18" s="398">
        <f>ROUNDUP((('Exchange rate'!Eur_per_GBP*('UK-R-Seating'!J18/(1+'Exchange rate'!UK_vat_rate))*1.25*0.9165)+1)/10,0)*10</f>
        <v>4160</v>
      </c>
    </row>
    <row r="19" spans="1:10" ht="21.75" customHeight="1">
      <c r="A19" s="14"/>
      <c r="B19" s="15"/>
      <c r="C19" s="14"/>
      <c r="D19" s="19"/>
      <c r="E19" s="16"/>
      <c r="F19" s="16"/>
      <c r="G19" s="67"/>
      <c r="H19" s="398"/>
      <c r="I19" s="19"/>
    </row>
    <row r="20" spans="1:10" s="5" customFormat="1" ht="28.35" customHeight="1">
      <c r="A20" s="22"/>
      <c r="B20" s="194"/>
      <c r="C20" s="22"/>
      <c r="D20" s="22"/>
      <c r="E20" s="356" t="s">
        <v>308</v>
      </c>
      <c r="H20" s="398"/>
      <c r="I20" s="195"/>
    </row>
    <row r="21" spans="1:10" s="5" customFormat="1" ht="28.35" customHeight="1">
      <c r="A21" s="22"/>
      <c r="B21" s="194"/>
      <c r="C21" s="22"/>
      <c r="D21" s="22"/>
      <c r="E21" s="101" t="s">
        <v>370</v>
      </c>
      <c r="F21" s="24"/>
      <c r="G21" s="92"/>
      <c r="H21" s="398"/>
      <c r="I21" s="195"/>
    </row>
    <row r="22" spans="1:10" s="5" customFormat="1" ht="28.35" customHeight="1">
      <c r="A22" s="22"/>
      <c r="B22" s="194"/>
      <c r="C22" s="22"/>
      <c r="D22" s="22"/>
      <c r="E22" s="162"/>
      <c r="F22" s="24"/>
      <c r="G22" s="92"/>
      <c r="H22" s="398"/>
      <c r="I22" s="195"/>
    </row>
    <row r="23" spans="1:10" s="5" customFormat="1" ht="28.35" customHeight="1">
      <c r="A23" s="22"/>
      <c r="B23" s="194"/>
      <c r="C23" s="22"/>
      <c r="D23" s="22"/>
      <c r="E23" s="396" t="s">
        <v>359</v>
      </c>
      <c r="F23" s="24"/>
      <c r="G23" s="92"/>
      <c r="H23" s="398"/>
      <c r="I23" s="195"/>
    </row>
    <row r="24" spans="1:10" s="5" customFormat="1" ht="28.35" customHeight="1">
      <c r="A24" s="22"/>
      <c r="B24" s="194"/>
      <c r="C24" s="22"/>
      <c r="D24" s="22"/>
      <c r="E24" s="114"/>
      <c r="F24" s="24"/>
      <c r="G24" s="92"/>
      <c r="H24" s="398"/>
      <c r="I24" s="195"/>
    </row>
    <row r="25" spans="1:10" ht="21.75" customHeight="1">
      <c r="A25" s="14"/>
      <c r="B25" s="15"/>
      <c r="C25" s="14"/>
      <c r="D25" s="19"/>
      <c r="E25" s="81" t="s">
        <v>194</v>
      </c>
      <c r="F25" s="678"/>
      <c r="G25" s="678"/>
      <c r="H25" s="399">
        <f>ROUNDUP((('Exchange rate'!Eur_per_GBP*('UK-R-Seating'!H25/(1+'Exchange rate'!UK_vat_rate))*1.25*0.9165)+1)/10,0)*10</f>
        <v>340</v>
      </c>
      <c r="I25" s="19"/>
    </row>
    <row r="26" spans="1:10" s="5" customFormat="1" ht="28.35" customHeight="1">
      <c r="A26" s="22"/>
      <c r="B26" s="194"/>
      <c r="C26" s="22"/>
      <c r="D26" s="22"/>
      <c r="E26" s="22"/>
      <c r="F26" s="22"/>
      <c r="G26" s="22"/>
      <c r="H26" s="157"/>
      <c r="I26" s="195"/>
    </row>
    <row r="27" spans="1:10" ht="21.75" customHeight="1">
      <c r="A27" s="14"/>
      <c r="B27" s="15"/>
      <c r="C27" s="14"/>
      <c r="D27" s="19"/>
      <c r="E27" s="16"/>
      <c r="F27" s="16"/>
      <c r="G27" s="67"/>
      <c r="H27" s="19"/>
      <c r="I27" s="19"/>
    </row>
    <row r="28" spans="1:10" ht="31.5" customHeight="1">
      <c r="B28" s="88"/>
      <c r="C28" s="7"/>
      <c r="D28" s="263"/>
      <c r="E28" s="6"/>
      <c r="F28" s="6"/>
    </row>
    <row r="29" spans="1:10" ht="37.5">
      <c r="A29" s="2"/>
      <c r="B29" s="25" t="s">
        <v>571</v>
      </c>
      <c r="C29" s="4"/>
      <c r="D29" s="262"/>
      <c r="E29" s="262"/>
      <c r="F29" s="262"/>
      <c r="G29" s="71"/>
      <c r="H29" s="262"/>
      <c r="I29" s="262"/>
      <c r="J29" s="262"/>
    </row>
    <row r="30" spans="1:10" s="67" customFormat="1" ht="26.25">
      <c r="A30" s="125"/>
      <c r="B30" s="265"/>
      <c r="C30" s="36"/>
      <c r="D30" s="33" t="s">
        <v>361</v>
      </c>
      <c r="E30" s="33" t="s">
        <v>362</v>
      </c>
      <c r="F30" s="33" t="s">
        <v>363</v>
      </c>
      <c r="G30" s="33" t="s">
        <v>371</v>
      </c>
      <c r="H30" s="33" t="s">
        <v>103</v>
      </c>
      <c r="I30" s="123" t="s">
        <v>270</v>
      </c>
      <c r="J30" s="123" t="s">
        <v>311</v>
      </c>
    </row>
    <row r="31" spans="1:10" ht="28.35" customHeight="1">
      <c r="A31" s="14"/>
      <c r="B31" s="15"/>
      <c r="C31" s="14"/>
      <c r="D31" s="19" t="s">
        <v>568</v>
      </c>
      <c r="E31" s="16" t="s">
        <v>365</v>
      </c>
      <c r="F31" s="16" t="s">
        <v>569</v>
      </c>
      <c r="G31" s="67" t="s">
        <v>570</v>
      </c>
      <c r="H31" s="398">
        <f>ROUNDUP((('Exchange rate'!Eur_per_GBP*('UK-R-Seating'!H30/(1+'Exchange rate'!UK_vat_rate))*1.25*0.9165)+1)/10,0)*10</f>
        <v>1120</v>
      </c>
      <c r="I31" s="398">
        <f>ROUNDUP((('Exchange rate'!Eur_per_GBP*('UK-R-Seating'!I30/(1+'Exchange rate'!UK_vat_rate))*1.25*0.9165)+1)/10,0)*10</f>
        <v>1310</v>
      </c>
      <c r="J31" s="398">
        <f>ROUNDUP((('Exchange rate'!Eur_per_GBP*('UK-R-Seating'!J30/(1+'Exchange rate'!UK_vat_rate))*1.25*0.9165)+1)/10,0)*10</f>
        <v>1580</v>
      </c>
    </row>
    <row r="32" spans="1:10" ht="21.75" customHeight="1">
      <c r="A32" s="14"/>
      <c r="B32" s="15"/>
      <c r="C32" s="14"/>
      <c r="D32" s="19"/>
      <c r="E32" s="16"/>
      <c r="F32" s="16"/>
      <c r="G32" s="67"/>
      <c r="H32" s="19"/>
      <c r="I32" s="19"/>
    </row>
    <row r="33" spans="1:10" s="5" customFormat="1" ht="28.35" customHeight="1">
      <c r="A33" s="22"/>
      <c r="B33" s="194"/>
      <c r="C33" s="22"/>
      <c r="D33" s="22"/>
      <c r="E33" s="356" t="s">
        <v>308</v>
      </c>
      <c r="I33" s="195"/>
    </row>
    <row r="34" spans="1:10" s="5" customFormat="1" ht="28.35" customHeight="1">
      <c r="A34" s="22"/>
      <c r="B34" s="194"/>
      <c r="C34" s="22"/>
      <c r="D34" s="22"/>
      <c r="E34" s="24" t="s">
        <v>382</v>
      </c>
      <c r="F34" s="24"/>
      <c r="G34" s="92"/>
      <c r="H34" s="195"/>
      <c r="I34" s="195"/>
    </row>
    <row r="35" spans="1:10" s="5" customFormat="1" ht="28.35" customHeight="1">
      <c r="A35" s="22"/>
      <c r="B35" s="194"/>
      <c r="C35" s="22"/>
      <c r="D35" s="22"/>
      <c r="E35" s="98"/>
      <c r="F35" s="24"/>
      <c r="G35" s="92"/>
      <c r="H35" s="195"/>
      <c r="I35" s="195"/>
    </row>
    <row r="36" spans="1:10" s="5" customFormat="1" ht="28.35" customHeight="1">
      <c r="A36" s="22"/>
      <c r="B36" s="194"/>
      <c r="C36" s="22"/>
      <c r="D36" s="22"/>
      <c r="E36" s="396" t="s">
        <v>567</v>
      </c>
      <c r="F36" s="24"/>
      <c r="G36" s="92"/>
      <c r="H36" s="195"/>
      <c r="I36" s="195"/>
    </row>
    <row r="37" spans="1:10" s="5" customFormat="1" ht="28.35" customHeight="1">
      <c r="A37" s="22"/>
      <c r="B37" s="194"/>
      <c r="C37" s="22"/>
      <c r="D37" s="22"/>
      <c r="E37" s="114"/>
      <c r="F37" s="24"/>
      <c r="G37" s="92"/>
      <c r="H37" s="195"/>
      <c r="I37" s="195"/>
    </row>
    <row r="38" spans="1:10" ht="21.75" customHeight="1">
      <c r="A38" s="14"/>
      <c r="B38" s="15"/>
      <c r="C38" s="14"/>
      <c r="D38" s="19"/>
      <c r="E38" s="81" t="s">
        <v>194</v>
      </c>
      <c r="F38" s="83"/>
      <c r="G38" s="160"/>
      <c r="H38" s="399">
        <f>ROUNDUP((('Exchange rate'!Eur_per_GBP*('UK-R-Seating'!H40/(1+'Exchange rate'!UK_vat_rate))*1.25*0.9165)+1)/10,0)*10</f>
        <v>340</v>
      </c>
      <c r="I38" s="19"/>
    </row>
    <row r="39" spans="1:10" s="5" customFormat="1" ht="28.35" customHeight="1">
      <c r="A39" s="22"/>
      <c r="B39" s="194"/>
      <c r="C39" s="22"/>
      <c r="D39" s="22"/>
      <c r="E39" s="22"/>
      <c r="F39" s="22"/>
      <c r="G39" s="22"/>
      <c r="H39" s="157"/>
      <c r="I39" s="195"/>
    </row>
    <row r="40" spans="1:10" ht="21.75" customHeight="1">
      <c r="A40" s="14"/>
      <c r="B40" s="15"/>
      <c r="C40" s="14"/>
      <c r="D40" s="19"/>
      <c r="E40" s="16"/>
      <c r="F40" s="16"/>
      <c r="G40" s="67"/>
      <c r="H40" s="19"/>
      <c r="I40" s="19"/>
    </row>
    <row r="41" spans="1:10" ht="31.5" customHeight="1">
      <c r="B41" s="88"/>
      <c r="C41" s="7"/>
      <c r="D41" s="263"/>
      <c r="E41" s="6"/>
      <c r="F41" s="6"/>
    </row>
    <row r="42" spans="1:10" ht="37.5">
      <c r="A42" s="2"/>
      <c r="B42" s="25" t="s">
        <v>389</v>
      </c>
      <c r="C42" s="4"/>
      <c r="D42" s="262"/>
      <c r="E42" s="262"/>
      <c r="F42" s="262"/>
      <c r="G42" s="71"/>
      <c r="H42" s="262"/>
      <c r="I42" s="262"/>
      <c r="J42" s="262"/>
    </row>
    <row r="43" spans="1:10" s="108" customFormat="1" ht="26.25">
      <c r="A43" s="107"/>
      <c r="B43" s="89"/>
      <c r="C43" s="38"/>
      <c r="D43" s="241" t="s">
        <v>361</v>
      </c>
      <c r="E43" s="240" t="s">
        <v>362</v>
      </c>
      <c r="F43" s="254" t="s">
        <v>363</v>
      </c>
      <c r="G43" s="254" t="s">
        <v>371</v>
      </c>
      <c r="H43" s="34" t="s">
        <v>103</v>
      </c>
      <c r="I43" s="123" t="s">
        <v>270</v>
      </c>
      <c r="J43" s="123"/>
    </row>
    <row r="44" spans="1:10" ht="26.25">
      <c r="A44" s="14"/>
      <c r="B44" s="15"/>
      <c r="C44" s="14"/>
      <c r="D44" s="19" t="s">
        <v>390</v>
      </c>
      <c r="E44" s="16" t="s">
        <v>365</v>
      </c>
      <c r="F44" s="16" t="s">
        <v>366</v>
      </c>
      <c r="G44" s="67" t="s">
        <v>366</v>
      </c>
      <c r="H44" s="398">
        <f>ROUNDUP((('Exchange rate'!Eur_per_GBP*('UK-R-Seating'!H47/(1+'Exchange rate'!UK_vat_rate))*1.25*0.9165)+1)/10,0)*10</f>
        <v>5450</v>
      </c>
      <c r="I44" s="398">
        <f>ROUNDUP((('Exchange rate'!Eur_per_GBP*('UK-R-Seating'!I47/(1+'Exchange rate'!UK_vat_rate))*1.25*0.9165)+1)/10,0)*10</f>
        <v>5620</v>
      </c>
      <c r="J44" s="157"/>
    </row>
    <row r="45" spans="1:10" ht="21.75" customHeight="1">
      <c r="A45" s="14"/>
      <c r="B45" s="15"/>
      <c r="C45" s="14"/>
      <c r="D45" s="19"/>
      <c r="E45" s="16"/>
      <c r="F45" s="16"/>
      <c r="G45" s="67"/>
      <c r="H45" s="398"/>
      <c r="I45" s="19"/>
    </row>
    <row r="46" spans="1:10" ht="21.75" customHeight="1">
      <c r="A46" s="14"/>
      <c r="B46" s="15"/>
      <c r="C46" s="14"/>
      <c r="D46" s="19"/>
      <c r="H46" s="398"/>
      <c r="I46" s="19"/>
    </row>
    <row r="47" spans="1:10" ht="21.75" customHeight="1">
      <c r="A47" s="14"/>
      <c r="B47" s="15"/>
      <c r="C47" s="14"/>
      <c r="D47" s="19"/>
      <c r="E47" s="356" t="s">
        <v>308</v>
      </c>
      <c r="H47" s="398"/>
      <c r="I47" s="19"/>
    </row>
    <row r="48" spans="1:10" ht="21.75" customHeight="1">
      <c r="A48" s="14"/>
      <c r="B48" s="15"/>
      <c r="C48" s="14"/>
      <c r="D48" s="19"/>
      <c r="E48" s="24" t="s">
        <v>391</v>
      </c>
      <c r="F48" s="16"/>
      <c r="G48" s="67"/>
      <c r="H48" s="398"/>
      <c r="I48" s="19"/>
    </row>
    <row r="49" spans="1:10" ht="21.75" customHeight="1">
      <c r="A49" s="14"/>
      <c r="B49" s="15"/>
      <c r="C49" s="14"/>
      <c r="D49" s="19"/>
      <c r="F49" s="16"/>
      <c r="G49" s="67"/>
      <c r="H49" s="398"/>
      <c r="I49" s="19"/>
    </row>
    <row r="50" spans="1:10" s="207" customFormat="1" ht="26.25">
      <c r="A50" s="204"/>
      <c r="B50" s="205"/>
      <c r="C50" s="204"/>
      <c r="D50" s="204"/>
      <c r="E50" s="396" t="s">
        <v>359</v>
      </c>
      <c r="F50" s="16"/>
      <c r="G50" s="67"/>
      <c r="H50" s="398"/>
      <c r="I50" s="204"/>
    </row>
    <row r="51" spans="1:10" ht="21.75" customHeight="1">
      <c r="A51" s="14"/>
      <c r="B51" s="15"/>
      <c r="C51" s="14"/>
      <c r="D51" s="19"/>
      <c r="E51" s="114"/>
      <c r="F51" s="182"/>
      <c r="G51" s="206"/>
      <c r="H51" s="398"/>
      <c r="I51" s="19"/>
    </row>
    <row r="52" spans="1:10" ht="21.75" customHeight="1">
      <c r="A52" s="14"/>
      <c r="B52" s="15"/>
      <c r="C52" s="14"/>
      <c r="D52" s="19"/>
      <c r="E52" s="81" t="s">
        <v>194</v>
      </c>
      <c r="F52" s="678"/>
      <c r="G52" s="678"/>
      <c r="H52" s="399">
        <f>ROUNDUP((('Exchange rate'!Eur_per_GBP*('UK-R-Seating'!H55/(1+'Exchange rate'!UK_vat_rate))*1.25*0.9165)+1)/10,0)*10</f>
        <v>340</v>
      </c>
      <c r="I52" s="19"/>
    </row>
    <row r="53" spans="1:10" ht="21.75" customHeight="1">
      <c r="A53" s="14"/>
      <c r="B53" s="15"/>
      <c r="C53" s="14"/>
      <c r="D53" s="19"/>
      <c r="E53" s="16"/>
      <c r="F53" s="16"/>
      <c r="G53" s="67"/>
      <c r="H53" s="19"/>
      <c r="I53" s="19"/>
    </row>
    <row r="54" spans="1:10" ht="21.75" customHeight="1">
      <c r="A54" s="14"/>
      <c r="B54" s="15"/>
      <c r="C54" s="14"/>
      <c r="D54" s="19"/>
      <c r="E54" s="16"/>
      <c r="F54" s="16"/>
      <c r="G54" s="67"/>
      <c r="H54" s="19"/>
      <c r="I54" s="19"/>
    </row>
    <row r="55" spans="1:10" ht="21.75" customHeight="1">
      <c r="A55" s="14"/>
      <c r="B55" s="15"/>
      <c r="C55" s="14"/>
      <c r="D55" s="19"/>
      <c r="E55" s="16"/>
      <c r="F55" s="16"/>
      <c r="G55" s="67"/>
      <c r="H55" s="19"/>
      <c r="I55" s="19"/>
    </row>
    <row r="56" spans="1:10" ht="21" customHeight="1">
      <c r="A56" s="14"/>
      <c r="B56" s="15"/>
      <c r="C56" s="14"/>
      <c r="D56" s="19"/>
      <c r="E56" s="16"/>
      <c r="F56" s="16"/>
      <c r="G56" s="67"/>
      <c r="H56" s="19"/>
      <c r="I56" s="19"/>
    </row>
    <row r="57" spans="1:10" ht="21.75" customHeight="1">
      <c r="B57" s="88"/>
      <c r="C57" s="7"/>
      <c r="D57" s="263"/>
      <c r="E57" s="6"/>
      <c r="F57" s="6"/>
    </row>
    <row r="58" spans="1:10" ht="37.5">
      <c r="A58" s="2"/>
      <c r="B58" s="25" t="s">
        <v>48</v>
      </c>
      <c r="C58" s="4"/>
      <c r="D58" s="262"/>
      <c r="E58" s="262"/>
      <c r="F58" s="262"/>
      <c r="G58" s="71"/>
      <c r="H58" s="262"/>
      <c r="I58" s="262"/>
      <c r="J58" s="262"/>
    </row>
    <row r="59" spans="1:10" s="108" customFormat="1" ht="26.25">
      <c r="A59" s="107"/>
      <c r="B59" s="89"/>
      <c r="C59" s="38"/>
      <c r="D59" s="33" t="s">
        <v>361</v>
      </c>
      <c r="E59" s="33" t="s">
        <v>362</v>
      </c>
      <c r="F59" s="33" t="s">
        <v>363</v>
      </c>
      <c r="G59" s="33" t="s">
        <v>371</v>
      </c>
      <c r="H59" s="33" t="s">
        <v>103</v>
      </c>
      <c r="I59" s="266" t="s">
        <v>270</v>
      </c>
      <c r="J59" s="123" t="s">
        <v>311</v>
      </c>
    </row>
    <row r="60" spans="1:10" ht="28.35" customHeight="1">
      <c r="A60" s="14"/>
      <c r="B60" s="15"/>
      <c r="C60" s="14"/>
      <c r="D60" s="19" t="s">
        <v>380</v>
      </c>
      <c r="E60" s="16" t="s">
        <v>365</v>
      </c>
      <c r="F60" s="16" t="s">
        <v>381</v>
      </c>
      <c r="G60" s="67" t="s">
        <v>373</v>
      </c>
      <c r="H60" s="398">
        <f>ROUNDUP((('Exchange rate'!Eur_per_GBP*('UK-R-Seating'!H63/(1+'Exchange rate'!UK_vat_rate))*1.25*0.9165)+1)/10,0)*10</f>
        <v>1010</v>
      </c>
      <c r="I60" s="398">
        <f>ROUNDUP((('Exchange rate'!Eur_per_GBP*('UK-R-Seating'!I63/(1+'Exchange rate'!UK_vat_rate))*1.25*0.9165)+1)/10,0)*10</f>
        <v>1200</v>
      </c>
      <c r="J60" s="398">
        <f>ROUNDUP((('Exchange rate'!Eur_per_GBP*('UK-R-Seating'!J63/(1+'Exchange rate'!UK_vat_rate))*1.25*0.9165)+1)/10,0)*10</f>
        <v>1440</v>
      </c>
    </row>
    <row r="61" spans="1:10" ht="21.75" customHeight="1">
      <c r="A61" s="14"/>
      <c r="B61" s="15"/>
      <c r="C61" s="14"/>
      <c r="D61" s="19"/>
      <c r="E61" s="16"/>
      <c r="F61" s="16"/>
      <c r="G61" s="67"/>
      <c r="H61" s="19"/>
      <c r="I61" s="19"/>
    </row>
    <row r="62" spans="1:10" ht="21.75" customHeight="1">
      <c r="A62" s="14"/>
      <c r="B62" s="15"/>
      <c r="C62" s="14"/>
      <c r="D62" s="19"/>
      <c r="E62" s="356" t="s">
        <v>308</v>
      </c>
      <c r="I62" s="19"/>
    </row>
    <row r="63" spans="1:10" ht="21.75" customHeight="1">
      <c r="A63" s="14"/>
      <c r="B63" s="15"/>
      <c r="C63" s="14"/>
      <c r="D63" s="19"/>
      <c r="E63" s="24" t="s">
        <v>382</v>
      </c>
      <c r="F63" s="16"/>
      <c r="G63" s="67"/>
      <c r="H63" s="19"/>
      <c r="I63" s="19"/>
    </row>
    <row r="64" spans="1:10" ht="21.75" customHeight="1">
      <c r="A64" s="14"/>
      <c r="B64" s="15"/>
      <c r="C64" s="14"/>
      <c r="D64" s="19"/>
      <c r="I64" s="19"/>
    </row>
    <row r="65" spans="1:10" ht="26.25">
      <c r="A65" s="14"/>
      <c r="B65" s="15"/>
      <c r="C65" s="14"/>
      <c r="D65" s="19"/>
      <c r="E65" s="396" t="s">
        <v>359</v>
      </c>
      <c r="F65" s="16"/>
      <c r="G65" s="67"/>
      <c r="H65" s="19"/>
    </row>
    <row r="66" spans="1:10" ht="21.75" customHeight="1">
      <c r="A66" s="14"/>
      <c r="B66" s="15"/>
      <c r="C66" s="14"/>
      <c r="D66" s="19"/>
      <c r="E66" s="114"/>
      <c r="F66" s="16"/>
      <c r="G66" s="67"/>
      <c r="H66" s="19"/>
      <c r="I66" s="135"/>
    </row>
    <row r="67" spans="1:10" ht="21.75" customHeight="1">
      <c r="A67" s="14"/>
      <c r="B67" s="15"/>
      <c r="C67" s="14"/>
      <c r="D67" s="19"/>
      <c r="I67" s="19"/>
    </row>
    <row r="68" spans="1:10" ht="21.75" customHeight="1">
      <c r="A68" s="14"/>
      <c r="B68" s="15"/>
      <c r="C68" s="14"/>
      <c r="D68" s="19"/>
      <c r="E68" s="81" t="s">
        <v>194</v>
      </c>
      <c r="F68" s="83"/>
      <c r="G68" s="160"/>
      <c r="H68" s="399">
        <f>ROUNDUP((('Exchange rate'!Eur_per_GBP*('UK-R-Seating'!H71/(1+'Exchange rate'!UK_vat_rate))*1.25*0.9165)+1)/10,0)*10</f>
        <v>340</v>
      </c>
      <c r="I68" s="19"/>
    </row>
    <row r="69" spans="1:10" ht="21.75" customHeight="1">
      <c r="A69" s="14"/>
      <c r="B69" s="15"/>
      <c r="C69" s="14"/>
      <c r="D69" s="19"/>
      <c r="E69" s="129"/>
      <c r="F69" s="16"/>
      <c r="G69" s="67"/>
      <c r="H69" s="19"/>
      <c r="I69" s="19"/>
    </row>
    <row r="70" spans="1:10" ht="21.75" customHeight="1">
      <c r="A70" s="14"/>
      <c r="B70" s="15"/>
      <c r="C70" s="14"/>
      <c r="D70" s="19"/>
      <c r="E70" s="129"/>
      <c r="F70" s="16"/>
      <c r="G70" s="67"/>
      <c r="H70" s="19"/>
      <c r="I70" s="19"/>
    </row>
    <row r="71" spans="1:10" ht="21.75" customHeight="1">
      <c r="A71" s="14"/>
      <c r="B71" s="15"/>
      <c r="C71" s="14"/>
      <c r="D71" s="19"/>
      <c r="E71" s="129"/>
      <c r="F71" s="16"/>
      <c r="G71" s="67"/>
      <c r="H71" s="19"/>
      <c r="I71" s="19"/>
    </row>
    <row r="72" spans="1:10" ht="21.75" customHeight="1">
      <c r="A72" s="14"/>
      <c r="B72" s="15"/>
      <c r="C72" s="14"/>
      <c r="D72" s="19"/>
      <c r="E72" s="129"/>
      <c r="F72" s="16"/>
      <c r="G72" s="67"/>
      <c r="H72" s="19"/>
      <c r="I72" s="19"/>
    </row>
    <row r="73" spans="1:10" ht="45.75" customHeight="1">
      <c r="B73" s="88"/>
      <c r="C73" s="7"/>
      <c r="D73" s="263"/>
      <c r="E73" s="6"/>
      <c r="F73" s="6"/>
    </row>
    <row r="74" spans="1:10" ht="37.5">
      <c r="A74" s="2"/>
      <c r="B74" s="25" t="s">
        <v>298</v>
      </c>
      <c r="C74" s="4"/>
      <c r="D74" s="262"/>
      <c r="E74" s="262"/>
      <c r="F74" s="262"/>
      <c r="G74" s="71"/>
      <c r="H74" s="262"/>
      <c r="I74" s="262"/>
      <c r="J74" s="262"/>
    </row>
    <row r="75" spans="1:10" ht="26.25">
      <c r="A75" s="107"/>
      <c r="B75" s="89"/>
      <c r="C75" s="33" t="s">
        <v>361</v>
      </c>
      <c r="D75" s="33" t="s">
        <v>383</v>
      </c>
      <c r="E75" s="33" t="s">
        <v>362</v>
      </c>
      <c r="F75" s="33" t="s">
        <v>363</v>
      </c>
      <c r="G75" s="33" t="s">
        <v>371</v>
      </c>
      <c r="H75" s="34" t="s">
        <v>103</v>
      </c>
      <c r="I75" s="123" t="s">
        <v>270</v>
      </c>
      <c r="J75" s="123" t="s">
        <v>311</v>
      </c>
    </row>
    <row r="76" spans="1:10" s="108" customFormat="1" ht="32.1" customHeight="1">
      <c r="A76" s="14"/>
      <c r="B76" s="15"/>
      <c r="C76" s="22" t="s">
        <v>480</v>
      </c>
      <c r="D76" s="19" t="s">
        <v>387</v>
      </c>
      <c r="E76" s="16" t="s">
        <v>483</v>
      </c>
      <c r="F76" s="16" t="s">
        <v>484</v>
      </c>
      <c r="G76" s="67" t="s">
        <v>485</v>
      </c>
      <c r="H76" s="398">
        <f>ROUNDUP((('Exchange rate'!Eur_per_GBP*('UK-R-Seating'!H80/(1+'Exchange rate'!UK_vat_rate))*1.25*0.9165)+1)/10,0)*10</f>
        <v>2290</v>
      </c>
      <c r="I76" s="398">
        <f>ROUNDUP((('Exchange rate'!Eur_per_GBP*('UK-R-Seating'!I80/(1+'Exchange rate'!UK_vat_rate))*1.25*0.9165)+1)/10,0)*10</f>
        <v>2650</v>
      </c>
      <c r="J76" s="398">
        <f>ROUNDUP((('Exchange rate'!Eur_per_GBP*('UK-R-Seating'!J80/(1+'Exchange rate'!UK_vat_rate))*1.25*0.9165)+1)/10,0)*10</f>
        <v>3110</v>
      </c>
    </row>
    <row r="77" spans="1:10" ht="28.35" customHeight="1">
      <c r="A77" s="14"/>
      <c r="B77" s="15"/>
      <c r="C77" s="22" t="s">
        <v>481</v>
      </c>
      <c r="D77" s="19" t="s">
        <v>482</v>
      </c>
      <c r="E77" s="16" t="s">
        <v>483</v>
      </c>
      <c r="F77" s="16" t="s">
        <v>484</v>
      </c>
      <c r="G77" s="67" t="s">
        <v>385</v>
      </c>
      <c r="H77" s="398"/>
      <c r="I77" s="437"/>
      <c r="J77" s="437"/>
    </row>
    <row r="78" spans="1:10" ht="28.35" customHeight="1">
      <c r="A78" s="14"/>
      <c r="B78" s="15"/>
      <c r="C78" s="14"/>
      <c r="D78" s="22"/>
      <c r="E78" s="16"/>
      <c r="F78" s="16"/>
      <c r="G78" s="67"/>
      <c r="H78" s="398"/>
      <c r="I78" s="405"/>
    </row>
    <row r="79" spans="1:10" ht="21.75" customHeight="1">
      <c r="A79" s="14"/>
      <c r="B79" s="15"/>
      <c r="C79" s="14"/>
      <c r="D79" s="19"/>
      <c r="E79" s="356" t="s">
        <v>308</v>
      </c>
      <c r="F79" s="16"/>
      <c r="G79" s="67"/>
      <c r="H79" s="398"/>
      <c r="I79" s="19"/>
    </row>
    <row r="80" spans="1:10" ht="21.75" customHeight="1">
      <c r="A80" s="14"/>
      <c r="B80" s="15"/>
      <c r="C80" s="14"/>
      <c r="D80" s="19"/>
      <c r="E80" s="24" t="s">
        <v>386</v>
      </c>
      <c r="F80" s="16"/>
      <c r="G80" s="67"/>
      <c r="H80" s="398"/>
      <c r="I80" s="19"/>
    </row>
    <row r="81" spans="1:11" ht="21.75" customHeight="1">
      <c r="A81" s="14"/>
      <c r="B81" s="15"/>
      <c r="C81" s="14"/>
      <c r="D81" s="19"/>
      <c r="F81" s="16"/>
      <c r="G81" s="67"/>
      <c r="H81" s="398"/>
      <c r="I81" s="19"/>
    </row>
    <row r="82" spans="1:11" ht="26.25">
      <c r="A82" s="14"/>
      <c r="B82" s="15"/>
      <c r="C82" s="14"/>
      <c r="D82" s="19"/>
      <c r="E82" s="396" t="s">
        <v>359</v>
      </c>
      <c r="F82" s="16"/>
      <c r="G82" s="67"/>
      <c r="H82" s="398"/>
      <c r="I82" s="19"/>
    </row>
    <row r="83" spans="1:11" ht="21.75" customHeight="1">
      <c r="A83" s="14"/>
      <c r="B83" s="15"/>
      <c r="C83" s="14"/>
      <c r="D83" s="19"/>
      <c r="E83" s="114"/>
      <c r="F83" s="16"/>
      <c r="G83" s="67"/>
      <c r="H83" s="398"/>
      <c r="I83" s="19"/>
    </row>
    <row r="84" spans="1:11" ht="21.75" customHeight="1">
      <c r="A84" s="14"/>
      <c r="B84" s="15"/>
      <c r="C84" s="14"/>
      <c r="D84" s="19"/>
      <c r="E84" s="81" t="s">
        <v>194</v>
      </c>
      <c r="F84" s="678"/>
      <c r="G84" s="678"/>
      <c r="H84" s="399">
        <f>ROUNDUP((('Exchange rate'!Eur_per_GBP*('UK-R-Seating'!H88/(1+'Exchange rate'!UK_vat_rate))*1.25*0.9165)+1)/10,0)*10</f>
        <v>340</v>
      </c>
      <c r="I84" s="19"/>
    </row>
    <row r="85" spans="1:11" ht="21.75" customHeight="1">
      <c r="A85" s="14"/>
      <c r="B85" s="15"/>
      <c r="C85" s="14"/>
      <c r="D85" s="19"/>
      <c r="E85" s="16"/>
      <c r="F85" s="16"/>
      <c r="G85" s="67"/>
      <c r="H85" s="19"/>
      <c r="I85" s="19"/>
    </row>
    <row r="86" spans="1:11" ht="21.75" customHeight="1">
      <c r="A86" s="14"/>
      <c r="B86" s="15"/>
      <c r="C86" s="14"/>
      <c r="D86" s="19"/>
      <c r="E86" s="16"/>
      <c r="F86" s="16"/>
      <c r="G86" s="67"/>
      <c r="H86" s="19"/>
      <c r="I86" s="19"/>
    </row>
    <row r="87" spans="1:11" ht="21.75" customHeight="1">
      <c r="A87" s="14"/>
      <c r="B87" s="15"/>
      <c r="C87" s="14"/>
      <c r="D87" s="19"/>
      <c r="E87" s="16"/>
      <c r="F87" s="16"/>
      <c r="G87" s="67"/>
      <c r="H87" s="19"/>
      <c r="I87" s="19"/>
    </row>
    <row r="88" spans="1:11" ht="54" customHeight="1">
      <c r="A88" s="14"/>
      <c r="B88" s="15"/>
      <c r="C88" s="14"/>
      <c r="D88" s="19"/>
      <c r="E88" s="16"/>
      <c r="F88" s="16"/>
      <c r="G88" s="67"/>
      <c r="H88" s="19"/>
      <c r="I88" s="19"/>
    </row>
    <row r="89" spans="1:11" ht="21.75" customHeight="1">
      <c r="A89" s="14"/>
      <c r="B89" s="15"/>
      <c r="C89" s="14"/>
      <c r="D89" s="19"/>
      <c r="E89" s="16"/>
      <c r="F89" s="16"/>
      <c r="G89" s="67"/>
      <c r="H89" s="19"/>
      <c r="I89" s="19"/>
    </row>
    <row r="90" spans="1:11" ht="37.5">
      <c r="A90" s="2"/>
      <c r="B90" s="25" t="s">
        <v>27</v>
      </c>
      <c r="C90" s="4"/>
      <c r="D90" s="262"/>
      <c r="E90" s="262"/>
      <c r="F90" s="262"/>
      <c r="G90" s="71"/>
      <c r="H90" s="262"/>
      <c r="I90" s="262"/>
      <c r="J90" s="262"/>
    </row>
    <row r="91" spans="1:11" ht="26.25">
      <c r="A91" s="125"/>
      <c r="B91" s="265"/>
      <c r="C91" s="36"/>
      <c r="D91" s="33" t="s">
        <v>361</v>
      </c>
      <c r="E91" s="33" t="s">
        <v>362</v>
      </c>
      <c r="F91" s="33" t="s">
        <v>363</v>
      </c>
      <c r="G91" s="33" t="s">
        <v>371</v>
      </c>
      <c r="H91" s="33" t="s">
        <v>103</v>
      </c>
      <c r="I91" s="123" t="s">
        <v>270</v>
      </c>
      <c r="J91" s="123" t="s">
        <v>311</v>
      </c>
    </row>
    <row r="92" spans="1:11" ht="26.25">
      <c r="A92" s="14"/>
      <c r="B92" s="15"/>
      <c r="C92" s="14"/>
      <c r="D92" s="19" t="s">
        <v>369</v>
      </c>
      <c r="E92" s="16" t="s">
        <v>483</v>
      </c>
      <c r="F92" s="16" t="s">
        <v>484</v>
      </c>
      <c r="G92" s="67" t="s">
        <v>485</v>
      </c>
      <c r="H92" s="398">
        <f>ROUNDUP((('Exchange rate'!Eur_per_GBP*('UK-R-Seating'!H96/(1+'Exchange rate'!UK_vat_rate))*1.25*0.9165)+1)/10,0)*10</f>
        <v>2050</v>
      </c>
      <c r="I92" s="398">
        <f>ROUNDUP((('Exchange rate'!Eur_per_GBP*('UK-R-Seating'!I96/(1+'Exchange rate'!UK_vat_rate))*1.25*0.9165)+1)/10,0)*10</f>
        <v>2430</v>
      </c>
      <c r="J92" s="398">
        <f>ROUNDUP((('Exchange rate'!Eur_per_GBP*('UK-R-Seating'!J96/(1+'Exchange rate'!UK_vat_rate))*1.25*0.9165)+1)/10,0)*10</f>
        <v>2940</v>
      </c>
    </row>
    <row r="93" spans="1:11" ht="26.25">
      <c r="A93" s="14"/>
      <c r="B93" s="15"/>
      <c r="C93" s="14"/>
      <c r="D93" s="19"/>
      <c r="E93" s="16"/>
      <c r="F93" s="16"/>
      <c r="G93" s="67"/>
      <c r="H93" s="398"/>
      <c r="I93" s="19"/>
      <c r="K93" s="14"/>
    </row>
    <row r="94" spans="1:11" ht="26.25">
      <c r="A94" s="14"/>
      <c r="B94" s="15"/>
      <c r="C94" s="14"/>
      <c r="D94" s="19"/>
      <c r="E94" s="356" t="s">
        <v>308</v>
      </c>
      <c r="F94" s="16"/>
      <c r="G94" s="67"/>
      <c r="H94" s="398"/>
      <c r="I94" s="19"/>
      <c r="K94" s="14"/>
    </row>
    <row r="95" spans="1:11" ht="26.25">
      <c r="A95" s="14"/>
      <c r="B95" s="15"/>
      <c r="C95" s="14"/>
      <c r="D95" s="19"/>
      <c r="E95" s="24" t="s">
        <v>388</v>
      </c>
      <c r="F95" s="16"/>
      <c r="G95" s="67"/>
      <c r="H95" s="398"/>
      <c r="I95" s="19"/>
    </row>
    <row r="96" spans="1:11" ht="26.25">
      <c r="A96" s="14"/>
      <c r="B96" s="15"/>
      <c r="C96" s="14"/>
      <c r="D96" s="19"/>
      <c r="F96" s="16"/>
      <c r="G96" s="67"/>
      <c r="H96" s="398"/>
      <c r="I96" s="19"/>
    </row>
    <row r="97" spans="1:10" ht="26.25">
      <c r="A97" s="14"/>
      <c r="B97" s="15"/>
      <c r="C97" s="14"/>
      <c r="D97" s="19"/>
      <c r="E97" s="396" t="s">
        <v>359</v>
      </c>
      <c r="F97" s="16"/>
      <c r="G97" s="67"/>
      <c r="H97" s="398"/>
      <c r="I97" s="19"/>
    </row>
    <row r="98" spans="1:10" ht="26.25">
      <c r="A98" s="14"/>
      <c r="B98" s="15"/>
      <c r="C98" s="14"/>
      <c r="D98" s="19"/>
      <c r="E98" s="114"/>
      <c r="F98" s="16"/>
      <c r="G98" s="67"/>
      <c r="H98" s="398"/>
      <c r="I98" s="19"/>
    </row>
    <row r="99" spans="1:10" ht="26.25">
      <c r="A99" s="14"/>
      <c r="B99" s="15"/>
      <c r="C99" s="14"/>
      <c r="D99" s="19"/>
      <c r="E99" s="81" t="s">
        <v>194</v>
      </c>
      <c r="F99" s="678"/>
      <c r="G99" s="678"/>
      <c r="H99" s="399">
        <f>ROUNDUP((('Exchange rate'!Eur_per_GBP*('UK-R-Seating'!H103/(1+'Exchange rate'!UK_vat_rate))*1.25*0.9165)+1)/10,0)*10</f>
        <v>340</v>
      </c>
      <c r="I99" s="19"/>
    </row>
    <row r="100" spans="1:10" ht="26.25">
      <c r="A100" s="14"/>
      <c r="B100" s="15"/>
      <c r="C100" s="14"/>
      <c r="D100" s="19"/>
      <c r="E100" s="16"/>
      <c r="F100" s="16"/>
      <c r="G100" s="67"/>
      <c r="H100" s="19"/>
      <c r="I100" s="19"/>
    </row>
    <row r="101" spans="1:10" ht="50.1" customHeight="1">
      <c r="A101" s="2"/>
      <c r="B101" s="25" t="s">
        <v>564</v>
      </c>
      <c r="C101" s="4"/>
      <c r="D101" s="262"/>
      <c r="E101" s="262"/>
      <c r="F101" s="262"/>
      <c r="G101" s="71"/>
      <c r="H101" s="262"/>
      <c r="I101" s="262"/>
      <c r="J101" s="262"/>
    </row>
    <row r="102" spans="1:10" s="67" customFormat="1" ht="26.25">
      <c r="A102" s="125"/>
      <c r="B102" s="265"/>
      <c r="C102" s="36"/>
      <c r="D102" s="211"/>
      <c r="E102" s="33" t="s">
        <v>362</v>
      </c>
      <c r="F102" s="33" t="s">
        <v>363</v>
      </c>
      <c r="G102" s="33" t="s">
        <v>371</v>
      </c>
      <c r="H102" s="33" t="s">
        <v>112</v>
      </c>
      <c r="I102" s="123"/>
      <c r="J102" s="36"/>
    </row>
    <row r="103" spans="1:10" ht="26.25">
      <c r="A103" s="14"/>
      <c r="B103" s="15"/>
      <c r="C103" s="14"/>
      <c r="D103" s="19"/>
      <c r="E103" s="16" t="s">
        <v>368</v>
      </c>
      <c r="F103" s="16" t="s">
        <v>393</v>
      </c>
      <c r="G103" s="67" t="s">
        <v>578</v>
      </c>
      <c r="H103" s="398">
        <f>ROUNDUP((('Exchange rate'!Eur_per_GBP*('UK-R-Seating'!H108/(1+'Exchange rate'!UK_vat_rate))*1.25*0.9165)+1)/10,0)*10</f>
        <v>2980</v>
      </c>
      <c r="I103" s="157"/>
    </row>
    <row r="104" spans="1:10" ht="26.25">
      <c r="A104" s="14"/>
      <c r="B104" s="15"/>
      <c r="C104" s="14"/>
      <c r="D104" s="19"/>
      <c r="E104" s="16" t="s">
        <v>368</v>
      </c>
      <c r="F104" s="16" t="s">
        <v>393</v>
      </c>
      <c r="G104" s="67" t="s">
        <v>579</v>
      </c>
      <c r="H104" s="398">
        <f>ROUNDUP((('Exchange rate'!Eur_per_GBP*('UK-R-Seating'!H109/(1+'Exchange rate'!UK_vat_rate))*1.25*0.9165)+1)/10,0)*10</f>
        <v>3330</v>
      </c>
      <c r="I104" s="19"/>
    </row>
    <row r="105" spans="1:10" s="5" customFormat="1" ht="26.25">
      <c r="A105" s="22"/>
      <c r="B105" s="194"/>
      <c r="C105" s="22"/>
      <c r="D105" s="22"/>
      <c r="E105" s="16"/>
      <c r="F105" s="16"/>
      <c r="G105" s="67"/>
      <c r="H105" s="157"/>
      <c r="I105" s="195"/>
    </row>
    <row r="106" spans="1:10" s="5" customFormat="1" ht="26.25">
      <c r="A106" s="22"/>
      <c r="B106" s="194"/>
      <c r="C106" s="22"/>
      <c r="D106" s="22"/>
      <c r="E106" s="16"/>
      <c r="F106" s="16"/>
      <c r="G106" s="67"/>
      <c r="H106" s="157"/>
      <c r="I106" s="195"/>
    </row>
    <row r="107" spans="1:10" s="5" customFormat="1" ht="26.25">
      <c r="A107" s="22"/>
      <c r="B107" s="194"/>
      <c r="C107" s="22"/>
      <c r="D107" s="22"/>
      <c r="F107" s="24"/>
      <c r="G107" s="92"/>
      <c r="H107" s="195"/>
      <c r="I107" s="195"/>
    </row>
    <row r="108" spans="1:10" s="5" customFormat="1" ht="28.35" customHeight="1">
      <c r="A108" s="22"/>
      <c r="B108" s="194"/>
      <c r="C108" s="22"/>
      <c r="D108" s="22"/>
      <c r="E108" s="114"/>
      <c r="F108" s="24"/>
      <c r="G108" s="92"/>
      <c r="H108" s="195"/>
      <c r="I108" s="195"/>
    </row>
    <row r="109" spans="1:10" ht="27.75" customHeight="1">
      <c r="A109" s="14"/>
      <c r="B109" s="15"/>
      <c r="C109" s="14"/>
      <c r="D109" s="19"/>
      <c r="E109" s="397" t="s">
        <v>565</v>
      </c>
      <c r="F109" s="5"/>
      <c r="G109" s="5"/>
      <c r="H109" s="5"/>
      <c r="I109" s="19"/>
    </row>
    <row r="110" spans="1:10" ht="28.5" customHeight="1">
      <c r="A110" s="14"/>
      <c r="B110" s="15"/>
      <c r="C110" s="14"/>
      <c r="D110" s="19"/>
      <c r="E110" s="24"/>
      <c r="F110" s="24"/>
      <c r="G110" s="92"/>
      <c r="H110" s="157"/>
      <c r="I110" s="19"/>
    </row>
    <row r="111" spans="1:10" ht="33" customHeight="1">
      <c r="A111" s="14"/>
      <c r="B111" s="15"/>
      <c r="C111" s="14"/>
      <c r="D111" s="19"/>
      <c r="E111" s="24" t="s">
        <v>587</v>
      </c>
      <c r="F111" s="16"/>
      <c r="G111" s="67"/>
      <c r="H111" s="19"/>
      <c r="I111" s="19"/>
    </row>
    <row r="112" spans="1:10" ht="48" customHeight="1">
      <c r="A112" s="14"/>
      <c r="B112" s="15"/>
      <c r="C112" s="14"/>
      <c r="D112" s="19"/>
      <c r="E112" s="16"/>
      <c r="F112" s="16"/>
      <c r="G112" s="67"/>
      <c r="H112" s="19"/>
      <c r="I112" s="19"/>
    </row>
    <row r="113" spans="1:10" ht="17.25" customHeight="1">
      <c r="B113" s="88"/>
      <c r="C113" s="7"/>
      <c r="D113" s="263"/>
      <c r="E113" s="6"/>
      <c r="F113" s="6"/>
    </row>
    <row r="114" spans="1:10" ht="18.75">
      <c r="B114" s="88"/>
      <c r="C114" s="7"/>
      <c r="D114" s="263"/>
      <c r="E114" s="6"/>
      <c r="F114" s="6"/>
    </row>
    <row r="115" spans="1:10" ht="17.25" customHeight="1">
      <c r="B115" s="88"/>
      <c r="C115" s="7"/>
      <c r="D115" s="263"/>
      <c r="E115" s="6"/>
      <c r="F115" s="6"/>
    </row>
    <row r="116" spans="1:10" ht="50.1" customHeight="1">
      <c r="A116" s="2"/>
      <c r="B116" s="25" t="s">
        <v>392</v>
      </c>
      <c r="C116" s="4"/>
      <c r="D116" s="262"/>
      <c r="E116" s="262"/>
      <c r="F116" s="262"/>
      <c r="G116" s="71"/>
      <c r="H116" s="262"/>
      <c r="I116" s="262"/>
      <c r="J116" s="262"/>
    </row>
    <row r="117" spans="1:10" s="67" customFormat="1" ht="26.25">
      <c r="A117" s="125"/>
      <c r="B117" s="265"/>
      <c r="C117" s="36"/>
      <c r="D117" s="211"/>
      <c r="E117" s="33" t="s">
        <v>362</v>
      </c>
      <c r="F117" s="33" t="s">
        <v>363</v>
      </c>
      <c r="G117" s="33" t="s">
        <v>371</v>
      </c>
      <c r="H117" s="33" t="s">
        <v>112</v>
      </c>
      <c r="I117" s="123"/>
      <c r="J117" s="36"/>
    </row>
    <row r="118" spans="1:10" ht="26.25">
      <c r="A118" s="14"/>
      <c r="B118" s="15"/>
      <c r="C118" s="14"/>
      <c r="D118" s="19"/>
      <c r="E118" s="16" t="s">
        <v>368</v>
      </c>
      <c r="F118" s="16" t="s">
        <v>393</v>
      </c>
      <c r="G118" s="67" t="s">
        <v>578</v>
      </c>
      <c r="H118" s="398">
        <f>ROUNDUP((('Exchange rate'!Eur_per_GBP*('UK-R-Seating'!H121/(1+'Exchange rate'!UK_vat_rate))*1.25*0.9165)+1)/10,0)*10</f>
        <v>3670</v>
      </c>
      <c r="I118" s="157"/>
    </row>
    <row r="119" spans="1:10" ht="26.25">
      <c r="A119" s="14"/>
      <c r="B119" s="15"/>
      <c r="C119" s="14"/>
      <c r="D119" s="19"/>
      <c r="E119" s="16" t="s">
        <v>368</v>
      </c>
      <c r="F119" s="16" t="s">
        <v>393</v>
      </c>
      <c r="G119" s="67" t="s">
        <v>579</v>
      </c>
      <c r="H119" s="398">
        <f>ROUNDUP((('Exchange rate'!Eur_per_GBP*('UK-R-Seating'!H122/(1+'Exchange rate'!UK_vat_rate))*1.25*0.9165)+1)/10,0)*10</f>
        <v>4130</v>
      </c>
      <c r="I119" s="19"/>
    </row>
    <row r="120" spans="1:10" s="5" customFormat="1" ht="26.25">
      <c r="A120" s="22"/>
      <c r="B120" s="194"/>
      <c r="C120" s="22"/>
      <c r="D120" s="22"/>
      <c r="E120" s="16" t="s">
        <v>368</v>
      </c>
      <c r="F120" s="16" t="s">
        <v>393</v>
      </c>
      <c r="G120" s="67" t="s">
        <v>580</v>
      </c>
      <c r="H120" s="398">
        <f>ROUNDUP((('Exchange rate'!Eur_per_GBP*('UK-R-Seating'!H123/(1+'Exchange rate'!UK_vat_rate))*1.25*0.9165)+1)/10,0)*10</f>
        <v>4590</v>
      </c>
      <c r="I120" s="195"/>
    </row>
    <row r="121" spans="1:10" s="5" customFormat="1" ht="26.25">
      <c r="A121" s="22"/>
      <c r="B121" s="194"/>
      <c r="C121" s="22"/>
      <c r="D121" s="22"/>
      <c r="E121" s="16" t="s">
        <v>368</v>
      </c>
      <c r="F121" s="16" t="s">
        <v>393</v>
      </c>
      <c r="G121" s="67" t="s">
        <v>581</v>
      </c>
      <c r="H121" s="398">
        <f>ROUNDUP((('Exchange rate'!Eur_per_GBP*('UK-R-Seating'!H124/(1+'Exchange rate'!UK_vat_rate))*1.25*0.9165)+1)/10,0)*10</f>
        <v>5120</v>
      </c>
      <c r="I121" s="195"/>
    </row>
    <row r="122" spans="1:10" s="5" customFormat="1" ht="26.25">
      <c r="A122" s="22"/>
      <c r="B122" s="194"/>
      <c r="C122" s="22"/>
      <c r="D122" s="22"/>
      <c r="F122" s="24"/>
      <c r="G122" s="92"/>
      <c r="H122" s="195"/>
      <c r="I122" s="195"/>
    </row>
    <row r="123" spans="1:10" s="5" customFormat="1" ht="28.35" customHeight="1">
      <c r="A123" s="22"/>
      <c r="B123" s="194"/>
      <c r="C123" s="22"/>
      <c r="D123" s="22"/>
      <c r="E123" s="114"/>
      <c r="F123" s="24"/>
      <c r="G123" s="92"/>
      <c r="H123" s="195"/>
      <c r="I123" s="195"/>
    </row>
    <row r="124" spans="1:10" ht="26.25">
      <c r="A124" s="14"/>
      <c r="B124" s="15"/>
      <c r="C124" s="14"/>
      <c r="D124" s="19"/>
      <c r="E124" s="397" t="s">
        <v>479</v>
      </c>
      <c r="F124" s="5"/>
      <c r="G124" s="5"/>
      <c r="H124" s="5"/>
      <c r="I124" s="19"/>
    </row>
    <row r="125" spans="1:10" ht="21.75" customHeight="1">
      <c r="A125" s="14"/>
      <c r="B125" s="15"/>
      <c r="C125" s="14"/>
      <c r="D125" s="19"/>
      <c r="E125" s="24"/>
      <c r="F125" s="24"/>
      <c r="G125" s="92"/>
      <c r="H125" s="157"/>
      <c r="I125" s="19"/>
    </row>
    <row r="126" spans="1:10" ht="33" customHeight="1">
      <c r="A126" s="14"/>
      <c r="B126" s="15"/>
      <c r="C126" s="14"/>
      <c r="D126" s="19"/>
      <c r="E126" s="16"/>
      <c r="F126" s="16"/>
      <c r="G126" s="67"/>
      <c r="H126" s="19"/>
      <c r="I126" s="19"/>
    </row>
    <row r="127" spans="1:10" ht="48" customHeight="1">
      <c r="A127" s="14"/>
      <c r="B127" s="15"/>
      <c r="C127" s="14"/>
      <c r="D127" s="19"/>
      <c r="E127" s="16"/>
      <c r="F127" s="16"/>
      <c r="G127" s="67"/>
      <c r="H127" s="19"/>
      <c r="I127" s="19"/>
    </row>
    <row r="128" spans="1:10" ht="50.1" customHeight="1">
      <c r="A128" s="2"/>
      <c r="B128" s="25" t="s">
        <v>300</v>
      </c>
      <c r="C128" s="4"/>
      <c r="D128" s="262"/>
      <c r="E128" s="262"/>
      <c r="F128" s="262"/>
      <c r="G128" s="71"/>
      <c r="H128" s="262"/>
      <c r="I128" s="262"/>
      <c r="J128" s="262"/>
    </row>
    <row r="129" spans="1:10" s="67" customFormat="1" ht="26.25">
      <c r="A129" s="125"/>
      <c r="B129" s="265"/>
      <c r="C129" s="36"/>
      <c r="D129" s="33" t="s">
        <v>361</v>
      </c>
      <c r="E129" s="33" t="s">
        <v>362</v>
      </c>
      <c r="F129" s="33" t="s">
        <v>363</v>
      </c>
      <c r="G129" s="33" t="s">
        <v>371</v>
      </c>
      <c r="H129" s="33" t="s">
        <v>477</v>
      </c>
      <c r="I129" s="33" t="s">
        <v>478</v>
      </c>
      <c r="J129" s="36"/>
    </row>
    <row r="130" spans="1:10" ht="28.35" customHeight="1">
      <c r="A130" s="14"/>
      <c r="B130" s="15"/>
      <c r="C130" s="14"/>
      <c r="D130" s="19" t="s">
        <v>372</v>
      </c>
      <c r="E130" s="16" t="s">
        <v>373</v>
      </c>
      <c r="F130" s="16" t="s">
        <v>374</v>
      </c>
      <c r="G130" s="67" t="s">
        <v>375</v>
      </c>
      <c r="H130" s="398">
        <f>ROUNDUP((('Exchange rate'!Eur_per_GBP*('UK-R-Seating'!H133/(1+'Exchange rate'!UK_vat_rate))*1.25*0.9165)+1)/10,0)*10</f>
        <v>4990</v>
      </c>
      <c r="I130" s="398">
        <f>ROUNDUP((('Exchange rate'!Eur_per_GBP*('UK-R-Seating'!I133/(1+'Exchange rate'!UK_vat_rate))*1.25*0.9165)+1)/10,0)*10</f>
        <v>6540</v>
      </c>
    </row>
    <row r="131" spans="1:10" ht="21" customHeight="1">
      <c r="A131" s="14"/>
      <c r="B131" s="15"/>
      <c r="C131" s="14"/>
      <c r="D131" s="19"/>
      <c r="E131" s="16"/>
      <c r="F131" s="16"/>
      <c r="G131" s="67"/>
      <c r="H131" s="398"/>
      <c r="I131" s="19"/>
    </row>
    <row r="132" spans="1:10" s="5" customFormat="1" ht="28.35" customHeight="1">
      <c r="A132" s="22"/>
      <c r="B132" s="194"/>
      <c r="C132" s="22"/>
      <c r="D132" s="22"/>
      <c r="H132" s="398"/>
      <c r="I132" s="195"/>
    </row>
    <row r="133" spans="1:10" s="5" customFormat="1" ht="28.35" customHeight="1">
      <c r="A133" s="22"/>
      <c r="B133" s="194"/>
      <c r="C133" s="22"/>
      <c r="D133" s="22"/>
      <c r="E133" s="101"/>
      <c r="F133" s="24"/>
      <c r="G133" s="92"/>
      <c r="H133" s="398"/>
      <c r="I133" s="195"/>
    </row>
    <row r="134" spans="1:10" s="5" customFormat="1" ht="28.35" customHeight="1">
      <c r="A134" s="22"/>
      <c r="B134" s="194"/>
      <c r="C134" s="22"/>
      <c r="D134" s="22"/>
      <c r="E134" s="396" t="s">
        <v>359</v>
      </c>
      <c r="F134" s="24"/>
      <c r="G134" s="92"/>
      <c r="H134" s="398"/>
      <c r="I134" s="195"/>
    </row>
    <row r="135" spans="1:10" s="5" customFormat="1" ht="28.35" customHeight="1">
      <c r="A135" s="22"/>
      <c r="B135" s="194"/>
      <c r="C135" s="22"/>
      <c r="D135" s="22"/>
      <c r="E135" s="114"/>
      <c r="F135" s="24"/>
      <c r="G135" s="92"/>
      <c r="H135" s="398"/>
      <c r="I135" s="195"/>
    </row>
    <row r="136" spans="1:10" ht="21" customHeight="1">
      <c r="A136" s="14"/>
      <c r="B136" s="15"/>
      <c r="C136" s="14"/>
      <c r="D136" s="19"/>
      <c r="E136" s="198" t="s">
        <v>194</v>
      </c>
      <c r="F136" s="678"/>
      <c r="G136" s="678"/>
      <c r="H136" s="399">
        <f>ROUNDUP((('Exchange rate'!Eur_per_GBP*('UK-R-Seating'!H139/(1+'Exchange rate'!UK_vat_rate))*1.25*0.9165)+1)/10,0)*10</f>
        <v>340</v>
      </c>
      <c r="I136" s="19"/>
    </row>
    <row r="137" spans="1:10" ht="21.75" customHeight="1">
      <c r="A137" s="14"/>
      <c r="B137" s="15"/>
      <c r="C137" s="14"/>
      <c r="D137" s="19"/>
      <c r="E137" s="24"/>
      <c r="F137" s="24"/>
      <c r="G137" s="92"/>
      <c r="H137" s="157"/>
      <c r="I137" s="19"/>
    </row>
    <row r="138" spans="1:10" ht="33" customHeight="1">
      <c r="A138" s="14"/>
      <c r="B138" s="15"/>
      <c r="C138" s="14"/>
      <c r="D138" s="19"/>
      <c r="E138" s="16"/>
      <c r="F138" s="16"/>
      <c r="G138" s="67"/>
      <c r="H138" s="19"/>
      <c r="I138" s="19"/>
    </row>
    <row r="139" spans="1:10" ht="33" customHeight="1">
      <c r="A139" s="14"/>
      <c r="B139" s="15"/>
      <c r="C139" s="14"/>
      <c r="D139" s="19"/>
      <c r="E139" s="16"/>
      <c r="F139" s="16"/>
      <c r="G139" s="67"/>
      <c r="H139" s="19"/>
      <c r="I139" s="19"/>
    </row>
    <row r="140" spans="1:10" ht="33" customHeight="1">
      <c r="A140" s="14"/>
      <c r="B140" s="15"/>
      <c r="C140" s="14"/>
      <c r="D140" s="19"/>
      <c r="E140" s="16"/>
      <c r="F140" s="16"/>
      <c r="G140" s="67"/>
      <c r="H140" s="19"/>
      <c r="I140" s="19"/>
    </row>
    <row r="141" spans="1:10" ht="33" customHeight="1">
      <c r="A141" s="14"/>
      <c r="B141" s="15"/>
      <c r="C141" s="14"/>
      <c r="D141" s="19"/>
      <c r="E141" s="16"/>
      <c r="F141" s="16"/>
      <c r="G141" s="67"/>
      <c r="H141" s="19"/>
      <c r="I141" s="19"/>
    </row>
    <row r="142" spans="1:10" ht="50.1" customHeight="1">
      <c r="A142" s="2"/>
      <c r="B142" s="25" t="s">
        <v>394</v>
      </c>
      <c r="C142" s="4"/>
      <c r="D142" s="262"/>
      <c r="E142" s="262"/>
      <c r="F142" s="262"/>
      <c r="G142" s="71"/>
      <c r="H142" s="262"/>
      <c r="I142" s="262"/>
      <c r="J142" s="262"/>
    </row>
    <row r="143" spans="1:10" s="108" customFormat="1" ht="26.25">
      <c r="A143" s="107"/>
      <c r="B143" s="89"/>
      <c r="C143" s="38"/>
      <c r="D143" s="241"/>
      <c r="E143" s="240" t="s">
        <v>362</v>
      </c>
      <c r="F143" s="254" t="s">
        <v>363</v>
      </c>
      <c r="G143" s="254" t="s">
        <v>371</v>
      </c>
      <c r="H143" s="34" t="s">
        <v>103</v>
      </c>
      <c r="I143" s="123" t="s">
        <v>270</v>
      </c>
      <c r="J143" s="123" t="s">
        <v>395</v>
      </c>
    </row>
    <row r="144" spans="1:10" ht="26.25">
      <c r="A144" s="14"/>
      <c r="B144" s="15"/>
      <c r="C144" s="14"/>
      <c r="D144" s="19"/>
      <c r="E144" s="16" t="s">
        <v>396</v>
      </c>
      <c r="F144" s="16" t="s">
        <v>393</v>
      </c>
      <c r="G144" s="67" t="s">
        <v>393</v>
      </c>
      <c r="H144" s="398">
        <f>ROUNDUP((('Exchange rate'!Eur_per_GBP*('UK-R-Seating'!H155/(1+'Exchange rate'!UK_vat_rate))*1.25*0.9165)+1)/10,0)*10</f>
        <v>1950</v>
      </c>
      <c r="I144" s="398">
        <f>ROUNDUP((('Exchange rate'!Eur_per_GBP*('UK-R-Seating'!I155/(1+'Exchange rate'!UK_vat_rate))*1.25*0.9165)+1)/10,0)*10</f>
        <v>1900</v>
      </c>
      <c r="J144" s="398">
        <f>ROUNDUP((('Exchange rate'!Eur_per_GBP*('UK-R-Seating'!J155/(1+'Exchange rate'!UK_vat_rate))*1.25*0.9165)+1)/10,0)*10</f>
        <v>1900</v>
      </c>
    </row>
    <row r="145" spans="1:10" ht="21.75" customHeight="1">
      <c r="A145" s="14"/>
      <c r="B145" s="15"/>
      <c r="C145" s="14"/>
      <c r="D145" s="19"/>
      <c r="E145" s="16"/>
      <c r="F145" s="16"/>
      <c r="G145" s="67"/>
      <c r="H145" s="19"/>
      <c r="I145" s="19"/>
    </row>
    <row r="146" spans="1:10" ht="21.75" customHeight="1">
      <c r="A146" s="14"/>
      <c r="B146" s="15"/>
      <c r="C146" s="14"/>
      <c r="D146" s="19"/>
      <c r="I146" s="19"/>
    </row>
    <row r="147" spans="1:10" ht="21.75" customHeight="1">
      <c r="A147" s="14"/>
      <c r="B147" s="15"/>
      <c r="C147" s="14"/>
      <c r="D147" s="19"/>
      <c r="E147" s="356"/>
      <c r="I147" s="19"/>
    </row>
    <row r="148" spans="1:10" ht="21.75" customHeight="1">
      <c r="A148" s="14"/>
      <c r="B148" s="15"/>
      <c r="C148" s="14"/>
      <c r="D148" s="19"/>
      <c r="E148" s="24" t="s">
        <v>398</v>
      </c>
      <c r="F148" s="16"/>
      <c r="G148" s="67"/>
      <c r="H148" s="19"/>
      <c r="I148" s="19"/>
    </row>
    <row r="149" spans="1:10" ht="21.75" customHeight="1">
      <c r="A149" s="14"/>
      <c r="B149" s="15"/>
      <c r="C149" s="14"/>
      <c r="D149" s="19"/>
      <c r="E149" s="22" t="s">
        <v>399</v>
      </c>
      <c r="F149" s="16"/>
      <c r="G149" s="67"/>
      <c r="H149" s="19"/>
      <c r="I149" s="19"/>
    </row>
    <row r="150" spans="1:10" s="207" customFormat="1" ht="21.75" customHeight="1">
      <c r="A150" s="204"/>
      <c r="B150" s="205"/>
      <c r="C150" s="204"/>
      <c r="D150" s="204"/>
      <c r="F150" s="16"/>
      <c r="G150" s="67"/>
      <c r="H150" s="19"/>
      <c r="I150" s="204"/>
    </row>
    <row r="151" spans="1:10" ht="26.25">
      <c r="A151" s="14"/>
      <c r="B151" s="15"/>
      <c r="C151" s="14"/>
      <c r="D151" s="19"/>
      <c r="E151" s="396" t="s">
        <v>359</v>
      </c>
      <c r="F151" s="182"/>
      <c r="G151" s="206"/>
      <c r="H151" s="204"/>
      <c r="I151" s="19"/>
    </row>
    <row r="152" spans="1:10" ht="21" customHeight="1">
      <c r="A152" s="14"/>
      <c r="B152" s="15"/>
      <c r="C152" s="14"/>
      <c r="D152" s="19"/>
      <c r="E152" s="16"/>
      <c r="F152" s="16"/>
      <c r="G152" s="67"/>
      <c r="H152" s="19"/>
      <c r="I152" s="19"/>
    </row>
    <row r="153" spans="1:10" ht="21.75" customHeight="1">
      <c r="A153" s="14"/>
      <c r="B153" s="15"/>
      <c r="C153" s="14"/>
      <c r="D153" s="19"/>
      <c r="E153" s="16"/>
      <c r="F153" s="16"/>
      <c r="G153" s="67"/>
      <c r="H153" s="19"/>
      <c r="I153" s="19"/>
    </row>
    <row r="154" spans="1:10" ht="21.75" customHeight="1">
      <c r="A154" s="14"/>
      <c r="B154" s="15"/>
      <c r="C154" s="14"/>
      <c r="D154" s="19"/>
      <c r="E154" s="82" t="s">
        <v>14</v>
      </c>
      <c r="F154" s="164"/>
      <c r="G154" s="79"/>
      <c r="H154" s="399">
        <f>ROUNDUP((('Exchange rate'!Eur_per_GBP*('UK-R-Seating'!H165/(1+'Exchange rate'!UK_vat_rate))*1.25*0.9165)+1)/10,0)*10</f>
        <v>570</v>
      </c>
      <c r="I154" s="19"/>
    </row>
    <row r="155" spans="1:10" ht="21.75" customHeight="1">
      <c r="A155" s="14"/>
      <c r="B155" s="15"/>
      <c r="C155" s="14"/>
      <c r="D155" s="19"/>
      <c r="E155" s="16"/>
      <c r="F155" s="16"/>
      <c r="G155" s="67"/>
      <c r="H155" s="19"/>
      <c r="I155" s="19"/>
    </row>
    <row r="156" spans="1:10" ht="30" customHeight="1">
      <c r="A156" s="14"/>
      <c r="B156" s="15"/>
      <c r="C156" s="14"/>
      <c r="D156" s="19"/>
      <c r="E156" s="16"/>
      <c r="F156" s="16"/>
      <c r="G156" s="67"/>
      <c r="H156" s="19"/>
      <c r="I156" s="19"/>
    </row>
    <row r="157" spans="1:10" ht="50.1" customHeight="1">
      <c r="A157" s="2"/>
      <c r="B157" s="25" t="s">
        <v>575</v>
      </c>
      <c r="C157" s="4"/>
      <c r="D157" s="262"/>
      <c r="E157" s="262"/>
      <c r="F157" s="262"/>
      <c r="G157" s="71"/>
      <c r="H157" s="262"/>
      <c r="I157" s="262"/>
      <c r="J157" s="262"/>
    </row>
    <row r="158" spans="1:10" s="67" customFormat="1" ht="26.25">
      <c r="A158" s="125"/>
      <c r="B158" s="265"/>
      <c r="C158" s="36"/>
      <c r="D158" s="211"/>
      <c r="E158" s="33" t="s">
        <v>362</v>
      </c>
      <c r="F158" s="33" t="s">
        <v>363</v>
      </c>
      <c r="G158" s="33" t="s">
        <v>371</v>
      </c>
      <c r="H158" s="33" t="s">
        <v>112</v>
      </c>
      <c r="I158" s="123"/>
      <c r="J158" s="36"/>
    </row>
    <row r="159" spans="1:10" ht="26.25">
      <c r="A159" s="14"/>
      <c r="B159" s="15"/>
      <c r="C159" s="14"/>
      <c r="D159" s="19"/>
      <c r="E159" s="16" t="s">
        <v>368</v>
      </c>
      <c r="F159" s="16" t="s">
        <v>393</v>
      </c>
      <c r="G159" s="67" t="s">
        <v>576</v>
      </c>
      <c r="H159" s="398">
        <f>ROUNDUP((('Exchange rate'!Eur_per_GBP*('UK-R-Seating'!H171/(1+'Exchange rate'!UK_vat_rate))*1.25*0.9165)+1)/10,0)*10</f>
        <v>990</v>
      </c>
      <c r="I159" s="157"/>
    </row>
    <row r="160" spans="1:10" ht="26.25">
      <c r="A160" s="14"/>
      <c r="B160" s="15"/>
      <c r="C160" s="14"/>
      <c r="D160" s="19"/>
      <c r="E160" s="16"/>
      <c r="F160" s="16"/>
      <c r="G160" s="67"/>
      <c r="H160" s="157"/>
      <c r="I160" s="19"/>
    </row>
    <row r="161" spans="1:10" s="5" customFormat="1" ht="26.25">
      <c r="A161" s="22"/>
      <c r="B161" s="194"/>
      <c r="C161" s="22"/>
      <c r="D161" s="22"/>
      <c r="E161" s="16"/>
      <c r="F161" s="16"/>
      <c r="G161" s="67"/>
      <c r="H161" s="157"/>
      <c r="I161" s="195"/>
    </row>
    <row r="162" spans="1:10" s="5" customFormat="1" ht="26.25">
      <c r="A162" s="22"/>
      <c r="B162" s="194"/>
      <c r="C162" s="22"/>
      <c r="D162" s="22"/>
      <c r="E162" s="16"/>
      <c r="F162" s="16"/>
      <c r="G162" s="67"/>
      <c r="H162" s="157"/>
      <c r="I162" s="195"/>
    </row>
    <row r="163" spans="1:10" s="5" customFormat="1" ht="26.25">
      <c r="A163" s="22"/>
      <c r="B163" s="194"/>
      <c r="C163" s="22"/>
      <c r="D163" s="22"/>
      <c r="F163" s="24"/>
      <c r="G163" s="92"/>
      <c r="H163" s="195"/>
      <c r="I163" s="195"/>
    </row>
    <row r="164" spans="1:10" s="5" customFormat="1" ht="28.35" customHeight="1">
      <c r="A164" s="22"/>
      <c r="B164" s="194"/>
      <c r="C164" s="22"/>
      <c r="D164" s="22"/>
      <c r="E164" s="114"/>
      <c r="F164" s="24"/>
      <c r="G164" s="92"/>
      <c r="H164" s="195"/>
      <c r="I164" s="195"/>
    </row>
    <row r="165" spans="1:10" ht="27.75" customHeight="1">
      <c r="A165" s="14"/>
      <c r="B165" s="15"/>
      <c r="C165" s="14"/>
      <c r="D165" s="19"/>
      <c r="E165" s="396" t="s">
        <v>565</v>
      </c>
      <c r="F165" s="5"/>
      <c r="G165" s="5"/>
      <c r="H165" s="5"/>
      <c r="I165" s="19"/>
    </row>
    <row r="166" spans="1:10" ht="28.5" customHeight="1">
      <c r="A166" s="14"/>
      <c r="B166" s="15"/>
      <c r="C166" s="14"/>
      <c r="D166" s="19"/>
      <c r="E166" s="24"/>
      <c r="F166" s="24"/>
      <c r="G166" s="92"/>
      <c r="H166" s="157"/>
      <c r="I166" s="19"/>
    </row>
    <row r="167" spans="1:10" ht="33" customHeight="1">
      <c r="A167" s="14"/>
      <c r="B167" s="15"/>
      <c r="C167" s="14"/>
      <c r="D167" s="19"/>
      <c r="E167" s="24" t="s">
        <v>587</v>
      </c>
      <c r="F167" s="16"/>
      <c r="G167" s="67"/>
      <c r="H167" s="19"/>
      <c r="I167" s="19"/>
    </row>
    <row r="168" spans="1:10" ht="48" customHeight="1">
      <c r="A168" s="14"/>
      <c r="B168" s="15"/>
      <c r="C168" s="14"/>
      <c r="D168" s="19"/>
      <c r="E168" s="16"/>
      <c r="F168" s="16"/>
      <c r="G168" s="67"/>
      <c r="H168" s="19"/>
      <c r="I168" s="19"/>
    </row>
    <row r="169" spans="1:10" ht="17.25" customHeight="1">
      <c r="B169" s="88"/>
      <c r="C169" s="7"/>
      <c r="D169" s="263"/>
      <c r="E169" s="6"/>
      <c r="F169" s="6"/>
    </row>
    <row r="170" spans="1:10" ht="50.1" customHeight="1">
      <c r="A170" s="2"/>
      <c r="B170" s="25" t="s">
        <v>397</v>
      </c>
      <c r="C170" s="4"/>
      <c r="D170" s="262"/>
      <c r="E170" s="262"/>
      <c r="F170" s="262"/>
      <c r="G170" s="71"/>
      <c r="H170" s="262"/>
      <c r="I170" s="262"/>
      <c r="J170" s="262"/>
    </row>
    <row r="171" spans="1:10" s="108" customFormat="1" ht="26.25">
      <c r="A171" s="107"/>
      <c r="B171" s="89"/>
      <c r="C171" s="38"/>
      <c r="D171" s="241"/>
      <c r="E171" s="240" t="s">
        <v>362</v>
      </c>
      <c r="F171" s="254" t="s">
        <v>363</v>
      </c>
      <c r="G171" s="254" t="s">
        <v>371</v>
      </c>
      <c r="H171" s="34" t="s">
        <v>103</v>
      </c>
      <c r="I171" s="123" t="s">
        <v>270</v>
      </c>
      <c r="J171" s="123" t="s">
        <v>395</v>
      </c>
    </row>
    <row r="172" spans="1:10" ht="26.25">
      <c r="A172" s="14"/>
      <c r="B172" s="15"/>
      <c r="C172" s="14"/>
      <c r="D172" s="19"/>
      <c r="E172" s="16" t="s">
        <v>396</v>
      </c>
      <c r="F172" s="16" t="s">
        <v>393</v>
      </c>
      <c r="G172" s="67" t="s">
        <v>393</v>
      </c>
      <c r="H172" s="398">
        <f>ROUNDUP((('Exchange rate'!Eur_per_GBP*('UK-R-Seating'!H185/(1+'Exchange rate'!UK_vat_rate))*1.25*0.9165)+1)/10,0)*10</f>
        <v>3130</v>
      </c>
      <c r="I172" s="398">
        <f>ROUNDUP((('Exchange rate'!Eur_per_GBP*('UK-R-Seating'!I185/(1+'Exchange rate'!UK_vat_rate))*1.25*0.9165)+1)/10,0)*10</f>
        <v>3130</v>
      </c>
      <c r="J172" s="398">
        <f>ROUNDUP((('Exchange rate'!Eur_per_GBP*('UK-R-Seating'!J185/(1+'Exchange rate'!UK_vat_rate))*1.25*0.9165)+1)/10,0)*10</f>
        <v>3130</v>
      </c>
    </row>
    <row r="173" spans="1:10" ht="21.75" customHeight="1">
      <c r="A173" s="14"/>
      <c r="B173" s="15"/>
      <c r="C173" s="14"/>
      <c r="D173" s="19"/>
      <c r="E173" s="16"/>
      <c r="F173" s="16"/>
      <c r="G173" s="67"/>
      <c r="H173" s="19"/>
      <c r="I173" s="19"/>
    </row>
    <row r="174" spans="1:10" ht="21.75" customHeight="1">
      <c r="A174" s="14"/>
      <c r="B174" s="15"/>
      <c r="C174" s="14"/>
      <c r="D174" s="19"/>
      <c r="I174" s="19"/>
    </row>
    <row r="175" spans="1:10" ht="21.75" customHeight="1">
      <c r="A175" s="14"/>
      <c r="B175" s="15"/>
      <c r="C175" s="14"/>
      <c r="D175" s="19"/>
      <c r="E175" s="24" t="s">
        <v>398</v>
      </c>
      <c r="I175" s="19"/>
    </row>
    <row r="176" spans="1:10" ht="21.75" customHeight="1">
      <c r="A176" s="14"/>
      <c r="B176" s="15"/>
      <c r="C176" s="14"/>
      <c r="D176" s="19"/>
      <c r="E176" s="22" t="s">
        <v>399</v>
      </c>
      <c r="F176" s="16"/>
      <c r="G176" s="67"/>
      <c r="H176" s="19"/>
      <c r="I176" s="19"/>
    </row>
    <row r="177" spans="1:10" ht="21.75" customHeight="1">
      <c r="A177" s="14"/>
      <c r="B177" s="15"/>
      <c r="C177" s="14"/>
      <c r="D177" s="19"/>
      <c r="F177" s="16"/>
      <c r="G177" s="67"/>
      <c r="H177" s="19"/>
      <c r="I177" s="19"/>
    </row>
    <row r="178" spans="1:10" s="207" customFormat="1" ht="26.25">
      <c r="A178" s="204"/>
      <c r="B178" s="205"/>
      <c r="C178" s="204"/>
      <c r="D178" s="204"/>
      <c r="E178" s="396" t="s">
        <v>359</v>
      </c>
      <c r="F178" s="16"/>
      <c r="G178" s="67"/>
      <c r="H178" s="19"/>
      <c r="I178" s="204"/>
    </row>
    <row r="179" spans="1:10" ht="21.75" customHeight="1">
      <c r="A179" s="14"/>
      <c r="B179" s="15"/>
      <c r="C179" s="14"/>
      <c r="D179" s="19"/>
      <c r="E179" s="114"/>
      <c r="F179" s="182"/>
      <c r="G179" s="206"/>
      <c r="H179" s="204"/>
      <c r="I179" s="19"/>
    </row>
    <row r="180" spans="1:10" ht="21.75" customHeight="1">
      <c r="A180" s="14"/>
      <c r="B180" s="15"/>
      <c r="C180" s="14"/>
      <c r="D180" s="19"/>
      <c r="E180" s="16"/>
      <c r="F180" s="16"/>
      <c r="G180" s="67"/>
      <c r="H180" s="19"/>
      <c r="I180" s="19"/>
    </row>
    <row r="181" spans="1:10" ht="21.75" customHeight="1">
      <c r="A181" s="14"/>
      <c r="B181" s="15"/>
      <c r="C181" s="14"/>
      <c r="D181" s="19"/>
      <c r="E181" s="82" t="s">
        <v>14</v>
      </c>
      <c r="F181" s="164"/>
      <c r="G181" s="79"/>
      <c r="H181" s="399">
        <f>ROUNDUP((('Exchange rate'!Eur_per_GBP*('UK-R-Seating'!H193/(1+'Exchange rate'!UK_vat_rate))*1.25*0.9165)+1)/10,0)*10</f>
        <v>570</v>
      </c>
      <c r="I181" s="19"/>
    </row>
    <row r="182" spans="1:10" ht="156.75" customHeight="1">
      <c r="A182" s="14"/>
      <c r="B182" s="15"/>
      <c r="C182" s="14"/>
      <c r="D182" s="19"/>
      <c r="E182" s="16"/>
      <c r="F182" s="16"/>
      <c r="G182" s="67"/>
      <c r="H182" s="19"/>
      <c r="I182" s="19"/>
    </row>
    <row r="183" spans="1:10" ht="21.75" customHeight="1">
      <c r="A183" s="14"/>
      <c r="B183" s="15"/>
      <c r="C183" s="14"/>
      <c r="D183" s="19"/>
      <c r="E183" s="16"/>
      <c r="F183" s="16"/>
      <c r="G183" s="67"/>
      <c r="H183" s="19"/>
      <c r="I183" s="19"/>
    </row>
    <row r="184" spans="1:10" ht="36" customHeight="1">
      <c r="A184" s="2"/>
      <c r="B184" s="25" t="s">
        <v>518</v>
      </c>
      <c r="C184" s="4"/>
      <c r="D184" s="262"/>
      <c r="E184" s="262"/>
      <c r="F184" s="262"/>
      <c r="G184" s="71"/>
      <c r="H184" s="262"/>
      <c r="I184" s="262"/>
      <c r="J184" s="262"/>
    </row>
    <row r="185" spans="1:10" ht="26.25">
      <c r="A185" s="107"/>
      <c r="B185" s="89"/>
      <c r="C185" s="38"/>
      <c r="D185" s="241"/>
      <c r="E185" s="240" t="s">
        <v>362</v>
      </c>
      <c r="F185" s="254" t="s">
        <v>363</v>
      </c>
      <c r="G185" s="254" t="s">
        <v>371</v>
      </c>
      <c r="H185" s="34" t="s">
        <v>103</v>
      </c>
      <c r="I185" s="123"/>
      <c r="J185" s="123"/>
    </row>
    <row r="186" spans="1:10" s="108" customFormat="1" ht="26.25">
      <c r="A186" s="14"/>
      <c r="B186" s="15"/>
      <c r="C186" s="14"/>
      <c r="D186" s="19"/>
      <c r="E186" s="16" t="s">
        <v>396</v>
      </c>
      <c r="F186" s="16" t="s">
        <v>393</v>
      </c>
      <c r="G186" s="67" t="s">
        <v>393</v>
      </c>
      <c r="H186" s="398">
        <f>ROUNDUP((('Exchange rate'!Eur_per_GBP*('UK-R-Seating'!H198/(1+'Exchange rate'!UK_vat_rate))*1.25*0.9165)+1)/10,0)*10</f>
        <v>1950</v>
      </c>
      <c r="I186" s="157"/>
      <c r="J186" s="157"/>
    </row>
    <row r="187" spans="1:10" ht="26.25">
      <c r="A187" s="14"/>
      <c r="B187" s="15"/>
      <c r="C187" s="14"/>
      <c r="D187" s="19"/>
      <c r="E187" s="16"/>
      <c r="F187" s="16"/>
      <c r="G187" s="67"/>
      <c r="H187" s="19"/>
      <c r="I187" s="19"/>
    </row>
    <row r="188" spans="1:10" ht="21.75" customHeight="1">
      <c r="A188" s="14"/>
      <c r="B188" s="15"/>
      <c r="C188" s="14"/>
      <c r="D188" s="19"/>
      <c r="I188" s="19"/>
    </row>
    <row r="189" spans="1:10" ht="21.75" customHeight="1">
      <c r="A189" s="14"/>
      <c r="B189" s="15"/>
      <c r="C189" s="14"/>
      <c r="D189" s="19"/>
      <c r="E189" s="356"/>
      <c r="I189" s="19"/>
    </row>
    <row r="190" spans="1:10" ht="21.75" customHeight="1">
      <c r="A190" s="14"/>
      <c r="B190" s="15"/>
      <c r="C190" s="14"/>
      <c r="D190" s="19"/>
      <c r="E190" s="24" t="s">
        <v>398</v>
      </c>
      <c r="F190" s="16"/>
      <c r="G190" s="67"/>
      <c r="H190" s="19"/>
      <c r="I190" s="19"/>
    </row>
    <row r="191" spans="1:10" ht="21.75" customHeight="1">
      <c r="A191" s="14"/>
      <c r="B191" s="15"/>
      <c r="C191" s="14"/>
      <c r="D191" s="19"/>
      <c r="E191" s="22" t="s">
        <v>399</v>
      </c>
      <c r="F191" s="16"/>
      <c r="G191" s="67"/>
      <c r="H191" s="19"/>
      <c r="I191" s="19"/>
    </row>
    <row r="192" spans="1:10" ht="21.75" customHeight="1">
      <c r="A192" s="204"/>
      <c r="B192" s="205"/>
      <c r="C192" s="204"/>
      <c r="D192" s="204"/>
      <c r="E192" s="207"/>
      <c r="F192" s="16"/>
      <c r="G192" s="67"/>
      <c r="H192" s="19"/>
      <c r="I192" s="204"/>
      <c r="J192" s="207"/>
    </row>
    <row r="193" spans="1:10" s="207" customFormat="1" ht="26.25">
      <c r="A193" s="14"/>
      <c r="B193" s="15"/>
      <c r="C193" s="14"/>
      <c r="D193" s="19"/>
      <c r="E193" s="176" t="s">
        <v>22</v>
      </c>
      <c r="F193" s="67"/>
      <c r="G193" s="67"/>
      <c r="H193" s="9"/>
      <c r="I193" s="19"/>
      <c r="J193"/>
    </row>
    <row r="194" spans="1:10" ht="48" customHeight="1">
      <c r="A194" s="14"/>
      <c r="B194" s="15"/>
      <c r="C194" s="14"/>
      <c r="D194" s="19"/>
      <c r="E194" s="169"/>
      <c r="F194" s="67"/>
      <c r="G194" s="67"/>
      <c r="H194" s="9"/>
      <c r="I194" s="19"/>
    </row>
    <row r="195" spans="1:10" ht="21.75" customHeight="1">
      <c r="A195" s="14"/>
      <c r="B195" s="15"/>
      <c r="C195" s="14"/>
      <c r="D195" s="19"/>
      <c r="E195" s="81" t="s">
        <v>14</v>
      </c>
      <c r="F195" s="160"/>
      <c r="G195" s="160"/>
      <c r="H195" s="399">
        <f>ROUNDUP((('Exchange rate'!Eur_per_GBP*('UK-R-Seating'!H207/(1+'Exchange rate'!UK_vat_rate))*1.25*0.9165)+1)/10,0)*10</f>
        <v>570</v>
      </c>
      <c r="I195" s="19"/>
    </row>
    <row r="196" spans="1:10" ht="21.75" customHeight="1">
      <c r="A196" s="14"/>
      <c r="B196" s="15"/>
      <c r="C196" s="14"/>
      <c r="D196" s="19"/>
      <c r="E196" s="24"/>
      <c r="F196" s="67"/>
      <c r="G196" s="67"/>
      <c r="H196" s="143"/>
      <c r="I196" s="19"/>
    </row>
    <row r="197" spans="1:10" ht="21.75" customHeight="1">
      <c r="A197" s="14"/>
      <c r="B197" s="15"/>
      <c r="C197" s="14"/>
      <c r="D197" s="19"/>
      <c r="E197" s="24" t="s">
        <v>541</v>
      </c>
      <c r="F197" s="67"/>
      <c r="G197" s="67"/>
      <c r="H197" s="398"/>
      <c r="I197" s="19"/>
    </row>
    <row r="198" spans="1:10" ht="21.75" customHeight="1">
      <c r="A198" s="14"/>
      <c r="B198" s="15"/>
      <c r="C198" s="14"/>
      <c r="D198" s="19"/>
      <c r="E198" s="81" t="s">
        <v>543</v>
      </c>
      <c r="F198" s="83"/>
      <c r="G198" s="160"/>
      <c r="H198" s="399">
        <f>ROUNDUP((('Exchange rate'!Eur_per_GBP*('UK-R-Seating'!H210/(1+'Exchange rate'!UK_vat_rate))*1.25*0.9165)+1)/10,0)*10</f>
        <v>970</v>
      </c>
      <c r="I198" s="19"/>
    </row>
    <row r="199" spans="1:10" ht="21.75" customHeight="1">
      <c r="A199" s="14"/>
      <c r="B199" s="15"/>
      <c r="C199" s="14"/>
      <c r="D199" s="19"/>
      <c r="E199" s="24"/>
      <c r="F199" s="16"/>
      <c r="G199" s="67"/>
      <c r="H199" s="398"/>
      <c r="I199" s="19"/>
    </row>
    <row r="200" spans="1:10" ht="21.75" customHeight="1">
      <c r="A200" s="14"/>
      <c r="B200" s="15"/>
      <c r="C200" s="14"/>
      <c r="D200" s="19"/>
      <c r="E200" s="24"/>
      <c r="F200" s="16"/>
      <c r="G200" s="67"/>
      <c r="H200" s="398"/>
      <c r="I200" s="19"/>
    </row>
    <row r="201" spans="1:10" ht="21.75" customHeight="1">
      <c r="A201" s="14"/>
      <c r="B201" s="15"/>
      <c r="C201" s="14"/>
      <c r="D201" s="19"/>
      <c r="E201" s="24"/>
      <c r="F201" s="16"/>
      <c r="G201" s="67"/>
      <c r="H201" s="398"/>
      <c r="I201" s="19"/>
    </row>
    <row r="202" spans="1:10" ht="21.75" customHeight="1">
      <c r="A202" s="14"/>
      <c r="B202" s="15"/>
      <c r="C202" s="14"/>
      <c r="D202" s="19"/>
      <c r="E202" s="24"/>
      <c r="F202" s="16"/>
      <c r="G202" s="67"/>
      <c r="H202" s="398"/>
      <c r="I202" s="19"/>
    </row>
    <row r="203" spans="1:10" ht="21.75" customHeight="1">
      <c r="A203" s="14"/>
      <c r="B203" s="15"/>
      <c r="C203" s="14"/>
      <c r="D203" s="19"/>
      <c r="E203" s="24"/>
      <c r="F203" s="16"/>
      <c r="G203" s="67"/>
      <c r="H203" s="398"/>
      <c r="I203" s="19"/>
    </row>
    <row r="204" spans="1:10" ht="21.75" customHeight="1">
      <c r="A204" s="14"/>
      <c r="B204" s="15"/>
      <c r="C204" s="14"/>
      <c r="D204" s="19"/>
      <c r="E204" s="24"/>
      <c r="F204" s="16"/>
      <c r="G204" s="67"/>
      <c r="H204" s="398"/>
      <c r="I204" s="19"/>
    </row>
    <row r="205" spans="1:10" ht="21.75" customHeight="1">
      <c r="A205" s="14"/>
      <c r="B205" s="15"/>
      <c r="C205" s="14"/>
      <c r="D205" s="19"/>
      <c r="E205" s="24"/>
      <c r="F205" s="16"/>
      <c r="G205" s="67"/>
      <c r="H205" s="398"/>
      <c r="I205" s="19"/>
    </row>
    <row r="206" spans="1:10" ht="21.75" customHeight="1">
      <c r="A206" s="14"/>
      <c r="B206" s="15"/>
      <c r="C206" s="14"/>
      <c r="D206" s="19"/>
      <c r="E206" s="24"/>
      <c r="F206" s="16"/>
      <c r="G206" s="67"/>
      <c r="H206" s="398"/>
      <c r="I206" s="19"/>
    </row>
    <row r="207" spans="1:10" ht="21.75" customHeight="1">
      <c r="A207" s="14"/>
      <c r="B207" s="15"/>
      <c r="C207" s="14"/>
      <c r="D207" s="19"/>
      <c r="E207" s="24"/>
      <c r="F207" s="16"/>
      <c r="G207" s="67"/>
      <c r="H207" s="398"/>
      <c r="I207" s="19"/>
    </row>
    <row r="208" spans="1:10" ht="21.75" customHeight="1">
      <c r="A208" s="14"/>
      <c r="B208" s="15"/>
      <c r="C208" s="14"/>
      <c r="D208" s="19"/>
      <c r="E208" s="24"/>
      <c r="F208" s="16"/>
      <c r="G208" s="67"/>
      <c r="H208" s="398"/>
      <c r="I208" s="19"/>
    </row>
    <row r="209" spans="1:10" ht="21.75" customHeight="1">
      <c r="A209" s="14"/>
      <c r="B209" s="15"/>
      <c r="C209" s="14"/>
      <c r="D209" s="19"/>
      <c r="E209" s="24"/>
      <c r="F209" s="16"/>
      <c r="G209" s="67"/>
      <c r="H209" s="398"/>
      <c r="I209" s="19"/>
    </row>
    <row r="210" spans="1:10" ht="39" customHeight="1">
      <c r="A210" s="14"/>
      <c r="B210" s="15"/>
      <c r="C210" s="14"/>
      <c r="D210" s="19"/>
      <c r="E210" s="16"/>
      <c r="F210" s="16"/>
      <c r="G210" s="67"/>
      <c r="H210" s="19"/>
      <c r="I210" s="19"/>
    </row>
    <row r="211" spans="1:10" ht="37.5">
      <c r="A211" s="2"/>
      <c r="B211" s="25" t="s">
        <v>376</v>
      </c>
      <c r="C211" s="4"/>
      <c r="D211" s="262"/>
      <c r="E211" s="262"/>
      <c r="F211" s="262"/>
      <c r="G211" s="71"/>
      <c r="H211" s="262"/>
      <c r="I211" s="262"/>
      <c r="J211" s="262"/>
    </row>
    <row r="212" spans="1:10" ht="26.25">
      <c r="A212" s="107"/>
      <c r="B212" s="89"/>
      <c r="C212" s="38"/>
      <c r="D212" s="241"/>
      <c r="E212" s="240" t="s">
        <v>362</v>
      </c>
      <c r="F212" s="254" t="s">
        <v>363</v>
      </c>
      <c r="G212" s="254" t="s">
        <v>371</v>
      </c>
      <c r="H212" s="34" t="s">
        <v>103</v>
      </c>
      <c r="I212" s="123" t="s">
        <v>270</v>
      </c>
      <c r="J212" s="123" t="s">
        <v>311</v>
      </c>
    </row>
    <row r="213" spans="1:10" ht="26.25">
      <c r="A213" s="14"/>
      <c r="B213" s="15"/>
      <c r="C213" s="14"/>
      <c r="D213" s="19"/>
      <c r="E213" s="16" t="s">
        <v>377</v>
      </c>
      <c r="F213" s="16" t="s">
        <v>378</v>
      </c>
      <c r="G213" s="67" t="s">
        <v>379</v>
      </c>
      <c r="H213" s="398">
        <f>ROUNDUP((('Exchange rate'!Eur_per_GBP*('UK-R-Seating'!H231/(1+'Exchange rate'!UK_vat_rate))*1.25*0.9165)+1)/10,0)*10</f>
        <v>3210</v>
      </c>
      <c r="I213" s="398">
        <f>ROUNDUP((('Exchange rate'!Eur_per_GBP*('UK-R-Seating'!I231/(1+'Exchange rate'!UK_vat_rate))*1.25*0.9165)+1)/10,0)*10</f>
        <v>3410</v>
      </c>
      <c r="J213" s="398">
        <f>ROUNDUP((('Exchange rate'!Eur_per_GBP*('UK-R-Seating'!J231/(1+'Exchange rate'!UK_vat_rate))*1.25*0.9165)+1)/10,0)*10</f>
        <v>3950</v>
      </c>
    </row>
    <row r="214" spans="1:10" s="108" customFormat="1" ht="32.1" customHeight="1">
      <c r="A214" s="14"/>
      <c r="B214" s="15"/>
      <c r="C214" s="14"/>
      <c r="D214" s="19"/>
      <c r="E214" s="16"/>
      <c r="F214" s="16"/>
      <c r="G214" s="67"/>
      <c r="H214" s="19"/>
      <c r="I214" s="19"/>
      <c r="J214"/>
    </row>
    <row r="215" spans="1:10" s="108" customFormat="1" ht="32.1" customHeight="1">
      <c r="A215" s="14"/>
      <c r="B215" s="15"/>
      <c r="C215" s="14"/>
      <c r="D215" s="19"/>
      <c r="E215" s="98"/>
      <c r="F215"/>
      <c r="G215" s="9"/>
      <c r="H215" s="98"/>
      <c r="I215" s="19"/>
      <c r="J215"/>
    </row>
    <row r="216" spans="1:10" ht="28.35" customHeight="1">
      <c r="A216" s="14"/>
      <c r="B216" s="15"/>
      <c r="C216" s="14"/>
      <c r="D216" s="19"/>
      <c r="E216" s="356" t="s">
        <v>308</v>
      </c>
      <c r="I216" s="19"/>
    </row>
    <row r="217" spans="1:10" ht="21.75" customHeight="1">
      <c r="A217" s="14"/>
      <c r="B217" s="15"/>
      <c r="C217" s="14"/>
      <c r="D217" s="19"/>
      <c r="E217" s="24" t="s">
        <v>400</v>
      </c>
      <c r="F217" s="16"/>
      <c r="G217" s="67"/>
      <c r="H217" s="19"/>
      <c r="I217" s="19"/>
    </row>
    <row r="218" spans="1:10" ht="21.75" customHeight="1">
      <c r="A218" s="14"/>
      <c r="B218" s="15"/>
      <c r="C218" s="14"/>
      <c r="D218" s="19"/>
      <c r="F218" s="16"/>
      <c r="G218" s="67"/>
      <c r="H218" s="19"/>
      <c r="I218" s="19"/>
    </row>
    <row r="219" spans="1:10" ht="21.75" customHeight="1">
      <c r="A219" s="204"/>
      <c r="B219" s="205"/>
      <c r="C219" s="204"/>
      <c r="D219" s="204"/>
      <c r="E219" s="396" t="s">
        <v>359</v>
      </c>
      <c r="F219" s="16"/>
      <c r="G219" s="67"/>
      <c r="H219" s="19"/>
      <c r="I219" s="204"/>
      <c r="J219" s="207"/>
    </row>
    <row r="220" spans="1:10" ht="26.25">
      <c r="A220" s="14"/>
      <c r="B220" s="15"/>
      <c r="C220" s="14"/>
      <c r="D220" s="19"/>
      <c r="E220" s="114"/>
      <c r="F220" s="182"/>
      <c r="G220" s="206"/>
      <c r="H220" s="204"/>
      <c r="I220" s="19"/>
    </row>
    <row r="221" spans="1:10" ht="21.75" customHeight="1">
      <c r="A221" s="14"/>
      <c r="B221" s="15"/>
      <c r="C221" s="14"/>
      <c r="D221" s="19"/>
      <c r="E221" s="16"/>
      <c r="F221" s="16"/>
      <c r="G221" s="67"/>
      <c r="H221" s="19"/>
      <c r="I221" s="19"/>
    </row>
    <row r="222" spans="1:10" ht="21.75" customHeight="1">
      <c r="A222" s="14"/>
      <c r="B222" s="15"/>
      <c r="C222" s="14"/>
      <c r="D222" s="19"/>
      <c r="E222" s="16"/>
      <c r="F222" s="16"/>
      <c r="G222" s="67"/>
      <c r="H222" s="19"/>
      <c r="I222" s="19"/>
    </row>
    <row r="223" spans="1:10" ht="21.75" customHeight="1">
      <c r="A223" s="14"/>
      <c r="B223" s="15"/>
      <c r="C223" s="14"/>
      <c r="D223" s="19"/>
      <c r="E223" s="16"/>
      <c r="F223" s="16"/>
      <c r="G223" s="67"/>
      <c r="H223" s="19"/>
      <c r="I223" s="19"/>
    </row>
    <row r="224" spans="1:10" ht="21.75" customHeight="1">
      <c r="A224" s="14"/>
      <c r="B224" s="15"/>
      <c r="C224" s="14"/>
      <c r="D224" s="19"/>
      <c r="E224" s="16"/>
      <c r="F224" s="16"/>
      <c r="G224" s="67"/>
      <c r="H224" s="19"/>
      <c r="I224" s="19"/>
    </row>
    <row r="225" spans="1:10" ht="21.75" customHeight="1">
      <c r="A225" s="14"/>
      <c r="B225" s="15"/>
      <c r="C225" s="14"/>
      <c r="D225" s="19"/>
      <c r="E225" s="16"/>
      <c r="F225" s="16"/>
      <c r="G225" s="67"/>
      <c r="H225" s="19"/>
      <c r="I225" s="19"/>
    </row>
    <row r="226" spans="1:10" ht="21.75" customHeight="1">
      <c r="B226" s="88"/>
      <c r="C226" s="7"/>
      <c r="D226" s="263"/>
      <c r="E226" s="6"/>
      <c r="F226" s="6"/>
    </row>
    <row r="227" spans="1:10" ht="48.75">
      <c r="A227" s="2" t="s">
        <v>23</v>
      </c>
      <c r="B227" s="25" t="s">
        <v>271</v>
      </c>
      <c r="C227" s="3"/>
      <c r="D227" s="3"/>
      <c r="E227" s="3"/>
      <c r="F227" s="117"/>
      <c r="G227" s="71"/>
      <c r="H227" s="71"/>
      <c r="I227" s="262"/>
      <c r="J227" s="262"/>
    </row>
    <row r="228" spans="1:10" ht="21.75" customHeight="1">
      <c r="A228" s="32"/>
      <c r="B228" s="36"/>
      <c r="C228" s="33" t="s">
        <v>361</v>
      </c>
      <c r="D228" s="33" t="s">
        <v>383</v>
      </c>
      <c r="E228" s="33" t="s">
        <v>362</v>
      </c>
      <c r="F228" s="33" t="s">
        <v>363</v>
      </c>
      <c r="G228" s="33" t="s">
        <v>371</v>
      </c>
      <c r="H228" s="34" t="s">
        <v>103</v>
      </c>
      <c r="I228" s="123" t="s">
        <v>270</v>
      </c>
      <c r="J228" s="123" t="s">
        <v>311</v>
      </c>
    </row>
    <row r="229" spans="1:10" ht="36" customHeight="1">
      <c r="A229" s="1"/>
      <c r="B229" s="14"/>
      <c r="C229" s="22" t="s">
        <v>425</v>
      </c>
      <c r="D229" s="108" t="s">
        <v>384</v>
      </c>
      <c r="E229" s="150" t="s">
        <v>427</v>
      </c>
      <c r="F229" s="48" t="s">
        <v>484</v>
      </c>
      <c r="G229" s="150" t="s">
        <v>485</v>
      </c>
      <c r="H229" s="398">
        <f>ROUNDUP((('Exchange rate'!Eur_per_GBP*('UK-R-Seating'!H247/(1+'Exchange rate'!UK_vat_rate))*1.25*0.9165)+1)/10,0)*10</f>
        <v>3050</v>
      </c>
      <c r="I229" s="398">
        <f>ROUNDUP((('Exchange rate'!Eur_per_GBP*('UK-R-Seating'!I247/(1+'Exchange rate'!UK_vat_rate))*1.25*0.9165)+1)/10,0)*10</f>
        <v>3410</v>
      </c>
      <c r="J229" s="398">
        <f>ROUNDUP((('Exchange rate'!Eur_per_GBP*('UK-R-Seating'!J247/(1+'Exchange rate'!UK_vat_rate))*1.25*0.9165)+1)/10,0)*10</f>
        <v>3870</v>
      </c>
    </row>
    <row r="230" spans="1:10" ht="26.25">
      <c r="A230" s="1"/>
      <c r="B230" s="14"/>
      <c r="C230" s="22" t="s">
        <v>426</v>
      </c>
      <c r="D230" s="108" t="s">
        <v>486</v>
      </c>
      <c r="E230" s="150" t="s">
        <v>401</v>
      </c>
      <c r="F230" s="48" t="s">
        <v>484</v>
      </c>
      <c r="G230" s="150" t="s">
        <v>385</v>
      </c>
      <c r="H230" s="438"/>
      <c r="I230" s="438"/>
      <c r="J230" s="438"/>
    </row>
    <row r="231" spans="1:10" ht="26.25">
      <c r="A231" s="1"/>
      <c r="B231" s="14"/>
      <c r="C231" s="14"/>
      <c r="D231" s="14"/>
      <c r="E231" s="14"/>
      <c r="F231" s="14"/>
      <c r="G231" s="14"/>
      <c r="H231" s="14"/>
      <c r="I231" s="14"/>
    </row>
    <row r="232" spans="1:10" ht="26.25">
      <c r="A232" s="1"/>
      <c r="B232" s="14"/>
      <c r="C232" s="14"/>
      <c r="D232" s="14"/>
      <c r="E232" s="356" t="s">
        <v>308</v>
      </c>
      <c r="F232" s="14"/>
      <c r="G232" s="14"/>
      <c r="H232" s="14"/>
      <c r="I232" s="14"/>
    </row>
    <row r="233" spans="1:10" ht="26.25">
      <c r="B233" s="14"/>
      <c r="C233" s="14"/>
      <c r="D233" s="14"/>
      <c r="E233" s="24" t="s">
        <v>386</v>
      </c>
      <c r="F233" s="150"/>
      <c r="G233" s="150"/>
      <c r="H233" s="150"/>
    </row>
    <row r="234" spans="1:10" ht="26.25">
      <c r="B234" s="14"/>
      <c r="C234" s="14"/>
      <c r="D234" s="14"/>
      <c r="E234" s="24"/>
      <c r="F234" s="150"/>
      <c r="G234" s="150"/>
      <c r="H234" s="150"/>
    </row>
    <row r="235" spans="1:10" ht="26.25">
      <c r="B235" s="14"/>
      <c r="C235" s="14"/>
      <c r="D235" s="14"/>
      <c r="E235" s="396" t="s">
        <v>359</v>
      </c>
      <c r="F235" s="150"/>
      <c r="G235" s="150"/>
      <c r="H235" s="150"/>
    </row>
    <row r="236" spans="1:10" ht="26.25">
      <c r="B236" s="14"/>
      <c r="C236" s="14"/>
      <c r="D236" s="14"/>
      <c r="E236" s="114"/>
      <c r="F236" s="170"/>
      <c r="G236" s="170"/>
      <c r="H236" s="150"/>
    </row>
    <row r="237" spans="1:10" ht="26.25">
      <c r="B237" s="14"/>
      <c r="C237" s="14"/>
      <c r="D237" s="14"/>
      <c r="E237" s="8"/>
      <c r="F237" s="170"/>
      <c r="G237" s="170"/>
      <c r="H237" s="170"/>
    </row>
    <row r="238" spans="1:10" ht="26.25">
      <c r="B238" s="14"/>
      <c r="C238" s="14"/>
      <c r="D238" s="14"/>
      <c r="E238" s="8"/>
      <c r="F238" s="170"/>
      <c r="G238" s="170"/>
      <c r="H238" s="170"/>
    </row>
    <row r="239" spans="1:10" ht="26.25">
      <c r="B239" s="14"/>
      <c r="C239" s="14"/>
      <c r="D239" s="14"/>
      <c r="E239" s="8"/>
      <c r="F239" s="170"/>
      <c r="G239" s="170"/>
      <c r="H239" s="170"/>
    </row>
    <row r="240" spans="1:10" ht="26.25">
      <c r="B240" s="14"/>
      <c r="C240" s="14"/>
      <c r="D240" s="14"/>
      <c r="E240" s="8"/>
      <c r="F240" s="170"/>
      <c r="G240" s="170"/>
      <c r="H240" s="170"/>
    </row>
    <row r="241" spans="2:10" ht="26.25">
      <c r="B241" s="14"/>
      <c r="C241" s="14"/>
      <c r="D241" s="14"/>
      <c r="E241" s="8"/>
      <c r="F241" s="170"/>
      <c r="G241" s="170"/>
      <c r="H241" s="170"/>
    </row>
    <row r="242" spans="2:10">
      <c r="E242" s="98" t="s">
        <v>319</v>
      </c>
    </row>
    <row r="244" spans="2:10" ht="18.75">
      <c r="B244" s="88"/>
      <c r="C244" s="7"/>
      <c r="D244" s="263"/>
      <c r="E244" s="6"/>
      <c r="F244" s="6"/>
    </row>
    <row r="245" spans="2:10">
      <c r="B245"/>
      <c r="D245"/>
      <c r="E245"/>
      <c r="G245"/>
      <c r="H245"/>
      <c r="I245"/>
    </row>
    <row r="246" spans="2:10">
      <c r="J246" s="98"/>
    </row>
    <row r="270" customFormat="1"/>
  </sheetData>
  <mergeCells count="1">
    <mergeCell ref="A1:J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 xml:space="preserve">&amp;L&amp;"Calibri (Body),Regular"&amp;16Tom Faulkner EU Retail Price List - 2022&amp;R&amp;"Calibri (Body),Regular"&amp;16Seating
</oddHeader>
    <oddFooter>&amp;R&amp;"Calibri (Body),Regular"&amp;14&amp;P</oddFoot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98701-D950-408B-A06D-B2869E4F8204}">
  <sheetPr codeName="Sheet48">
    <tabColor rgb="FFFFC000"/>
  </sheetPr>
  <dimension ref="A1:K273"/>
  <sheetViews>
    <sheetView showGridLines="0" view="pageLayout" topLeftCell="A217" zoomScale="55" zoomScaleNormal="50" zoomScaleSheetLayoutView="50" zoomScalePageLayoutView="55" workbookViewId="0">
      <selection activeCell="I139" sqref="I139"/>
    </sheetView>
  </sheetViews>
  <sheetFormatPr defaultColWidth="11" defaultRowHeight="15.75"/>
  <cols>
    <col min="1" max="1" width="3.125" customWidth="1"/>
    <col min="2" max="2" width="18.625" style="264" customWidth="1"/>
    <col min="3" max="3" width="20.5" customWidth="1"/>
    <col min="4" max="4" width="24.625" style="98" bestFit="1" customWidth="1"/>
    <col min="5" max="5" width="26.5" style="98" customWidth="1"/>
    <col min="6" max="6" width="26.125" customWidth="1"/>
    <col min="7" max="7" width="24.125" style="9" customWidth="1"/>
    <col min="8" max="8" width="23.625" style="98" customWidth="1"/>
    <col min="9" max="9" width="23.5" style="98" customWidth="1"/>
    <col min="10" max="10" width="21" customWidth="1"/>
    <col min="11" max="11" width="11" customWidth="1"/>
  </cols>
  <sheetData>
    <row r="1" spans="1:10" ht="36">
      <c r="A1" s="696" t="s">
        <v>121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B2" s="11"/>
      <c r="C2" s="11"/>
      <c r="D2" s="11"/>
      <c r="E2" s="11"/>
      <c r="F2" s="11"/>
      <c r="G2" s="11"/>
      <c r="H2" s="11"/>
      <c r="I2" s="11"/>
    </row>
    <row r="3" spans="1:10" ht="37.5">
      <c r="A3" s="2"/>
      <c r="B3" s="25" t="s">
        <v>42</v>
      </c>
      <c r="C3" s="4"/>
      <c r="D3" s="262"/>
      <c r="E3" s="262"/>
      <c r="F3" s="262"/>
      <c r="G3" s="71"/>
      <c r="H3" s="262"/>
      <c r="I3" s="262"/>
      <c r="J3" s="262"/>
    </row>
    <row r="4" spans="1:10" s="67" customFormat="1" ht="26.25">
      <c r="A4" s="125"/>
      <c r="B4" s="265"/>
      <c r="C4" s="36"/>
      <c r="D4" s="439" t="s">
        <v>361</v>
      </c>
      <c r="E4" s="439" t="s">
        <v>362</v>
      </c>
      <c r="F4" s="439" t="s">
        <v>363</v>
      </c>
      <c r="G4" s="439" t="s">
        <v>371</v>
      </c>
      <c r="H4" s="33" t="s">
        <v>103</v>
      </c>
      <c r="I4" s="123" t="s">
        <v>270</v>
      </c>
      <c r="J4" s="123" t="s">
        <v>311</v>
      </c>
    </row>
    <row r="5" spans="1:10" ht="28.35" customHeight="1">
      <c r="A5" s="14"/>
      <c r="B5" s="15"/>
      <c r="C5" s="14"/>
      <c r="D5" s="440" t="s">
        <v>402</v>
      </c>
      <c r="E5" s="441" t="s">
        <v>403</v>
      </c>
      <c r="F5" s="440" t="s">
        <v>404</v>
      </c>
      <c r="G5" s="440" t="s">
        <v>404</v>
      </c>
      <c r="H5" s="457">
        <f>ROUNDUP(((USD_per_GBP*('UK-R-Seating'!H5/(1+'Exchange rate'!UK_vat_rate)))+1)/10,0)*10</f>
        <v>2280</v>
      </c>
      <c r="I5" s="457">
        <f>ROUNDUP(((USD_per_GBP*('UK-R-Seating'!I5/(1+'Exchange rate'!UK_vat_rate)))+1)/10,0)*10</f>
        <v>3050</v>
      </c>
      <c r="J5" s="457">
        <f>ROUNDUP(((USD_per_GBP*('UK-R-Seating'!J5/(1+'Exchange rate'!UK_vat_rate)))+1)/10,0)*10</f>
        <v>3390</v>
      </c>
    </row>
    <row r="6" spans="1:10" s="5" customFormat="1" ht="28.35" customHeight="1">
      <c r="A6" s="22"/>
      <c r="B6" s="194"/>
      <c r="C6" s="22"/>
      <c r="D6" s="442" t="s">
        <v>369</v>
      </c>
      <c r="E6" s="443" t="s">
        <v>365</v>
      </c>
      <c r="F6" s="443" t="s">
        <v>368</v>
      </c>
      <c r="G6" s="444" t="s">
        <v>368</v>
      </c>
      <c r="H6" s="457"/>
      <c r="I6" s="195"/>
    </row>
    <row r="7" spans="1:10" s="5" customFormat="1" ht="28.35" customHeight="1">
      <c r="A7" s="22"/>
      <c r="B7" s="194"/>
      <c r="C7" s="22"/>
      <c r="D7" s="22"/>
      <c r="E7" s="356" t="s">
        <v>308</v>
      </c>
      <c r="F7" s="24"/>
      <c r="G7" s="92"/>
      <c r="H7" s="457"/>
      <c r="I7" s="195"/>
    </row>
    <row r="8" spans="1:10" s="5" customFormat="1" ht="28.35" customHeight="1">
      <c r="A8" s="22"/>
      <c r="B8" s="194"/>
      <c r="C8" s="22"/>
      <c r="D8" s="22"/>
      <c r="E8" s="101" t="s">
        <v>360</v>
      </c>
      <c r="F8" s="24"/>
      <c r="G8" s="92"/>
      <c r="H8" s="457"/>
      <c r="I8" s="195"/>
    </row>
    <row r="9" spans="1:10" s="5" customFormat="1" ht="28.35" customHeight="1">
      <c r="A9" s="22"/>
      <c r="B9" s="194"/>
      <c r="C9" s="22"/>
      <c r="D9" s="22"/>
      <c r="E9" s="101"/>
      <c r="F9" s="24"/>
      <c r="G9" s="92"/>
      <c r="H9" s="457"/>
      <c r="I9" s="195"/>
    </row>
    <row r="10" spans="1:10" s="5" customFormat="1" ht="28.35" customHeight="1">
      <c r="A10" s="22"/>
      <c r="B10" s="194"/>
      <c r="C10" s="22"/>
      <c r="D10" s="22"/>
      <c r="E10" s="396" t="s">
        <v>359</v>
      </c>
      <c r="F10" s="24"/>
      <c r="G10" s="92"/>
      <c r="H10" s="457"/>
      <c r="I10" s="195"/>
    </row>
    <row r="11" spans="1:10" s="5" customFormat="1" ht="28.35" customHeight="1">
      <c r="A11" s="22"/>
      <c r="B11" s="194"/>
      <c r="C11" s="22"/>
      <c r="D11" s="22"/>
      <c r="E11" s="114"/>
      <c r="F11" s="24"/>
      <c r="G11" s="92"/>
      <c r="H11" s="457"/>
      <c r="I11" s="195"/>
    </row>
    <row r="12" spans="1:10" s="5" customFormat="1" ht="28.35" customHeight="1">
      <c r="A12" s="22"/>
      <c r="B12" s="194"/>
      <c r="C12" s="22"/>
      <c r="D12" s="22"/>
      <c r="E12" s="81" t="s">
        <v>194</v>
      </c>
      <c r="F12" s="678"/>
      <c r="G12" s="678"/>
      <c r="H12" s="458">
        <f>ROUNDUP(((USD_per_GBP*('UK-R-Seating'!H12/(1+'Exchange rate'!UK_vat_rate)))+1)/10,0)*10</f>
        <v>340</v>
      </c>
      <c r="I12" s="195"/>
    </row>
    <row r="13" spans="1:10" ht="21.75" customHeight="1">
      <c r="A13" s="14"/>
      <c r="B13" s="15"/>
      <c r="C13" s="14"/>
      <c r="D13" s="19"/>
      <c r="E13" s="24"/>
      <c r="F13" s="24"/>
      <c r="G13" s="92"/>
      <c r="H13" s="157"/>
      <c r="I13" s="19"/>
    </row>
    <row r="14" spans="1:10" ht="21.75" customHeight="1">
      <c r="A14" s="14"/>
      <c r="B14" s="15"/>
      <c r="C14" s="14"/>
      <c r="D14" s="19"/>
      <c r="E14" s="16"/>
      <c r="F14" s="16"/>
      <c r="G14" s="67"/>
      <c r="H14" s="19"/>
      <c r="I14" s="19"/>
    </row>
    <row r="15" spans="1:10" ht="21.75" customHeight="1">
      <c r="A15" s="14"/>
      <c r="B15" s="15"/>
      <c r="C15" s="14"/>
      <c r="D15" s="19"/>
      <c r="E15" s="16"/>
      <c r="F15" s="16"/>
      <c r="G15" s="67"/>
      <c r="H15" s="19"/>
      <c r="I15" s="19"/>
    </row>
    <row r="16" spans="1:10" ht="37.5">
      <c r="A16" s="2"/>
      <c r="B16" s="25" t="s">
        <v>299</v>
      </c>
      <c r="C16" s="4"/>
      <c r="D16" s="262"/>
      <c r="E16" s="262"/>
      <c r="F16" s="262"/>
      <c r="G16" s="71"/>
      <c r="H16" s="262"/>
      <c r="I16" s="262"/>
      <c r="J16" s="262"/>
    </row>
    <row r="17" spans="1:10" s="67" customFormat="1" ht="26.25">
      <c r="A17" s="125"/>
      <c r="B17" s="265"/>
      <c r="C17" s="36"/>
      <c r="D17" s="439" t="s">
        <v>361</v>
      </c>
      <c r="E17" s="439" t="s">
        <v>362</v>
      </c>
      <c r="F17" s="439" t="s">
        <v>363</v>
      </c>
      <c r="G17" s="439" t="s">
        <v>371</v>
      </c>
      <c r="H17" s="33" t="s">
        <v>103</v>
      </c>
      <c r="I17" s="123" t="s">
        <v>270</v>
      </c>
      <c r="J17" s="123" t="s">
        <v>311</v>
      </c>
    </row>
    <row r="18" spans="1:10" ht="28.35" customHeight="1">
      <c r="A18" s="14"/>
      <c r="B18" s="15"/>
      <c r="C18" s="14"/>
      <c r="D18" s="441" t="s">
        <v>407</v>
      </c>
      <c r="E18" s="441" t="s">
        <v>403</v>
      </c>
      <c r="F18" s="443" t="s">
        <v>408</v>
      </c>
      <c r="G18" s="444" t="s">
        <v>409</v>
      </c>
      <c r="H18" s="457">
        <f>ROUNDUP(((USD_per_GBP*('UK-R-Seating'!H18/(1+'Exchange rate'!UK_vat_rate)))+1)/10,0)*10</f>
        <v>2050</v>
      </c>
      <c r="I18" s="457">
        <f>ROUNDUP(((USD_per_GBP*('UK-R-Seating'!I18/(1+'Exchange rate'!UK_vat_rate)))+1)/10,0)*10</f>
        <v>3380</v>
      </c>
      <c r="J18" s="457">
        <f>ROUNDUP(((USD_per_GBP*('UK-R-Seating'!J18/(1+'Exchange rate'!UK_vat_rate)))+1)/10,0)*10</f>
        <v>4240</v>
      </c>
    </row>
    <row r="19" spans="1:10" ht="21.75" customHeight="1">
      <c r="A19" s="14"/>
      <c r="B19" s="15"/>
      <c r="C19" s="14"/>
      <c r="D19" s="442" t="s">
        <v>364</v>
      </c>
      <c r="E19" s="443" t="s">
        <v>365</v>
      </c>
      <c r="F19" s="443" t="s">
        <v>366</v>
      </c>
      <c r="G19" s="444" t="s">
        <v>367</v>
      </c>
      <c r="H19" s="457"/>
      <c r="I19" s="19"/>
    </row>
    <row r="20" spans="1:10" s="5" customFormat="1" ht="28.35" customHeight="1">
      <c r="A20" s="22"/>
      <c r="B20" s="194"/>
      <c r="C20" s="22"/>
      <c r="D20" s="22"/>
      <c r="E20" s="356" t="s">
        <v>308</v>
      </c>
      <c r="H20" s="457"/>
      <c r="I20" s="195"/>
    </row>
    <row r="21" spans="1:10" s="5" customFormat="1" ht="28.35" customHeight="1">
      <c r="A21" s="22"/>
      <c r="B21" s="194"/>
      <c r="C21" s="22"/>
      <c r="D21" s="22"/>
      <c r="E21" s="101" t="s">
        <v>370</v>
      </c>
      <c r="F21" s="24"/>
      <c r="G21" s="92"/>
      <c r="H21" s="457"/>
      <c r="I21" s="195"/>
    </row>
    <row r="22" spans="1:10" s="5" customFormat="1" ht="28.35" customHeight="1">
      <c r="A22" s="22"/>
      <c r="B22" s="194"/>
      <c r="C22" s="22"/>
      <c r="D22" s="22"/>
      <c r="E22" s="162"/>
      <c r="F22" s="24"/>
      <c r="G22" s="92"/>
      <c r="H22" s="457"/>
      <c r="I22" s="195"/>
    </row>
    <row r="23" spans="1:10" s="5" customFormat="1" ht="28.35" customHeight="1">
      <c r="A23" s="22"/>
      <c r="B23" s="194"/>
      <c r="C23" s="22"/>
      <c r="D23" s="22"/>
      <c r="E23" s="396" t="s">
        <v>359</v>
      </c>
      <c r="F23" s="24"/>
      <c r="G23" s="92"/>
      <c r="H23" s="457"/>
      <c r="I23" s="195"/>
    </row>
    <row r="24" spans="1:10" s="5" customFormat="1" ht="28.35" customHeight="1">
      <c r="A24" s="22"/>
      <c r="B24" s="194"/>
      <c r="C24" s="22"/>
      <c r="D24" s="22"/>
      <c r="E24" s="114"/>
      <c r="F24" s="24"/>
      <c r="G24" s="92"/>
      <c r="H24" s="457"/>
      <c r="I24" s="195"/>
    </row>
    <row r="25" spans="1:10" ht="21.75" customHeight="1">
      <c r="A25" s="14"/>
      <c r="B25" s="15"/>
      <c r="C25" s="14"/>
      <c r="D25" s="19"/>
      <c r="E25" s="81" t="s">
        <v>194</v>
      </c>
      <c r="F25" s="678"/>
      <c r="G25" s="678"/>
      <c r="H25" s="458">
        <f>ROUNDUP(((USD_per_GBP*('UK-R-Seating'!H25/(1+'Exchange rate'!UK_vat_rate)))+1)/10,0)*10</f>
        <v>340</v>
      </c>
      <c r="I25" s="19"/>
    </row>
    <row r="26" spans="1:10" s="5" customFormat="1" ht="28.35" customHeight="1">
      <c r="A26" s="22"/>
      <c r="B26" s="194"/>
      <c r="C26" s="22"/>
      <c r="D26" s="22"/>
      <c r="E26" s="22"/>
      <c r="F26" s="22"/>
      <c r="G26" s="22"/>
      <c r="H26" s="157"/>
      <c r="I26" s="195"/>
    </row>
    <row r="27" spans="1:10" ht="21.75" customHeight="1">
      <c r="A27" s="14"/>
      <c r="B27" s="15"/>
      <c r="C27" s="14"/>
      <c r="D27" s="19"/>
      <c r="E27" s="16"/>
      <c r="F27" s="16"/>
      <c r="G27" s="67"/>
      <c r="H27" s="19"/>
      <c r="I27" s="19"/>
    </row>
    <row r="28" spans="1:10" ht="31.5" customHeight="1">
      <c r="B28" s="88"/>
      <c r="C28" s="7"/>
      <c r="D28" s="263"/>
      <c r="E28" s="6"/>
      <c r="F28" s="6"/>
    </row>
    <row r="29" spans="1:10" ht="37.5">
      <c r="A29" s="2"/>
      <c r="B29" s="25" t="s">
        <v>571</v>
      </c>
      <c r="C29" s="4"/>
      <c r="D29" s="262"/>
      <c r="E29" s="262"/>
      <c r="F29" s="262"/>
      <c r="G29" s="71"/>
      <c r="H29" s="262"/>
      <c r="I29" s="262"/>
      <c r="J29" s="262"/>
    </row>
    <row r="30" spans="1:10" s="67" customFormat="1" ht="26.25">
      <c r="A30" s="125"/>
      <c r="B30" s="265"/>
      <c r="C30" s="36"/>
      <c r="D30" s="439" t="s">
        <v>361</v>
      </c>
      <c r="E30" s="439" t="s">
        <v>362</v>
      </c>
      <c r="F30" s="439" t="s">
        <v>363</v>
      </c>
      <c r="G30" s="439" t="s">
        <v>371</v>
      </c>
      <c r="H30" s="33" t="s">
        <v>103</v>
      </c>
      <c r="I30" s="123" t="s">
        <v>270</v>
      </c>
      <c r="J30" s="123" t="s">
        <v>311</v>
      </c>
    </row>
    <row r="31" spans="1:10" ht="28.35" customHeight="1">
      <c r="A31" s="14"/>
      <c r="B31" s="15"/>
      <c r="C31" s="14"/>
      <c r="D31" s="452" t="s">
        <v>574</v>
      </c>
      <c r="E31" s="441" t="s">
        <v>403</v>
      </c>
      <c r="F31" s="443" t="s">
        <v>573</v>
      </c>
      <c r="G31" s="444" t="s">
        <v>408</v>
      </c>
      <c r="H31" s="457">
        <f>ROUNDUP(((USD_per_GBP*('UK-R-Seating'!H30/(1+'Exchange rate'!UK_vat_rate)))+1)/10,0)*10</f>
        <v>1140</v>
      </c>
      <c r="I31" s="457">
        <f>ROUNDUP(((USD_per_GBP*('UK-R-Seating'!I30/(1+'Exchange rate'!UK_vat_rate)))+1)/10,0)*10</f>
        <v>1340</v>
      </c>
      <c r="J31" s="457">
        <f>ROUNDUP(((USD_per_GBP*('UK-R-Seating'!J30/(1+'Exchange rate'!UK_vat_rate)))+1)/10,0)*10</f>
        <v>1600</v>
      </c>
    </row>
    <row r="32" spans="1:10" ht="21.75" customHeight="1">
      <c r="A32" s="14"/>
      <c r="B32" s="15"/>
      <c r="C32" s="14"/>
      <c r="D32" s="442" t="s">
        <v>568</v>
      </c>
      <c r="E32" s="443" t="s">
        <v>365</v>
      </c>
      <c r="F32" s="443" t="s">
        <v>569</v>
      </c>
      <c r="G32" s="444" t="s">
        <v>570</v>
      </c>
      <c r="H32" s="19"/>
      <c r="I32" s="19"/>
    </row>
    <row r="33" spans="1:10" s="5" customFormat="1" ht="28.35" customHeight="1">
      <c r="A33" s="22"/>
      <c r="B33" s="194"/>
      <c r="C33" s="22"/>
      <c r="D33" s="22"/>
      <c r="E33" s="356" t="s">
        <v>308</v>
      </c>
      <c r="I33" s="195"/>
    </row>
    <row r="34" spans="1:10" s="5" customFormat="1" ht="28.35" customHeight="1">
      <c r="A34" s="22"/>
      <c r="B34" s="194"/>
      <c r="C34" s="22"/>
      <c r="D34" s="22"/>
      <c r="E34" s="24" t="s">
        <v>382</v>
      </c>
      <c r="F34" s="24"/>
      <c r="G34" s="92"/>
      <c r="H34" s="195"/>
      <c r="I34" s="195"/>
    </row>
    <row r="35" spans="1:10" s="5" customFormat="1" ht="28.35" customHeight="1">
      <c r="A35" s="22"/>
      <c r="B35" s="194"/>
      <c r="C35" s="22"/>
      <c r="D35" s="22"/>
      <c r="E35" s="162"/>
      <c r="F35" s="24"/>
      <c r="G35" s="92"/>
      <c r="H35" s="195"/>
      <c r="I35" s="195"/>
    </row>
    <row r="36" spans="1:10" s="5" customFormat="1" ht="28.35" customHeight="1">
      <c r="A36" s="22"/>
      <c r="B36" s="194"/>
      <c r="C36" s="22"/>
      <c r="D36" s="22"/>
      <c r="E36" s="396" t="s">
        <v>567</v>
      </c>
      <c r="F36" s="24"/>
      <c r="G36" s="92"/>
      <c r="H36" s="195"/>
      <c r="I36" s="195"/>
    </row>
    <row r="37" spans="1:10" s="5" customFormat="1" ht="28.35" customHeight="1">
      <c r="A37" s="22"/>
      <c r="B37" s="194"/>
      <c r="C37" s="22"/>
      <c r="D37" s="22"/>
      <c r="E37" s="114"/>
      <c r="F37" s="24"/>
      <c r="G37" s="92"/>
      <c r="H37" s="195"/>
      <c r="I37" s="195"/>
    </row>
    <row r="38" spans="1:10" ht="21.75" customHeight="1">
      <c r="A38" s="14"/>
      <c r="B38" s="15"/>
      <c r="C38" s="14"/>
      <c r="D38" s="19"/>
      <c r="E38" s="81" t="s">
        <v>194</v>
      </c>
      <c r="F38" s="83"/>
      <c r="G38" s="160"/>
      <c r="H38" s="603">
        <f>ROUNDUP(((USD_per_GBP*('UK-R-Seating'!H40/(1+'Exchange rate'!UK_vat_rate)))+1)/10,0)*10</f>
        <v>340</v>
      </c>
      <c r="I38" s="19"/>
    </row>
    <row r="39" spans="1:10" s="5" customFormat="1" ht="28.35" customHeight="1">
      <c r="A39" s="22"/>
      <c r="B39" s="194"/>
      <c r="C39" s="22"/>
      <c r="D39" s="22"/>
      <c r="E39" s="22"/>
      <c r="F39" s="22"/>
      <c r="G39" s="22"/>
      <c r="H39" s="157"/>
      <c r="I39" s="195"/>
    </row>
    <row r="40" spans="1:10" ht="21.75" customHeight="1">
      <c r="A40" s="14"/>
      <c r="B40" s="15"/>
      <c r="C40" s="14"/>
      <c r="D40" s="19"/>
      <c r="E40" s="16"/>
      <c r="F40" s="16"/>
      <c r="G40" s="67"/>
      <c r="H40" s="19"/>
      <c r="I40" s="19"/>
    </row>
    <row r="41" spans="1:10" ht="31.5" customHeight="1">
      <c r="B41" s="88"/>
      <c r="C41" s="7"/>
      <c r="D41" s="263"/>
      <c r="E41" s="6"/>
      <c r="F41" s="6"/>
    </row>
    <row r="42" spans="1:10" ht="37.5">
      <c r="A42" s="2"/>
      <c r="B42" s="25" t="s">
        <v>389</v>
      </c>
      <c r="C42" s="4"/>
      <c r="D42" s="262"/>
      <c r="E42" s="262"/>
      <c r="F42" s="262"/>
      <c r="G42" s="71"/>
      <c r="H42" s="262"/>
      <c r="I42" s="262"/>
      <c r="J42" s="262"/>
    </row>
    <row r="43" spans="1:10" s="108" customFormat="1" ht="26.25">
      <c r="A43" s="107"/>
      <c r="B43" s="89"/>
      <c r="C43" s="38"/>
      <c r="D43" s="445" t="s">
        <v>361</v>
      </c>
      <c r="E43" s="446" t="s">
        <v>362</v>
      </c>
      <c r="F43" s="447" t="s">
        <v>363</v>
      </c>
      <c r="G43" s="447" t="s">
        <v>371</v>
      </c>
      <c r="H43" s="34" t="s">
        <v>103</v>
      </c>
      <c r="I43" s="123" t="s">
        <v>270</v>
      </c>
      <c r="J43" s="123"/>
    </row>
    <row r="44" spans="1:10" ht="26.25">
      <c r="A44" s="14"/>
      <c r="B44" s="15"/>
      <c r="C44" s="14"/>
      <c r="D44" s="440" t="s">
        <v>420</v>
      </c>
      <c r="E44" s="441" t="s">
        <v>403</v>
      </c>
      <c r="F44" s="443" t="s">
        <v>408</v>
      </c>
      <c r="G44" s="443" t="s">
        <v>408</v>
      </c>
      <c r="H44" s="457">
        <f>ROUNDUP(((USD_per_GBP*('UK-R-Seating'!H47/(1+'Exchange rate'!UK_vat_rate)))+1)/10,0)*10</f>
        <v>5550</v>
      </c>
      <c r="I44" s="457">
        <f>ROUNDUP(((USD_per_GBP*('UK-R-Seating'!I47/(1+'Exchange rate'!UK_vat_rate)))+1)/10,0)*10</f>
        <v>5720</v>
      </c>
      <c r="J44" s="157"/>
    </row>
    <row r="45" spans="1:10" ht="21.75" customHeight="1">
      <c r="A45" s="14"/>
      <c r="B45" s="15"/>
      <c r="C45" s="14"/>
      <c r="D45" s="442" t="s">
        <v>390</v>
      </c>
      <c r="E45" s="443" t="s">
        <v>365</v>
      </c>
      <c r="F45" s="443" t="s">
        <v>366</v>
      </c>
      <c r="G45" s="444" t="s">
        <v>366</v>
      </c>
      <c r="H45" s="457"/>
      <c r="I45" s="19"/>
    </row>
    <row r="46" spans="1:10" ht="21.75" customHeight="1">
      <c r="A46" s="14"/>
      <c r="B46" s="15"/>
      <c r="C46" s="14"/>
      <c r="D46" s="19"/>
      <c r="H46" s="457"/>
      <c r="I46" s="19"/>
    </row>
    <row r="47" spans="1:10" ht="21.75" customHeight="1">
      <c r="A47" s="14"/>
      <c r="B47" s="15"/>
      <c r="C47" s="14"/>
      <c r="D47" s="19"/>
      <c r="E47" s="356" t="s">
        <v>308</v>
      </c>
      <c r="H47" s="457"/>
      <c r="I47" s="19"/>
    </row>
    <row r="48" spans="1:10" ht="21.75" customHeight="1">
      <c r="A48" s="14"/>
      <c r="B48" s="15"/>
      <c r="C48" s="14"/>
      <c r="D48" s="19"/>
      <c r="E48" s="24" t="s">
        <v>391</v>
      </c>
      <c r="F48" s="16"/>
      <c r="G48" s="67"/>
      <c r="H48" s="457"/>
      <c r="I48" s="19"/>
    </row>
    <row r="49" spans="1:10" ht="21.75" customHeight="1">
      <c r="A49" s="14"/>
      <c r="B49" s="15"/>
      <c r="C49" s="14"/>
      <c r="D49" s="19"/>
      <c r="F49" s="16"/>
      <c r="G49" s="67"/>
      <c r="H49" s="457"/>
      <c r="I49" s="19"/>
    </row>
    <row r="50" spans="1:10" s="207" customFormat="1" ht="26.25">
      <c r="A50" s="204"/>
      <c r="B50" s="205"/>
      <c r="C50" s="204"/>
      <c r="D50" s="204"/>
      <c r="E50" s="396" t="s">
        <v>359</v>
      </c>
      <c r="F50" s="16"/>
      <c r="G50" s="67"/>
      <c r="H50" s="457"/>
      <c r="I50" s="204"/>
    </row>
    <row r="51" spans="1:10" ht="21.75" customHeight="1">
      <c r="A51" s="14"/>
      <c r="B51" s="15"/>
      <c r="C51" s="14"/>
      <c r="D51" s="19"/>
      <c r="E51" s="114"/>
      <c r="F51" s="182"/>
      <c r="G51" s="206"/>
      <c r="H51" s="457"/>
      <c r="I51" s="19"/>
    </row>
    <row r="52" spans="1:10" ht="21.75" customHeight="1">
      <c r="A52" s="14"/>
      <c r="B52" s="15"/>
      <c r="C52" s="14"/>
      <c r="D52" s="19"/>
      <c r="E52" s="81" t="s">
        <v>194</v>
      </c>
      <c r="F52" s="678"/>
      <c r="G52" s="678"/>
      <c r="H52" s="458">
        <f>ROUNDUP(((USD_per_GBP*('UK-R-Seating'!H55/(1+'Exchange rate'!UK_vat_rate)))+1)/10,0)*10</f>
        <v>340</v>
      </c>
      <c r="I52" s="19"/>
    </row>
    <row r="53" spans="1:10" ht="21.75" customHeight="1">
      <c r="A53" s="14"/>
      <c r="B53" s="15"/>
      <c r="C53" s="14"/>
      <c r="D53" s="19"/>
      <c r="E53" s="16"/>
      <c r="F53" s="16"/>
      <c r="G53" s="67"/>
      <c r="H53" s="19"/>
      <c r="I53" s="19"/>
    </row>
    <row r="54" spans="1:10" ht="21.75" customHeight="1">
      <c r="A54" s="14"/>
      <c r="B54" s="15"/>
      <c r="C54" s="14"/>
      <c r="D54" s="19"/>
      <c r="E54" s="16"/>
      <c r="F54" s="16"/>
      <c r="G54" s="67"/>
      <c r="H54" s="19"/>
      <c r="I54" s="19"/>
    </row>
    <row r="55" spans="1:10" ht="21.75" customHeight="1">
      <c r="A55" s="14"/>
      <c r="B55" s="15"/>
      <c r="C55" s="14"/>
      <c r="D55" s="19"/>
      <c r="E55" s="16"/>
      <c r="F55" s="16"/>
      <c r="G55" s="67"/>
      <c r="H55" s="19"/>
      <c r="I55" s="19"/>
    </row>
    <row r="56" spans="1:10" ht="21" customHeight="1">
      <c r="A56" s="14"/>
      <c r="B56" s="15"/>
      <c r="C56" s="14"/>
      <c r="D56" s="19"/>
      <c r="E56" s="16"/>
      <c r="F56" s="16"/>
      <c r="G56" s="67"/>
      <c r="H56" s="19"/>
      <c r="I56" s="19"/>
    </row>
    <row r="57" spans="1:10" ht="21.75" customHeight="1">
      <c r="B57" s="88"/>
      <c r="C57" s="7"/>
      <c r="D57" s="263"/>
      <c r="E57" s="6"/>
      <c r="F57" s="6"/>
    </row>
    <row r="58" spans="1:10" ht="37.5">
      <c r="A58" s="2"/>
      <c r="B58" s="25" t="s">
        <v>48</v>
      </c>
      <c r="C58" s="4"/>
      <c r="D58" s="262"/>
      <c r="E58" s="262"/>
      <c r="F58" s="262"/>
      <c r="G58" s="71"/>
      <c r="H58" s="262"/>
      <c r="I58" s="262"/>
      <c r="J58" s="262"/>
    </row>
    <row r="59" spans="1:10" s="108" customFormat="1" ht="26.25">
      <c r="A59" s="107"/>
      <c r="B59" s="89"/>
      <c r="C59" s="38"/>
      <c r="D59" s="439" t="s">
        <v>361</v>
      </c>
      <c r="E59" s="439" t="s">
        <v>362</v>
      </c>
      <c r="F59" s="439" t="s">
        <v>363</v>
      </c>
      <c r="G59" s="439" t="s">
        <v>371</v>
      </c>
      <c r="H59" s="33" t="s">
        <v>103</v>
      </c>
      <c r="I59" s="266" t="s">
        <v>270</v>
      </c>
      <c r="J59" s="123" t="s">
        <v>311</v>
      </c>
    </row>
    <row r="60" spans="1:10" ht="28.35" customHeight="1">
      <c r="A60" s="14"/>
      <c r="B60" s="15"/>
      <c r="C60" s="14"/>
      <c r="D60" s="440" t="s">
        <v>423</v>
      </c>
      <c r="E60" s="441" t="s">
        <v>403</v>
      </c>
      <c r="F60" s="443" t="s">
        <v>424</v>
      </c>
      <c r="G60" s="441" t="s">
        <v>411</v>
      </c>
      <c r="H60" s="457">
        <f>ROUNDUP(((USD_per_GBP*('UK-R-Seating'!H63/(1+'Exchange rate'!UK_vat_rate)))+1)/10,0)*10</f>
        <v>1030</v>
      </c>
      <c r="I60" s="457">
        <f>ROUNDUP(((USD_per_GBP*('UK-R-Seating'!I63/(1+'Exchange rate'!UK_vat_rate)))+1)/10,0)*10</f>
        <v>1230</v>
      </c>
      <c r="J60" s="457">
        <f>ROUNDUP(((USD_per_GBP*('UK-R-Seating'!J63/(1+'Exchange rate'!UK_vat_rate)))+1)/10,0)*10</f>
        <v>1460</v>
      </c>
    </row>
    <row r="61" spans="1:10" ht="33" customHeight="1">
      <c r="A61" s="14"/>
      <c r="B61" s="15"/>
      <c r="C61" s="14"/>
      <c r="D61" s="448" t="s">
        <v>380</v>
      </c>
      <c r="E61" s="449" t="s">
        <v>365</v>
      </c>
      <c r="F61" s="449" t="s">
        <v>381</v>
      </c>
      <c r="G61" s="448" t="s">
        <v>373</v>
      </c>
      <c r="H61" s="19"/>
      <c r="I61" s="19"/>
    </row>
    <row r="62" spans="1:10" ht="21.75" customHeight="1">
      <c r="A62" s="14"/>
      <c r="B62" s="15"/>
      <c r="C62" s="14"/>
      <c r="D62" s="19"/>
      <c r="E62" s="356" t="s">
        <v>308</v>
      </c>
      <c r="I62" s="19"/>
    </row>
    <row r="63" spans="1:10" ht="21.75" customHeight="1">
      <c r="A63" s="14"/>
      <c r="B63" s="15"/>
      <c r="C63" s="14"/>
      <c r="D63" s="19"/>
      <c r="E63" s="24" t="s">
        <v>382</v>
      </c>
      <c r="F63" s="16"/>
      <c r="G63" s="67"/>
      <c r="H63" s="19"/>
      <c r="I63" s="19"/>
    </row>
    <row r="64" spans="1:10" ht="21.75" customHeight="1">
      <c r="A64" s="14"/>
      <c r="B64" s="15"/>
      <c r="C64" s="14"/>
      <c r="D64" s="19"/>
      <c r="I64" s="19"/>
    </row>
    <row r="65" spans="1:10" ht="26.25">
      <c r="A65" s="14"/>
      <c r="B65" s="15"/>
      <c r="C65" s="14"/>
      <c r="D65" s="19"/>
      <c r="E65" s="396" t="s">
        <v>359</v>
      </c>
      <c r="F65" s="16"/>
      <c r="G65" s="67"/>
      <c r="H65" s="19"/>
    </row>
    <row r="66" spans="1:10" ht="21.75" customHeight="1">
      <c r="A66" s="14"/>
      <c r="B66" s="15"/>
      <c r="C66" s="14"/>
      <c r="D66" s="19"/>
      <c r="E66" s="114"/>
      <c r="F66" s="16"/>
      <c r="G66" s="67"/>
      <c r="H66" s="19"/>
      <c r="I66" s="135"/>
    </row>
    <row r="67" spans="1:10" ht="21.75" customHeight="1">
      <c r="A67" s="14"/>
      <c r="B67" s="15"/>
      <c r="C67" s="14"/>
      <c r="D67" s="19"/>
      <c r="I67" s="19"/>
    </row>
    <row r="68" spans="1:10" ht="21.75" customHeight="1">
      <c r="A68" s="14"/>
      <c r="B68" s="15"/>
      <c r="C68" s="14"/>
      <c r="D68" s="19"/>
      <c r="E68" s="81" t="s">
        <v>194</v>
      </c>
      <c r="F68" s="83"/>
      <c r="G68" s="160"/>
      <c r="H68" s="458">
        <f>ROUNDUP(((USD_per_GBP*('UK-R-Seating'!H71/(1+'Exchange rate'!UK_vat_rate)))+1)/10,0)*10</f>
        <v>340</v>
      </c>
      <c r="I68" s="19"/>
    </row>
    <row r="69" spans="1:10" ht="21.75" customHeight="1">
      <c r="A69" s="14"/>
      <c r="B69" s="15"/>
      <c r="C69" s="14"/>
      <c r="D69" s="19"/>
      <c r="E69" s="129"/>
      <c r="F69" s="16"/>
      <c r="G69" s="67"/>
      <c r="H69" s="19"/>
      <c r="I69" s="19"/>
    </row>
    <row r="70" spans="1:10" ht="21.75" customHeight="1">
      <c r="A70" s="14"/>
      <c r="B70" s="15"/>
      <c r="C70" s="14"/>
      <c r="D70" s="19"/>
      <c r="E70" s="129"/>
      <c r="F70" s="16"/>
      <c r="G70" s="67"/>
      <c r="H70" s="19"/>
      <c r="I70" s="19"/>
    </row>
    <row r="71" spans="1:10" ht="21.75" customHeight="1">
      <c r="A71" s="14"/>
      <c r="B71" s="15"/>
      <c r="C71" s="14"/>
      <c r="D71" s="19"/>
      <c r="E71" s="129"/>
      <c r="F71" s="16"/>
      <c r="G71" s="67"/>
      <c r="H71" s="19"/>
      <c r="I71" s="19"/>
    </row>
    <row r="72" spans="1:10" ht="21.75" customHeight="1">
      <c r="A72" s="14"/>
      <c r="B72" s="15"/>
      <c r="C72" s="14"/>
      <c r="D72" s="19"/>
      <c r="E72" s="129"/>
      <c r="F72" s="16"/>
      <c r="G72" s="67"/>
      <c r="H72" s="19"/>
      <c r="I72" s="19"/>
    </row>
    <row r="73" spans="1:10" ht="45.75" customHeight="1">
      <c r="B73" s="88"/>
      <c r="C73" s="7"/>
      <c r="D73" s="263"/>
      <c r="E73" s="6"/>
      <c r="F73" s="6"/>
    </row>
    <row r="74" spans="1:10" ht="37.5">
      <c r="A74" s="2"/>
      <c r="B74" s="25" t="s">
        <v>298</v>
      </c>
      <c r="C74" s="4"/>
      <c r="D74" s="262"/>
      <c r="E74" s="262"/>
      <c r="F74" s="262"/>
      <c r="G74" s="71"/>
      <c r="H74" s="262"/>
      <c r="I74" s="262"/>
      <c r="J74" s="262"/>
    </row>
    <row r="75" spans="1:10" ht="26.25">
      <c r="A75" s="107"/>
      <c r="B75" s="89"/>
      <c r="C75" s="439" t="s">
        <v>361</v>
      </c>
      <c r="D75" s="439" t="s">
        <v>383</v>
      </c>
      <c r="E75" s="439" t="s">
        <v>362</v>
      </c>
      <c r="F75" s="439" t="s">
        <v>363</v>
      </c>
      <c r="G75" s="439" t="s">
        <v>371</v>
      </c>
      <c r="H75" s="34" t="s">
        <v>103</v>
      </c>
      <c r="I75" s="123" t="s">
        <v>270</v>
      </c>
      <c r="J75" s="123" t="s">
        <v>311</v>
      </c>
    </row>
    <row r="76" spans="1:10" s="108" customFormat="1" ht="32.1" customHeight="1">
      <c r="A76" s="14"/>
      <c r="B76" s="15"/>
      <c r="C76" s="441" t="s">
        <v>491</v>
      </c>
      <c r="D76" s="450" t="s">
        <v>432</v>
      </c>
      <c r="E76" s="441" t="s">
        <v>409</v>
      </c>
      <c r="F76" s="450" t="s">
        <v>424</v>
      </c>
      <c r="G76" s="450" t="s">
        <v>409</v>
      </c>
      <c r="H76" s="457">
        <f>ROUNDUP(((USD_per_GBP*('UK-R-Seating'!H80/(1+'Exchange rate'!UK_vat_rate)))+1)/10,0)*10</f>
        <v>2330</v>
      </c>
      <c r="I76" s="457">
        <f>ROUNDUP(((USD_per_GBP*('UK-R-Seating'!I80/(1+'Exchange rate'!UK_vat_rate)))+1)/10,0)*10</f>
        <v>2700</v>
      </c>
      <c r="J76" s="457">
        <f>ROUNDUP(((USD_per_GBP*('UK-R-Seating'!J80/(1+'Exchange rate'!UK_vat_rate)))+1)/10,0)*10</f>
        <v>3170</v>
      </c>
    </row>
    <row r="77" spans="1:10" ht="28.35" customHeight="1">
      <c r="A77" s="14"/>
      <c r="B77" s="15"/>
      <c r="C77" s="442" t="s">
        <v>490</v>
      </c>
      <c r="D77" s="444" t="s">
        <v>387</v>
      </c>
      <c r="E77" s="443" t="s">
        <v>483</v>
      </c>
      <c r="F77" s="443" t="s">
        <v>484</v>
      </c>
      <c r="G77" s="444" t="s">
        <v>485</v>
      </c>
      <c r="H77" s="457"/>
      <c r="I77" s="437"/>
      <c r="J77" s="437"/>
    </row>
    <row r="78" spans="1:10" ht="28.35" customHeight="1">
      <c r="A78" s="14"/>
      <c r="B78" s="15"/>
      <c r="C78" s="441" t="s">
        <v>492</v>
      </c>
      <c r="D78" s="451" t="s">
        <v>489</v>
      </c>
      <c r="E78" s="441" t="s">
        <v>409</v>
      </c>
      <c r="F78" s="450" t="s">
        <v>424</v>
      </c>
      <c r="G78" s="450" t="s">
        <v>493</v>
      </c>
      <c r="H78" s="457"/>
      <c r="I78" s="405"/>
      <c r="J78" s="405"/>
    </row>
    <row r="79" spans="1:10" ht="28.35" customHeight="1">
      <c r="A79" s="14"/>
      <c r="B79" s="15"/>
      <c r="C79" s="442" t="s">
        <v>490</v>
      </c>
      <c r="D79" s="442" t="s">
        <v>482</v>
      </c>
      <c r="E79" s="443" t="s">
        <v>483</v>
      </c>
      <c r="F79" s="443" t="s">
        <v>484</v>
      </c>
      <c r="G79" s="444" t="s">
        <v>385</v>
      </c>
      <c r="H79" s="457"/>
      <c r="I79" s="405"/>
      <c r="J79" s="405"/>
    </row>
    <row r="80" spans="1:10" ht="28.35" customHeight="1">
      <c r="A80" s="14"/>
      <c r="B80" s="15"/>
      <c r="C80" s="14"/>
      <c r="D80" s="22"/>
      <c r="E80" s="16"/>
      <c r="F80" s="16"/>
      <c r="G80" s="67"/>
      <c r="H80" s="457"/>
      <c r="I80" s="405"/>
    </row>
    <row r="81" spans="1:11" ht="21.75" customHeight="1">
      <c r="A81" s="14"/>
      <c r="B81" s="15"/>
      <c r="C81" s="14"/>
      <c r="D81" s="19"/>
      <c r="E81" s="356" t="s">
        <v>308</v>
      </c>
      <c r="F81" s="16"/>
      <c r="G81" s="67"/>
      <c r="H81" s="457"/>
      <c r="I81" s="19"/>
    </row>
    <row r="82" spans="1:11" ht="21.75" customHeight="1">
      <c r="A82" s="14"/>
      <c r="B82" s="15"/>
      <c r="C82" s="14"/>
      <c r="D82" s="19"/>
      <c r="E82" s="24" t="s">
        <v>386</v>
      </c>
      <c r="F82" s="16"/>
      <c r="G82" s="67"/>
      <c r="H82" s="457"/>
      <c r="I82" s="19"/>
    </row>
    <row r="83" spans="1:11" ht="21.75" customHeight="1">
      <c r="A83" s="14"/>
      <c r="B83" s="15"/>
      <c r="C83" s="14"/>
      <c r="D83" s="19"/>
      <c r="F83" s="16"/>
      <c r="G83" s="67"/>
      <c r="H83" s="457"/>
      <c r="I83" s="19"/>
    </row>
    <row r="84" spans="1:11" ht="26.25">
      <c r="A84" s="14"/>
      <c r="B84" s="15"/>
      <c r="C84" s="14"/>
      <c r="D84" s="19"/>
      <c r="E84" s="396" t="s">
        <v>359</v>
      </c>
      <c r="F84" s="16"/>
      <c r="G84" s="67"/>
      <c r="H84" s="457">
        <f>ROUNDUP(((USD_per_GBP*('UK-R-Seating'!H88/(1+'Exchange rate'!UK_vat_rate)))+1)/10,0)*10</f>
        <v>340</v>
      </c>
      <c r="I84" s="19"/>
    </row>
    <row r="85" spans="1:11" ht="21.75" customHeight="1">
      <c r="A85" s="14"/>
      <c r="B85" s="15"/>
      <c r="C85" s="14"/>
      <c r="D85" s="19"/>
      <c r="E85" s="114"/>
      <c r="F85" s="16"/>
      <c r="G85" s="67"/>
      <c r="H85" s="457"/>
      <c r="I85" s="19"/>
    </row>
    <row r="86" spans="1:11" ht="21.75" customHeight="1">
      <c r="A86" s="14"/>
      <c r="B86" s="15"/>
      <c r="C86" s="14"/>
      <c r="D86" s="19"/>
      <c r="E86" s="81" t="s">
        <v>194</v>
      </c>
      <c r="F86" s="83"/>
      <c r="G86" s="160"/>
      <c r="H86" s="458">
        <f>ROUNDUP(((USD_per_GBP*('UK-R-Seating'!H88/(1+'Exchange rate'!UK_vat_rate)))+1)/10,0)*10</f>
        <v>340</v>
      </c>
      <c r="I86" s="19"/>
    </row>
    <row r="87" spans="1:11" ht="21.75" customHeight="1">
      <c r="A87" s="14"/>
      <c r="B87" s="15"/>
      <c r="C87" s="14"/>
      <c r="D87" s="19"/>
      <c r="E87" s="16"/>
      <c r="F87" s="16"/>
      <c r="G87" s="67"/>
      <c r="H87" s="19"/>
      <c r="I87" s="19"/>
    </row>
    <row r="88" spans="1:11" ht="21.75" customHeight="1">
      <c r="A88" s="14"/>
      <c r="B88" s="15"/>
      <c r="C88" s="14"/>
      <c r="D88" s="19"/>
      <c r="E88" s="16"/>
      <c r="F88" s="16"/>
      <c r="G88" s="67"/>
      <c r="H88" s="19"/>
      <c r="I88" s="19"/>
    </row>
    <row r="89" spans="1:11" ht="21.75" customHeight="1">
      <c r="A89" s="14"/>
      <c r="B89" s="15"/>
      <c r="C89" s="14"/>
      <c r="D89" s="19"/>
      <c r="E89" s="16"/>
      <c r="F89" s="16"/>
      <c r="G89" s="67"/>
      <c r="H89" s="19"/>
      <c r="I89" s="19"/>
    </row>
    <row r="90" spans="1:11" ht="21.75" customHeight="1">
      <c r="A90" s="14"/>
      <c r="B90" s="15"/>
      <c r="C90" s="14"/>
      <c r="D90" s="19"/>
      <c r="E90" s="16"/>
      <c r="F90" s="16"/>
      <c r="G90" s="67"/>
      <c r="H90" s="19"/>
      <c r="I90" s="19"/>
    </row>
    <row r="91" spans="1:11" ht="37.5">
      <c r="A91" s="2"/>
      <c r="B91" s="25" t="s">
        <v>27</v>
      </c>
      <c r="C91" s="4"/>
      <c r="D91" s="262"/>
      <c r="E91" s="262"/>
      <c r="F91" s="262"/>
      <c r="G91" s="71"/>
      <c r="H91" s="262"/>
      <c r="I91" s="262"/>
      <c r="J91" s="262"/>
    </row>
    <row r="92" spans="1:11" ht="26.25">
      <c r="A92" s="125"/>
      <c r="B92" s="265"/>
      <c r="C92" s="36"/>
      <c r="D92" s="439" t="s">
        <v>361</v>
      </c>
      <c r="E92" s="439" t="s">
        <v>362</v>
      </c>
      <c r="F92" s="439" t="s">
        <v>363</v>
      </c>
      <c r="G92" s="439" t="s">
        <v>371</v>
      </c>
      <c r="H92" s="33" t="s">
        <v>103</v>
      </c>
      <c r="I92" s="123" t="s">
        <v>270</v>
      </c>
      <c r="J92" s="123" t="s">
        <v>311</v>
      </c>
    </row>
    <row r="93" spans="1:11" ht="26.25">
      <c r="A93" s="14"/>
      <c r="B93" s="15"/>
      <c r="C93" s="14"/>
      <c r="D93" s="441" t="s">
        <v>402</v>
      </c>
      <c r="E93" s="441" t="s">
        <v>409</v>
      </c>
      <c r="F93" s="450" t="s">
        <v>424</v>
      </c>
      <c r="G93" s="450" t="s">
        <v>409</v>
      </c>
      <c r="H93" s="457">
        <f>ROUNDUP(((USD_per_GBP*('UK-R-Seating'!H96/(1+'Exchange rate'!UK_vat_rate)))+1)/10,0)*10</f>
        <v>2080</v>
      </c>
      <c r="I93" s="457">
        <f>ROUNDUP(((USD_per_GBP*('UK-R-Seating'!I96/(1+'Exchange rate'!UK_vat_rate)))+1)/10,0)*10</f>
        <v>2480</v>
      </c>
      <c r="J93" s="457">
        <f>ROUNDUP(((USD_per_GBP*('UK-R-Seating'!J96/(1+'Exchange rate'!UK_vat_rate)))+1)/10,0)*10</f>
        <v>2990</v>
      </c>
    </row>
    <row r="94" spans="1:11" ht="36" customHeight="1">
      <c r="A94" s="14"/>
      <c r="B94" s="15"/>
      <c r="C94" s="14"/>
      <c r="D94" s="448" t="s">
        <v>490</v>
      </c>
      <c r="E94" s="449" t="s">
        <v>483</v>
      </c>
      <c r="F94" s="449" t="s">
        <v>484</v>
      </c>
      <c r="G94" s="448" t="s">
        <v>485</v>
      </c>
      <c r="H94" s="457"/>
      <c r="I94" s="19"/>
      <c r="K94" s="14"/>
    </row>
    <row r="95" spans="1:11" ht="26.25">
      <c r="A95" s="14"/>
      <c r="B95" s="15"/>
      <c r="C95" s="14"/>
      <c r="D95" s="19"/>
      <c r="E95" s="356" t="s">
        <v>308</v>
      </c>
      <c r="F95" s="16"/>
      <c r="G95" s="67"/>
      <c r="H95" s="457"/>
      <c r="I95" s="19"/>
      <c r="K95" s="14"/>
    </row>
    <row r="96" spans="1:11" ht="26.25">
      <c r="A96" s="14"/>
      <c r="B96" s="15"/>
      <c r="C96" s="14"/>
      <c r="D96" s="19"/>
      <c r="E96" s="24" t="s">
        <v>388</v>
      </c>
      <c r="F96" s="16"/>
      <c r="G96" s="67"/>
      <c r="H96" s="457"/>
      <c r="I96" s="19"/>
    </row>
    <row r="97" spans="1:10" ht="26.25">
      <c r="A97" s="14"/>
      <c r="B97" s="15"/>
      <c r="C97" s="14"/>
      <c r="D97" s="19"/>
      <c r="F97" s="16"/>
      <c r="G97" s="67"/>
      <c r="H97" s="457"/>
      <c r="I97" s="19"/>
    </row>
    <row r="98" spans="1:10" ht="26.25">
      <c r="A98" s="14"/>
      <c r="B98" s="15"/>
      <c r="C98" s="14"/>
      <c r="D98" s="19"/>
      <c r="E98" s="396" t="s">
        <v>359</v>
      </c>
      <c r="F98" s="16"/>
      <c r="G98" s="67"/>
      <c r="H98" s="457"/>
      <c r="I98" s="19"/>
    </row>
    <row r="99" spans="1:10" ht="26.25">
      <c r="A99" s="14"/>
      <c r="B99" s="15"/>
      <c r="C99" s="14"/>
      <c r="D99" s="19"/>
      <c r="E99" s="114"/>
      <c r="F99" s="16"/>
      <c r="G99" s="67"/>
      <c r="H99" s="457"/>
      <c r="I99" s="19"/>
    </row>
    <row r="100" spans="1:10" ht="26.25">
      <c r="A100" s="14"/>
      <c r="B100" s="15"/>
      <c r="C100" s="14"/>
      <c r="D100" s="19"/>
      <c r="E100" s="81" t="s">
        <v>194</v>
      </c>
      <c r="F100" s="678"/>
      <c r="G100" s="678"/>
      <c r="H100" s="458">
        <f>ROUNDUP(((USD_per_GBP*('UK-R-Seating'!H103/(1+'Exchange rate'!UK_vat_rate)))+1)/10,0)*10</f>
        <v>340</v>
      </c>
      <c r="I100" s="19"/>
    </row>
    <row r="101" spans="1:10" ht="26.25">
      <c r="A101" s="14"/>
      <c r="B101" s="15"/>
      <c r="C101" s="14"/>
      <c r="D101" s="19"/>
      <c r="E101" s="16"/>
      <c r="F101" s="16"/>
      <c r="G101" s="67"/>
      <c r="H101" s="19"/>
      <c r="I101" s="19"/>
    </row>
    <row r="102" spans="1:10" ht="18.75">
      <c r="B102" s="88"/>
      <c r="C102" s="7"/>
      <c r="D102" s="263"/>
      <c r="E102" s="6"/>
      <c r="F102" s="6"/>
    </row>
    <row r="103" spans="1:10" ht="50.1" customHeight="1">
      <c r="A103" s="2"/>
      <c r="B103" s="25" t="s">
        <v>564</v>
      </c>
      <c r="C103" s="4"/>
      <c r="D103" s="262"/>
      <c r="E103" s="262"/>
      <c r="F103" s="262"/>
      <c r="G103" s="71"/>
      <c r="H103" s="262"/>
      <c r="I103" s="262"/>
      <c r="J103" s="262"/>
    </row>
    <row r="104" spans="1:10" s="67" customFormat="1" ht="26.25">
      <c r="A104" s="125"/>
      <c r="B104" s="265"/>
      <c r="C104" s="36"/>
      <c r="D104" s="211"/>
      <c r="E104" s="439" t="s">
        <v>362</v>
      </c>
      <c r="F104" s="439" t="s">
        <v>363</v>
      </c>
      <c r="G104" s="439" t="s">
        <v>371</v>
      </c>
      <c r="H104" s="33" t="s">
        <v>112</v>
      </c>
      <c r="I104" s="123"/>
      <c r="J104" s="36"/>
    </row>
    <row r="105" spans="1:10" ht="26.25">
      <c r="A105" s="14"/>
      <c r="B105" s="15"/>
      <c r="C105" s="14"/>
      <c r="D105" s="19"/>
      <c r="E105" s="489" t="s">
        <v>415</v>
      </c>
      <c r="F105" s="489" t="s">
        <v>414</v>
      </c>
      <c r="G105" s="497" t="s">
        <v>582</v>
      </c>
      <c r="H105" s="457">
        <f>ROUNDUP(((USD_per_GBP*('UK-R-Seating'!H108/(1+'Exchange rate'!UK_vat_rate)))+1)/10,0)*10</f>
        <v>3040</v>
      </c>
      <c r="I105" s="157"/>
    </row>
    <row r="106" spans="1:10" ht="26.25">
      <c r="A106" s="14"/>
      <c r="B106" s="15"/>
      <c r="C106" s="14"/>
      <c r="D106" s="19"/>
      <c r="E106" s="489" t="s">
        <v>415</v>
      </c>
      <c r="F106" s="489" t="s">
        <v>414</v>
      </c>
      <c r="G106" s="497" t="s">
        <v>417</v>
      </c>
      <c r="H106" s="457">
        <f>ROUNDUP(((USD_per_GBP*('UK-R-Seating'!H109/(1+'Exchange rate'!UK_vat_rate)))+1)/10,0)*10</f>
        <v>3390</v>
      </c>
      <c r="I106" s="19"/>
    </row>
    <row r="107" spans="1:10" s="5" customFormat="1" ht="26.25">
      <c r="A107" s="22"/>
      <c r="B107" s="194"/>
      <c r="C107" s="22"/>
      <c r="D107" s="22"/>
      <c r="E107" s="443"/>
      <c r="F107" s="443"/>
      <c r="G107" s="452"/>
      <c r="H107" s="457"/>
      <c r="I107" s="195"/>
    </row>
    <row r="108" spans="1:10" s="5" customFormat="1" ht="26.25">
      <c r="A108" s="22"/>
      <c r="B108" s="194"/>
      <c r="C108" s="22"/>
      <c r="D108" s="22"/>
      <c r="E108" s="443"/>
      <c r="F108" s="443"/>
      <c r="G108" s="444"/>
      <c r="H108" s="457"/>
      <c r="I108" s="195"/>
    </row>
    <row r="109" spans="1:10" s="5" customFormat="1" ht="26.25">
      <c r="A109" s="22"/>
      <c r="B109" s="194"/>
      <c r="C109" s="22"/>
      <c r="D109" s="22"/>
      <c r="F109" s="24"/>
      <c r="G109" s="92"/>
      <c r="H109" s="195"/>
      <c r="I109" s="195"/>
    </row>
    <row r="110" spans="1:10" s="5" customFormat="1" ht="28.35" customHeight="1">
      <c r="A110" s="22"/>
      <c r="B110" s="194"/>
      <c r="C110" s="22"/>
      <c r="D110" s="22"/>
      <c r="E110" s="114"/>
      <c r="F110" s="24"/>
      <c r="G110" s="92"/>
      <c r="H110" s="195"/>
      <c r="I110" s="195"/>
    </row>
    <row r="111" spans="1:10" ht="26.25">
      <c r="A111" s="14"/>
      <c r="B111" s="15"/>
      <c r="C111" s="14"/>
      <c r="D111" s="19"/>
      <c r="E111" s="396" t="s">
        <v>565</v>
      </c>
      <c r="F111" s="5"/>
      <c r="G111" s="5"/>
      <c r="H111" s="5"/>
      <c r="I111" s="19"/>
    </row>
    <row r="112" spans="1:10" ht="21.75" customHeight="1">
      <c r="A112" s="14"/>
      <c r="B112" s="15"/>
      <c r="C112" s="14"/>
      <c r="D112" s="19"/>
      <c r="E112" s="24"/>
      <c r="F112" s="24"/>
      <c r="G112" s="92"/>
      <c r="H112" s="157"/>
      <c r="I112" s="19"/>
    </row>
    <row r="113" spans="1:10" ht="33" customHeight="1">
      <c r="A113" s="14"/>
      <c r="B113" s="15"/>
      <c r="C113" s="14"/>
      <c r="D113" s="19"/>
      <c r="E113" s="24" t="s">
        <v>587</v>
      </c>
      <c r="F113" s="16"/>
      <c r="G113" s="67"/>
      <c r="H113" s="19"/>
      <c r="I113" s="19"/>
    </row>
    <row r="114" spans="1:10" ht="48" customHeight="1">
      <c r="A114" s="14"/>
      <c r="B114" s="15"/>
      <c r="C114" s="14"/>
      <c r="D114" s="19"/>
      <c r="E114" s="16"/>
      <c r="F114" s="16"/>
      <c r="G114" s="67"/>
      <c r="H114" s="19"/>
      <c r="I114" s="19"/>
    </row>
    <row r="115" spans="1:10" ht="17.25" customHeight="1">
      <c r="B115" s="88"/>
      <c r="C115" s="7"/>
      <c r="D115" s="263"/>
      <c r="E115" s="6"/>
      <c r="F115" s="6"/>
    </row>
    <row r="116" spans="1:10" ht="50.1" customHeight="1">
      <c r="A116" s="2"/>
      <c r="B116" s="25" t="s">
        <v>392</v>
      </c>
      <c r="C116" s="4"/>
      <c r="D116" s="262"/>
      <c r="E116" s="262"/>
      <c r="F116" s="262"/>
      <c r="G116" s="71"/>
      <c r="H116" s="262"/>
      <c r="I116" s="262"/>
      <c r="J116" s="262"/>
    </row>
    <row r="117" spans="1:10" s="67" customFormat="1" ht="26.25">
      <c r="A117" s="125"/>
      <c r="B117" s="265"/>
      <c r="C117" s="36"/>
      <c r="D117" s="211"/>
      <c r="E117" s="439" t="s">
        <v>362</v>
      </c>
      <c r="F117" s="439" t="s">
        <v>363</v>
      </c>
      <c r="G117" s="439" t="s">
        <v>371</v>
      </c>
      <c r="H117" s="33" t="s">
        <v>112</v>
      </c>
      <c r="I117" s="123"/>
      <c r="J117" s="36"/>
    </row>
    <row r="118" spans="1:10" ht="26.25">
      <c r="A118" s="14"/>
      <c r="B118" s="15"/>
      <c r="C118" s="14"/>
      <c r="D118" s="19"/>
      <c r="E118" s="443" t="s">
        <v>415</v>
      </c>
      <c r="F118" s="443" t="s">
        <v>414</v>
      </c>
      <c r="G118" s="444" t="s">
        <v>582</v>
      </c>
      <c r="H118" s="457">
        <f>ROUNDUP(((USD_per_GBP*('UK-R-Seating'!H121/(1+'Exchange rate'!UK_vat_rate)))+1)/10,0)*10</f>
        <v>3740</v>
      </c>
      <c r="I118" s="157"/>
    </row>
    <row r="119" spans="1:10" ht="26.25">
      <c r="A119" s="14"/>
      <c r="B119" s="15"/>
      <c r="C119" s="14"/>
      <c r="D119" s="19"/>
      <c r="E119" s="443" t="s">
        <v>415</v>
      </c>
      <c r="F119" s="443" t="s">
        <v>414</v>
      </c>
      <c r="G119" s="444" t="s">
        <v>417</v>
      </c>
      <c r="H119" s="457">
        <f>ROUNDUP(((USD_per_GBP*('UK-R-Seating'!H122/(1+'Exchange rate'!UK_vat_rate)))+1)/10,0)*10</f>
        <v>4210</v>
      </c>
      <c r="I119" s="19"/>
    </row>
    <row r="120" spans="1:10" s="5" customFormat="1" ht="26.25">
      <c r="A120" s="22"/>
      <c r="B120" s="194"/>
      <c r="C120" s="22"/>
      <c r="D120" s="22"/>
      <c r="E120" s="443" t="s">
        <v>415</v>
      </c>
      <c r="F120" s="443" t="s">
        <v>414</v>
      </c>
      <c r="G120" s="452" t="s">
        <v>419</v>
      </c>
      <c r="H120" s="457">
        <f>ROUNDUP(((USD_per_GBP*('UK-R-Seating'!H123/(1+'Exchange rate'!UK_vat_rate)))+1)/10,0)*10</f>
        <v>4670</v>
      </c>
      <c r="I120" s="195"/>
    </row>
    <row r="121" spans="1:10" s="5" customFormat="1" ht="26.25">
      <c r="A121" s="22"/>
      <c r="B121" s="194"/>
      <c r="C121" s="22"/>
      <c r="D121" s="22"/>
      <c r="E121" s="443" t="s">
        <v>415</v>
      </c>
      <c r="F121" s="443" t="s">
        <v>414</v>
      </c>
      <c r="G121" s="444" t="s">
        <v>418</v>
      </c>
      <c r="H121" s="457">
        <f>ROUNDUP(((USD_per_GBP*('UK-R-Seating'!H124/(1+'Exchange rate'!UK_vat_rate)))+1)/10,0)*10</f>
        <v>5210</v>
      </c>
      <c r="I121" s="195"/>
    </row>
    <row r="122" spans="1:10" s="5" customFormat="1" ht="26.25">
      <c r="A122" s="22"/>
      <c r="B122" s="194"/>
      <c r="C122" s="22"/>
      <c r="D122" s="22"/>
      <c r="F122" s="24"/>
      <c r="G122" s="92"/>
      <c r="H122" s="195"/>
      <c r="I122" s="195"/>
    </row>
    <row r="123" spans="1:10" s="5" customFormat="1" ht="28.35" customHeight="1">
      <c r="A123" s="22"/>
      <c r="B123" s="194"/>
      <c r="C123" s="22"/>
      <c r="D123" s="22"/>
      <c r="E123" s="114"/>
      <c r="F123" s="24"/>
      <c r="G123" s="92"/>
      <c r="H123" s="195"/>
      <c r="I123" s="195"/>
    </row>
    <row r="124" spans="1:10" ht="26.25">
      <c r="A124" s="14"/>
      <c r="B124" s="15"/>
      <c r="C124" s="14"/>
      <c r="D124" s="19"/>
      <c r="E124" s="397" t="s">
        <v>479</v>
      </c>
      <c r="F124" s="5"/>
      <c r="G124" s="5"/>
      <c r="H124" s="5"/>
      <c r="I124" s="19"/>
    </row>
    <row r="125" spans="1:10" ht="21.75" customHeight="1">
      <c r="A125" s="14"/>
      <c r="B125" s="15"/>
      <c r="C125" s="14"/>
      <c r="D125" s="19"/>
      <c r="E125" s="24"/>
      <c r="F125" s="24"/>
      <c r="G125" s="92"/>
      <c r="H125" s="157"/>
      <c r="I125" s="19"/>
    </row>
    <row r="126" spans="1:10" ht="33" customHeight="1">
      <c r="A126" s="14"/>
      <c r="B126" s="15"/>
      <c r="C126" s="14"/>
      <c r="D126" s="19"/>
      <c r="E126" s="16"/>
      <c r="F126" s="16"/>
      <c r="G126" s="67"/>
      <c r="H126" s="19"/>
      <c r="I126" s="19"/>
    </row>
    <row r="127" spans="1:10" ht="50.1" customHeight="1">
      <c r="A127" s="2"/>
      <c r="B127" s="25" t="s">
        <v>300</v>
      </c>
      <c r="C127" s="4"/>
      <c r="D127" s="262"/>
      <c r="E127" s="262"/>
      <c r="F127" s="262"/>
      <c r="G127" s="71"/>
      <c r="H127" s="262"/>
      <c r="I127" s="262"/>
      <c r="J127" s="262"/>
    </row>
    <row r="128" spans="1:10" s="67" customFormat="1" ht="26.25">
      <c r="A128" s="125"/>
      <c r="B128" s="265"/>
      <c r="C128" s="36"/>
      <c r="D128" s="439" t="s">
        <v>361</v>
      </c>
      <c r="E128" s="439" t="s">
        <v>362</v>
      </c>
      <c r="F128" s="439" t="s">
        <v>363</v>
      </c>
      <c r="G128" s="439" t="s">
        <v>371</v>
      </c>
      <c r="H128" s="33" t="s">
        <v>477</v>
      </c>
      <c r="I128" s="33" t="s">
        <v>478</v>
      </c>
      <c r="J128" s="36"/>
    </row>
    <row r="129" spans="1:10" ht="28.35" customHeight="1">
      <c r="A129" s="14"/>
      <c r="B129" s="15"/>
      <c r="C129" s="14"/>
      <c r="D129" s="441" t="s">
        <v>410</v>
      </c>
      <c r="E129" s="441" t="s">
        <v>411</v>
      </c>
      <c r="F129" s="440" t="s">
        <v>412</v>
      </c>
      <c r="G129" s="441" t="s">
        <v>413</v>
      </c>
      <c r="H129" s="457">
        <f>ROUNDUP(((USD_per_GBP*('UK-R-Seating'!H133/(1+'Exchange rate'!UK_vat_rate)))+1)/10,0)*10</f>
        <v>5080</v>
      </c>
      <c r="I129" s="457">
        <f>ROUNDUP(((USD_per_GBP*('UK-R-Seating'!I133/(1+'Exchange rate'!UK_vat_rate)))+1)/10,0)*10</f>
        <v>6660</v>
      </c>
    </row>
    <row r="130" spans="1:10" ht="21" customHeight="1">
      <c r="A130" s="14"/>
      <c r="B130" s="15"/>
      <c r="C130" s="14"/>
      <c r="D130" s="442" t="s">
        <v>372</v>
      </c>
      <c r="E130" s="443" t="s">
        <v>373</v>
      </c>
      <c r="F130" s="443" t="s">
        <v>374</v>
      </c>
      <c r="G130" s="444" t="s">
        <v>375</v>
      </c>
      <c r="H130" s="457"/>
      <c r="I130" s="19"/>
    </row>
    <row r="131" spans="1:10" s="5" customFormat="1" ht="28.35" customHeight="1">
      <c r="A131" s="22"/>
      <c r="B131" s="194"/>
      <c r="C131" s="22"/>
      <c r="D131" s="22"/>
      <c r="H131" s="457"/>
      <c r="I131" s="195"/>
    </row>
    <row r="132" spans="1:10" s="5" customFormat="1" ht="28.35" customHeight="1">
      <c r="A132" s="22"/>
      <c r="B132" s="194"/>
      <c r="C132" s="22"/>
      <c r="D132" s="22"/>
      <c r="E132" s="101"/>
      <c r="F132" s="24"/>
      <c r="G132" s="92"/>
      <c r="H132" s="457"/>
      <c r="I132" s="195"/>
    </row>
    <row r="133" spans="1:10" s="5" customFormat="1" ht="28.35" customHeight="1">
      <c r="A133" s="22"/>
      <c r="B133" s="194"/>
      <c r="C133" s="22"/>
      <c r="D133" s="22"/>
      <c r="E133" s="396" t="s">
        <v>359</v>
      </c>
      <c r="F133" s="24"/>
      <c r="G133" s="92"/>
      <c r="H133" s="457"/>
      <c r="I133" s="195"/>
    </row>
    <row r="134" spans="1:10" s="5" customFormat="1" ht="28.35" customHeight="1">
      <c r="A134" s="22"/>
      <c r="B134" s="194"/>
      <c r="C134" s="22"/>
      <c r="D134" s="22"/>
      <c r="E134" s="114"/>
      <c r="F134" s="24"/>
      <c r="G134" s="92"/>
      <c r="H134" s="457"/>
      <c r="I134" s="195"/>
    </row>
    <row r="135" spans="1:10" ht="21" customHeight="1">
      <c r="A135" s="14"/>
      <c r="B135" s="15"/>
      <c r="C135" s="14"/>
      <c r="D135" s="19"/>
      <c r="E135" s="81" t="s">
        <v>194</v>
      </c>
      <c r="F135" s="678"/>
      <c r="G135" s="678"/>
      <c r="H135" s="458">
        <f>ROUNDUP(((USD_per_GBP*('UK-R-Seating'!H139/(1+'Exchange rate'!UK_vat_rate)))+1)/10,0)*10</f>
        <v>340</v>
      </c>
      <c r="I135" s="19"/>
    </row>
    <row r="136" spans="1:10" ht="21.75" customHeight="1">
      <c r="A136" s="14"/>
      <c r="B136" s="15"/>
      <c r="C136" s="14"/>
      <c r="D136" s="19"/>
      <c r="E136" s="24"/>
      <c r="F136" s="24"/>
      <c r="G136" s="92"/>
      <c r="H136" s="157"/>
      <c r="I136" s="19"/>
    </row>
    <row r="137" spans="1:10" ht="33" customHeight="1">
      <c r="A137" s="14"/>
      <c r="B137" s="15"/>
      <c r="C137" s="14"/>
      <c r="D137" s="19"/>
      <c r="E137" s="16"/>
      <c r="F137" s="16"/>
      <c r="G137" s="67"/>
      <c r="H137" s="19"/>
      <c r="I137" s="19"/>
    </row>
    <row r="138" spans="1:10" ht="33" customHeight="1">
      <c r="A138" s="14"/>
      <c r="B138" s="15"/>
      <c r="C138" s="14"/>
      <c r="D138" s="19"/>
      <c r="E138" s="16"/>
      <c r="F138" s="16"/>
      <c r="G138" s="67"/>
      <c r="H138" s="19"/>
      <c r="I138" s="19"/>
    </row>
    <row r="139" spans="1:10" ht="33" customHeight="1">
      <c r="A139" s="14"/>
      <c r="B139" s="15"/>
      <c r="C139" s="14"/>
      <c r="D139" s="19"/>
      <c r="E139" s="16"/>
      <c r="F139" s="16"/>
      <c r="G139" s="67"/>
      <c r="H139" s="19"/>
      <c r="I139" s="19"/>
    </row>
    <row r="140" spans="1:10" ht="33" customHeight="1">
      <c r="A140" s="14"/>
      <c r="B140" s="15"/>
      <c r="C140" s="14"/>
      <c r="D140" s="19"/>
      <c r="E140" s="16"/>
      <c r="F140" s="16"/>
      <c r="G140" s="67"/>
      <c r="H140" s="19"/>
      <c r="I140" s="19"/>
    </row>
    <row r="141" spans="1:10" ht="33" customHeight="1">
      <c r="A141" s="14"/>
      <c r="B141" s="15"/>
      <c r="C141" s="14"/>
      <c r="D141" s="19"/>
      <c r="E141" s="16"/>
      <c r="F141" s="16"/>
      <c r="G141" s="67"/>
      <c r="H141" s="19"/>
      <c r="I141" s="19"/>
    </row>
    <row r="142" spans="1:10" ht="21.75" customHeight="1">
      <c r="B142" s="88"/>
      <c r="C142" s="7"/>
      <c r="D142" s="263"/>
      <c r="E142" s="6"/>
      <c r="F142" s="6"/>
    </row>
    <row r="143" spans="1:10" ht="50.1" customHeight="1">
      <c r="A143" s="2"/>
      <c r="B143" s="25" t="s">
        <v>394</v>
      </c>
      <c r="C143" s="4"/>
      <c r="D143" s="262"/>
      <c r="E143" s="262"/>
      <c r="F143" s="262"/>
      <c r="G143" s="71"/>
      <c r="H143" s="262"/>
      <c r="I143" s="262"/>
      <c r="J143" s="262"/>
    </row>
    <row r="144" spans="1:10" s="108" customFormat="1" ht="26.25">
      <c r="A144" s="107"/>
      <c r="B144" s="89"/>
      <c r="C144" s="38"/>
      <c r="D144" s="241"/>
      <c r="E144" s="446" t="s">
        <v>362</v>
      </c>
      <c r="F144" s="447" t="s">
        <v>363</v>
      </c>
      <c r="G144" s="447" t="s">
        <v>371</v>
      </c>
      <c r="H144" s="34" t="s">
        <v>103</v>
      </c>
      <c r="I144" s="123" t="s">
        <v>270</v>
      </c>
      <c r="J144" s="123" t="s">
        <v>395</v>
      </c>
    </row>
    <row r="145" spans="1:10" ht="26.25">
      <c r="A145" s="14"/>
      <c r="B145" s="15"/>
      <c r="C145" s="14"/>
      <c r="D145" s="19"/>
      <c r="E145" s="440" t="s">
        <v>405</v>
      </c>
      <c r="F145" s="452" t="s">
        <v>406</v>
      </c>
      <c r="G145" s="452" t="s">
        <v>406</v>
      </c>
      <c r="H145" s="457">
        <f>ROUNDUP(((USD_per_GBP*('UK-R-Seating'!H155/(1+'Exchange rate'!UK_vat_rate)))+1)/10,0)*10</f>
        <v>1990</v>
      </c>
      <c r="I145" s="457">
        <f>ROUNDUP(((USD_per_GBP*('UK-R-Seating'!I155/(1+'Exchange rate'!UK_vat_rate)))+1)/10,0)*10</f>
        <v>1930</v>
      </c>
      <c r="J145" s="457">
        <f>ROUNDUP(((USD_per_GBP*('UK-R-Seating'!J155/(1+'Exchange rate'!UK_vat_rate)))+1)/10,0)*10</f>
        <v>1930</v>
      </c>
    </row>
    <row r="146" spans="1:10" ht="21.75" customHeight="1">
      <c r="A146" s="14"/>
      <c r="B146" s="15"/>
      <c r="C146" s="14"/>
      <c r="D146" s="19"/>
      <c r="E146" s="443" t="s">
        <v>396</v>
      </c>
      <c r="F146" s="443" t="s">
        <v>393</v>
      </c>
      <c r="G146" s="444" t="s">
        <v>393</v>
      </c>
      <c r="H146" s="19"/>
      <c r="I146" s="19"/>
    </row>
    <row r="147" spans="1:10" ht="21.75" customHeight="1">
      <c r="A147" s="14"/>
      <c r="B147" s="15"/>
      <c r="C147" s="14"/>
      <c r="D147" s="19"/>
      <c r="I147" s="19"/>
    </row>
    <row r="148" spans="1:10" ht="21.75" customHeight="1">
      <c r="A148" s="14"/>
      <c r="B148" s="15"/>
      <c r="C148" s="14"/>
      <c r="D148" s="19"/>
      <c r="E148" s="356"/>
      <c r="I148" s="19"/>
    </row>
    <row r="149" spans="1:10" ht="21.75" customHeight="1">
      <c r="A149" s="14"/>
      <c r="B149" s="15"/>
      <c r="C149" s="14"/>
      <c r="D149" s="19"/>
      <c r="E149" s="24" t="s">
        <v>398</v>
      </c>
      <c r="F149" s="16"/>
      <c r="G149" s="67"/>
      <c r="H149" s="19"/>
      <c r="I149" s="19"/>
    </row>
    <row r="150" spans="1:10" ht="21.75" customHeight="1">
      <c r="A150" s="14"/>
      <c r="B150" s="15"/>
      <c r="C150" s="14"/>
      <c r="D150" s="19"/>
      <c r="E150" s="22" t="s">
        <v>399</v>
      </c>
      <c r="F150" s="16"/>
      <c r="G150" s="67"/>
      <c r="H150" s="19"/>
      <c r="I150" s="19"/>
    </row>
    <row r="151" spans="1:10" s="207" customFormat="1" ht="21.75" customHeight="1">
      <c r="A151" s="204"/>
      <c r="B151" s="205"/>
      <c r="C151" s="204"/>
      <c r="D151" s="204"/>
      <c r="F151" s="16"/>
      <c r="G151" s="67"/>
      <c r="H151" s="19"/>
      <c r="I151" s="204"/>
    </row>
    <row r="152" spans="1:10" ht="26.25">
      <c r="A152" s="14"/>
      <c r="B152" s="15"/>
      <c r="C152" s="14"/>
      <c r="D152" s="19"/>
      <c r="E152" s="396" t="s">
        <v>359</v>
      </c>
      <c r="F152" s="182"/>
      <c r="G152" s="206"/>
      <c r="H152" s="204"/>
      <c r="I152" s="19"/>
    </row>
    <row r="153" spans="1:10" ht="21" customHeight="1">
      <c r="A153" s="14"/>
      <c r="B153" s="15"/>
      <c r="C153" s="14"/>
      <c r="D153" s="19"/>
      <c r="E153" s="16"/>
      <c r="F153" s="16"/>
      <c r="G153" s="67"/>
      <c r="H153" s="19"/>
      <c r="I153" s="19"/>
    </row>
    <row r="154" spans="1:10" ht="21.75" customHeight="1">
      <c r="A154" s="14"/>
      <c r="B154" s="15"/>
      <c r="C154" s="14"/>
      <c r="D154" s="19"/>
      <c r="E154" s="16"/>
      <c r="F154" s="16"/>
      <c r="G154" s="67"/>
      <c r="H154" s="19"/>
      <c r="I154" s="19"/>
    </row>
    <row r="155" spans="1:10" ht="21.75" customHeight="1">
      <c r="A155" s="14"/>
      <c r="B155" s="15"/>
      <c r="C155" s="14"/>
      <c r="D155" s="19"/>
      <c r="E155" s="82" t="s">
        <v>14</v>
      </c>
      <c r="F155" s="164"/>
      <c r="G155" s="79"/>
      <c r="H155" s="458">
        <f>ROUNDUP(((USD_per_GBP*('UK-R-Seating'!H165/(1+'Exchange rate'!UK_vat_rate)))+1)/10,0)*10</f>
        <v>580</v>
      </c>
      <c r="I155" s="19"/>
    </row>
    <row r="156" spans="1:10" ht="21.75" customHeight="1">
      <c r="A156" s="14"/>
      <c r="B156" s="15"/>
      <c r="C156" s="14"/>
      <c r="D156" s="19"/>
      <c r="E156" s="16"/>
      <c r="F156" s="16"/>
      <c r="G156" s="67"/>
      <c r="H156" s="19"/>
      <c r="I156" s="19"/>
    </row>
    <row r="157" spans="1:10" ht="30" customHeight="1">
      <c r="A157" s="14"/>
      <c r="B157" s="15"/>
      <c r="C157" s="14"/>
      <c r="D157" s="19"/>
      <c r="E157" s="16"/>
      <c r="F157" s="16"/>
      <c r="G157" s="67"/>
      <c r="H157" s="19"/>
      <c r="I157" s="19"/>
    </row>
    <row r="158" spans="1:10" ht="50.1" customHeight="1">
      <c r="A158" s="2"/>
      <c r="B158" s="25" t="s">
        <v>575</v>
      </c>
      <c r="C158" s="4"/>
      <c r="D158" s="262"/>
      <c r="E158" s="262"/>
      <c r="F158" s="262"/>
      <c r="G158" s="71"/>
      <c r="H158" s="262"/>
      <c r="I158" s="262"/>
      <c r="J158" s="262"/>
    </row>
    <row r="159" spans="1:10" s="67" customFormat="1" ht="26.25">
      <c r="A159" s="125"/>
      <c r="B159" s="265"/>
      <c r="C159" s="36"/>
      <c r="D159" s="211"/>
      <c r="E159" s="446" t="s">
        <v>362</v>
      </c>
      <c r="F159" s="447" t="s">
        <v>363</v>
      </c>
      <c r="G159" s="447" t="s">
        <v>371</v>
      </c>
      <c r="H159" s="34" t="s">
        <v>112</v>
      </c>
      <c r="I159" s="123"/>
      <c r="J159" s="123"/>
    </row>
    <row r="160" spans="1:10" ht="26.25">
      <c r="A160" s="14"/>
      <c r="B160" s="15"/>
      <c r="C160" s="14"/>
      <c r="D160" s="19"/>
      <c r="E160" s="452" t="s">
        <v>404</v>
      </c>
      <c r="F160" s="452" t="s">
        <v>406</v>
      </c>
      <c r="G160" s="452" t="s">
        <v>406</v>
      </c>
      <c r="H160" s="554">
        <f>ROUNDUP(((USD_per_GBP*('UK-R-Seating'!H171/(1+'Exchange rate'!UK_vat_rate)))+1)/10,0)*10</f>
        <v>1010</v>
      </c>
      <c r="I160" s="157"/>
    </row>
    <row r="161" spans="1:10" ht="26.25">
      <c r="A161" s="14"/>
      <c r="B161" s="15"/>
      <c r="C161" s="14"/>
      <c r="D161" s="19"/>
      <c r="E161" s="16" t="s">
        <v>368</v>
      </c>
      <c r="F161" s="16" t="s">
        <v>393</v>
      </c>
      <c r="G161" s="67" t="s">
        <v>576</v>
      </c>
      <c r="H161" s="157"/>
      <c r="I161" s="19"/>
    </row>
    <row r="162" spans="1:10" s="5" customFormat="1" ht="26.25">
      <c r="A162" s="22"/>
      <c r="B162" s="194"/>
      <c r="C162" s="22"/>
      <c r="D162" s="22"/>
      <c r="E162" s="16"/>
      <c r="F162" s="16"/>
      <c r="G162" s="67"/>
      <c r="H162" s="157"/>
      <c r="I162" s="195"/>
    </row>
    <row r="163" spans="1:10" s="5" customFormat="1" ht="26.25">
      <c r="A163" s="22"/>
      <c r="B163" s="194"/>
      <c r="C163" s="22"/>
      <c r="D163" s="22"/>
      <c r="E163" s="16"/>
      <c r="F163" s="16"/>
      <c r="G163" s="67"/>
      <c r="H163" s="157"/>
      <c r="I163" s="195"/>
    </row>
    <row r="164" spans="1:10" s="5" customFormat="1" ht="26.25">
      <c r="A164" s="22"/>
      <c r="B164" s="194"/>
      <c r="C164" s="22"/>
      <c r="D164" s="22"/>
      <c r="F164" s="24"/>
      <c r="G164" s="92"/>
      <c r="H164" s="195"/>
      <c r="I164" s="195"/>
    </row>
    <row r="165" spans="1:10" s="5" customFormat="1" ht="28.35" customHeight="1">
      <c r="A165" s="22"/>
      <c r="B165" s="194"/>
      <c r="C165" s="22"/>
      <c r="D165" s="22"/>
      <c r="E165" s="114"/>
      <c r="F165" s="24"/>
      <c r="G165" s="92"/>
      <c r="H165" s="195"/>
      <c r="I165" s="195"/>
    </row>
    <row r="166" spans="1:10" ht="27.75" customHeight="1">
      <c r="A166" s="14"/>
      <c r="B166" s="15"/>
      <c r="C166" s="14"/>
      <c r="D166" s="19"/>
      <c r="E166" s="396" t="s">
        <v>565</v>
      </c>
      <c r="F166" s="5"/>
      <c r="G166" s="5"/>
      <c r="H166" s="5"/>
      <c r="I166" s="19"/>
    </row>
    <row r="167" spans="1:10" ht="28.5" customHeight="1">
      <c r="A167" s="14"/>
      <c r="B167" s="15"/>
      <c r="C167" s="14"/>
      <c r="D167" s="19"/>
      <c r="E167" s="24"/>
      <c r="F167" s="24"/>
      <c r="G167" s="92"/>
      <c r="H167" s="157"/>
      <c r="I167" s="19"/>
    </row>
    <row r="168" spans="1:10" ht="33" customHeight="1">
      <c r="A168" s="14"/>
      <c r="B168" s="15"/>
      <c r="C168" s="14"/>
      <c r="D168" s="19"/>
      <c r="E168" s="24" t="s">
        <v>587</v>
      </c>
      <c r="F168" s="16"/>
      <c r="G168" s="67"/>
      <c r="H168" s="19"/>
      <c r="I168" s="19"/>
    </row>
    <row r="169" spans="1:10" ht="48" customHeight="1">
      <c r="A169" s="14"/>
      <c r="B169" s="15"/>
      <c r="C169" s="14"/>
      <c r="D169" s="19"/>
      <c r="E169" s="16"/>
      <c r="F169" s="16"/>
      <c r="G169" s="67"/>
      <c r="H169" s="19"/>
      <c r="I169" s="19"/>
    </row>
    <row r="170" spans="1:10" ht="17.25" customHeight="1">
      <c r="B170" s="88"/>
      <c r="C170" s="7"/>
      <c r="D170" s="263"/>
      <c r="E170" s="6"/>
      <c r="F170" s="6"/>
    </row>
    <row r="171" spans="1:10" ht="50.1" customHeight="1">
      <c r="A171" s="2"/>
      <c r="B171" s="25" t="s">
        <v>397</v>
      </c>
      <c r="C171" s="4"/>
      <c r="D171" s="262"/>
      <c r="E171" s="262"/>
      <c r="F171" s="262"/>
      <c r="G171" s="71"/>
      <c r="H171" s="262"/>
      <c r="I171" s="262"/>
      <c r="J171" s="262"/>
    </row>
    <row r="172" spans="1:10" s="108" customFormat="1" ht="26.25">
      <c r="A172" s="107"/>
      <c r="B172" s="89"/>
      <c r="C172" s="38"/>
      <c r="D172" s="241"/>
      <c r="E172" s="446" t="s">
        <v>362</v>
      </c>
      <c r="F172" s="447" t="s">
        <v>363</v>
      </c>
      <c r="G172" s="447" t="s">
        <v>371</v>
      </c>
      <c r="H172" s="34" t="s">
        <v>103</v>
      </c>
      <c r="I172" s="123" t="s">
        <v>270</v>
      </c>
      <c r="J172" s="123" t="s">
        <v>395</v>
      </c>
    </row>
    <row r="173" spans="1:10" ht="26.25">
      <c r="A173" s="14"/>
      <c r="B173" s="15"/>
      <c r="C173" s="14"/>
      <c r="D173" s="19"/>
      <c r="E173" s="440" t="s">
        <v>405</v>
      </c>
      <c r="F173" s="452" t="s">
        <v>406</v>
      </c>
      <c r="G173" s="452" t="s">
        <v>406</v>
      </c>
      <c r="H173" s="457">
        <f>ROUNDUP(((USD_per_GBP*('UK-R-Seating'!H185/(1+'Exchange rate'!UK_vat_rate)))+1)/10,0)*10</f>
        <v>3190</v>
      </c>
      <c r="I173" s="457">
        <f>ROUNDUP(((USD_per_GBP*('UK-R-Seating'!I185/(1+'Exchange rate'!UK_vat_rate)))+1)/10,0)*10</f>
        <v>3190</v>
      </c>
      <c r="J173" s="457">
        <f>ROUNDUP(((USD_per_GBP*('UK-R-Seating'!J185/(1+'Exchange rate'!UK_vat_rate)))+1)/10,0)*10</f>
        <v>3190</v>
      </c>
    </row>
    <row r="174" spans="1:10" ht="21.75" customHeight="1">
      <c r="A174" s="14"/>
      <c r="B174" s="15"/>
      <c r="C174" s="14"/>
      <c r="D174" s="19"/>
      <c r="E174" s="443" t="s">
        <v>396</v>
      </c>
      <c r="F174" s="443" t="s">
        <v>393</v>
      </c>
      <c r="G174" s="444" t="s">
        <v>393</v>
      </c>
      <c r="H174" s="19"/>
      <c r="I174" s="19"/>
    </row>
    <row r="175" spans="1:10" ht="21.75" customHeight="1">
      <c r="A175" s="14"/>
      <c r="B175" s="15"/>
      <c r="C175" s="14"/>
      <c r="D175" s="19"/>
      <c r="I175" s="19"/>
    </row>
    <row r="176" spans="1:10" ht="21.75" customHeight="1">
      <c r="A176" s="14"/>
      <c r="B176" s="15"/>
      <c r="C176" s="14"/>
      <c r="D176" s="19"/>
      <c r="E176" s="24" t="s">
        <v>398</v>
      </c>
      <c r="I176" s="19"/>
    </row>
    <row r="177" spans="1:10" ht="21.75" customHeight="1">
      <c r="A177" s="14"/>
      <c r="B177" s="15"/>
      <c r="C177" s="14"/>
      <c r="D177" s="19"/>
      <c r="E177" s="22" t="s">
        <v>399</v>
      </c>
      <c r="F177" s="16"/>
      <c r="G177" s="67"/>
      <c r="H177" s="19"/>
      <c r="I177" s="19"/>
    </row>
    <row r="178" spans="1:10" ht="21.75" customHeight="1">
      <c r="A178" s="14"/>
      <c r="B178" s="15"/>
      <c r="C178" s="14"/>
      <c r="D178" s="19"/>
      <c r="F178" s="16"/>
      <c r="G178" s="67"/>
      <c r="H178" s="19"/>
      <c r="I178" s="19"/>
    </row>
    <row r="179" spans="1:10" s="207" customFormat="1" ht="26.25">
      <c r="A179" s="204"/>
      <c r="B179" s="205"/>
      <c r="C179" s="204"/>
      <c r="D179" s="204"/>
      <c r="E179" s="396" t="s">
        <v>359</v>
      </c>
      <c r="F179" s="16"/>
      <c r="G179" s="67"/>
      <c r="H179" s="19"/>
      <c r="I179" s="204"/>
    </row>
    <row r="180" spans="1:10" ht="21.75" customHeight="1">
      <c r="A180" s="14"/>
      <c r="B180" s="15"/>
      <c r="C180" s="14"/>
      <c r="D180" s="19"/>
      <c r="E180" s="114"/>
      <c r="F180" s="182"/>
      <c r="G180" s="206"/>
      <c r="H180" s="204"/>
      <c r="I180" s="19"/>
    </row>
    <row r="181" spans="1:10" ht="21.75" customHeight="1">
      <c r="A181" s="14"/>
      <c r="B181" s="15"/>
      <c r="C181" s="14"/>
      <c r="D181" s="19"/>
      <c r="E181" s="16"/>
      <c r="F181" s="16"/>
      <c r="G181" s="67"/>
      <c r="H181" s="19"/>
      <c r="I181" s="19"/>
    </row>
    <row r="182" spans="1:10" ht="21.75" customHeight="1">
      <c r="A182" s="14"/>
      <c r="B182" s="15"/>
      <c r="C182" s="14"/>
      <c r="D182" s="19"/>
      <c r="E182" s="82" t="s">
        <v>14</v>
      </c>
      <c r="F182" s="164"/>
      <c r="G182" s="79"/>
      <c r="H182" s="458">
        <f>ROUNDUP(((USD_per_GBP*('UK-R-Seating'!H193/(1+'Exchange rate'!UK_vat_rate)))+1)/10,0)*10</f>
        <v>580</v>
      </c>
      <c r="I182" s="19"/>
    </row>
    <row r="183" spans="1:10" ht="156.75" customHeight="1">
      <c r="A183" s="14"/>
      <c r="B183" s="15"/>
      <c r="C183" s="14"/>
      <c r="D183" s="19"/>
      <c r="E183" s="16"/>
      <c r="F183" s="16"/>
      <c r="G183" s="67"/>
      <c r="H183" s="19"/>
      <c r="I183" s="19"/>
    </row>
    <row r="184" spans="1:10" ht="21.75" customHeight="1">
      <c r="A184" s="14"/>
      <c r="B184" s="15"/>
      <c r="C184" s="14"/>
      <c r="D184" s="19"/>
      <c r="E184" s="16"/>
      <c r="F184" s="16"/>
      <c r="G184" s="67"/>
      <c r="H184" s="19"/>
      <c r="I184" s="19"/>
    </row>
    <row r="185" spans="1:10" ht="36" customHeight="1">
      <c r="A185" s="2"/>
      <c r="B185" s="25" t="s">
        <v>518</v>
      </c>
      <c r="C185" s="4"/>
      <c r="D185" s="262"/>
      <c r="E185" s="262"/>
      <c r="F185" s="262"/>
      <c r="G185" s="71"/>
      <c r="H185" s="262"/>
      <c r="I185" s="262"/>
      <c r="J185" s="262"/>
    </row>
    <row r="186" spans="1:10" ht="26.25">
      <c r="A186" s="107"/>
      <c r="B186" s="89"/>
      <c r="C186" s="38"/>
      <c r="D186" s="241"/>
      <c r="E186" s="446" t="s">
        <v>362</v>
      </c>
      <c r="F186" s="447" t="s">
        <v>363</v>
      </c>
      <c r="G186" s="447" t="s">
        <v>371</v>
      </c>
      <c r="H186" s="34" t="s">
        <v>103</v>
      </c>
      <c r="I186" s="123"/>
      <c r="J186" s="123"/>
    </row>
    <row r="187" spans="1:10" s="108" customFormat="1" ht="26.25">
      <c r="A187" s="14"/>
      <c r="B187" s="15"/>
      <c r="C187" s="14"/>
      <c r="D187" s="19"/>
      <c r="E187" s="440" t="s">
        <v>405</v>
      </c>
      <c r="F187" s="452" t="s">
        <v>406</v>
      </c>
      <c r="G187" s="452" t="s">
        <v>406</v>
      </c>
      <c r="H187" s="457">
        <f>ROUNDUP(((USD_per_GBP*('UK-R-Seating'!H198/(1+'Exchange rate'!UK_vat_rate)))+1)/10,0)*10</f>
        <v>1990</v>
      </c>
      <c r="I187" s="157"/>
      <c r="J187" s="157"/>
    </row>
    <row r="188" spans="1:10" ht="26.25">
      <c r="A188" s="14"/>
      <c r="B188" s="15"/>
      <c r="C188" s="14"/>
      <c r="D188" s="19"/>
      <c r="E188" s="443" t="s">
        <v>396</v>
      </c>
      <c r="F188" s="443" t="s">
        <v>393</v>
      </c>
      <c r="G188" s="444" t="s">
        <v>393</v>
      </c>
      <c r="H188" s="19"/>
      <c r="I188" s="19"/>
    </row>
    <row r="189" spans="1:10" ht="21.75" customHeight="1">
      <c r="A189" s="14"/>
      <c r="B189" s="15"/>
      <c r="C189" s="14"/>
      <c r="D189" s="19"/>
      <c r="I189" s="19"/>
    </row>
    <row r="190" spans="1:10" ht="21.75" customHeight="1">
      <c r="A190" s="14"/>
      <c r="B190" s="15"/>
      <c r="C190" s="14"/>
      <c r="D190" s="19"/>
      <c r="E190" s="356"/>
      <c r="I190" s="19"/>
    </row>
    <row r="191" spans="1:10" ht="21.75" customHeight="1">
      <c r="A191" s="14"/>
      <c r="B191" s="15"/>
      <c r="C191" s="14"/>
      <c r="D191" s="19"/>
      <c r="E191" s="24" t="s">
        <v>398</v>
      </c>
      <c r="F191" s="16"/>
      <c r="G191" s="67"/>
      <c r="H191" s="19"/>
      <c r="I191" s="19"/>
    </row>
    <row r="192" spans="1:10" ht="21.75" customHeight="1">
      <c r="A192" s="14"/>
      <c r="B192" s="15"/>
      <c r="C192" s="14"/>
      <c r="D192" s="19"/>
      <c r="E192" s="22" t="s">
        <v>399</v>
      </c>
      <c r="F192" s="16"/>
      <c r="G192" s="67"/>
      <c r="H192" s="19"/>
      <c r="I192" s="19"/>
    </row>
    <row r="193" spans="1:10" ht="21.75" customHeight="1">
      <c r="A193" s="204"/>
      <c r="B193" s="205"/>
      <c r="C193" s="204"/>
      <c r="D193" s="204"/>
      <c r="E193" s="207"/>
      <c r="F193" s="16"/>
      <c r="G193" s="67"/>
      <c r="H193" s="19"/>
      <c r="I193" s="204"/>
      <c r="J193" s="207"/>
    </row>
    <row r="194" spans="1:10" s="207" customFormat="1" ht="26.25">
      <c r="A194" s="14"/>
      <c r="B194" s="15"/>
      <c r="C194" s="14"/>
      <c r="D194" s="19"/>
      <c r="E194" s="176" t="s">
        <v>22</v>
      </c>
      <c r="F194" s="67"/>
      <c r="G194" s="67"/>
      <c r="H194" s="9"/>
      <c r="I194" s="19"/>
      <c r="J194"/>
    </row>
    <row r="195" spans="1:10" ht="48" customHeight="1">
      <c r="A195" s="14"/>
      <c r="B195" s="15"/>
      <c r="C195" s="14"/>
      <c r="D195" s="19"/>
      <c r="E195" s="169"/>
      <c r="F195" s="67"/>
      <c r="G195" s="67"/>
      <c r="H195" s="9"/>
      <c r="I195" s="19"/>
    </row>
    <row r="196" spans="1:10" ht="21.75" customHeight="1">
      <c r="A196" s="14"/>
      <c r="B196" s="15"/>
      <c r="C196" s="14"/>
      <c r="D196" s="19"/>
      <c r="E196" s="81" t="s">
        <v>14</v>
      </c>
      <c r="F196" s="160"/>
      <c r="G196" s="160"/>
      <c r="H196" s="458">
        <f>ROUNDUP(((USD_per_GBP*('UK-R-Seating'!H207/(1+'Exchange rate'!UK_vat_rate)))+1)/10,0)*10</f>
        <v>580</v>
      </c>
      <c r="I196" s="19"/>
    </row>
    <row r="197" spans="1:10" ht="21.75" customHeight="1">
      <c r="A197" s="14"/>
      <c r="B197" s="15"/>
      <c r="C197" s="14"/>
      <c r="D197" s="19"/>
      <c r="E197" s="24"/>
      <c r="F197" s="67"/>
      <c r="G197" s="67"/>
      <c r="H197" s="143"/>
      <c r="I197" s="19"/>
    </row>
    <row r="198" spans="1:10" ht="21.75" customHeight="1">
      <c r="A198" s="14"/>
      <c r="B198" s="15"/>
      <c r="C198" s="14"/>
      <c r="D198" s="19"/>
      <c r="E198" s="24" t="s">
        <v>541</v>
      </c>
      <c r="F198" s="67"/>
      <c r="G198" s="67"/>
      <c r="H198" s="457"/>
      <c r="I198" s="19"/>
    </row>
    <row r="199" spans="1:10" ht="21.75" customHeight="1">
      <c r="A199" s="14"/>
      <c r="B199" s="15"/>
      <c r="C199" s="14"/>
      <c r="D199" s="19"/>
      <c r="E199" s="81" t="s">
        <v>543</v>
      </c>
      <c r="F199" s="83"/>
      <c r="G199" s="160"/>
      <c r="H199" s="458">
        <f>ROUNDUP(((USD_per_GBP*('UK-R-Seating'!H210/(1+'Exchange rate'!UK_vat_rate)))+1)/10,0)*10</f>
        <v>990</v>
      </c>
      <c r="I199" s="19"/>
    </row>
    <row r="200" spans="1:10" ht="21.75" customHeight="1">
      <c r="A200" s="14"/>
      <c r="B200" s="15"/>
      <c r="C200" s="14"/>
      <c r="D200" s="19"/>
      <c r="E200" s="24"/>
      <c r="F200" s="16"/>
      <c r="G200" s="67"/>
      <c r="H200" s="457"/>
      <c r="I200" s="19"/>
    </row>
    <row r="201" spans="1:10" ht="21.75" customHeight="1">
      <c r="A201" s="14"/>
      <c r="B201" s="15"/>
      <c r="C201" s="14"/>
      <c r="D201" s="19"/>
      <c r="E201" s="24"/>
      <c r="F201" s="16"/>
      <c r="G201" s="67"/>
      <c r="H201" s="457"/>
      <c r="I201" s="19"/>
    </row>
    <row r="202" spans="1:10" ht="21.75" customHeight="1">
      <c r="A202" s="14"/>
      <c r="B202" s="15"/>
      <c r="C202" s="14"/>
      <c r="D202" s="19"/>
      <c r="E202" s="24"/>
      <c r="F202" s="16"/>
      <c r="G202" s="67"/>
      <c r="H202" s="457"/>
      <c r="I202" s="19"/>
    </row>
    <row r="203" spans="1:10" ht="21.75" customHeight="1">
      <c r="A203" s="14"/>
      <c r="B203" s="15"/>
      <c r="C203" s="14"/>
      <c r="D203" s="19"/>
      <c r="E203" s="24"/>
      <c r="F203" s="16"/>
      <c r="G203" s="67"/>
      <c r="H203" s="457"/>
      <c r="I203" s="19"/>
    </row>
    <row r="204" spans="1:10" ht="21.75" customHeight="1">
      <c r="A204" s="14"/>
      <c r="B204" s="15"/>
      <c r="C204" s="14"/>
      <c r="D204" s="19"/>
      <c r="E204" s="24"/>
      <c r="F204" s="16"/>
      <c r="G204" s="67"/>
      <c r="H204" s="457"/>
      <c r="I204" s="19"/>
    </row>
    <row r="205" spans="1:10" ht="21.75" customHeight="1">
      <c r="A205" s="14"/>
      <c r="B205" s="15"/>
      <c r="C205" s="14"/>
      <c r="D205" s="19"/>
      <c r="E205" s="24"/>
      <c r="F205" s="16"/>
      <c r="G205" s="67"/>
      <c r="H205" s="457"/>
      <c r="I205" s="19"/>
    </row>
    <row r="206" spans="1:10" ht="21.75" customHeight="1">
      <c r="A206" s="14"/>
      <c r="B206" s="15"/>
      <c r="C206" s="14"/>
      <c r="D206" s="19"/>
      <c r="E206" s="24"/>
      <c r="F206" s="16"/>
      <c r="G206" s="67"/>
      <c r="H206" s="457"/>
      <c r="I206" s="19"/>
    </row>
    <row r="207" spans="1:10" ht="21.75" customHeight="1">
      <c r="A207" s="14"/>
      <c r="B207" s="15"/>
      <c r="C207" s="14"/>
      <c r="D207" s="19"/>
      <c r="E207" s="24"/>
      <c r="F207" s="16"/>
      <c r="G207" s="67"/>
      <c r="H207" s="457"/>
      <c r="I207" s="19"/>
    </row>
    <row r="208" spans="1:10" ht="21.75" customHeight="1">
      <c r="A208" s="14"/>
      <c r="B208" s="15"/>
      <c r="C208" s="14"/>
      <c r="D208" s="19"/>
      <c r="E208" s="24"/>
      <c r="F208" s="16"/>
      <c r="G208" s="67"/>
      <c r="H208" s="457"/>
      <c r="I208" s="19"/>
    </row>
    <row r="209" spans="1:10" ht="21.75" customHeight="1">
      <c r="A209" s="14"/>
      <c r="B209" s="15"/>
      <c r="C209" s="14"/>
      <c r="D209" s="19"/>
      <c r="E209" s="24"/>
      <c r="F209" s="16"/>
      <c r="G209" s="67"/>
      <c r="H209" s="457"/>
      <c r="I209" s="19"/>
    </row>
    <row r="210" spans="1:10" ht="21.75" customHeight="1">
      <c r="A210" s="14"/>
      <c r="B210" s="15"/>
      <c r="C210" s="14"/>
      <c r="D210" s="19"/>
      <c r="E210" s="24"/>
      <c r="F210" s="16"/>
      <c r="G210" s="67"/>
      <c r="H210" s="457"/>
      <c r="I210" s="19"/>
    </row>
    <row r="211" spans="1:10" ht="39" customHeight="1">
      <c r="A211" s="14"/>
      <c r="B211" s="15"/>
      <c r="C211" s="14"/>
      <c r="D211" s="19"/>
      <c r="E211" s="16"/>
      <c r="F211" s="16"/>
      <c r="G211" s="67"/>
      <c r="H211" s="19"/>
      <c r="I211" s="19"/>
    </row>
    <row r="212" spans="1:10" ht="37.5">
      <c r="A212" s="2"/>
      <c r="B212" s="25" t="s">
        <v>376</v>
      </c>
      <c r="C212" s="4"/>
      <c r="D212" s="262"/>
      <c r="E212" s="262"/>
      <c r="F212" s="262"/>
      <c r="G212" s="71"/>
      <c r="H212" s="262"/>
      <c r="I212" s="262"/>
      <c r="J212" s="262"/>
    </row>
    <row r="213" spans="1:10" ht="26.25">
      <c r="A213" s="107"/>
      <c r="B213" s="89"/>
      <c r="C213" s="38"/>
      <c r="D213" s="241"/>
      <c r="E213" s="446" t="s">
        <v>362</v>
      </c>
      <c r="F213" s="447" t="s">
        <v>363</v>
      </c>
      <c r="G213" s="447" t="s">
        <v>371</v>
      </c>
      <c r="H213" s="34" t="s">
        <v>103</v>
      </c>
      <c r="I213" s="123" t="s">
        <v>270</v>
      </c>
      <c r="J213" s="123" t="s">
        <v>311</v>
      </c>
    </row>
    <row r="214" spans="1:10" ht="26.25">
      <c r="A214" s="14"/>
      <c r="B214" s="15"/>
      <c r="C214" s="14"/>
      <c r="D214" s="19"/>
      <c r="E214" s="440" t="s">
        <v>421</v>
      </c>
      <c r="F214" s="443" t="s">
        <v>422</v>
      </c>
      <c r="G214" s="444" t="s">
        <v>422</v>
      </c>
      <c r="H214" s="457">
        <f>ROUNDUP(((USD_per_GBP*('UK-R-Seating'!H231/(1+'Exchange rate'!UK_vat_rate)))+1)/10,0)*10</f>
        <v>3270</v>
      </c>
      <c r="I214" s="457">
        <f>ROUNDUP(((USD_per_GBP*('UK-R-Seating'!I231/(1+'Exchange rate'!UK_vat_rate)))+1)/10,0)*10</f>
        <v>3470</v>
      </c>
      <c r="J214" s="457">
        <f>ROUNDUP(((USD_per_GBP*('UK-R-Seating'!J231/(1+'Exchange rate'!UK_vat_rate)))+1)/10,0)*10</f>
        <v>4020</v>
      </c>
    </row>
    <row r="215" spans="1:10" s="108" customFormat="1" ht="32.1" customHeight="1">
      <c r="A215" s="14"/>
      <c r="B215" s="15"/>
      <c r="C215" s="14"/>
      <c r="D215" s="19"/>
      <c r="E215" s="443" t="s">
        <v>377</v>
      </c>
      <c r="F215" s="443" t="s">
        <v>378</v>
      </c>
      <c r="G215" s="444" t="s">
        <v>379</v>
      </c>
      <c r="H215" s="19"/>
      <c r="I215" s="19"/>
      <c r="J215"/>
    </row>
    <row r="216" spans="1:10" s="108" customFormat="1" ht="32.1" customHeight="1">
      <c r="A216" s="14"/>
      <c r="B216" s="15"/>
      <c r="C216" s="14"/>
      <c r="D216" s="19"/>
      <c r="E216" s="98"/>
      <c r="F216"/>
      <c r="G216" s="9"/>
      <c r="H216" s="98"/>
      <c r="I216" s="19"/>
      <c r="J216"/>
    </row>
    <row r="217" spans="1:10" ht="28.35" customHeight="1">
      <c r="A217" s="14"/>
      <c r="B217" s="15"/>
      <c r="C217" s="14"/>
      <c r="D217" s="19"/>
      <c r="E217" s="356" t="s">
        <v>308</v>
      </c>
      <c r="I217" s="19"/>
    </row>
    <row r="218" spans="1:10" ht="21.75" customHeight="1">
      <c r="A218" s="14"/>
      <c r="B218" s="15"/>
      <c r="C218" s="14"/>
      <c r="D218" s="19"/>
      <c r="E218" s="24" t="s">
        <v>400</v>
      </c>
      <c r="F218" s="16"/>
      <c r="G218" s="67"/>
      <c r="H218" s="19"/>
      <c r="I218" s="19"/>
    </row>
    <row r="219" spans="1:10" ht="21.75" customHeight="1">
      <c r="A219" s="14"/>
      <c r="B219" s="15"/>
      <c r="C219" s="14"/>
      <c r="D219" s="19"/>
      <c r="F219" s="16"/>
      <c r="G219" s="67"/>
      <c r="H219" s="19"/>
      <c r="I219" s="19"/>
    </row>
    <row r="220" spans="1:10" ht="21.75" customHeight="1">
      <c r="A220" s="204"/>
      <c r="B220" s="205"/>
      <c r="C220" s="204"/>
      <c r="D220" s="204"/>
      <c r="E220" s="396" t="s">
        <v>359</v>
      </c>
      <c r="F220" s="16"/>
      <c r="G220" s="67"/>
      <c r="H220" s="19"/>
      <c r="I220" s="204"/>
      <c r="J220" s="207"/>
    </row>
    <row r="221" spans="1:10" ht="26.25">
      <c r="A221" s="14"/>
      <c r="B221" s="15"/>
      <c r="C221" s="14"/>
      <c r="D221" s="19"/>
      <c r="E221" s="114"/>
      <c r="F221" s="182"/>
      <c r="G221" s="206"/>
      <c r="H221" s="204"/>
      <c r="I221" s="19"/>
    </row>
    <row r="222" spans="1:10" ht="21.75" customHeight="1">
      <c r="A222" s="14"/>
      <c r="B222" s="15"/>
      <c r="C222" s="14"/>
      <c r="D222" s="19"/>
      <c r="E222" s="16"/>
      <c r="F222" s="16"/>
      <c r="G222" s="67"/>
      <c r="H222" s="19"/>
      <c r="I222" s="19"/>
    </row>
    <row r="223" spans="1:10" ht="21.75" customHeight="1">
      <c r="A223" s="14"/>
      <c r="B223" s="15"/>
      <c r="C223" s="14"/>
      <c r="D223" s="19"/>
      <c r="E223" s="16"/>
      <c r="F223" s="16"/>
      <c r="G223" s="67"/>
      <c r="H223" s="19"/>
      <c r="I223" s="19"/>
    </row>
    <row r="224" spans="1:10" ht="21.75" customHeight="1">
      <c r="A224" s="14"/>
      <c r="B224" s="15"/>
      <c r="C224" s="14"/>
      <c r="D224" s="19"/>
      <c r="E224" s="16"/>
      <c r="F224" s="16"/>
      <c r="G224" s="67"/>
      <c r="H224" s="19"/>
      <c r="I224" s="19"/>
    </row>
    <row r="225" spans="1:10" ht="21.75" customHeight="1">
      <c r="A225" s="14"/>
      <c r="B225" s="15"/>
      <c r="C225" s="14"/>
      <c r="D225" s="19"/>
      <c r="E225" s="16"/>
      <c r="F225" s="16"/>
      <c r="G225" s="67"/>
      <c r="H225" s="19"/>
      <c r="I225" s="19"/>
    </row>
    <row r="226" spans="1:10" ht="21.75" customHeight="1">
      <c r="A226" s="14"/>
      <c r="B226" s="15"/>
      <c r="C226" s="14"/>
      <c r="D226" s="19"/>
      <c r="E226" s="16"/>
      <c r="F226" s="16"/>
      <c r="G226" s="67"/>
      <c r="H226" s="19"/>
      <c r="I226" s="19"/>
    </row>
    <row r="227" spans="1:10" ht="21.75" customHeight="1">
      <c r="B227" s="88"/>
      <c r="C227" s="7"/>
      <c r="D227" s="263"/>
      <c r="E227" s="6"/>
      <c r="F227" s="6"/>
    </row>
    <row r="228" spans="1:10" ht="48.75">
      <c r="A228" s="2" t="s">
        <v>23</v>
      </c>
      <c r="B228" s="25" t="s">
        <v>271</v>
      </c>
      <c r="C228" s="3"/>
      <c r="D228" s="3"/>
      <c r="E228" s="3"/>
      <c r="F228" s="117"/>
      <c r="G228" s="71"/>
      <c r="H228" s="71"/>
      <c r="I228" s="262"/>
      <c r="J228" s="262"/>
    </row>
    <row r="229" spans="1:10" ht="21.75" customHeight="1">
      <c r="A229" s="32"/>
      <c r="B229" s="36"/>
      <c r="C229" s="439" t="s">
        <v>361</v>
      </c>
      <c r="D229" s="439" t="s">
        <v>383</v>
      </c>
      <c r="E229" s="439" t="s">
        <v>362</v>
      </c>
      <c r="F229" s="439" t="s">
        <v>363</v>
      </c>
      <c r="G229" s="439" t="s">
        <v>371</v>
      </c>
      <c r="H229" s="34" t="s">
        <v>103</v>
      </c>
      <c r="I229" s="123" t="s">
        <v>270</v>
      </c>
      <c r="J229" s="123" t="s">
        <v>311</v>
      </c>
    </row>
    <row r="230" spans="1:10" ht="36" customHeight="1">
      <c r="A230" s="1"/>
      <c r="B230" s="14"/>
      <c r="C230" s="453" t="s">
        <v>430</v>
      </c>
      <c r="D230" s="454" t="s">
        <v>432</v>
      </c>
      <c r="E230" s="455" t="s">
        <v>433</v>
      </c>
      <c r="F230" s="454" t="s">
        <v>487</v>
      </c>
      <c r="G230" s="450" t="s">
        <v>488</v>
      </c>
      <c r="H230" s="457">
        <f>ROUNDUP(((USD_per_GBP*('UK-R-Seating'!H247/(1+'Exchange rate'!UK_vat_rate)))+1)/10,0)*10</f>
        <v>3110</v>
      </c>
      <c r="I230" s="457">
        <f>ROUNDUP(((USD_per_GBP*('UK-R-Seating'!I247/(1+'Exchange rate'!UK_vat_rate)))+1)/10,0)*10</f>
        <v>3470</v>
      </c>
      <c r="J230" s="457">
        <f>ROUNDUP(((USD_per_GBP*('UK-R-Seating'!J247/(1+'Exchange rate'!UK_vat_rate)))+1)/10,0)*10</f>
        <v>3940</v>
      </c>
    </row>
    <row r="231" spans="1:10" ht="26.25">
      <c r="A231" s="1"/>
      <c r="B231" s="14"/>
      <c r="C231" s="453" t="s">
        <v>429</v>
      </c>
      <c r="D231" s="454" t="s">
        <v>384</v>
      </c>
      <c r="E231" s="455" t="s">
        <v>401</v>
      </c>
      <c r="F231" s="456" t="s">
        <v>484</v>
      </c>
      <c r="G231" s="455" t="s">
        <v>367</v>
      </c>
      <c r="H231" s="438"/>
      <c r="I231" s="438"/>
      <c r="J231" s="438"/>
    </row>
    <row r="232" spans="1:10" ht="26.25">
      <c r="A232" s="1"/>
      <c r="B232" s="14"/>
      <c r="C232" s="453" t="s">
        <v>431</v>
      </c>
      <c r="D232" s="451" t="s">
        <v>489</v>
      </c>
      <c r="E232" s="455" t="s">
        <v>433</v>
      </c>
      <c r="F232" s="454" t="s">
        <v>487</v>
      </c>
      <c r="G232" s="450" t="s">
        <v>434</v>
      </c>
      <c r="H232" s="413"/>
      <c r="I232" s="413"/>
      <c r="J232" s="413"/>
    </row>
    <row r="233" spans="1:10" ht="26.25">
      <c r="A233" s="1"/>
      <c r="B233" s="14"/>
      <c r="C233" s="453" t="s">
        <v>428</v>
      </c>
      <c r="D233" s="454" t="s">
        <v>482</v>
      </c>
      <c r="E233" s="455" t="s">
        <v>401</v>
      </c>
      <c r="F233" s="456" t="s">
        <v>484</v>
      </c>
      <c r="G233" s="455" t="s">
        <v>385</v>
      </c>
      <c r="H233" s="413"/>
      <c r="I233" s="413"/>
      <c r="J233" s="413"/>
    </row>
    <row r="234" spans="1:10" ht="26.25">
      <c r="A234" s="1"/>
      <c r="B234" s="14"/>
      <c r="C234" s="14"/>
      <c r="D234" s="14"/>
      <c r="E234" s="14"/>
      <c r="F234" s="14"/>
      <c r="G234" s="14"/>
      <c r="H234" s="14"/>
      <c r="I234" s="14"/>
    </row>
    <row r="235" spans="1:10" ht="26.25">
      <c r="A235" s="1"/>
      <c r="B235" s="14"/>
      <c r="C235" s="14"/>
      <c r="D235" s="14"/>
      <c r="E235" s="356" t="s">
        <v>308</v>
      </c>
      <c r="F235" s="14"/>
      <c r="G235" s="14"/>
      <c r="H235" s="14"/>
      <c r="I235" s="14"/>
    </row>
    <row r="236" spans="1:10" ht="26.25">
      <c r="B236" s="14"/>
      <c r="C236" s="14"/>
      <c r="D236" s="14"/>
      <c r="E236" s="24" t="s">
        <v>386</v>
      </c>
      <c r="F236" s="150"/>
      <c r="G236" s="150"/>
      <c r="H236" s="150"/>
    </row>
    <row r="237" spans="1:10" ht="26.25">
      <c r="B237" s="14"/>
      <c r="C237" s="14"/>
      <c r="D237" s="14"/>
      <c r="E237" s="24"/>
      <c r="F237" s="150"/>
      <c r="G237" s="150"/>
      <c r="H237" s="150"/>
    </row>
    <row r="238" spans="1:10" ht="26.25">
      <c r="B238" s="14"/>
      <c r="C238" s="14"/>
      <c r="D238" s="14"/>
      <c r="E238" s="396" t="s">
        <v>359</v>
      </c>
      <c r="F238" s="150"/>
      <c r="G238" s="150"/>
      <c r="H238" s="150"/>
    </row>
    <row r="239" spans="1:10" ht="26.25">
      <c r="B239" s="14"/>
      <c r="C239" s="14"/>
      <c r="D239" s="14"/>
      <c r="E239" s="114"/>
      <c r="F239" s="170"/>
      <c r="G239" s="170"/>
      <c r="H239" s="150"/>
    </row>
    <row r="240" spans="1:10" ht="26.25">
      <c r="B240" s="14"/>
      <c r="C240" s="14"/>
      <c r="D240" s="14"/>
      <c r="E240" s="8"/>
      <c r="F240" s="170"/>
      <c r="G240" s="170"/>
      <c r="H240" s="170"/>
    </row>
    <row r="241" spans="2:10" ht="26.25">
      <c r="B241" s="14"/>
      <c r="C241" s="14"/>
      <c r="D241" s="14"/>
      <c r="E241" s="8"/>
      <c r="F241" s="170"/>
      <c r="G241" s="170"/>
      <c r="H241" s="170"/>
    </row>
    <row r="242" spans="2:10" ht="26.25">
      <c r="B242" s="14"/>
      <c r="C242" s="14"/>
      <c r="D242" s="14"/>
      <c r="E242" s="8"/>
      <c r="F242" s="170"/>
      <c r="G242" s="170"/>
      <c r="H242" s="170"/>
    </row>
    <row r="243" spans="2:10" ht="26.25">
      <c r="B243" s="14"/>
      <c r="C243" s="14"/>
      <c r="D243" s="14"/>
      <c r="E243" s="8"/>
      <c r="F243" s="170"/>
      <c r="G243" s="170"/>
      <c r="H243" s="170"/>
    </row>
    <row r="244" spans="2:10" ht="26.25">
      <c r="B244" s="14"/>
      <c r="C244" s="14"/>
      <c r="D244" s="14"/>
      <c r="E244" s="8"/>
      <c r="F244" s="170"/>
      <c r="G244" s="170"/>
      <c r="H244" s="170"/>
    </row>
    <row r="245" spans="2:10">
      <c r="E245" s="98" t="s">
        <v>319</v>
      </c>
    </row>
    <row r="247" spans="2:10" ht="18.75">
      <c r="B247" s="88"/>
      <c r="C247" s="7"/>
      <c r="D247" s="263"/>
      <c r="E247" s="6"/>
      <c r="F247" s="6"/>
    </row>
    <row r="248" spans="2:10">
      <c r="B248"/>
      <c r="D248"/>
      <c r="E248"/>
      <c r="G248"/>
      <c r="H248"/>
      <c r="I248"/>
    </row>
    <row r="249" spans="2:10">
      <c r="J249" s="98"/>
    </row>
    <row r="273" customFormat="1"/>
  </sheetData>
  <mergeCells count="1">
    <mergeCell ref="A1:J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 xml:space="preserve">&amp;L&amp;"Calibri (Body),Regular"&amp;16Tom Faulkner US Net Price List - 2022&amp;R&amp;"Calibri (Body),Regular"&amp;16Seating
</oddHeader>
    <oddFooter>&amp;R&amp;"Calibri (Body),Regular"&amp;14&amp;P</oddFooter>
  </headerFooter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8F4D8-4675-4C8E-B177-C8F905255F90}">
  <sheetPr codeName="Sheet49">
    <tabColor rgb="FF00B050"/>
  </sheetPr>
  <dimension ref="A1:K271"/>
  <sheetViews>
    <sheetView showGridLines="0" view="pageLayout" topLeftCell="A220" zoomScale="46" zoomScaleNormal="50" zoomScaleSheetLayoutView="50" zoomScalePageLayoutView="46" workbookViewId="0">
      <selection activeCell="H309" sqref="H309"/>
    </sheetView>
  </sheetViews>
  <sheetFormatPr defaultColWidth="11" defaultRowHeight="15.75"/>
  <cols>
    <col min="1" max="1" width="3.125" customWidth="1"/>
    <col min="2" max="2" width="18.625" style="264" customWidth="1"/>
    <col min="3" max="3" width="20.5" customWidth="1"/>
    <col min="4" max="4" width="24.625" style="98" bestFit="1" customWidth="1"/>
    <col min="5" max="5" width="26.5" style="98" customWidth="1"/>
    <col min="6" max="6" width="26.125" customWidth="1"/>
    <col min="7" max="7" width="24.125" style="9" customWidth="1"/>
    <col min="8" max="8" width="23.625" style="98" customWidth="1"/>
    <col min="9" max="9" width="23.5" style="98" customWidth="1"/>
    <col min="10" max="10" width="21" customWidth="1"/>
    <col min="11" max="11" width="11" customWidth="1"/>
  </cols>
  <sheetData>
    <row r="1" spans="1:10" ht="36">
      <c r="A1" s="696" t="s">
        <v>121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B2" s="11"/>
      <c r="C2" s="11"/>
      <c r="D2" s="11"/>
      <c r="E2" s="11"/>
      <c r="F2" s="11"/>
      <c r="G2" s="11"/>
      <c r="H2" s="11"/>
      <c r="I2" s="11"/>
    </row>
    <row r="3" spans="1:10" ht="37.5">
      <c r="A3" s="2"/>
      <c r="B3" s="25" t="s">
        <v>42</v>
      </c>
      <c r="C3" s="4"/>
      <c r="D3" s="262"/>
      <c r="E3" s="262"/>
      <c r="F3" s="262"/>
      <c r="G3" s="71"/>
      <c r="H3" s="262"/>
      <c r="I3" s="262"/>
      <c r="J3" s="262"/>
    </row>
    <row r="4" spans="1:10" s="67" customFormat="1" ht="26.25">
      <c r="A4" s="125"/>
      <c r="B4" s="265"/>
      <c r="C4" s="36"/>
      <c r="D4" s="33" t="s">
        <v>361</v>
      </c>
      <c r="E4" s="33" t="s">
        <v>362</v>
      </c>
      <c r="F4" s="33" t="s">
        <v>363</v>
      </c>
      <c r="G4" s="33" t="s">
        <v>371</v>
      </c>
      <c r="H4" s="33" t="s">
        <v>103</v>
      </c>
      <c r="I4" s="123" t="s">
        <v>270</v>
      </c>
      <c r="J4" s="123" t="s">
        <v>311</v>
      </c>
    </row>
    <row r="5" spans="1:10" ht="28.35" customHeight="1">
      <c r="A5" s="14"/>
      <c r="B5" s="15"/>
      <c r="C5" s="14"/>
      <c r="D5" s="19" t="s">
        <v>369</v>
      </c>
      <c r="E5" s="16" t="s">
        <v>365</v>
      </c>
      <c r="F5" s="16" t="s">
        <v>368</v>
      </c>
      <c r="G5" s="67" t="s">
        <v>368</v>
      </c>
      <c r="H5" s="398">
        <f>ROUNDUP((((('Exchange rate'!Eur_per_GBP*('UK-R-Seating'!H5/(1+'Exchange rate'!UK_vat_rate))*1.25)-('Exchange rate'!Eur_per_GBP*('UK-R-Seating'!H5/(1+'Exchange rate'!UK_vat_rate))*1.25)*0.25)+1)*0.9165)/10,0)*10</f>
        <v>1680</v>
      </c>
      <c r="I5" s="398">
        <f>ROUNDUP((((('Exchange rate'!Eur_per_GBP*('UK-R-Seating'!I5/(1+'Exchange rate'!UK_vat_rate))*1.25)-('Exchange rate'!Eur_per_GBP*('UK-R-Seating'!I5/(1+'Exchange rate'!UK_vat_rate))*1.25)*0.25)+1)*0.9165)/10,0)*10</f>
        <v>2250</v>
      </c>
      <c r="J5" s="398">
        <f>ROUNDUP((((('Exchange rate'!Eur_per_GBP*('UK-R-Seating'!J5/(1+'Exchange rate'!UK_vat_rate))*1.25)-('Exchange rate'!Eur_per_GBP*('UK-R-Seating'!J5/(1+'Exchange rate'!UK_vat_rate))*1.25)*0.25)+1)*0.9165)/10,0)*10</f>
        <v>2500</v>
      </c>
    </row>
    <row r="6" spans="1:10" s="5" customFormat="1" ht="28.35" customHeight="1">
      <c r="A6" s="22"/>
      <c r="B6" s="194"/>
      <c r="C6" s="22"/>
      <c r="D6" s="22"/>
      <c r="E6" s="24"/>
      <c r="F6" s="24"/>
      <c r="G6" s="92"/>
      <c r="H6" s="398"/>
      <c r="I6" s="195"/>
    </row>
    <row r="7" spans="1:10" s="5" customFormat="1" ht="28.35" customHeight="1">
      <c r="A7" s="22"/>
      <c r="B7" s="194"/>
      <c r="C7" s="22"/>
      <c r="D7" s="22"/>
      <c r="E7" s="356" t="s">
        <v>308</v>
      </c>
      <c r="F7" s="24"/>
      <c r="G7" s="92"/>
      <c r="H7" s="398"/>
      <c r="I7" s="195"/>
    </row>
    <row r="8" spans="1:10" s="5" customFormat="1" ht="28.35" customHeight="1">
      <c r="A8" s="22"/>
      <c r="B8" s="194"/>
      <c r="C8" s="22"/>
      <c r="D8" s="22"/>
      <c r="E8" s="101" t="s">
        <v>360</v>
      </c>
      <c r="F8" s="24"/>
      <c r="G8" s="92"/>
      <c r="H8" s="398"/>
      <c r="I8" s="195"/>
    </row>
    <row r="9" spans="1:10" s="5" customFormat="1" ht="28.35" customHeight="1">
      <c r="A9" s="22"/>
      <c r="B9" s="194"/>
      <c r="C9" s="22"/>
      <c r="D9" s="22"/>
      <c r="E9" s="101"/>
      <c r="F9" s="24"/>
      <c r="G9" s="92"/>
      <c r="H9" s="398"/>
      <c r="I9" s="195"/>
    </row>
    <row r="10" spans="1:10" s="5" customFormat="1" ht="28.35" customHeight="1">
      <c r="A10" s="22"/>
      <c r="B10" s="194"/>
      <c r="C10" s="22"/>
      <c r="D10" s="22"/>
      <c r="E10" s="396" t="s">
        <v>359</v>
      </c>
      <c r="F10" s="24"/>
      <c r="G10" s="92"/>
      <c r="H10" s="398"/>
      <c r="I10" s="195"/>
    </row>
    <row r="11" spans="1:10" s="5" customFormat="1" ht="28.35" customHeight="1">
      <c r="A11" s="22"/>
      <c r="B11" s="194"/>
      <c r="C11" s="22"/>
      <c r="D11" s="22"/>
      <c r="E11" s="114"/>
      <c r="F11" s="24"/>
      <c r="G11" s="92"/>
      <c r="H11" s="398"/>
      <c r="I11" s="195"/>
    </row>
    <row r="12" spans="1:10" s="5" customFormat="1" ht="28.35" customHeight="1">
      <c r="A12" s="22"/>
      <c r="B12" s="194"/>
      <c r="C12" s="22"/>
      <c r="D12" s="22"/>
      <c r="E12" s="81" t="s">
        <v>194</v>
      </c>
      <c r="F12" s="678"/>
      <c r="G12" s="678"/>
      <c r="H12" s="399">
        <f>ROUNDUP((((('Exchange rate'!Eur_per_GBP*('UK-R-Seating'!H12/(1+'Exchange rate'!UK_vat_rate))*1.25)-('Exchange rate'!Eur_per_GBP*('UK-R-Seating'!H12/(1+'Exchange rate'!UK_vat_rate))*1.25)*0.25)+1)*0.9165)/10,0)*10</f>
        <v>260</v>
      </c>
      <c r="I12" s="195"/>
    </row>
    <row r="13" spans="1:10" ht="21.75" customHeight="1">
      <c r="A13" s="14"/>
      <c r="B13" s="15"/>
      <c r="C13" s="14"/>
      <c r="D13" s="19"/>
      <c r="E13" s="24"/>
      <c r="F13" s="24"/>
      <c r="G13" s="92"/>
      <c r="H13" s="157"/>
      <c r="I13" s="19"/>
    </row>
    <row r="14" spans="1:10" ht="21.75" customHeight="1">
      <c r="A14" s="14"/>
      <c r="B14" s="15"/>
      <c r="C14" s="14"/>
      <c r="D14" s="19"/>
      <c r="E14" s="16"/>
      <c r="F14" s="16"/>
      <c r="G14" s="67"/>
      <c r="H14" s="19"/>
      <c r="I14" s="19"/>
    </row>
    <row r="15" spans="1:10" ht="21.75" customHeight="1">
      <c r="A15" s="14"/>
      <c r="B15" s="15"/>
      <c r="C15" s="14"/>
      <c r="D15" s="19"/>
      <c r="E15" s="16"/>
      <c r="F15" s="16"/>
      <c r="G15" s="67"/>
      <c r="H15" s="19"/>
      <c r="I15" s="19"/>
    </row>
    <row r="16" spans="1:10" ht="37.5">
      <c r="A16" s="2"/>
      <c r="B16" s="25" t="s">
        <v>299</v>
      </c>
      <c r="C16" s="4"/>
      <c r="D16" s="262"/>
      <c r="E16" s="262"/>
      <c r="F16" s="262"/>
      <c r="G16" s="71"/>
      <c r="H16" s="262"/>
      <c r="I16" s="262"/>
      <c r="J16" s="262"/>
    </row>
    <row r="17" spans="1:10" s="67" customFormat="1" ht="26.25">
      <c r="A17" s="125"/>
      <c r="B17" s="265"/>
      <c r="C17" s="36"/>
      <c r="D17" s="33" t="s">
        <v>361</v>
      </c>
      <c r="E17" s="33" t="s">
        <v>362</v>
      </c>
      <c r="F17" s="33" t="s">
        <v>363</v>
      </c>
      <c r="G17" s="33" t="s">
        <v>371</v>
      </c>
      <c r="H17" s="33" t="s">
        <v>103</v>
      </c>
      <c r="I17" s="123" t="s">
        <v>270</v>
      </c>
      <c r="J17" s="123" t="s">
        <v>311</v>
      </c>
    </row>
    <row r="18" spans="1:10" ht="28.35" customHeight="1">
      <c r="A18" s="14"/>
      <c r="B18" s="15"/>
      <c r="C18" s="14"/>
      <c r="D18" s="19" t="s">
        <v>364</v>
      </c>
      <c r="E18" s="16" t="s">
        <v>365</v>
      </c>
      <c r="F18" s="16" t="s">
        <v>366</v>
      </c>
      <c r="G18" s="67" t="s">
        <v>367</v>
      </c>
      <c r="H18" s="398">
        <f>ROUNDUP((((('Exchange rate'!Eur_per_GBP*('UK-R-Seating'!H18/(1+'Exchange rate'!UK_vat_rate))*1.25)-('Exchange rate'!Eur_per_GBP*('UK-R-Seating'!H18/(1+'Exchange rate'!UK_vat_rate))*1.25)*0.25)+1)*0.9165)/10,0)*10</f>
        <v>1510</v>
      </c>
      <c r="I18" s="398">
        <f>ROUNDUP((((('Exchange rate'!Eur_per_GBP*('UK-R-Seating'!I18/(1+'Exchange rate'!UK_vat_rate))*1.25)-('Exchange rate'!Eur_per_GBP*('UK-R-Seating'!I18/(1+'Exchange rate'!UK_vat_rate))*1.25)*0.25)+1)*0.9165)/10,0)*10</f>
        <v>2490</v>
      </c>
      <c r="J18" s="398">
        <f>ROUNDUP((((('Exchange rate'!Eur_per_GBP*('UK-R-Seating'!J18/(1+'Exchange rate'!UK_vat_rate))*1.25)-('Exchange rate'!Eur_per_GBP*('UK-R-Seating'!J18/(1+'Exchange rate'!UK_vat_rate))*1.25)*0.25)+1)*0.9165)/10,0)*10</f>
        <v>3120</v>
      </c>
    </row>
    <row r="19" spans="1:10" ht="21.75" customHeight="1">
      <c r="A19" s="14"/>
      <c r="B19" s="15"/>
      <c r="C19" s="14"/>
      <c r="D19" s="19"/>
      <c r="E19" s="16"/>
      <c r="F19" s="16"/>
      <c r="G19" s="67"/>
      <c r="H19" s="398"/>
      <c r="I19" s="19"/>
    </row>
    <row r="20" spans="1:10" s="5" customFormat="1" ht="28.35" customHeight="1">
      <c r="A20" s="22"/>
      <c r="B20" s="194"/>
      <c r="C20" s="22"/>
      <c r="D20" s="22"/>
      <c r="E20" s="356" t="s">
        <v>308</v>
      </c>
      <c r="H20" s="398"/>
      <c r="I20" s="195"/>
    </row>
    <row r="21" spans="1:10" s="5" customFormat="1" ht="28.35" customHeight="1">
      <c r="A21" s="22"/>
      <c r="B21" s="194"/>
      <c r="C21" s="22"/>
      <c r="D21" s="22"/>
      <c r="E21" s="101" t="s">
        <v>370</v>
      </c>
      <c r="F21" s="24"/>
      <c r="G21" s="92"/>
      <c r="H21" s="398"/>
      <c r="I21" s="195"/>
    </row>
    <row r="22" spans="1:10" s="5" customFormat="1" ht="28.35" customHeight="1">
      <c r="A22" s="22"/>
      <c r="B22" s="194"/>
      <c r="C22" s="22"/>
      <c r="D22" s="22"/>
      <c r="E22" s="162"/>
      <c r="F22" s="24"/>
      <c r="G22" s="92"/>
      <c r="H22" s="398"/>
      <c r="I22" s="195"/>
    </row>
    <row r="23" spans="1:10" s="5" customFormat="1" ht="28.35" customHeight="1">
      <c r="A23" s="22"/>
      <c r="B23" s="194"/>
      <c r="C23" s="22"/>
      <c r="D23" s="22"/>
      <c r="E23" s="396" t="s">
        <v>359</v>
      </c>
      <c r="F23" s="24"/>
      <c r="G23" s="92"/>
      <c r="H23" s="398"/>
      <c r="I23" s="195"/>
    </row>
    <row r="24" spans="1:10" s="5" customFormat="1" ht="28.35" customHeight="1">
      <c r="A24" s="22"/>
      <c r="B24" s="194"/>
      <c r="C24" s="22"/>
      <c r="D24" s="22"/>
      <c r="E24" s="114"/>
      <c r="F24" s="24"/>
      <c r="G24" s="92"/>
      <c r="H24" s="398"/>
      <c r="I24" s="195"/>
    </row>
    <row r="25" spans="1:10" ht="21.75" customHeight="1">
      <c r="A25" s="14"/>
      <c r="B25" s="15"/>
      <c r="C25" s="14"/>
      <c r="D25" s="19"/>
      <c r="E25" s="81" t="s">
        <v>194</v>
      </c>
      <c r="F25" s="678"/>
      <c r="G25" s="678"/>
      <c r="H25" s="399">
        <f>ROUNDUP((((('Exchange rate'!Eur_per_GBP*('UK-R-Seating'!H25/(1+'Exchange rate'!UK_vat_rate))*1.25)-('Exchange rate'!Eur_per_GBP*('UK-R-Seating'!H25/(1+'Exchange rate'!UK_vat_rate))*1.25)*0.25)+1)*0.9165)/10,0)*10</f>
        <v>260</v>
      </c>
      <c r="I25" s="19"/>
    </row>
    <row r="26" spans="1:10" s="5" customFormat="1" ht="28.35" customHeight="1">
      <c r="A26" s="22"/>
      <c r="B26" s="194"/>
      <c r="C26" s="22"/>
      <c r="D26" s="22"/>
      <c r="E26" s="22"/>
      <c r="F26" s="22"/>
      <c r="G26" s="22"/>
      <c r="H26" s="157"/>
      <c r="I26" s="195"/>
    </row>
    <row r="27" spans="1:10" ht="21.75" customHeight="1">
      <c r="A27" s="14"/>
      <c r="B27" s="15"/>
      <c r="C27" s="14"/>
      <c r="D27" s="19"/>
      <c r="E27" s="16"/>
      <c r="F27" s="16"/>
      <c r="G27" s="67"/>
      <c r="H27" s="19"/>
      <c r="I27" s="19"/>
    </row>
    <row r="28" spans="1:10" ht="31.5" customHeight="1">
      <c r="B28" s="88"/>
      <c r="C28" s="7"/>
      <c r="D28" s="263"/>
      <c r="E28" s="6"/>
      <c r="F28" s="6"/>
    </row>
    <row r="29" spans="1:10" ht="37.5">
      <c r="A29" s="2"/>
      <c r="B29" s="25" t="s">
        <v>571</v>
      </c>
      <c r="C29" s="4"/>
      <c r="D29" s="262"/>
      <c r="E29" s="262"/>
      <c r="F29" s="262"/>
      <c r="G29" s="71"/>
      <c r="H29" s="262"/>
      <c r="I29" s="262"/>
      <c r="J29" s="262"/>
    </row>
    <row r="30" spans="1:10" s="67" customFormat="1" ht="26.25">
      <c r="A30" s="125"/>
      <c r="B30" s="265"/>
      <c r="C30" s="36"/>
      <c r="D30" s="33" t="s">
        <v>361</v>
      </c>
      <c r="E30" s="33" t="s">
        <v>362</v>
      </c>
      <c r="F30" s="33" t="s">
        <v>363</v>
      </c>
      <c r="G30" s="33" t="s">
        <v>371</v>
      </c>
      <c r="H30" s="33" t="s">
        <v>103</v>
      </c>
      <c r="I30" s="123" t="s">
        <v>270</v>
      </c>
      <c r="J30" s="123" t="s">
        <v>311</v>
      </c>
    </row>
    <row r="31" spans="1:10" ht="28.35" customHeight="1">
      <c r="A31" s="14"/>
      <c r="B31" s="15"/>
      <c r="C31" s="14"/>
      <c r="D31" s="19" t="s">
        <v>568</v>
      </c>
      <c r="E31" s="16" t="s">
        <v>365</v>
      </c>
      <c r="F31" s="16" t="s">
        <v>569</v>
      </c>
      <c r="G31" s="67" t="s">
        <v>570</v>
      </c>
      <c r="H31" s="398">
        <f>ROUNDUP((((('Exchange rate'!Eur_per_GBP*('UK-R-Seating'!H30/(1+'Exchange rate'!UK_vat_rate))*1.25)-('Exchange rate'!Eur_per_GBP*('UK-R-Seating'!H30/(1+'Exchange rate'!UK_vat_rate))*1.25)*0.25)+1)*0.9165)/10,0)*10</f>
        <v>840</v>
      </c>
      <c r="I31" s="398">
        <f>ROUNDUP((((('Exchange rate'!Eur_per_GBP*('UK-R-Seating'!I30/(1+'Exchange rate'!UK_vat_rate))*1.25)-('Exchange rate'!Eur_per_GBP*('UK-R-Seating'!I30/(1+'Exchange rate'!UK_vat_rate))*1.25)*0.25)+1)*0.9165)/10,0)*10</f>
        <v>990</v>
      </c>
      <c r="J31" s="398">
        <f>ROUNDUP((((('Exchange rate'!Eur_per_GBP*('UK-R-Seating'!J30/(1+'Exchange rate'!UK_vat_rate))*1.25)-('Exchange rate'!Eur_per_GBP*('UK-R-Seating'!J30/(1+'Exchange rate'!UK_vat_rate))*1.25)*0.25)+1)*0.9165)/10,0)*10</f>
        <v>1180</v>
      </c>
    </row>
    <row r="32" spans="1:10" ht="21.75" customHeight="1">
      <c r="A32" s="14"/>
      <c r="B32" s="15"/>
      <c r="C32" s="14"/>
      <c r="D32" s="19"/>
      <c r="E32" s="16"/>
      <c r="F32" s="16"/>
      <c r="G32" s="67"/>
      <c r="H32" s="398"/>
      <c r="I32" s="19"/>
    </row>
    <row r="33" spans="1:10" s="5" customFormat="1" ht="28.35" customHeight="1">
      <c r="A33" s="22"/>
      <c r="B33" s="194"/>
      <c r="C33" s="22"/>
      <c r="D33" s="22"/>
      <c r="E33" s="356" t="s">
        <v>308</v>
      </c>
      <c r="H33" s="398"/>
      <c r="I33" s="195"/>
    </row>
    <row r="34" spans="1:10" s="5" customFormat="1" ht="28.35" customHeight="1">
      <c r="A34" s="22"/>
      <c r="B34" s="194"/>
      <c r="C34" s="22"/>
      <c r="D34" s="22"/>
      <c r="E34" s="24" t="s">
        <v>382</v>
      </c>
      <c r="F34" s="24"/>
      <c r="G34" s="92"/>
      <c r="H34" s="398"/>
      <c r="I34" s="195"/>
    </row>
    <row r="35" spans="1:10" s="5" customFormat="1" ht="28.35" customHeight="1">
      <c r="A35" s="22"/>
      <c r="B35" s="194"/>
      <c r="C35" s="22"/>
      <c r="D35" s="22"/>
      <c r="E35" s="98"/>
      <c r="F35" s="24"/>
      <c r="G35" s="92"/>
      <c r="H35" s="398"/>
      <c r="I35" s="195"/>
    </row>
    <row r="36" spans="1:10" s="5" customFormat="1" ht="28.35" customHeight="1">
      <c r="A36" s="22"/>
      <c r="B36" s="194"/>
      <c r="C36" s="22"/>
      <c r="D36" s="22"/>
      <c r="E36" s="396" t="s">
        <v>567</v>
      </c>
      <c r="F36" s="24"/>
      <c r="G36" s="92"/>
      <c r="H36" s="398"/>
      <c r="I36" s="195"/>
    </row>
    <row r="37" spans="1:10" s="5" customFormat="1" ht="28.35" customHeight="1">
      <c r="A37" s="22"/>
      <c r="B37" s="194"/>
      <c r="C37" s="22"/>
      <c r="D37" s="22"/>
      <c r="E37" s="114"/>
      <c r="F37" s="24"/>
      <c r="G37" s="92"/>
      <c r="H37" s="398"/>
      <c r="I37" s="195"/>
    </row>
    <row r="38" spans="1:10" ht="21.75" customHeight="1">
      <c r="A38" s="14"/>
      <c r="B38" s="15"/>
      <c r="C38" s="14"/>
      <c r="D38" s="19"/>
      <c r="E38" s="81" t="s">
        <v>194</v>
      </c>
      <c r="F38" s="83"/>
      <c r="G38" s="160"/>
      <c r="H38" s="399">
        <f>ROUNDUP((((('Exchange rate'!Eur_per_GBP*('UK-R-Seating'!H40/(1+'Exchange rate'!UK_vat_rate))*1.25)-('Exchange rate'!Eur_per_GBP*('UK-R-Seating'!H40/(1+'Exchange rate'!UK_vat_rate))*1.25)*0.25)+1)*0.9165)/10,0)*10</f>
        <v>260</v>
      </c>
      <c r="I38" s="19"/>
    </row>
    <row r="39" spans="1:10" s="5" customFormat="1" ht="28.35" customHeight="1">
      <c r="A39" s="22"/>
      <c r="B39" s="194"/>
      <c r="C39" s="22"/>
      <c r="D39" s="22"/>
      <c r="E39" s="22"/>
      <c r="F39" s="22"/>
      <c r="G39" s="22"/>
      <c r="H39" s="157"/>
      <c r="I39" s="195"/>
    </row>
    <row r="40" spans="1:10" ht="21.75" customHeight="1">
      <c r="A40" s="14"/>
      <c r="B40" s="15"/>
      <c r="C40" s="14"/>
      <c r="D40" s="19"/>
      <c r="E40" s="16"/>
      <c r="F40" s="16"/>
      <c r="G40" s="67"/>
      <c r="H40" s="19"/>
      <c r="I40" s="19"/>
    </row>
    <row r="41" spans="1:10" ht="31.5" customHeight="1">
      <c r="B41" s="88"/>
      <c r="C41" s="7"/>
      <c r="D41" s="263"/>
      <c r="E41" s="6"/>
      <c r="F41" s="6"/>
    </row>
    <row r="42" spans="1:10" ht="37.5">
      <c r="A42" s="2"/>
      <c r="B42" s="25" t="s">
        <v>389</v>
      </c>
      <c r="C42" s="4"/>
      <c r="D42" s="262"/>
      <c r="E42" s="262"/>
      <c r="F42" s="262"/>
      <c r="G42" s="71"/>
      <c r="H42" s="262"/>
      <c r="I42" s="262"/>
      <c r="J42" s="262"/>
    </row>
    <row r="43" spans="1:10" s="108" customFormat="1" ht="26.25">
      <c r="A43" s="107"/>
      <c r="B43" s="89"/>
      <c r="C43" s="38"/>
      <c r="D43" s="241" t="s">
        <v>361</v>
      </c>
      <c r="E43" s="240" t="s">
        <v>362</v>
      </c>
      <c r="F43" s="254" t="s">
        <v>363</v>
      </c>
      <c r="G43" s="254" t="s">
        <v>371</v>
      </c>
      <c r="H43" s="34" t="s">
        <v>103</v>
      </c>
      <c r="I43" s="123" t="s">
        <v>270</v>
      </c>
      <c r="J43" s="123"/>
    </row>
    <row r="44" spans="1:10" ht="26.25">
      <c r="A44" s="14"/>
      <c r="B44" s="15"/>
      <c r="C44" s="14"/>
      <c r="D44" s="19" t="s">
        <v>390</v>
      </c>
      <c r="E44" s="16" t="s">
        <v>365</v>
      </c>
      <c r="F44" s="16" t="s">
        <v>366</v>
      </c>
      <c r="G44" s="67" t="s">
        <v>366</v>
      </c>
      <c r="H44" s="398">
        <f>ROUNDUP((((('Exchange rate'!Eur_per_GBP*('UK-R-Seating'!H47/(1+'Exchange rate'!UK_vat_rate))*1.25)-('Exchange rate'!Eur_per_GBP*('UK-R-Seating'!H47/(1+'Exchange rate'!UK_vat_rate))*1.25)*0.25)+1)*0.9165)/10,0)*10</f>
        <v>4090</v>
      </c>
      <c r="I44" s="398">
        <f>ROUNDUP((((('Exchange rate'!Eur_per_GBP*('UK-R-Seating'!I47/(1+'Exchange rate'!UK_vat_rate))*1.25)-('Exchange rate'!Eur_per_GBP*('UK-R-Seating'!I47/(1+'Exchange rate'!UK_vat_rate))*1.25)*0.25)+1)*0.9165)/10,0)*10</f>
        <v>4220</v>
      </c>
      <c r="J44" s="157"/>
    </row>
    <row r="45" spans="1:10" ht="21.75" customHeight="1">
      <c r="A45" s="14"/>
      <c r="B45" s="15"/>
      <c r="C45" s="14"/>
      <c r="D45" s="19"/>
      <c r="E45" s="16"/>
      <c r="F45" s="16"/>
      <c r="G45" s="67"/>
      <c r="H45" s="398"/>
      <c r="I45" s="19"/>
    </row>
    <row r="46" spans="1:10" ht="21.75" customHeight="1">
      <c r="A46" s="14"/>
      <c r="B46" s="15"/>
      <c r="C46" s="14"/>
      <c r="D46" s="19"/>
      <c r="H46" s="398"/>
      <c r="I46" s="19"/>
    </row>
    <row r="47" spans="1:10" ht="21.75" customHeight="1">
      <c r="A47" s="14"/>
      <c r="B47" s="15"/>
      <c r="C47" s="14"/>
      <c r="D47" s="19"/>
      <c r="E47" s="356" t="s">
        <v>308</v>
      </c>
      <c r="H47" s="398"/>
      <c r="I47" s="19"/>
    </row>
    <row r="48" spans="1:10" ht="21.75" customHeight="1">
      <c r="A48" s="14"/>
      <c r="B48" s="15"/>
      <c r="C48" s="14"/>
      <c r="D48" s="19"/>
      <c r="E48" s="24" t="s">
        <v>391</v>
      </c>
      <c r="F48" s="16"/>
      <c r="G48" s="67"/>
      <c r="H48" s="398"/>
      <c r="I48" s="19"/>
    </row>
    <row r="49" spans="1:10" ht="21.75" customHeight="1">
      <c r="A49" s="14"/>
      <c r="B49" s="15"/>
      <c r="C49" s="14"/>
      <c r="D49" s="19"/>
      <c r="F49" s="16"/>
      <c r="G49" s="67"/>
      <c r="H49" s="398"/>
      <c r="I49" s="19"/>
    </row>
    <row r="50" spans="1:10" s="207" customFormat="1" ht="26.25">
      <c r="A50" s="204"/>
      <c r="B50" s="205"/>
      <c r="C50" s="204"/>
      <c r="D50" s="204"/>
      <c r="E50" s="396" t="s">
        <v>359</v>
      </c>
      <c r="F50" s="16"/>
      <c r="G50" s="67"/>
      <c r="H50" s="398"/>
      <c r="I50" s="204"/>
    </row>
    <row r="51" spans="1:10" ht="21.75" customHeight="1">
      <c r="A51" s="14"/>
      <c r="B51" s="15"/>
      <c r="C51" s="14"/>
      <c r="D51" s="19"/>
      <c r="E51" s="114"/>
      <c r="F51" s="182"/>
      <c r="G51" s="206"/>
      <c r="H51" s="398"/>
      <c r="I51" s="19"/>
    </row>
    <row r="52" spans="1:10" ht="21.75" customHeight="1">
      <c r="A52" s="14"/>
      <c r="B52" s="15"/>
      <c r="C52" s="14"/>
      <c r="D52" s="19"/>
      <c r="E52" s="81" t="s">
        <v>194</v>
      </c>
      <c r="F52" s="678"/>
      <c r="G52" s="678"/>
      <c r="H52" s="399">
        <f>ROUNDUP((((('Exchange rate'!Eur_per_GBP*('UK-R-Seating'!H55/(1+'Exchange rate'!UK_vat_rate))*1.25)-('Exchange rate'!Eur_per_GBP*('UK-R-Seating'!H55/(1+'Exchange rate'!UK_vat_rate))*1.25)*0.25)+1)*0.9165)/10,0)*10</f>
        <v>260</v>
      </c>
      <c r="I52" s="19"/>
    </row>
    <row r="53" spans="1:10" ht="21.75" customHeight="1">
      <c r="A53" s="14"/>
      <c r="B53" s="15"/>
      <c r="C53" s="14"/>
      <c r="D53" s="19"/>
      <c r="E53" s="16"/>
      <c r="F53" s="16"/>
      <c r="G53" s="67"/>
      <c r="H53" s="19"/>
      <c r="I53" s="19"/>
    </row>
    <row r="54" spans="1:10" ht="21.75" customHeight="1">
      <c r="A54" s="14"/>
      <c r="B54" s="15"/>
      <c r="C54" s="14"/>
      <c r="D54" s="19"/>
      <c r="E54" s="16"/>
      <c r="F54" s="16"/>
      <c r="G54" s="67"/>
      <c r="H54" s="19"/>
      <c r="I54" s="19"/>
    </row>
    <row r="55" spans="1:10" ht="21.75" customHeight="1">
      <c r="A55" s="14"/>
      <c r="B55" s="15"/>
      <c r="C55" s="14"/>
      <c r="D55" s="19"/>
      <c r="E55" s="16"/>
      <c r="F55" s="16"/>
      <c r="G55" s="67"/>
      <c r="H55" s="19"/>
      <c r="I55" s="19"/>
    </row>
    <row r="56" spans="1:10" ht="21" customHeight="1">
      <c r="A56" s="14"/>
      <c r="B56" s="15"/>
      <c r="C56" s="14"/>
      <c r="D56" s="19"/>
      <c r="E56" s="16"/>
      <c r="F56" s="16"/>
      <c r="G56" s="67"/>
      <c r="H56" s="19"/>
      <c r="I56" s="19"/>
    </row>
    <row r="57" spans="1:10" ht="21.75" customHeight="1">
      <c r="B57" s="88"/>
      <c r="C57" s="7"/>
      <c r="D57" s="263"/>
      <c r="E57" s="6"/>
      <c r="F57" s="6"/>
    </row>
    <row r="58" spans="1:10" ht="37.5">
      <c r="A58" s="2"/>
      <c r="B58" s="25" t="s">
        <v>48</v>
      </c>
      <c r="C58" s="4"/>
      <c r="D58" s="262"/>
      <c r="E58" s="262"/>
      <c r="F58" s="262"/>
      <c r="G58" s="71"/>
      <c r="H58" s="262"/>
      <c r="I58" s="262"/>
      <c r="J58" s="262"/>
    </row>
    <row r="59" spans="1:10" s="108" customFormat="1" ht="26.25">
      <c r="A59" s="107"/>
      <c r="B59" s="89"/>
      <c r="C59" s="38"/>
      <c r="D59" s="33" t="s">
        <v>361</v>
      </c>
      <c r="E59" s="33" t="s">
        <v>362</v>
      </c>
      <c r="F59" s="33" t="s">
        <v>363</v>
      </c>
      <c r="G59" s="33" t="s">
        <v>371</v>
      </c>
      <c r="H59" s="33" t="s">
        <v>103</v>
      </c>
      <c r="I59" s="266" t="s">
        <v>270</v>
      </c>
      <c r="J59" s="123" t="s">
        <v>311</v>
      </c>
    </row>
    <row r="60" spans="1:10" ht="28.35" customHeight="1">
      <c r="A60" s="14"/>
      <c r="B60" s="15"/>
      <c r="C60" s="14"/>
      <c r="D60" s="19" t="s">
        <v>380</v>
      </c>
      <c r="E60" s="16" t="s">
        <v>365</v>
      </c>
      <c r="F60" s="16" t="s">
        <v>381</v>
      </c>
      <c r="G60" s="67" t="s">
        <v>373</v>
      </c>
      <c r="H60" s="398">
        <f>ROUNDUP((((('Exchange rate'!Eur_per_GBP*('UK-R-Seating'!H63/(1+'Exchange rate'!UK_vat_rate))*1.25)-('Exchange rate'!Eur_per_GBP*('UK-R-Seating'!H63/(1+'Exchange rate'!UK_vat_rate))*1.25)*0.25)+1)*0.9165)/10,0)*10</f>
        <v>760</v>
      </c>
      <c r="I60" s="398">
        <f>ROUNDUP((((('Exchange rate'!Eur_per_GBP*('UK-R-Seating'!I63/(1+'Exchange rate'!UK_vat_rate))*1.25)-('Exchange rate'!Eur_per_GBP*('UK-R-Seating'!I63/(1+'Exchange rate'!UK_vat_rate))*1.25)*0.25)+1)*0.9165)/10,0)*10</f>
        <v>900</v>
      </c>
      <c r="J60" s="398">
        <f>ROUNDUP((((('Exchange rate'!Eur_per_GBP*('UK-R-Seating'!J63/(1+'Exchange rate'!UK_vat_rate))*1.25)-('Exchange rate'!Eur_per_GBP*('UK-R-Seating'!J63/(1+'Exchange rate'!UK_vat_rate))*1.25)*0.25)+1)*0.9165)/10,0)*10</f>
        <v>1080</v>
      </c>
    </row>
    <row r="61" spans="1:10" ht="21.75" customHeight="1">
      <c r="A61" s="14"/>
      <c r="B61" s="15"/>
      <c r="C61" s="14"/>
      <c r="D61" s="19"/>
      <c r="E61" s="16"/>
      <c r="F61" s="16"/>
      <c r="G61" s="67"/>
      <c r="H61" s="398"/>
      <c r="I61" s="19"/>
    </row>
    <row r="62" spans="1:10" ht="21.75" customHeight="1">
      <c r="A62" s="14"/>
      <c r="B62" s="15"/>
      <c r="C62" s="14"/>
      <c r="D62" s="19"/>
      <c r="E62" s="356" t="s">
        <v>308</v>
      </c>
      <c r="H62" s="398"/>
      <c r="I62" s="19"/>
    </row>
    <row r="63" spans="1:10" ht="21.75" customHeight="1">
      <c r="A63" s="14"/>
      <c r="B63" s="15"/>
      <c r="C63" s="14"/>
      <c r="D63" s="19"/>
      <c r="E63" s="24" t="s">
        <v>382</v>
      </c>
      <c r="F63" s="16"/>
      <c r="G63" s="67"/>
      <c r="H63" s="398"/>
      <c r="I63" s="19"/>
    </row>
    <row r="64" spans="1:10" ht="21.75" customHeight="1">
      <c r="A64" s="14"/>
      <c r="B64" s="15"/>
      <c r="C64" s="14"/>
      <c r="D64" s="19"/>
      <c r="H64" s="398"/>
      <c r="I64" s="19"/>
    </row>
    <row r="65" spans="1:10" ht="26.25">
      <c r="A65" s="14"/>
      <c r="B65" s="15"/>
      <c r="C65" s="14"/>
      <c r="D65" s="19"/>
      <c r="E65" s="396" t="s">
        <v>359</v>
      </c>
      <c r="F65" s="16"/>
      <c r="G65" s="67"/>
      <c r="H65" s="398"/>
    </row>
    <row r="66" spans="1:10" ht="21.75" customHeight="1">
      <c r="A66" s="14"/>
      <c r="B66" s="15"/>
      <c r="C66" s="14"/>
      <c r="D66" s="19"/>
      <c r="E66" s="114"/>
      <c r="F66" s="16"/>
      <c r="G66" s="67"/>
      <c r="H66" s="398"/>
      <c r="I66" s="135"/>
    </row>
    <row r="67" spans="1:10" ht="21.75" customHeight="1">
      <c r="A67" s="14"/>
      <c r="B67" s="15"/>
      <c r="C67" s="14"/>
      <c r="D67" s="19"/>
      <c r="H67" s="398"/>
      <c r="I67" s="19"/>
    </row>
    <row r="68" spans="1:10" ht="21.75" customHeight="1">
      <c r="A68" s="14"/>
      <c r="B68" s="15"/>
      <c r="C68" s="14"/>
      <c r="D68" s="19"/>
      <c r="E68" s="81" t="s">
        <v>194</v>
      </c>
      <c r="F68" s="83"/>
      <c r="G68" s="160"/>
      <c r="H68" s="399">
        <f>ROUNDUP((((('Exchange rate'!Eur_per_GBP*('UK-R-Seating'!H71/(1+'Exchange rate'!UK_vat_rate))*1.25)-('Exchange rate'!Eur_per_GBP*('UK-R-Seating'!H71/(1+'Exchange rate'!UK_vat_rate))*1.25)*0.25)+1)*0.9165)/10,0)*10</f>
        <v>260</v>
      </c>
      <c r="I68" s="19"/>
    </row>
    <row r="69" spans="1:10" ht="21.75" customHeight="1">
      <c r="A69" s="14"/>
      <c r="B69" s="15"/>
      <c r="C69" s="14"/>
      <c r="D69" s="19"/>
      <c r="E69" s="129"/>
      <c r="F69" s="16"/>
      <c r="G69" s="67"/>
      <c r="H69" s="19"/>
      <c r="I69" s="19"/>
    </row>
    <row r="70" spans="1:10" ht="21.75" customHeight="1">
      <c r="A70" s="14"/>
      <c r="B70" s="15"/>
      <c r="C70" s="14"/>
      <c r="D70" s="19"/>
      <c r="E70" s="129"/>
      <c r="F70" s="16"/>
      <c r="G70" s="67"/>
      <c r="H70" s="19"/>
      <c r="I70" s="19"/>
    </row>
    <row r="71" spans="1:10" ht="21.75" customHeight="1">
      <c r="A71" s="14"/>
      <c r="B71" s="15"/>
      <c r="C71" s="14"/>
      <c r="D71" s="19"/>
      <c r="E71" s="129"/>
      <c r="F71" s="16"/>
      <c r="G71" s="67"/>
      <c r="H71" s="19"/>
      <c r="I71" s="19"/>
    </row>
    <row r="72" spans="1:10" ht="21.75" customHeight="1">
      <c r="A72" s="14"/>
      <c r="B72" s="15"/>
      <c r="C72" s="14"/>
      <c r="D72" s="19"/>
      <c r="E72" s="129"/>
      <c r="F72" s="16"/>
      <c r="G72" s="67"/>
      <c r="H72" s="19"/>
      <c r="I72" s="19"/>
    </row>
    <row r="73" spans="1:10" ht="45.75" customHeight="1">
      <c r="B73" s="88"/>
      <c r="C73" s="7"/>
      <c r="D73" s="263"/>
      <c r="E73" s="6"/>
      <c r="F73" s="6"/>
    </row>
    <row r="74" spans="1:10" ht="37.5">
      <c r="A74" s="2"/>
      <c r="B74" s="25" t="s">
        <v>298</v>
      </c>
      <c r="C74" s="4"/>
      <c r="D74" s="262"/>
      <c r="E74" s="262"/>
      <c r="F74" s="262"/>
      <c r="G74" s="71"/>
      <c r="H74" s="262"/>
      <c r="I74" s="262"/>
      <c r="J74" s="262"/>
    </row>
    <row r="75" spans="1:10" ht="26.25">
      <c r="A75" s="107"/>
      <c r="B75" s="89"/>
      <c r="C75" s="33" t="s">
        <v>361</v>
      </c>
      <c r="D75" s="33" t="s">
        <v>383</v>
      </c>
      <c r="E75" s="33" t="s">
        <v>362</v>
      </c>
      <c r="F75" s="33" t="s">
        <v>363</v>
      </c>
      <c r="G75" s="33" t="s">
        <v>371</v>
      </c>
      <c r="H75" s="34" t="s">
        <v>103</v>
      </c>
      <c r="I75" s="123" t="s">
        <v>270</v>
      </c>
      <c r="J75" s="123" t="s">
        <v>311</v>
      </c>
    </row>
    <row r="76" spans="1:10" s="108" customFormat="1" ht="32.1" customHeight="1">
      <c r="A76" s="14"/>
      <c r="B76" s="15"/>
      <c r="C76" s="22" t="s">
        <v>480</v>
      </c>
      <c r="D76" s="19" t="s">
        <v>387</v>
      </c>
      <c r="E76" s="16" t="s">
        <v>483</v>
      </c>
      <c r="F76" s="16" t="s">
        <v>484</v>
      </c>
      <c r="G76" s="67" t="s">
        <v>485</v>
      </c>
      <c r="H76" s="398">
        <f>ROUNDUP((((('Exchange rate'!Eur_per_GBP*('UK-R-Seating'!H80/(1+'Exchange rate'!UK_vat_rate))*1.25)-('Exchange rate'!Eur_per_GBP*('UK-R-Seating'!H80/(1+'Exchange rate'!UK_vat_rate))*1.25)*0.25)+1)*0.9165)/10,0)*10</f>
        <v>1720</v>
      </c>
      <c r="I76" s="398">
        <f>ROUNDUP((((('Exchange rate'!Eur_per_GBP*('UK-R-Seating'!I80/(1+'Exchange rate'!UK_vat_rate))*1.25)-('Exchange rate'!Eur_per_GBP*('UK-R-Seating'!I80/(1+'Exchange rate'!UK_vat_rate))*1.25)*0.25)+1)*0.9165)/10,0)*10</f>
        <v>1990</v>
      </c>
      <c r="J76" s="398">
        <f>ROUNDUP((((('Exchange rate'!Eur_per_GBP*('UK-R-Seating'!J80/(1+'Exchange rate'!UK_vat_rate))*1.25)-('Exchange rate'!Eur_per_GBP*('UK-R-Seating'!J80/(1+'Exchange rate'!UK_vat_rate))*1.25)*0.25)+1)*0.9165)/10,0)*10</f>
        <v>2330</v>
      </c>
    </row>
    <row r="77" spans="1:10" ht="28.35" customHeight="1">
      <c r="A77" s="14"/>
      <c r="B77" s="15"/>
      <c r="C77" s="22" t="s">
        <v>481</v>
      </c>
      <c r="D77" s="19" t="s">
        <v>482</v>
      </c>
      <c r="E77" s="16" t="s">
        <v>483</v>
      </c>
      <c r="F77" s="16" t="s">
        <v>484</v>
      </c>
      <c r="G77" s="67" t="s">
        <v>385</v>
      </c>
      <c r="H77" s="398"/>
      <c r="I77" s="437"/>
      <c r="J77" s="437"/>
    </row>
    <row r="78" spans="1:10" ht="28.35" customHeight="1">
      <c r="A78" s="14"/>
      <c r="B78" s="15"/>
      <c r="C78" s="14"/>
      <c r="D78" s="22"/>
      <c r="E78" s="16"/>
      <c r="F78" s="16"/>
      <c r="G78" s="67"/>
      <c r="H78" s="398"/>
      <c r="I78" s="405"/>
    </row>
    <row r="79" spans="1:10" ht="21.75" customHeight="1">
      <c r="A79" s="14"/>
      <c r="B79" s="15"/>
      <c r="C79" s="14"/>
      <c r="D79" s="19"/>
      <c r="E79" s="356" t="s">
        <v>308</v>
      </c>
      <c r="F79" s="16"/>
      <c r="G79" s="67"/>
      <c r="H79" s="398"/>
      <c r="I79" s="19"/>
    </row>
    <row r="80" spans="1:10" ht="21.75" customHeight="1">
      <c r="A80" s="14"/>
      <c r="B80" s="15"/>
      <c r="C80" s="14"/>
      <c r="D80" s="19"/>
      <c r="E80" s="24" t="s">
        <v>386</v>
      </c>
      <c r="F80" s="16"/>
      <c r="G80" s="67"/>
      <c r="H80" s="398"/>
      <c r="I80" s="19"/>
    </row>
    <row r="81" spans="1:11" ht="21.75" customHeight="1">
      <c r="A81" s="14"/>
      <c r="B81" s="15"/>
      <c r="C81" s="14"/>
      <c r="D81" s="19"/>
      <c r="F81" s="16"/>
      <c r="G81" s="67"/>
      <c r="H81" s="398"/>
      <c r="I81" s="19"/>
    </row>
    <row r="82" spans="1:11" ht="26.25">
      <c r="A82" s="14"/>
      <c r="B82" s="15"/>
      <c r="C82" s="14"/>
      <c r="D82" s="19"/>
      <c r="E82" s="396" t="s">
        <v>359</v>
      </c>
      <c r="F82" s="16"/>
      <c r="G82" s="67"/>
      <c r="H82" s="398"/>
      <c r="I82" s="19"/>
    </row>
    <row r="83" spans="1:11" ht="21.75" customHeight="1">
      <c r="A83" s="14"/>
      <c r="B83" s="15"/>
      <c r="C83" s="14"/>
      <c r="D83" s="19"/>
      <c r="E83" s="114"/>
      <c r="F83" s="16"/>
      <c r="G83" s="67"/>
      <c r="H83" s="398"/>
      <c r="I83" s="19"/>
    </row>
    <row r="84" spans="1:11" ht="21.75" customHeight="1">
      <c r="A84" s="14"/>
      <c r="B84" s="15"/>
      <c r="C84" s="14"/>
      <c r="D84" s="19"/>
      <c r="E84" s="81" t="s">
        <v>194</v>
      </c>
      <c r="F84" s="678"/>
      <c r="G84" s="678"/>
      <c r="H84" s="399">
        <f>ROUNDUP((((('Exchange rate'!Eur_per_GBP*('UK-R-Seating'!H88/(1+'Exchange rate'!UK_vat_rate))*1.25)-('Exchange rate'!Eur_per_GBP*('UK-R-Seating'!H88/(1+'Exchange rate'!UK_vat_rate))*1.25)*0.25)+1)*0.9165)/10,0)*10</f>
        <v>260</v>
      </c>
      <c r="I84" s="19"/>
    </row>
    <row r="85" spans="1:11" ht="21.75" customHeight="1">
      <c r="A85" s="14"/>
      <c r="B85" s="15"/>
      <c r="C85" s="14"/>
      <c r="D85" s="19"/>
      <c r="E85" s="16"/>
      <c r="F85" s="16"/>
      <c r="G85" s="67"/>
      <c r="H85" s="19"/>
      <c r="I85" s="19"/>
    </row>
    <row r="86" spans="1:11" ht="21.75" customHeight="1">
      <c r="A86" s="14"/>
      <c r="B86" s="15"/>
      <c r="C86" s="14"/>
      <c r="D86" s="19"/>
      <c r="E86" s="16"/>
      <c r="F86" s="16"/>
      <c r="G86" s="67"/>
      <c r="H86" s="19"/>
      <c r="I86" s="19"/>
    </row>
    <row r="87" spans="1:11" ht="21.75" customHeight="1">
      <c r="A87" s="14"/>
      <c r="B87" s="15"/>
      <c r="C87" s="14"/>
      <c r="D87" s="19"/>
      <c r="E87" s="16"/>
      <c r="F87" s="16"/>
      <c r="G87" s="67"/>
      <c r="H87" s="19"/>
      <c r="I87" s="19"/>
    </row>
    <row r="88" spans="1:11" ht="54" customHeight="1">
      <c r="A88" s="14"/>
      <c r="B88" s="15"/>
      <c r="C88" s="14"/>
      <c r="D88" s="19"/>
      <c r="E88" s="16"/>
      <c r="F88" s="16"/>
      <c r="G88" s="67"/>
      <c r="H88" s="19"/>
      <c r="I88" s="19"/>
    </row>
    <row r="89" spans="1:11" ht="21.75" customHeight="1">
      <c r="A89" s="14"/>
      <c r="B89" s="15"/>
      <c r="C89" s="14"/>
      <c r="D89" s="19"/>
      <c r="E89" s="16"/>
      <c r="F89" s="16"/>
      <c r="G89" s="67"/>
      <c r="H89" s="19"/>
      <c r="I89" s="19"/>
    </row>
    <row r="90" spans="1:11" ht="37.5">
      <c r="A90" s="2"/>
      <c r="B90" s="25" t="s">
        <v>27</v>
      </c>
      <c r="C90" s="4"/>
      <c r="D90" s="262"/>
      <c r="E90" s="262"/>
      <c r="F90" s="262"/>
      <c r="G90" s="71"/>
      <c r="H90" s="262"/>
      <c r="I90" s="262"/>
      <c r="J90" s="262"/>
    </row>
    <row r="91" spans="1:11" ht="26.25">
      <c r="A91" s="125"/>
      <c r="B91" s="265"/>
      <c r="C91" s="36"/>
      <c r="D91" s="33" t="s">
        <v>361</v>
      </c>
      <c r="E91" s="33" t="s">
        <v>362</v>
      </c>
      <c r="F91" s="33" t="s">
        <v>363</v>
      </c>
      <c r="G91" s="33" t="s">
        <v>371</v>
      </c>
      <c r="H91" s="33" t="s">
        <v>103</v>
      </c>
      <c r="I91" s="123" t="s">
        <v>270</v>
      </c>
      <c r="J91" s="123" t="s">
        <v>311</v>
      </c>
    </row>
    <row r="92" spans="1:11" ht="26.25">
      <c r="A92" s="14"/>
      <c r="B92" s="15"/>
      <c r="C92" s="14"/>
      <c r="D92" s="19" t="s">
        <v>369</v>
      </c>
      <c r="E92" s="16" t="s">
        <v>483</v>
      </c>
      <c r="F92" s="16" t="s">
        <v>484</v>
      </c>
      <c r="G92" s="67" t="s">
        <v>485</v>
      </c>
      <c r="H92" s="398">
        <f>ROUNDUP((((('Exchange rate'!Eur_per_GBP*('UK-R-Seating'!H96/(1+'Exchange rate'!UK_vat_rate))*1.25)-('Exchange rate'!Eur_per_GBP*('UK-R-Seating'!H96/(1+'Exchange rate'!UK_vat_rate))*1.25)*0.25)+1)*0.9165)/10,0)*10</f>
        <v>1540</v>
      </c>
      <c r="I92" s="398">
        <f>ROUNDUP((((('Exchange rate'!Eur_per_GBP*('UK-R-Seating'!I96/(1+'Exchange rate'!UK_vat_rate))*1.25)-('Exchange rate'!Eur_per_GBP*('UK-R-Seating'!I96/(1+'Exchange rate'!UK_vat_rate))*1.25)*0.25)+1)*0.9165)/10,0)*10</f>
        <v>1830</v>
      </c>
      <c r="J92" s="398">
        <f>ROUNDUP((((('Exchange rate'!Eur_per_GBP*('UK-R-Seating'!J96/(1+'Exchange rate'!UK_vat_rate))*1.25)-('Exchange rate'!Eur_per_GBP*('UK-R-Seating'!J96/(1+'Exchange rate'!UK_vat_rate))*1.25)*0.25)+1)*0.9165)/10,0)*10</f>
        <v>2210</v>
      </c>
    </row>
    <row r="93" spans="1:11" ht="26.25">
      <c r="A93" s="14"/>
      <c r="B93" s="15"/>
      <c r="C93" s="14"/>
      <c r="D93" s="19"/>
      <c r="E93" s="16"/>
      <c r="F93" s="16"/>
      <c r="G93" s="67"/>
      <c r="H93" s="398"/>
      <c r="I93" s="19"/>
      <c r="K93" s="14"/>
    </row>
    <row r="94" spans="1:11" ht="26.25">
      <c r="A94" s="14"/>
      <c r="B94" s="15"/>
      <c r="C94" s="14"/>
      <c r="D94" s="19"/>
      <c r="E94" s="356" t="s">
        <v>308</v>
      </c>
      <c r="F94" s="16"/>
      <c r="G94" s="67"/>
      <c r="H94" s="398"/>
      <c r="I94" s="19"/>
      <c r="K94" s="14"/>
    </row>
    <row r="95" spans="1:11" ht="26.25">
      <c r="A95" s="14"/>
      <c r="B95" s="15"/>
      <c r="C95" s="14"/>
      <c r="D95" s="19"/>
      <c r="E95" s="24" t="s">
        <v>388</v>
      </c>
      <c r="F95" s="16"/>
      <c r="G95" s="67"/>
      <c r="H95" s="398"/>
      <c r="I95" s="19"/>
    </row>
    <row r="96" spans="1:11" ht="26.25">
      <c r="A96" s="14"/>
      <c r="B96" s="15"/>
      <c r="C96" s="14"/>
      <c r="D96" s="19"/>
      <c r="F96" s="16"/>
      <c r="G96" s="67"/>
      <c r="H96" s="398"/>
      <c r="I96" s="19"/>
    </row>
    <row r="97" spans="1:10" ht="26.25">
      <c r="A97" s="14"/>
      <c r="B97" s="15"/>
      <c r="C97" s="14"/>
      <c r="D97" s="19"/>
      <c r="E97" s="396" t="s">
        <v>359</v>
      </c>
      <c r="F97" s="16"/>
      <c r="G97" s="67"/>
      <c r="H97" s="398"/>
      <c r="I97" s="19"/>
    </row>
    <row r="98" spans="1:10" ht="26.25">
      <c r="A98" s="14"/>
      <c r="B98" s="15"/>
      <c r="C98" s="14"/>
      <c r="D98" s="19"/>
      <c r="E98" s="114"/>
      <c r="F98" s="16"/>
      <c r="G98" s="67"/>
      <c r="H98" s="398"/>
      <c r="I98" s="19"/>
    </row>
    <row r="99" spans="1:10" ht="26.25">
      <c r="A99" s="14"/>
      <c r="B99" s="15"/>
      <c r="C99" s="14"/>
      <c r="D99" s="19"/>
      <c r="E99" s="81" t="s">
        <v>194</v>
      </c>
      <c r="F99" s="83"/>
      <c r="G99" s="160"/>
      <c r="H99" s="399">
        <f>ROUNDUP((((('Exchange rate'!Eur_per_GBP*('UK-R-Seating'!H103/(1+'Exchange rate'!UK_vat_rate))*1.25)-('Exchange rate'!Eur_per_GBP*('UK-R-Seating'!H103/(1+'Exchange rate'!UK_vat_rate))*1.25)*0.25)+1)*0.9165)/10,0)*10</f>
        <v>260</v>
      </c>
      <c r="I99" s="19"/>
    </row>
    <row r="100" spans="1:10" ht="26.25">
      <c r="A100" s="14"/>
      <c r="B100" s="15"/>
      <c r="C100" s="14"/>
      <c r="D100" s="19"/>
      <c r="E100" s="16"/>
      <c r="F100" s="16"/>
      <c r="G100" s="67"/>
      <c r="H100" s="19"/>
      <c r="I100" s="19"/>
    </row>
    <row r="101" spans="1:10" ht="50.1" customHeight="1">
      <c r="A101" s="2"/>
      <c r="B101" s="25" t="s">
        <v>564</v>
      </c>
      <c r="C101" s="4"/>
      <c r="D101" s="262"/>
      <c r="E101" s="262"/>
      <c r="F101" s="262"/>
      <c r="G101" s="71"/>
      <c r="H101" s="262"/>
      <c r="I101" s="262"/>
      <c r="J101" s="262"/>
    </row>
    <row r="102" spans="1:10" s="67" customFormat="1" ht="26.25">
      <c r="A102" s="125"/>
      <c r="B102" s="265"/>
      <c r="C102" s="36"/>
      <c r="D102" s="211"/>
      <c r="E102" s="33" t="s">
        <v>362</v>
      </c>
      <c r="F102" s="33" t="s">
        <v>363</v>
      </c>
      <c r="G102" s="33" t="s">
        <v>371</v>
      </c>
      <c r="H102" s="33" t="s">
        <v>112</v>
      </c>
      <c r="I102" s="123"/>
      <c r="J102" s="36"/>
    </row>
    <row r="103" spans="1:10" ht="26.25">
      <c r="A103" s="14"/>
      <c r="B103" s="15"/>
      <c r="C103" s="14"/>
      <c r="D103" s="19"/>
      <c r="E103" s="16" t="s">
        <v>368</v>
      </c>
      <c r="F103" s="16" t="s">
        <v>393</v>
      </c>
      <c r="G103" s="67">
        <v>150</v>
      </c>
      <c r="H103" s="398">
        <f>ROUNDUP((((('Exchange rate'!Eur_per_GBP*('UK-R-Seating'!H108/(1+'Exchange rate'!UK_vat_rate))*1.25)-('Exchange rate'!Eur_per_GBP*('UK-R-Seating'!H108/(1+'Exchange rate'!UK_vat_rate))*1.25)*0.25)+1)*0.9165)/10,0)*10</f>
        <v>2240</v>
      </c>
      <c r="I103" s="157"/>
    </row>
    <row r="104" spans="1:10" ht="26.25">
      <c r="A104" s="14"/>
      <c r="B104" s="15"/>
      <c r="C104" s="14"/>
      <c r="D104" s="19"/>
      <c r="E104" s="16" t="s">
        <v>368</v>
      </c>
      <c r="F104" s="16" t="s">
        <v>393</v>
      </c>
      <c r="G104" s="67">
        <v>180</v>
      </c>
      <c r="H104" s="398">
        <f>ROUNDUP((((('Exchange rate'!Eur_per_GBP*('UK-R-Seating'!H109/(1+'Exchange rate'!UK_vat_rate))*1.25)-('Exchange rate'!Eur_per_GBP*('UK-R-Seating'!H109/(1+'Exchange rate'!UK_vat_rate))*1.25)*0.25)+1)*0.9165)/10,0)*10</f>
        <v>2500</v>
      </c>
      <c r="I104" s="19"/>
    </row>
    <row r="105" spans="1:10" s="5" customFormat="1" ht="26.25">
      <c r="A105" s="22"/>
      <c r="B105" s="194"/>
      <c r="C105" s="22"/>
      <c r="D105" s="22"/>
      <c r="E105" s="16"/>
      <c r="F105" s="16"/>
      <c r="G105" s="67"/>
      <c r="H105" s="398"/>
      <c r="I105" s="195"/>
    </row>
    <row r="106" spans="1:10" s="5" customFormat="1" ht="26.25">
      <c r="A106" s="22"/>
      <c r="B106" s="194"/>
      <c r="C106" s="22"/>
      <c r="D106" s="22"/>
      <c r="E106" s="16"/>
      <c r="F106" s="16"/>
      <c r="G106" s="67"/>
      <c r="H106" s="398"/>
      <c r="I106" s="195"/>
    </row>
    <row r="107" spans="1:10" s="5" customFormat="1" ht="26.25">
      <c r="A107" s="22"/>
      <c r="B107" s="194"/>
      <c r="C107" s="22"/>
      <c r="D107" s="22"/>
      <c r="F107" s="24"/>
      <c r="G107" s="92"/>
      <c r="H107" s="195"/>
      <c r="I107" s="195"/>
    </row>
    <row r="108" spans="1:10" s="5" customFormat="1" ht="28.35" customHeight="1">
      <c r="A108" s="22"/>
      <c r="B108" s="194"/>
      <c r="C108" s="22"/>
      <c r="D108" s="22"/>
      <c r="E108" s="114"/>
      <c r="F108" s="24"/>
      <c r="G108" s="92"/>
      <c r="H108" s="195"/>
      <c r="I108" s="195"/>
    </row>
    <row r="109" spans="1:10" ht="26.25">
      <c r="A109" s="14"/>
      <c r="B109" s="15"/>
      <c r="C109" s="14"/>
      <c r="D109" s="19"/>
      <c r="E109" s="397" t="s">
        <v>565</v>
      </c>
      <c r="F109" s="5"/>
      <c r="G109" s="5"/>
      <c r="H109" s="5"/>
      <c r="I109" s="19"/>
    </row>
    <row r="110" spans="1:10" ht="21.75" customHeight="1">
      <c r="A110" s="14"/>
      <c r="B110" s="15"/>
      <c r="C110" s="14"/>
      <c r="D110" s="19"/>
      <c r="E110" s="24"/>
      <c r="F110" s="24"/>
      <c r="G110" s="92"/>
      <c r="H110" s="157"/>
      <c r="I110" s="19"/>
    </row>
    <row r="111" spans="1:10" ht="33" customHeight="1">
      <c r="A111" s="14"/>
      <c r="B111" s="15"/>
      <c r="C111" s="14"/>
      <c r="D111" s="19"/>
      <c r="E111" s="24" t="s">
        <v>587</v>
      </c>
      <c r="F111" s="16"/>
      <c r="G111" s="67"/>
      <c r="H111" s="19"/>
      <c r="I111" s="19"/>
    </row>
    <row r="112" spans="1:10" ht="48" customHeight="1">
      <c r="A112" s="14"/>
      <c r="B112" s="15"/>
      <c r="C112" s="14"/>
      <c r="D112" s="19"/>
      <c r="E112" s="16"/>
      <c r="F112" s="16"/>
      <c r="G112" s="67"/>
      <c r="H112" s="19"/>
      <c r="I112" s="19"/>
    </row>
    <row r="113" spans="1:10" ht="18.75">
      <c r="B113" s="88"/>
      <c r="C113" s="7"/>
      <c r="D113" s="263"/>
      <c r="E113" s="6"/>
      <c r="F113" s="6"/>
    </row>
    <row r="114" spans="1:10" ht="17.25" customHeight="1">
      <c r="B114" s="88"/>
      <c r="C114" s="7"/>
      <c r="D114" s="263"/>
      <c r="E114" s="6"/>
      <c r="F114" s="6"/>
    </row>
    <row r="115" spans="1:10" ht="50.1" customHeight="1">
      <c r="A115" s="2"/>
      <c r="B115" s="25" t="s">
        <v>392</v>
      </c>
      <c r="C115" s="4"/>
      <c r="D115" s="262"/>
      <c r="E115" s="262"/>
      <c r="F115" s="262"/>
      <c r="G115" s="71"/>
      <c r="H115" s="262"/>
      <c r="I115" s="262"/>
      <c r="J115" s="262"/>
    </row>
    <row r="116" spans="1:10" s="67" customFormat="1" ht="26.25">
      <c r="A116" s="125"/>
      <c r="B116" s="265"/>
      <c r="C116" s="36"/>
      <c r="D116" s="211"/>
      <c r="E116" s="33" t="s">
        <v>362</v>
      </c>
      <c r="F116" s="33" t="s">
        <v>363</v>
      </c>
      <c r="G116" s="33" t="s">
        <v>371</v>
      </c>
      <c r="H116" s="33" t="s">
        <v>112</v>
      </c>
      <c r="I116" s="123"/>
      <c r="J116" s="36"/>
    </row>
    <row r="117" spans="1:10" ht="26.25">
      <c r="A117" s="14"/>
      <c r="B117" s="15"/>
      <c r="C117" s="14"/>
      <c r="D117" s="19"/>
      <c r="E117" s="16" t="s">
        <v>368</v>
      </c>
      <c r="F117" s="16" t="s">
        <v>393</v>
      </c>
      <c r="G117" s="67">
        <v>150</v>
      </c>
      <c r="H117" s="398">
        <f>ROUNDUP((((('Exchange rate'!Eur_per_GBP*('UK-R-Seating'!H121/(1+'Exchange rate'!UK_vat_rate))*1.25)-('Exchange rate'!Eur_per_GBP*('UK-R-Seating'!H121/(1+'Exchange rate'!UK_vat_rate))*1.25)*0.25)+1)*0.9165)/10,0)*10</f>
        <v>2760</v>
      </c>
      <c r="I117" s="157"/>
    </row>
    <row r="118" spans="1:10" ht="26.25">
      <c r="A118" s="14"/>
      <c r="B118" s="15"/>
      <c r="C118" s="14"/>
      <c r="D118" s="19"/>
      <c r="E118" s="16" t="s">
        <v>368</v>
      </c>
      <c r="F118" s="16" t="s">
        <v>393</v>
      </c>
      <c r="G118" s="67">
        <v>180</v>
      </c>
      <c r="H118" s="398">
        <f>ROUNDUP((((('Exchange rate'!Eur_per_GBP*('UK-R-Seating'!H122/(1+'Exchange rate'!UK_vat_rate))*1.25)-('Exchange rate'!Eur_per_GBP*('UK-R-Seating'!H122/(1+'Exchange rate'!UK_vat_rate))*1.25)*0.25)+1)*0.9165)/10,0)*10</f>
        <v>3100</v>
      </c>
      <c r="I118" s="19"/>
    </row>
    <row r="119" spans="1:10" s="5" customFormat="1" ht="26.25">
      <c r="A119" s="22"/>
      <c r="B119" s="194"/>
      <c r="C119" s="22"/>
      <c r="D119" s="22"/>
      <c r="E119" s="16" t="s">
        <v>368</v>
      </c>
      <c r="F119" s="16" t="s">
        <v>393</v>
      </c>
      <c r="G119" s="67">
        <v>210</v>
      </c>
      <c r="H119" s="398">
        <f>ROUNDUP((((('Exchange rate'!Eur_per_GBP*('UK-R-Seating'!H123/(1+'Exchange rate'!UK_vat_rate))*1.25)-('Exchange rate'!Eur_per_GBP*('UK-R-Seating'!H123/(1+'Exchange rate'!UK_vat_rate))*1.25)*0.25)+1)*0.9165)/10,0)*10</f>
        <v>3440</v>
      </c>
      <c r="I119" s="195"/>
    </row>
    <row r="120" spans="1:10" s="5" customFormat="1" ht="26.25">
      <c r="A120" s="22"/>
      <c r="B120" s="194"/>
      <c r="C120" s="22"/>
      <c r="D120" s="22"/>
      <c r="E120" s="16" t="s">
        <v>368</v>
      </c>
      <c r="F120" s="16" t="s">
        <v>393</v>
      </c>
      <c r="G120" s="67">
        <v>260</v>
      </c>
      <c r="H120" s="398">
        <f>ROUNDUP((((('Exchange rate'!Eur_per_GBP*('UK-R-Seating'!H124/(1+'Exchange rate'!UK_vat_rate))*1.25)-('Exchange rate'!Eur_per_GBP*('UK-R-Seating'!H124/(1+'Exchange rate'!UK_vat_rate))*1.25)*0.25)+1)*0.9165)/10,0)*10</f>
        <v>3840</v>
      </c>
      <c r="I120" s="195"/>
    </row>
    <row r="121" spans="1:10" s="5" customFormat="1" ht="26.25">
      <c r="A121" s="22"/>
      <c r="B121" s="194"/>
      <c r="C121" s="22"/>
      <c r="D121" s="22"/>
      <c r="F121" s="24"/>
      <c r="G121" s="92"/>
      <c r="H121" s="195"/>
      <c r="I121" s="195"/>
    </row>
    <row r="122" spans="1:10" s="5" customFormat="1" ht="28.35" customHeight="1">
      <c r="A122" s="22"/>
      <c r="B122" s="194"/>
      <c r="C122" s="22"/>
      <c r="D122" s="22"/>
      <c r="E122" s="114"/>
      <c r="F122" s="24"/>
      <c r="G122" s="92"/>
      <c r="H122" s="195"/>
      <c r="I122" s="195"/>
    </row>
    <row r="123" spans="1:10" ht="26.25">
      <c r="A123" s="14"/>
      <c r="B123" s="15"/>
      <c r="C123" s="14"/>
      <c r="D123" s="19"/>
      <c r="E123" s="397" t="s">
        <v>479</v>
      </c>
      <c r="F123" s="5"/>
      <c r="G123" s="5"/>
      <c r="H123" s="5"/>
      <c r="I123" s="19"/>
    </row>
    <row r="124" spans="1:10" ht="21.75" customHeight="1">
      <c r="A124" s="14"/>
      <c r="B124" s="15"/>
      <c r="C124" s="14"/>
      <c r="D124" s="19"/>
      <c r="E124" s="24"/>
      <c r="F124" s="24"/>
      <c r="G124" s="92"/>
      <c r="H124" s="157"/>
      <c r="I124" s="19"/>
    </row>
    <row r="125" spans="1:10" ht="33" customHeight="1">
      <c r="A125" s="14"/>
      <c r="B125" s="15"/>
      <c r="C125" s="14"/>
      <c r="D125" s="19"/>
      <c r="E125" s="16"/>
      <c r="F125" s="16"/>
      <c r="G125" s="67"/>
      <c r="H125" s="19"/>
      <c r="I125" s="19"/>
    </row>
    <row r="126" spans="1:10" ht="48" customHeight="1">
      <c r="A126" s="14"/>
      <c r="B126" s="15"/>
      <c r="C126" s="14"/>
      <c r="D126" s="19"/>
      <c r="E126" s="16"/>
      <c r="F126" s="16"/>
      <c r="G126" s="67"/>
      <c r="H126" s="19"/>
      <c r="I126" s="19"/>
    </row>
    <row r="127" spans="1:10" ht="50.1" customHeight="1">
      <c r="A127" s="2"/>
      <c r="B127" s="25" t="s">
        <v>300</v>
      </c>
      <c r="C127" s="4"/>
      <c r="D127" s="262"/>
      <c r="E127" s="262"/>
      <c r="F127" s="262"/>
      <c r="G127" s="71"/>
      <c r="H127" s="262"/>
      <c r="I127" s="262"/>
      <c r="J127" s="262"/>
    </row>
    <row r="128" spans="1:10" s="67" customFormat="1" ht="26.25">
      <c r="A128" s="125"/>
      <c r="B128" s="265"/>
      <c r="C128" s="36"/>
      <c r="D128" s="33" t="s">
        <v>361</v>
      </c>
      <c r="E128" s="33" t="s">
        <v>362</v>
      </c>
      <c r="F128" s="33" t="s">
        <v>363</v>
      </c>
      <c r="G128" s="33" t="s">
        <v>371</v>
      </c>
      <c r="H128" s="33" t="s">
        <v>477</v>
      </c>
      <c r="I128" s="33" t="s">
        <v>478</v>
      </c>
      <c r="J128" s="36"/>
    </row>
    <row r="129" spans="1:10" ht="28.35" customHeight="1">
      <c r="A129" s="14"/>
      <c r="B129" s="15"/>
      <c r="C129" s="14"/>
      <c r="D129" s="19" t="s">
        <v>372</v>
      </c>
      <c r="E129" s="16" t="s">
        <v>373</v>
      </c>
      <c r="F129" s="16" t="s">
        <v>374</v>
      </c>
      <c r="G129" s="67" t="s">
        <v>375</v>
      </c>
      <c r="H129" s="398">
        <f>ROUNDUP((((('Exchange rate'!Eur_per_GBP*('UK-R-Seating'!H133/(1+'Exchange rate'!UK_vat_rate))*1.25)-('Exchange rate'!Eur_per_GBP*('UK-R-Seating'!H133/(1+'Exchange rate'!UK_vat_rate))*1.25)*0.25)+1)*0.9165)/10,0)*10</f>
        <v>3740</v>
      </c>
      <c r="I129" s="398">
        <f>ROUNDUP((((('Exchange rate'!Eur_per_GBP*('UK-R-Seating'!I133/(1+'Exchange rate'!UK_vat_rate))*1.25)-('Exchange rate'!Eur_per_GBP*('UK-R-Seating'!I133/(1+'Exchange rate'!UK_vat_rate))*1.25)*0.25)+1)*0.9165)/10,0)*10</f>
        <v>4900</v>
      </c>
    </row>
    <row r="130" spans="1:10" ht="21" customHeight="1">
      <c r="A130" s="14"/>
      <c r="B130" s="15"/>
      <c r="C130" s="14"/>
      <c r="D130" s="19"/>
      <c r="E130" s="16"/>
      <c r="F130" s="16"/>
      <c r="G130" s="67"/>
      <c r="H130" s="398"/>
      <c r="I130" s="19"/>
    </row>
    <row r="131" spans="1:10" s="5" customFormat="1" ht="28.35" customHeight="1">
      <c r="A131" s="22"/>
      <c r="B131" s="194"/>
      <c r="C131" s="22"/>
      <c r="D131" s="22"/>
      <c r="H131" s="398"/>
      <c r="I131" s="195"/>
    </row>
    <row r="132" spans="1:10" s="5" customFormat="1" ht="28.35" customHeight="1">
      <c r="A132" s="22"/>
      <c r="B132" s="194"/>
      <c r="C132" s="22"/>
      <c r="D132" s="22"/>
      <c r="E132" s="101"/>
      <c r="F132" s="24"/>
      <c r="G132" s="92"/>
      <c r="H132" s="398"/>
      <c r="I132" s="195"/>
    </row>
    <row r="133" spans="1:10" s="5" customFormat="1" ht="28.35" customHeight="1">
      <c r="A133" s="22"/>
      <c r="B133" s="194"/>
      <c r="C133" s="22"/>
      <c r="D133" s="22"/>
      <c r="E133" s="396" t="s">
        <v>359</v>
      </c>
      <c r="F133" s="24"/>
      <c r="G133" s="92"/>
      <c r="H133" s="398"/>
      <c r="I133" s="195"/>
    </row>
    <row r="134" spans="1:10" s="5" customFormat="1" ht="28.35" customHeight="1">
      <c r="A134" s="22"/>
      <c r="B134" s="194"/>
      <c r="C134" s="22"/>
      <c r="D134" s="22"/>
      <c r="E134" s="114"/>
      <c r="F134" s="24"/>
      <c r="G134" s="92"/>
      <c r="H134" s="398"/>
      <c r="I134" s="195"/>
    </row>
    <row r="135" spans="1:10" ht="21" customHeight="1">
      <c r="A135" s="14"/>
      <c r="B135" s="15"/>
      <c r="C135" s="14"/>
      <c r="D135" s="19"/>
      <c r="E135" s="81" t="s">
        <v>194</v>
      </c>
      <c r="F135" s="678"/>
      <c r="G135" s="678"/>
      <c r="H135" s="399">
        <f>ROUNDUP((((('Exchange rate'!Eur_per_GBP*('UK-R-Seating'!H139/(1+'Exchange rate'!UK_vat_rate))*1.25)-('Exchange rate'!Eur_per_GBP*('UK-R-Seating'!H139/(1+'Exchange rate'!UK_vat_rate))*1.25)*0.25)+1)*0.9165)/10,0)*10</f>
        <v>260</v>
      </c>
      <c r="I135" s="19"/>
    </row>
    <row r="136" spans="1:10" ht="21.75" customHeight="1">
      <c r="A136" s="14"/>
      <c r="B136" s="15"/>
      <c r="C136" s="14"/>
      <c r="D136" s="19"/>
      <c r="E136" s="24"/>
      <c r="F136" s="24"/>
      <c r="G136" s="92"/>
      <c r="H136" s="157"/>
      <c r="I136" s="19"/>
    </row>
    <row r="137" spans="1:10" ht="33" customHeight="1">
      <c r="A137" s="14"/>
      <c r="B137" s="15"/>
      <c r="C137" s="14"/>
      <c r="D137" s="19"/>
      <c r="E137" s="16"/>
      <c r="F137" s="16"/>
      <c r="G137" s="67"/>
      <c r="H137" s="19"/>
      <c r="I137" s="19"/>
    </row>
    <row r="138" spans="1:10" ht="33" customHeight="1">
      <c r="A138" s="14"/>
      <c r="B138" s="15"/>
      <c r="C138" s="14"/>
      <c r="D138" s="19"/>
      <c r="E138" s="16"/>
      <c r="F138" s="16"/>
      <c r="G138" s="67"/>
      <c r="H138" s="19"/>
      <c r="I138" s="19"/>
    </row>
    <row r="139" spans="1:10" ht="33" customHeight="1">
      <c r="A139" s="14"/>
      <c r="B139" s="15"/>
      <c r="C139" s="14"/>
      <c r="D139" s="19"/>
      <c r="E139" s="16"/>
      <c r="F139" s="16"/>
      <c r="G139" s="67"/>
      <c r="H139" s="19"/>
      <c r="I139" s="19"/>
    </row>
    <row r="140" spans="1:10" ht="33" customHeight="1">
      <c r="A140" s="14"/>
      <c r="B140" s="15"/>
      <c r="C140" s="14"/>
      <c r="D140" s="19"/>
      <c r="E140" s="16"/>
      <c r="F140" s="16"/>
      <c r="G140" s="67"/>
      <c r="H140" s="19"/>
      <c r="I140" s="19"/>
    </row>
    <row r="141" spans="1:10" ht="21.75" customHeight="1">
      <c r="B141" s="88"/>
      <c r="C141" s="7"/>
      <c r="D141" s="263"/>
      <c r="E141" s="6"/>
      <c r="F141" s="6"/>
    </row>
    <row r="142" spans="1:10" ht="50.1" customHeight="1">
      <c r="A142" s="2"/>
      <c r="B142" s="25" t="s">
        <v>394</v>
      </c>
      <c r="C142" s="4"/>
      <c r="D142" s="262"/>
      <c r="E142" s="262"/>
      <c r="F142" s="262"/>
      <c r="G142" s="71"/>
      <c r="H142" s="262"/>
      <c r="I142" s="262"/>
      <c r="J142" s="262"/>
    </row>
    <row r="143" spans="1:10" s="108" customFormat="1" ht="26.25">
      <c r="A143" s="107"/>
      <c r="B143" s="89"/>
      <c r="C143" s="38"/>
      <c r="D143" s="241"/>
      <c r="E143" s="240" t="s">
        <v>362</v>
      </c>
      <c r="F143" s="254" t="s">
        <v>363</v>
      </c>
      <c r="G143" s="254" t="s">
        <v>371</v>
      </c>
      <c r="H143" s="34" t="s">
        <v>103</v>
      </c>
      <c r="I143" s="123" t="s">
        <v>270</v>
      </c>
      <c r="J143" s="123" t="s">
        <v>395</v>
      </c>
    </row>
    <row r="144" spans="1:10" ht="26.25">
      <c r="A144" s="14"/>
      <c r="B144" s="15"/>
      <c r="C144" s="14"/>
      <c r="D144" s="19"/>
      <c r="E144" s="16" t="s">
        <v>396</v>
      </c>
      <c r="F144" s="16" t="s">
        <v>393</v>
      </c>
      <c r="G144" s="67" t="s">
        <v>393</v>
      </c>
      <c r="H144" s="398">
        <f>ROUNDUP((((('Exchange rate'!Eur_per_GBP*('UK-R-Seating'!H155/(1+'Exchange rate'!UK_vat_rate))*1.25)-('Exchange rate'!Eur_per_GBP*('UK-R-Seating'!H155/(1+'Exchange rate'!UK_vat_rate))*1.25)*0.25)+1)*0.9165)/10,0)*10</f>
        <v>1470</v>
      </c>
      <c r="I144" s="398">
        <f>ROUNDUP((((('Exchange rate'!Eur_per_GBP*('UK-R-Seating'!I155/(1+'Exchange rate'!UK_vat_rate))*1.25)-('Exchange rate'!Eur_per_GBP*('UK-R-Seating'!I155/(1+'Exchange rate'!UK_vat_rate))*1.25)*0.25)+1)*0.9165)/10,0)*10</f>
        <v>1420</v>
      </c>
      <c r="J144" s="398">
        <f>ROUNDUP((((('Exchange rate'!Eur_per_GBP*('UK-R-Seating'!J155/(1+'Exchange rate'!UK_vat_rate))*1.25)-('Exchange rate'!Eur_per_GBP*('UK-R-Seating'!J155/(1+'Exchange rate'!UK_vat_rate))*1.25)*0.25)+1)*0.9165)/10,0)*10</f>
        <v>1420</v>
      </c>
    </row>
    <row r="145" spans="1:10" ht="21.75" customHeight="1">
      <c r="A145" s="14"/>
      <c r="B145" s="15"/>
      <c r="C145" s="14"/>
      <c r="D145" s="19"/>
      <c r="E145" s="16"/>
      <c r="F145" s="16"/>
      <c r="G145" s="67"/>
      <c r="H145" s="19"/>
      <c r="I145" s="19"/>
    </row>
    <row r="146" spans="1:10" ht="21.75" customHeight="1">
      <c r="A146" s="14"/>
      <c r="B146" s="15"/>
      <c r="C146" s="14"/>
      <c r="D146" s="19"/>
      <c r="I146" s="19"/>
    </row>
    <row r="147" spans="1:10" ht="21.75" customHeight="1">
      <c r="A147" s="14"/>
      <c r="B147" s="15"/>
      <c r="C147" s="14"/>
      <c r="D147" s="19"/>
      <c r="E147" s="356"/>
      <c r="I147" s="19"/>
    </row>
    <row r="148" spans="1:10" ht="21.75" customHeight="1">
      <c r="A148" s="14"/>
      <c r="B148" s="15"/>
      <c r="C148" s="14"/>
      <c r="D148" s="19"/>
      <c r="E148" s="24" t="s">
        <v>398</v>
      </c>
      <c r="F148" s="16"/>
      <c r="G148" s="67"/>
      <c r="H148" s="19"/>
      <c r="I148" s="19"/>
    </row>
    <row r="149" spans="1:10" ht="21.75" customHeight="1">
      <c r="A149" s="14"/>
      <c r="B149" s="15"/>
      <c r="C149" s="14"/>
      <c r="D149" s="19"/>
      <c r="E149" s="22" t="s">
        <v>399</v>
      </c>
      <c r="F149" s="16"/>
      <c r="G149" s="67"/>
      <c r="H149" s="19"/>
      <c r="I149" s="19"/>
    </row>
    <row r="150" spans="1:10" s="207" customFormat="1" ht="21.75" customHeight="1">
      <c r="A150" s="204"/>
      <c r="B150" s="205"/>
      <c r="C150" s="204"/>
      <c r="D150" s="204"/>
      <c r="F150" s="16"/>
      <c r="G150" s="67"/>
      <c r="H150" s="19"/>
      <c r="I150" s="204"/>
    </row>
    <row r="151" spans="1:10" ht="26.25">
      <c r="A151" s="14"/>
      <c r="B151" s="15"/>
      <c r="C151" s="14"/>
      <c r="D151" s="19"/>
      <c r="E151" s="396" t="s">
        <v>359</v>
      </c>
      <c r="F151" s="182"/>
      <c r="G151" s="206"/>
      <c r="H151" s="204"/>
      <c r="I151" s="19"/>
    </row>
    <row r="152" spans="1:10" ht="21" customHeight="1">
      <c r="A152" s="14"/>
      <c r="B152" s="15"/>
      <c r="C152" s="14"/>
      <c r="D152" s="19"/>
      <c r="E152" s="16"/>
      <c r="F152" s="16"/>
      <c r="G152" s="67"/>
      <c r="H152" s="19"/>
      <c r="I152" s="19"/>
    </row>
    <row r="153" spans="1:10" ht="21.75" customHeight="1">
      <c r="A153" s="14"/>
      <c r="B153" s="15"/>
      <c r="C153" s="14"/>
      <c r="D153" s="19"/>
      <c r="E153" s="16"/>
      <c r="F153" s="16"/>
      <c r="G153" s="67"/>
      <c r="H153" s="19"/>
      <c r="I153" s="19"/>
    </row>
    <row r="154" spans="1:10" ht="21.75" customHeight="1">
      <c r="A154" s="14"/>
      <c r="B154" s="15"/>
      <c r="C154" s="14"/>
      <c r="D154" s="19"/>
      <c r="E154" s="82" t="s">
        <v>14</v>
      </c>
      <c r="F154" s="164"/>
      <c r="G154" s="79"/>
      <c r="H154" s="399">
        <f>ROUNDUP(((('Exchange rate'!Eur_per_GBP*('UK-R-Seating'!H165/(1+'Exchange rate'!UK_vat_rate))*1.25*0.9165)+1)/1.59)/10,0)*10</f>
        <v>360</v>
      </c>
      <c r="I154" s="19"/>
    </row>
    <row r="155" spans="1:10" ht="21.75" customHeight="1">
      <c r="A155" s="14"/>
      <c r="B155" s="15"/>
      <c r="C155" s="14"/>
      <c r="D155" s="19"/>
      <c r="E155" s="16"/>
      <c r="F155" s="16"/>
      <c r="G155" s="67"/>
      <c r="H155" s="19"/>
      <c r="I155" s="19"/>
    </row>
    <row r="156" spans="1:10" ht="30" customHeight="1">
      <c r="A156" s="14"/>
      <c r="B156" s="15"/>
      <c r="C156" s="14"/>
      <c r="D156" s="19"/>
      <c r="E156" s="16"/>
      <c r="F156" s="16"/>
      <c r="G156" s="67"/>
      <c r="H156" s="19"/>
      <c r="I156" s="19"/>
    </row>
    <row r="157" spans="1:10" ht="50.1" customHeight="1">
      <c r="A157" s="2"/>
      <c r="B157" s="25" t="s">
        <v>575</v>
      </c>
      <c r="C157" s="4"/>
      <c r="D157" s="262"/>
      <c r="E157" s="262"/>
      <c r="F157" s="262"/>
      <c r="G157" s="71"/>
      <c r="H157" s="262"/>
      <c r="I157" s="262"/>
      <c r="J157" s="262"/>
    </row>
    <row r="158" spans="1:10" s="67" customFormat="1" ht="26.25">
      <c r="A158" s="125"/>
      <c r="B158" s="265"/>
      <c r="C158" s="36"/>
      <c r="D158" s="211"/>
      <c r="E158" s="33" t="s">
        <v>362</v>
      </c>
      <c r="F158" s="33" t="s">
        <v>363</v>
      </c>
      <c r="G158" s="33" t="s">
        <v>371</v>
      </c>
      <c r="H158" s="33" t="s">
        <v>112</v>
      </c>
      <c r="I158" s="123"/>
      <c r="J158" s="36"/>
    </row>
    <row r="159" spans="1:10" ht="26.25">
      <c r="A159" s="14"/>
      <c r="B159" s="15"/>
      <c r="C159" s="14"/>
      <c r="D159" s="19"/>
      <c r="E159" s="16" t="s">
        <v>368</v>
      </c>
      <c r="F159" s="16" t="s">
        <v>393</v>
      </c>
      <c r="G159" s="67" t="s">
        <v>576</v>
      </c>
      <c r="H159" s="398">
        <f>ROUNDUP((((('Exchange rate'!Eur_per_GBP*('UK-R-Seating'!H171/(1+'Exchange rate'!UK_vat_rate))*1.25)-('Exchange rate'!Eur_per_GBP*('UK-R-Seating'!H171/(1+'Exchange rate'!UK_vat_rate))*1.25)*0.25)+1)*0.9165)/10,0)*10</f>
        <v>740</v>
      </c>
      <c r="I159" s="157"/>
    </row>
    <row r="160" spans="1:10" ht="26.25">
      <c r="A160" s="14"/>
      <c r="B160" s="15"/>
      <c r="C160" s="14"/>
      <c r="D160" s="19"/>
      <c r="E160" s="16"/>
      <c r="F160" s="16"/>
      <c r="G160" s="67"/>
      <c r="H160" s="157"/>
      <c r="I160" s="19"/>
    </row>
    <row r="161" spans="1:10" s="5" customFormat="1" ht="26.25">
      <c r="A161" s="22"/>
      <c r="B161" s="194"/>
      <c r="C161" s="22"/>
      <c r="D161" s="22"/>
      <c r="E161" s="16"/>
      <c r="F161" s="16"/>
      <c r="G161" s="67"/>
      <c r="H161" s="157"/>
      <c r="I161" s="195"/>
    </row>
    <row r="162" spans="1:10" s="5" customFormat="1" ht="26.25">
      <c r="A162" s="22"/>
      <c r="B162" s="194"/>
      <c r="C162" s="22"/>
      <c r="D162" s="22"/>
      <c r="E162" s="16"/>
      <c r="F162" s="16"/>
      <c r="G162" s="67"/>
      <c r="H162" s="157"/>
      <c r="I162" s="195"/>
    </row>
    <row r="163" spans="1:10" s="5" customFormat="1" ht="26.25">
      <c r="A163" s="22"/>
      <c r="B163" s="194"/>
      <c r="C163" s="22"/>
      <c r="D163" s="22"/>
      <c r="F163" s="24"/>
      <c r="G163" s="92"/>
      <c r="H163" s="195"/>
      <c r="I163" s="195"/>
    </row>
    <row r="164" spans="1:10" s="5" customFormat="1" ht="28.35" customHeight="1">
      <c r="A164" s="22"/>
      <c r="B164" s="194"/>
      <c r="C164" s="22"/>
      <c r="D164" s="22"/>
      <c r="E164" s="114"/>
      <c r="F164" s="24"/>
      <c r="G164" s="92"/>
      <c r="H164" s="195"/>
      <c r="I164" s="195"/>
    </row>
    <row r="165" spans="1:10" ht="27.75" customHeight="1">
      <c r="A165" s="14"/>
      <c r="B165" s="15"/>
      <c r="C165" s="14"/>
      <c r="D165" s="19"/>
      <c r="E165" s="396" t="s">
        <v>565</v>
      </c>
      <c r="F165" s="5"/>
      <c r="G165" s="5"/>
      <c r="H165" s="5"/>
      <c r="I165" s="19"/>
    </row>
    <row r="166" spans="1:10" ht="28.5" customHeight="1">
      <c r="A166" s="14"/>
      <c r="B166" s="15"/>
      <c r="C166" s="14"/>
      <c r="D166" s="19"/>
      <c r="E166" s="24"/>
      <c r="F166" s="24"/>
      <c r="G166" s="92"/>
      <c r="H166" s="157"/>
      <c r="I166" s="19"/>
    </row>
    <row r="167" spans="1:10" ht="33" customHeight="1">
      <c r="A167" s="14"/>
      <c r="B167" s="15"/>
      <c r="C167" s="14"/>
      <c r="D167" s="19"/>
      <c r="E167" s="24" t="s">
        <v>587</v>
      </c>
      <c r="F167" s="16"/>
      <c r="G167" s="67"/>
      <c r="H167" s="19"/>
      <c r="I167" s="19"/>
    </row>
    <row r="168" spans="1:10" ht="48" customHeight="1">
      <c r="A168" s="14"/>
      <c r="B168" s="15"/>
      <c r="C168" s="14"/>
      <c r="D168" s="19"/>
      <c r="E168" s="16"/>
      <c r="F168" s="16"/>
      <c r="G168" s="67"/>
      <c r="H168" s="19"/>
      <c r="I168" s="19"/>
    </row>
    <row r="169" spans="1:10" ht="17.25" customHeight="1">
      <c r="B169" s="88"/>
      <c r="C169" s="7"/>
      <c r="D169" s="263"/>
      <c r="E169" s="6"/>
      <c r="F169" s="6"/>
    </row>
    <row r="170" spans="1:10" ht="50.1" customHeight="1">
      <c r="A170" s="2"/>
      <c r="B170" s="25" t="s">
        <v>397</v>
      </c>
      <c r="C170" s="4"/>
      <c r="D170" s="262"/>
      <c r="E170" s="262"/>
      <c r="F170" s="262"/>
      <c r="G170" s="71"/>
      <c r="H170" s="262"/>
      <c r="I170" s="262"/>
      <c r="J170" s="262"/>
    </row>
    <row r="171" spans="1:10" s="108" customFormat="1" ht="26.25">
      <c r="A171" s="107"/>
      <c r="B171" s="89"/>
      <c r="C171" s="38"/>
      <c r="D171" s="241"/>
      <c r="E171" s="240" t="s">
        <v>362</v>
      </c>
      <c r="F171" s="254" t="s">
        <v>363</v>
      </c>
      <c r="G171" s="254" t="s">
        <v>371</v>
      </c>
      <c r="H171" s="34" t="s">
        <v>103</v>
      </c>
      <c r="I171" s="123" t="s">
        <v>270</v>
      </c>
      <c r="J171" s="123" t="s">
        <v>395</v>
      </c>
    </row>
    <row r="172" spans="1:10" ht="26.25">
      <c r="A172" s="14"/>
      <c r="B172" s="15"/>
      <c r="C172" s="14"/>
      <c r="D172" s="19"/>
      <c r="E172" s="16" t="s">
        <v>396</v>
      </c>
      <c r="F172" s="16" t="s">
        <v>393</v>
      </c>
      <c r="G172" s="67" t="s">
        <v>393</v>
      </c>
      <c r="H172" s="398">
        <f>ROUNDUP((((('Exchange rate'!Eur_per_GBP*('UK-R-Seating'!H185/(1+'Exchange rate'!UK_vat_rate))*1.25)-('Exchange rate'!Eur_per_GBP*('UK-R-Seating'!H185/(1+'Exchange rate'!UK_vat_rate))*1.25)*0.25)+1)*0.9165)/10,0)*10</f>
        <v>2350</v>
      </c>
      <c r="I172" s="398">
        <f>ROUNDUP((((('Exchange rate'!Eur_per_GBP*('UK-R-Seating'!I185/(1+'Exchange rate'!UK_vat_rate))*1.25)-('Exchange rate'!Eur_per_GBP*('UK-R-Seating'!I185/(1+'Exchange rate'!UK_vat_rate))*1.25)*0.25)+1)*0.9165)/10,0)*10</f>
        <v>2350</v>
      </c>
      <c r="J172" s="398">
        <f>ROUNDUP((((('Exchange rate'!Eur_per_GBP*('UK-R-Seating'!J185/(1+'Exchange rate'!UK_vat_rate))*1.25)-('Exchange rate'!Eur_per_GBP*('UK-R-Seating'!J185/(1+'Exchange rate'!UK_vat_rate))*1.25)*0.25)+1)*0.9165)/10,0)*10</f>
        <v>2350</v>
      </c>
    </row>
    <row r="173" spans="1:10" ht="21.75" customHeight="1">
      <c r="A173" s="14"/>
      <c r="B173" s="15"/>
      <c r="C173" s="14"/>
      <c r="D173" s="19"/>
      <c r="E173" s="16"/>
      <c r="F173" s="16"/>
      <c r="G173" s="67"/>
      <c r="H173" s="19"/>
      <c r="I173" s="19"/>
    </row>
    <row r="174" spans="1:10" ht="21.75" customHeight="1">
      <c r="A174" s="14"/>
      <c r="B174" s="15"/>
      <c r="C174" s="14"/>
      <c r="D174" s="19"/>
      <c r="I174" s="19"/>
    </row>
    <row r="175" spans="1:10" ht="21.75" customHeight="1">
      <c r="A175" s="14"/>
      <c r="B175" s="15"/>
      <c r="C175" s="14"/>
      <c r="D175" s="19"/>
      <c r="E175" s="24" t="s">
        <v>398</v>
      </c>
      <c r="I175" s="19"/>
    </row>
    <row r="176" spans="1:10" ht="21.75" customHeight="1">
      <c r="A176" s="14"/>
      <c r="B176" s="15"/>
      <c r="C176" s="14"/>
      <c r="D176" s="19"/>
      <c r="E176" s="22" t="s">
        <v>399</v>
      </c>
      <c r="F176" s="16"/>
      <c r="G176" s="67"/>
      <c r="H176" s="19"/>
      <c r="I176" s="19"/>
    </row>
    <row r="177" spans="1:10" ht="21.75" customHeight="1">
      <c r="A177" s="14"/>
      <c r="B177" s="15"/>
      <c r="C177" s="14"/>
      <c r="D177" s="19"/>
      <c r="F177" s="16"/>
      <c r="G177" s="67"/>
      <c r="H177" s="19"/>
      <c r="I177" s="19"/>
    </row>
    <row r="178" spans="1:10" s="207" customFormat="1" ht="26.25">
      <c r="A178" s="204"/>
      <c r="B178" s="205"/>
      <c r="C178" s="204"/>
      <c r="D178" s="204"/>
      <c r="E178" s="396" t="s">
        <v>359</v>
      </c>
      <c r="F178" s="16"/>
      <c r="G178" s="67"/>
      <c r="H178" s="19"/>
      <c r="I178" s="204"/>
    </row>
    <row r="179" spans="1:10" ht="21.75" customHeight="1">
      <c r="A179" s="14"/>
      <c r="B179" s="15"/>
      <c r="C179" s="14"/>
      <c r="D179" s="19"/>
      <c r="E179" s="114"/>
      <c r="F179" s="182"/>
      <c r="G179" s="206"/>
      <c r="H179" s="204"/>
      <c r="I179" s="19"/>
    </row>
    <row r="180" spans="1:10" ht="21.75" customHeight="1">
      <c r="A180" s="14"/>
      <c r="B180" s="15"/>
      <c r="C180" s="14"/>
      <c r="D180" s="19"/>
      <c r="E180" s="16"/>
      <c r="F180" s="16"/>
      <c r="G180" s="67"/>
      <c r="H180" s="19"/>
      <c r="I180" s="19"/>
    </row>
    <row r="181" spans="1:10" ht="21.75" customHeight="1">
      <c r="A181" s="14"/>
      <c r="B181" s="15"/>
      <c r="C181" s="14"/>
      <c r="D181" s="19"/>
      <c r="E181" s="82" t="s">
        <v>14</v>
      </c>
      <c r="F181" s="164"/>
      <c r="G181" s="79"/>
      <c r="H181" s="399">
        <f>ROUNDUP(((('Exchange rate'!Eur_per_GBP*('UK-R-Seating'!H193/(1+'Exchange rate'!UK_vat_rate))*1.25*0.9165)+1)/1.59)/10,0)*10</f>
        <v>360</v>
      </c>
      <c r="I181" s="19"/>
    </row>
    <row r="182" spans="1:10" ht="156.75" customHeight="1">
      <c r="A182" s="14"/>
      <c r="B182" s="15"/>
      <c r="C182" s="14"/>
      <c r="D182" s="19"/>
      <c r="E182" s="16"/>
      <c r="F182" s="16"/>
      <c r="G182" s="67"/>
      <c r="H182" s="19"/>
      <c r="I182" s="19"/>
    </row>
    <row r="183" spans="1:10" ht="21.75" customHeight="1">
      <c r="A183" s="14"/>
      <c r="B183" s="15"/>
      <c r="C183" s="14"/>
      <c r="D183" s="19"/>
      <c r="E183" s="16"/>
      <c r="F183" s="16"/>
      <c r="G183" s="67"/>
      <c r="H183" s="19"/>
      <c r="I183" s="19"/>
    </row>
    <row r="184" spans="1:10" ht="36" customHeight="1">
      <c r="A184" s="2"/>
      <c r="B184" s="25" t="s">
        <v>518</v>
      </c>
      <c r="C184" s="4"/>
      <c r="D184" s="262"/>
      <c r="E184" s="262"/>
      <c r="F184" s="262"/>
      <c r="G184" s="71"/>
      <c r="H184" s="262"/>
      <c r="I184" s="262"/>
      <c r="J184" s="262"/>
    </row>
    <row r="185" spans="1:10" ht="26.25">
      <c r="A185" s="107"/>
      <c r="B185" s="89"/>
      <c r="C185" s="38"/>
      <c r="D185" s="241"/>
      <c r="E185" s="240" t="s">
        <v>362</v>
      </c>
      <c r="F185" s="254" t="s">
        <v>363</v>
      </c>
      <c r="G185" s="254" t="s">
        <v>371</v>
      </c>
      <c r="H185" s="34" t="s">
        <v>103</v>
      </c>
      <c r="I185" s="123"/>
      <c r="J185" s="123"/>
    </row>
    <row r="186" spans="1:10" s="108" customFormat="1" ht="26.25">
      <c r="A186" s="14"/>
      <c r="B186" s="15"/>
      <c r="C186" s="14"/>
      <c r="D186" s="19"/>
      <c r="E186" s="16" t="s">
        <v>396</v>
      </c>
      <c r="F186" s="16" t="s">
        <v>393</v>
      </c>
      <c r="G186" s="67" t="s">
        <v>393</v>
      </c>
      <c r="H186" s="398">
        <f>ROUNDUP((((('Exchange rate'!Eur_per_GBP*('UK-R-Seating'!H198/(1+'Exchange rate'!UK_vat_rate))*1.25)-('Exchange rate'!Eur_per_GBP*('UK-R-Seating'!H198/(1+'Exchange rate'!UK_vat_rate))*1.25)*0.25)+1)*0.9165)/10,0)*10</f>
        <v>1470</v>
      </c>
      <c r="I186" s="157"/>
      <c r="J186" s="157"/>
    </row>
    <row r="187" spans="1:10" ht="26.25">
      <c r="A187" s="14"/>
      <c r="B187" s="15"/>
      <c r="C187" s="14"/>
      <c r="D187" s="19"/>
      <c r="E187" s="16"/>
      <c r="F187" s="16"/>
      <c r="G187" s="67"/>
      <c r="H187" s="19"/>
      <c r="I187" s="19"/>
    </row>
    <row r="188" spans="1:10" ht="21.75" customHeight="1">
      <c r="A188" s="14"/>
      <c r="B188" s="15"/>
      <c r="C188" s="14"/>
      <c r="D188" s="19"/>
      <c r="I188" s="19"/>
    </row>
    <row r="189" spans="1:10" ht="21.75" customHeight="1">
      <c r="A189" s="14"/>
      <c r="B189" s="15"/>
      <c r="C189" s="14"/>
      <c r="D189" s="19"/>
      <c r="E189" s="356"/>
      <c r="I189" s="19"/>
    </row>
    <row r="190" spans="1:10" ht="21.75" customHeight="1">
      <c r="A190" s="14"/>
      <c r="B190" s="15"/>
      <c r="C190" s="14"/>
      <c r="D190" s="19"/>
      <c r="E190" s="24" t="s">
        <v>398</v>
      </c>
      <c r="F190" s="16"/>
      <c r="G190" s="67"/>
      <c r="H190" s="19"/>
      <c r="I190" s="19"/>
    </row>
    <row r="191" spans="1:10" ht="21.75" customHeight="1">
      <c r="A191" s="14"/>
      <c r="B191" s="15"/>
      <c r="C191" s="14"/>
      <c r="D191" s="19"/>
      <c r="E191" s="22" t="s">
        <v>399</v>
      </c>
      <c r="F191" s="16"/>
      <c r="G191" s="67"/>
      <c r="H191" s="19"/>
      <c r="I191" s="19"/>
    </row>
    <row r="192" spans="1:10" ht="21.75" customHeight="1">
      <c r="A192" s="204"/>
      <c r="B192" s="205"/>
      <c r="C192" s="204"/>
      <c r="D192" s="204"/>
      <c r="E192" s="207"/>
      <c r="F192" s="16"/>
      <c r="G192" s="67"/>
      <c r="H192" s="19"/>
      <c r="I192" s="204"/>
      <c r="J192" s="207"/>
    </row>
    <row r="193" spans="1:10" s="207" customFormat="1" ht="26.25">
      <c r="A193" s="14"/>
      <c r="B193" s="15"/>
      <c r="C193" s="14"/>
      <c r="D193" s="19"/>
      <c r="E193" s="176" t="s">
        <v>22</v>
      </c>
      <c r="F193" s="67"/>
      <c r="G193" s="67"/>
      <c r="H193" s="9"/>
      <c r="I193" s="19"/>
      <c r="J193"/>
    </row>
    <row r="194" spans="1:10" ht="48" customHeight="1">
      <c r="A194" s="14"/>
      <c r="B194" s="15"/>
      <c r="C194" s="14"/>
      <c r="D194" s="19"/>
      <c r="E194" s="169"/>
      <c r="F194" s="67"/>
      <c r="G194" s="67"/>
      <c r="H194" s="9"/>
      <c r="I194" s="19"/>
    </row>
    <row r="195" spans="1:10" ht="21.75" customHeight="1">
      <c r="A195" s="14"/>
      <c r="B195" s="15"/>
      <c r="C195" s="14"/>
      <c r="D195" s="19"/>
      <c r="E195" s="81" t="s">
        <v>14</v>
      </c>
      <c r="F195" s="160"/>
      <c r="G195" s="160"/>
      <c r="H195" s="399">
        <f>ROUNDUP(((('Exchange rate'!Eur_per_GBP*('UK-R-Seating'!H207/(1+'Exchange rate'!UK_vat_rate))*1.25*0.9165)+1)/1.59)/10,0)*10</f>
        <v>360</v>
      </c>
      <c r="I195" s="19"/>
    </row>
    <row r="196" spans="1:10" ht="21.75" customHeight="1">
      <c r="A196" s="14"/>
      <c r="B196" s="15"/>
      <c r="C196" s="14"/>
      <c r="D196" s="19"/>
      <c r="E196" s="24"/>
      <c r="F196" s="67"/>
      <c r="G196" s="67"/>
      <c r="H196" s="143"/>
      <c r="I196" s="19"/>
    </row>
    <row r="197" spans="1:10" ht="21.75" customHeight="1">
      <c r="A197" s="14"/>
      <c r="B197" s="15"/>
      <c r="C197" s="14"/>
      <c r="D197" s="19"/>
      <c r="E197" s="24" t="s">
        <v>541</v>
      </c>
      <c r="F197" s="67"/>
      <c r="G197" s="67"/>
      <c r="H197" s="398"/>
      <c r="I197" s="19"/>
    </row>
    <row r="198" spans="1:10" ht="21.75" customHeight="1">
      <c r="A198" s="14"/>
      <c r="B198" s="15"/>
      <c r="C198" s="14"/>
      <c r="D198" s="19"/>
      <c r="E198" s="81" t="s">
        <v>543</v>
      </c>
      <c r="F198" s="83"/>
      <c r="G198" s="160"/>
      <c r="H198" s="399">
        <f>ROUNDUP(((('Exchange rate'!Eur_per_GBP*('UK-R-Seating'!H210/(1+'Exchange rate'!UK_vat_rate))*1.25*0.9165)+1)/1.59)/10,0)*10</f>
        <v>610</v>
      </c>
      <c r="I198" s="19"/>
    </row>
    <row r="199" spans="1:10" ht="21.75" customHeight="1">
      <c r="A199" s="14"/>
      <c r="B199" s="15"/>
      <c r="C199" s="14"/>
      <c r="D199" s="19"/>
      <c r="E199" s="24"/>
      <c r="F199" s="16"/>
      <c r="G199" s="67"/>
      <c r="H199" s="398"/>
      <c r="I199" s="19"/>
    </row>
    <row r="200" spans="1:10" ht="21.75" customHeight="1">
      <c r="A200" s="14"/>
      <c r="B200" s="15"/>
      <c r="C200" s="14"/>
      <c r="D200" s="19"/>
      <c r="E200" s="24"/>
      <c r="F200" s="16"/>
      <c r="G200" s="67"/>
      <c r="H200" s="398"/>
      <c r="I200" s="19"/>
    </row>
    <row r="201" spans="1:10" ht="21.75" customHeight="1">
      <c r="A201" s="14"/>
      <c r="B201" s="15"/>
      <c r="C201" s="14"/>
      <c r="D201" s="19"/>
      <c r="E201" s="24"/>
      <c r="F201" s="16"/>
      <c r="G201" s="67"/>
      <c r="H201" s="398"/>
      <c r="I201" s="19"/>
    </row>
    <row r="202" spans="1:10" ht="21.75" customHeight="1">
      <c r="A202" s="14"/>
      <c r="B202" s="15"/>
      <c r="C202" s="14"/>
      <c r="D202" s="19"/>
      <c r="E202" s="24"/>
      <c r="F202" s="16"/>
      <c r="G202" s="67"/>
      <c r="H202" s="398"/>
      <c r="I202" s="19"/>
    </row>
    <row r="203" spans="1:10" ht="21.75" customHeight="1">
      <c r="A203" s="14"/>
      <c r="B203" s="15"/>
      <c r="C203" s="14"/>
      <c r="D203" s="19"/>
      <c r="E203" s="24"/>
      <c r="F203" s="16"/>
      <c r="G203" s="67"/>
      <c r="H203" s="398"/>
      <c r="I203" s="19"/>
    </row>
    <row r="204" spans="1:10" ht="21.75" customHeight="1">
      <c r="A204" s="14"/>
      <c r="B204" s="15"/>
      <c r="C204" s="14"/>
      <c r="D204" s="19"/>
      <c r="E204" s="24"/>
      <c r="F204" s="16"/>
      <c r="G204" s="67"/>
      <c r="H204" s="398"/>
      <c r="I204" s="19"/>
    </row>
    <row r="205" spans="1:10" ht="21.75" customHeight="1">
      <c r="A205" s="14"/>
      <c r="B205" s="15"/>
      <c r="C205" s="14"/>
      <c r="D205" s="19"/>
      <c r="E205" s="24"/>
      <c r="F205" s="16"/>
      <c r="G205" s="67"/>
      <c r="H205" s="398"/>
      <c r="I205" s="19"/>
    </row>
    <row r="206" spans="1:10" ht="21.75" customHeight="1">
      <c r="A206" s="14"/>
      <c r="B206" s="15"/>
      <c r="C206" s="14"/>
      <c r="D206" s="19"/>
      <c r="E206" s="24"/>
      <c r="F206" s="16"/>
      <c r="G206" s="67"/>
      <c r="H206" s="398"/>
      <c r="I206" s="19"/>
    </row>
    <row r="207" spans="1:10" ht="21.75" customHeight="1">
      <c r="A207" s="14"/>
      <c r="B207" s="15"/>
      <c r="C207" s="14"/>
      <c r="D207" s="19"/>
      <c r="E207" s="24"/>
      <c r="F207" s="16"/>
      <c r="G207" s="67"/>
      <c r="H207" s="398"/>
      <c r="I207" s="19"/>
    </row>
    <row r="208" spans="1:10" ht="21.75" customHeight="1">
      <c r="A208" s="14"/>
      <c r="B208" s="15"/>
      <c r="C208" s="14"/>
      <c r="D208" s="19"/>
      <c r="E208" s="24"/>
      <c r="F208" s="16"/>
      <c r="G208" s="67"/>
      <c r="H208" s="398"/>
      <c r="I208" s="19"/>
    </row>
    <row r="209" spans="1:10" ht="21.75" customHeight="1">
      <c r="A209" s="14"/>
      <c r="B209" s="15"/>
      <c r="C209" s="14"/>
      <c r="D209" s="19"/>
      <c r="E209" s="24"/>
      <c r="F209" s="16"/>
      <c r="G209" s="67"/>
      <c r="H209" s="398"/>
      <c r="I209" s="19"/>
    </row>
    <row r="210" spans="1:10" ht="21.75" customHeight="1">
      <c r="A210" s="14"/>
      <c r="B210" s="15"/>
      <c r="C210" s="14"/>
      <c r="D210" s="19"/>
      <c r="E210" s="24"/>
      <c r="F210" s="16"/>
      <c r="G210" s="67"/>
      <c r="H210" s="398"/>
      <c r="I210" s="19"/>
    </row>
    <row r="211" spans="1:10" ht="21.75" customHeight="1">
      <c r="A211" s="14"/>
      <c r="B211" s="15"/>
      <c r="C211" s="14"/>
      <c r="D211" s="19"/>
      <c r="E211" s="24"/>
      <c r="F211" s="16"/>
      <c r="G211" s="67"/>
      <c r="H211" s="398"/>
      <c r="I211" s="19"/>
    </row>
    <row r="212" spans="1:10" ht="37.5">
      <c r="A212" s="2"/>
      <c r="B212" s="25" t="s">
        <v>376</v>
      </c>
      <c r="C212" s="4"/>
      <c r="D212" s="262"/>
      <c r="E212" s="262"/>
      <c r="F212" s="262"/>
      <c r="G212" s="71"/>
      <c r="H212" s="262"/>
      <c r="I212" s="262"/>
      <c r="J212" s="262"/>
    </row>
    <row r="213" spans="1:10" ht="26.25">
      <c r="A213" s="107"/>
      <c r="B213" s="89"/>
      <c r="C213" s="38"/>
      <c r="D213" s="241"/>
      <c r="E213" s="240" t="s">
        <v>362</v>
      </c>
      <c r="F213" s="254" t="s">
        <v>363</v>
      </c>
      <c r="G213" s="254" t="s">
        <v>371</v>
      </c>
      <c r="H213" s="34" t="s">
        <v>103</v>
      </c>
      <c r="I213" s="123" t="s">
        <v>270</v>
      </c>
      <c r="J213" s="123" t="s">
        <v>311</v>
      </c>
    </row>
    <row r="214" spans="1:10" ht="26.25">
      <c r="A214" s="14"/>
      <c r="B214" s="15"/>
      <c r="C214" s="14"/>
      <c r="D214" s="19"/>
      <c r="E214" s="16" t="s">
        <v>377</v>
      </c>
      <c r="F214" s="16" t="s">
        <v>378</v>
      </c>
      <c r="G214" s="67" t="s">
        <v>379</v>
      </c>
      <c r="H214" s="398">
        <f>ROUNDUP((((('Exchange rate'!Eur_per_GBP*('UK-R-Seating'!H231/(1+'Exchange rate'!UK_vat_rate))*1.25)-('Exchange rate'!Eur_per_GBP*('UK-R-Seating'!H231/(1+'Exchange rate'!UK_vat_rate))*1.25)*0.25)+1)*0.9165)/10,0)*10</f>
        <v>2410</v>
      </c>
      <c r="I214" s="398">
        <f>ROUNDUP((((('Exchange rate'!Eur_per_GBP*('UK-R-Seating'!I231/(1+'Exchange rate'!UK_vat_rate))*1.25)-('Exchange rate'!Eur_per_GBP*('UK-R-Seating'!I231/(1+'Exchange rate'!UK_vat_rate))*1.25)*0.25)+1)*0.9165)/10,0)*10</f>
        <v>2560</v>
      </c>
      <c r="J214" s="398">
        <f>ROUNDUP((((('Exchange rate'!Eur_per_GBP*('UK-R-Seating'!J231/(1+'Exchange rate'!UK_vat_rate))*1.25)-('Exchange rate'!Eur_per_GBP*('UK-R-Seating'!J231/(1+'Exchange rate'!UK_vat_rate))*1.25)*0.25)+1)*0.9165)/10,0)*10</f>
        <v>2960</v>
      </c>
    </row>
    <row r="215" spans="1:10" s="108" customFormat="1" ht="32.1" customHeight="1">
      <c r="A215" s="14"/>
      <c r="B215" s="15"/>
      <c r="C215" s="14"/>
      <c r="D215" s="19"/>
      <c r="E215" s="16"/>
      <c r="F215" s="16"/>
      <c r="G215" s="67"/>
      <c r="H215" s="19"/>
      <c r="I215" s="19"/>
      <c r="J215"/>
    </row>
    <row r="216" spans="1:10" s="108" customFormat="1" ht="32.1" customHeight="1">
      <c r="A216" s="14"/>
      <c r="B216" s="15"/>
      <c r="C216" s="14"/>
      <c r="D216" s="19"/>
      <c r="E216" s="98"/>
      <c r="F216"/>
      <c r="G216" s="9"/>
      <c r="H216" s="98"/>
      <c r="I216" s="19"/>
      <c r="J216"/>
    </row>
    <row r="217" spans="1:10" ht="28.35" customHeight="1">
      <c r="A217" s="14"/>
      <c r="B217" s="15"/>
      <c r="C217" s="14"/>
      <c r="D217" s="19"/>
      <c r="E217" s="356" t="s">
        <v>308</v>
      </c>
      <c r="I217" s="19"/>
    </row>
    <row r="218" spans="1:10" ht="21.75" customHeight="1">
      <c r="A218" s="14"/>
      <c r="B218" s="15"/>
      <c r="C218" s="14"/>
      <c r="D218" s="19"/>
      <c r="E218" s="24" t="s">
        <v>400</v>
      </c>
      <c r="F218" s="16"/>
      <c r="G218" s="67"/>
      <c r="H218" s="19"/>
      <c r="I218" s="19"/>
    </row>
    <row r="219" spans="1:10" ht="21.75" customHeight="1">
      <c r="A219" s="14"/>
      <c r="B219" s="15"/>
      <c r="C219" s="14"/>
      <c r="D219" s="19"/>
      <c r="F219" s="16"/>
      <c r="G219" s="67"/>
      <c r="H219" s="19"/>
      <c r="I219" s="19"/>
    </row>
    <row r="220" spans="1:10" ht="21.75" customHeight="1">
      <c r="A220" s="204"/>
      <c r="B220" s="205"/>
      <c r="C220" s="204"/>
      <c r="D220" s="204"/>
      <c r="E220" s="396" t="s">
        <v>359</v>
      </c>
      <c r="F220" s="16"/>
      <c r="G220" s="67"/>
      <c r="H220" s="19"/>
      <c r="I220" s="204"/>
      <c r="J220" s="207"/>
    </row>
    <row r="221" spans="1:10" ht="26.25">
      <c r="A221" s="14"/>
      <c r="B221" s="15"/>
      <c r="C221" s="14"/>
      <c r="D221" s="19"/>
      <c r="E221" s="114"/>
      <c r="F221" s="182"/>
      <c r="G221" s="206"/>
      <c r="H221" s="204"/>
      <c r="I221" s="19"/>
    </row>
    <row r="222" spans="1:10" ht="21.75" customHeight="1">
      <c r="A222" s="14"/>
      <c r="B222" s="15"/>
      <c r="C222" s="14"/>
      <c r="D222" s="19"/>
      <c r="E222" s="16"/>
      <c r="F222" s="16"/>
      <c r="G222" s="67"/>
      <c r="H222" s="19"/>
      <c r="I222" s="19"/>
    </row>
    <row r="223" spans="1:10" ht="21.75" customHeight="1">
      <c r="A223" s="14"/>
      <c r="B223" s="15"/>
      <c r="C223" s="14"/>
      <c r="D223" s="19"/>
      <c r="E223" s="16"/>
      <c r="F223" s="16"/>
      <c r="G223" s="67"/>
      <c r="H223" s="19"/>
      <c r="I223" s="19"/>
    </row>
    <row r="224" spans="1:10" ht="21.75" customHeight="1">
      <c r="A224" s="14"/>
      <c r="B224" s="15"/>
      <c r="C224" s="14"/>
      <c r="D224" s="19"/>
      <c r="E224" s="16"/>
      <c r="F224" s="16"/>
      <c r="G224" s="67"/>
      <c r="H224" s="19"/>
      <c r="I224" s="19"/>
    </row>
    <row r="225" spans="1:10" ht="21.75" customHeight="1">
      <c r="A225" s="14"/>
      <c r="B225" s="15"/>
      <c r="C225" s="14"/>
      <c r="D225" s="19"/>
      <c r="E225" s="16"/>
      <c r="F225" s="16"/>
      <c r="G225" s="67"/>
      <c r="H225" s="19"/>
      <c r="I225" s="19"/>
    </row>
    <row r="226" spans="1:10" ht="21.75" customHeight="1">
      <c r="A226" s="14"/>
      <c r="B226" s="15"/>
      <c r="C226" s="14"/>
      <c r="D226" s="19"/>
      <c r="E226" s="16"/>
      <c r="F226" s="16"/>
      <c r="G226" s="67"/>
      <c r="H226" s="19"/>
      <c r="I226" s="19"/>
    </row>
    <row r="227" spans="1:10" ht="21.75" customHeight="1">
      <c r="B227" s="88"/>
      <c r="C227" s="7"/>
      <c r="D227" s="263"/>
      <c r="E227" s="6"/>
      <c r="F227" s="6"/>
    </row>
    <row r="228" spans="1:10" ht="48.75">
      <c r="A228" s="2" t="s">
        <v>23</v>
      </c>
      <c r="B228" s="25" t="s">
        <v>271</v>
      </c>
      <c r="C228" s="3"/>
      <c r="D228" s="3"/>
      <c r="E228" s="3"/>
      <c r="F228" s="117"/>
      <c r="G228" s="71"/>
      <c r="H228" s="71"/>
      <c r="I228" s="262"/>
      <c r="J228" s="262"/>
    </row>
    <row r="229" spans="1:10" ht="21.75" customHeight="1">
      <c r="A229" s="32"/>
      <c r="B229" s="36"/>
      <c r="C229" s="33" t="s">
        <v>361</v>
      </c>
      <c r="D229" s="33" t="s">
        <v>383</v>
      </c>
      <c r="E229" s="33" t="s">
        <v>362</v>
      </c>
      <c r="F229" s="33" t="s">
        <v>363</v>
      </c>
      <c r="G229" s="33" t="s">
        <v>371</v>
      </c>
      <c r="H229" s="34" t="s">
        <v>103</v>
      </c>
      <c r="I229" s="123" t="s">
        <v>270</v>
      </c>
      <c r="J229" s="123" t="s">
        <v>311</v>
      </c>
    </row>
    <row r="230" spans="1:10" ht="36" customHeight="1">
      <c r="A230" s="1"/>
      <c r="B230" s="14"/>
      <c r="C230" s="22" t="s">
        <v>425</v>
      </c>
      <c r="D230" s="108" t="s">
        <v>384</v>
      </c>
      <c r="E230" s="150" t="s">
        <v>427</v>
      </c>
      <c r="F230" s="48" t="s">
        <v>484</v>
      </c>
      <c r="G230" s="150" t="s">
        <v>485</v>
      </c>
      <c r="H230" s="398">
        <f>ROUNDUP((((('Exchange rate'!Eur_per_GBP*('UK-R-Seating'!H247/(1+'Exchange rate'!UK_vat_rate))*1.25)-('Exchange rate'!Eur_per_GBP*('UK-R-Seating'!H247/(1+'Exchange rate'!UK_vat_rate))*1.25)*0.25)+1)*0.9165)/10,0)*10</f>
        <v>2290</v>
      </c>
      <c r="I230" s="398">
        <f>ROUNDUP((((('Exchange rate'!Eur_per_GBP*('UK-R-Seating'!I247/(1+'Exchange rate'!UK_vat_rate))*1.25)-('Exchange rate'!Eur_per_GBP*('UK-R-Seating'!I247/(1+'Exchange rate'!UK_vat_rate))*1.25)*0.25)+1)*0.9165)/10,0)*10</f>
        <v>2560</v>
      </c>
      <c r="J230" s="398">
        <f>ROUNDUP((((('Exchange rate'!Eur_per_GBP*('UK-R-Seating'!J247/(1+'Exchange rate'!UK_vat_rate))*1.25)-('Exchange rate'!Eur_per_GBP*('UK-R-Seating'!J247/(1+'Exchange rate'!UK_vat_rate))*1.25)*0.25)+1)*0.9165)/10,0)*10</f>
        <v>2900</v>
      </c>
    </row>
    <row r="231" spans="1:10" ht="26.25">
      <c r="A231" s="1"/>
      <c r="B231" s="14"/>
      <c r="C231" s="22" t="s">
        <v>426</v>
      </c>
      <c r="D231" s="108" t="s">
        <v>486</v>
      </c>
      <c r="E231" s="150" t="s">
        <v>401</v>
      </c>
      <c r="F231" s="48" t="s">
        <v>484</v>
      </c>
      <c r="G231" s="150" t="s">
        <v>385</v>
      </c>
      <c r="H231" s="438"/>
      <c r="I231" s="438"/>
      <c r="J231" s="438"/>
    </row>
    <row r="232" spans="1:10" ht="26.25">
      <c r="A232" s="1"/>
      <c r="B232" s="14"/>
      <c r="C232" s="14"/>
      <c r="D232" s="14"/>
      <c r="E232" s="14"/>
      <c r="F232" s="14"/>
      <c r="G232" s="14"/>
      <c r="H232" s="14"/>
      <c r="I232" s="14"/>
    </row>
    <row r="233" spans="1:10" ht="26.25">
      <c r="A233" s="1"/>
      <c r="B233" s="14"/>
      <c r="C233" s="14"/>
      <c r="D233" s="14"/>
      <c r="E233" s="356" t="s">
        <v>308</v>
      </c>
      <c r="F233" s="14"/>
      <c r="G233" s="14"/>
      <c r="H233" s="14"/>
      <c r="I233" s="14"/>
    </row>
    <row r="234" spans="1:10" ht="26.25">
      <c r="B234" s="14"/>
      <c r="C234" s="14"/>
      <c r="D234" s="14"/>
      <c r="E234" s="24" t="s">
        <v>386</v>
      </c>
      <c r="F234" s="150"/>
      <c r="G234" s="150"/>
      <c r="H234" s="150"/>
    </row>
    <row r="235" spans="1:10" ht="26.25">
      <c r="B235" s="14"/>
      <c r="C235" s="14"/>
      <c r="D235" s="14"/>
      <c r="E235" s="24"/>
      <c r="F235" s="150"/>
      <c r="G235" s="150"/>
      <c r="H235" s="150"/>
    </row>
    <row r="236" spans="1:10" ht="26.25">
      <c r="B236" s="14"/>
      <c r="C236" s="14"/>
      <c r="D236" s="14"/>
      <c r="E236" s="396" t="s">
        <v>359</v>
      </c>
      <c r="F236" s="150"/>
      <c r="G236" s="150"/>
      <c r="H236" s="150"/>
    </row>
    <row r="237" spans="1:10" ht="26.25">
      <c r="B237" s="14"/>
      <c r="C237" s="14"/>
      <c r="D237" s="14"/>
      <c r="E237" s="114"/>
      <c r="F237" s="170"/>
      <c r="G237" s="170"/>
      <c r="H237" s="150"/>
    </row>
    <row r="238" spans="1:10" ht="26.25">
      <c r="B238" s="14"/>
      <c r="C238" s="14"/>
      <c r="D238" s="14"/>
      <c r="E238" s="8"/>
      <c r="F238" s="170"/>
      <c r="G238" s="170"/>
      <c r="H238" s="170"/>
    </row>
    <row r="239" spans="1:10" ht="26.25">
      <c r="B239" s="14"/>
      <c r="C239" s="14"/>
      <c r="D239" s="14"/>
      <c r="E239" s="8"/>
      <c r="F239" s="170"/>
      <c r="G239" s="170"/>
      <c r="H239" s="170"/>
    </row>
    <row r="240" spans="1:10" ht="26.25">
      <c r="B240" s="14"/>
      <c r="C240" s="14"/>
      <c r="D240" s="14"/>
      <c r="E240" s="8"/>
      <c r="F240" s="170"/>
      <c r="G240" s="170"/>
      <c r="H240" s="170"/>
    </row>
    <row r="241" spans="2:10" ht="26.25">
      <c r="B241" s="14"/>
      <c r="C241" s="14"/>
      <c r="D241" s="14"/>
      <c r="E241" s="8"/>
      <c r="F241" s="170"/>
      <c r="G241" s="170"/>
      <c r="H241" s="170"/>
    </row>
    <row r="242" spans="2:10" ht="26.25">
      <c r="B242" s="14"/>
      <c r="C242" s="14"/>
      <c r="D242" s="14"/>
      <c r="E242" s="8"/>
      <c r="F242" s="170"/>
      <c r="G242" s="170"/>
      <c r="H242" s="170"/>
    </row>
    <row r="243" spans="2:10">
      <c r="E243" s="98" t="s">
        <v>319</v>
      </c>
    </row>
    <row r="245" spans="2:10" ht="18.75">
      <c r="B245" s="88"/>
      <c r="C245" s="7"/>
      <c r="D245" s="263"/>
      <c r="E245" s="6"/>
      <c r="F245" s="6"/>
    </row>
    <row r="246" spans="2:10">
      <c r="B246"/>
      <c r="D246"/>
      <c r="E246"/>
      <c r="G246"/>
      <c r="H246"/>
      <c r="I246"/>
    </row>
    <row r="247" spans="2:10">
      <c r="J247" s="98"/>
    </row>
    <row r="271" customFormat="1"/>
  </sheetData>
  <mergeCells count="1">
    <mergeCell ref="A1:J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 xml:space="preserve">&amp;L&amp;"Calibri (Body),Regular"&amp;16Tom Faulkner EU Trade Price List - 2022&amp;R&amp;"Calibri (Body),Regular"&amp;16Seating
</oddHeader>
    <oddFooter>&amp;R&amp;"Calibri (Body),Regular"&amp;14&amp;P</oddFooter>
  </headerFooter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B1FBC-9BE8-4CBE-93E5-2B6DD9D88B48}">
  <sheetPr codeName="Sheet50">
    <tabColor theme="0" tint="-0.499984740745262"/>
  </sheetPr>
  <dimension ref="A1:K273"/>
  <sheetViews>
    <sheetView showGridLines="0" view="pageLayout" topLeftCell="A226" zoomScale="55" zoomScaleNormal="50" zoomScaleSheetLayoutView="50" zoomScalePageLayoutView="55" workbookViewId="0">
      <selection activeCell="H136" sqref="H136"/>
    </sheetView>
  </sheetViews>
  <sheetFormatPr defaultColWidth="11" defaultRowHeight="15.75"/>
  <cols>
    <col min="1" max="1" width="3.125" customWidth="1"/>
    <col min="2" max="2" width="18.625" style="264" customWidth="1"/>
    <col min="3" max="3" width="20.5" customWidth="1"/>
    <col min="4" max="4" width="24.625" style="98" bestFit="1" customWidth="1"/>
    <col min="5" max="5" width="26.5" style="98" customWidth="1"/>
    <col min="6" max="6" width="26.125" customWidth="1"/>
    <col min="7" max="7" width="24.125" style="9" customWidth="1"/>
    <col min="8" max="8" width="23.625" style="98" customWidth="1"/>
    <col min="9" max="9" width="23.5" style="98" customWidth="1"/>
    <col min="10" max="10" width="21" customWidth="1"/>
    <col min="11" max="11" width="11" customWidth="1"/>
  </cols>
  <sheetData>
    <row r="1" spans="1:10" ht="36">
      <c r="A1" s="696" t="s">
        <v>121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B2" s="11"/>
      <c r="C2" s="11"/>
      <c r="D2" s="11"/>
      <c r="E2" s="11"/>
      <c r="F2" s="11"/>
      <c r="G2" s="11"/>
      <c r="H2" s="11"/>
      <c r="I2" s="11"/>
    </row>
    <row r="3" spans="1:10" ht="37.5">
      <c r="A3" s="2"/>
      <c r="B3" s="25" t="s">
        <v>42</v>
      </c>
      <c r="C3" s="4"/>
      <c r="D3" s="262"/>
      <c r="E3" s="262"/>
      <c r="F3" s="262"/>
      <c r="G3" s="71"/>
      <c r="H3" s="262"/>
      <c r="I3" s="262"/>
      <c r="J3" s="262"/>
    </row>
    <row r="4" spans="1:10" s="67" customFormat="1" ht="26.25">
      <c r="A4" s="125"/>
      <c r="B4" s="265"/>
      <c r="C4" s="36"/>
      <c r="D4" s="496" t="s">
        <v>361</v>
      </c>
      <c r="E4" s="496" t="s">
        <v>362</v>
      </c>
      <c r="F4" s="496" t="s">
        <v>363</v>
      </c>
      <c r="G4" s="496" t="s">
        <v>371</v>
      </c>
      <c r="H4" s="33" t="s">
        <v>103</v>
      </c>
      <c r="I4" s="123" t="s">
        <v>270</v>
      </c>
      <c r="J4" s="123" t="s">
        <v>311</v>
      </c>
    </row>
    <row r="5" spans="1:10" ht="28.35" customHeight="1">
      <c r="A5" s="14"/>
      <c r="B5" s="15"/>
      <c r="C5" s="14"/>
      <c r="D5" s="498" t="s">
        <v>402</v>
      </c>
      <c r="E5" s="504" t="s">
        <v>403</v>
      </c>
      <c r="F5" s="498" t="s">
        <v>404</v>
      </c>
      <c r="G5" s="498" t="s">
        <v>404</v>
      </c>
      <c r="H5" s="544">
        <f>ROUNDUP((('UK-R-Seating'!H5)*USD_per_GBP)*(1-UK_VAT),-1)</f>
        <v>2190</v>
      </c>
      <c r="I5" s="544">
        <f>ROUNDUP((('UK-R-Seating'!I5)*USD_per_GBP)*(1-UK_VAT),-1)</f>
        <v>2930</v>
      </c>
      <c r="J5" s="544">
        <f>ROUNDUP((('UK-R-Seating'!J5)*USD_per_GBP)*(1-UK_VAT),-1)</f>
        <v>3250</v>
      </c>
    </row>
    <row r="6" spans="1:10" s="5" customFormat="1" ht="28.35" customHeight="1">
      <c r="A6" s="22"/>
      <c r="B6" s="194"/>
      <c r="C6" s="22"/>
      <c r="D6" s="503" t="s">
        <v>369</v>
      </c>
      <c r="E6" s="489" t="s">
        <v>365</v>
      </c>
      <c r="F6" s="489" t="s">
        <v>368</v>
      </c>
      <c r="G6" s="497" t="s">
        <v>368</v>
      </c>
      <c r="H6" s="544"/>
      <c r="I6" s="195"/>
    </row>
    <row r="7" spans="1:10" s="5" customFormat="1" ht="28.35" customHeight="1">
      <c r="A7" s="22"/>
      <c r="B7" s="194"/>
      <c r="C7" s="22"/>
      <c r="D7" s="22"/>
      <c r="E7" s="356" t="s">
        <v>308</v>
      </c>
      <c r="F7" s="24"/>
      <c r="G7" s="92"/>
      <c r="H7" s="544"/>
      <c r="I7" s="195"/>
    </row>
    <row r="8" spans="1:10" s="5" customFormat="1" ht="28.35" customHeight="1">
      <c r="A8" s="22"/>
      <c r="B8" s="194"/>
      <c r="C8" s="22"/>
      <c r="D8" s="22"/>
      <c r="E8" s="101" t="s">
        <v>360</v>
      </c>
      <c r="F8" s="24"/>
      <c r="G8" s="92"/>
      <c r="H8" s="544"/>
      <c r="I8" s="195"/>
    </row>
    <row r="9" spans="1:10" s="5" customFormat="1" ht="28.35" customHeight="1">
      <c r="A9" s="22"/>
      <c r="B9" s="194"/>
      <c r="C9" s="22"/>
      <c r="D9" s="22"/>
      <c r="E9" s="101"/>
      <c r="F9" s="24"/>
      <c r="G9" s="92"/>
      <c r="H9" s="544"/>
      <c r="I9" s="195"/>
    </row>
    <row r="10" spans="1:10" s="5" customFormat="1" ht="28.35" customHeight="1">
      <c r="A10" s="22"/>
      <c r="B10" s="194"/>
      <c r="C10" s="22"/>
      <c r="D10" s="22"/>
      <c r="E10" s="396" t="s">
        <v>359</v>
      </c>
      <c r="F10" s="24"/>
      <c r="G10" s="92"/>
      <c r="H10" s="544"/>
      <c r="I10" s="195"/>
    </row>
    <row r="11" spans="1:10" s="5" customFormat="1" ht="28.35" customHeight="1">
      <c r="A11" s="22"/>
      <c r="B11" s="194"/>
      <c r="C11" s="22"/>
      <c r="D11" s="22"/>
      <c r="E11" s="114"/>
      <c r="F11" s="24"/>
      <c r="G11" s="92"/>
      <c r="H11" s="544"/>
      <c r="I11" s="195"/>
    </row>
    <row r="12" spans="1:10" s="5" customFormat="1" ht="28.35" customHeight="1">
      <c r="A12" s="22"/>
      <c r="B12" s="194"/>
      <c r="C12" s="22"/>
      <c r="D12" s="22"/>
      <c r="E12" s="81" t="s">
        <v>194</v>
      </c>
      <c r="F12" s="678"/>
      <c r="G12" s="678"/>
      <c r="H12" s="501">
        <f>ROUNDUP((('UK-R-Seating'!H12)*USD_per_GBP)*(1-UK_VAT),-1)</f>
        <v>330</v>
      </c>
      <c r="I12" s="195"/>
    </row>
    <row r="13" spans="1:10" ht="21.75" customHeight="1">
      <c r="A13" s="14"/>
      <c r="B13" s="15"/>
      <c r="C13" s="14"/>
      <c r="D13" s="19"/>
      <c r="E13" s="24"/>
      <c r="F13" s="24"/>
      <c r="G13" s="92"/>
      <c r="H13" s="157"/>
      <c r="I13" s="19"/>
    </row>
    <row r="14" spans="1:10" ht="21.75" customHeight="1">
      <c r="A14" s="14"/>
      <c r="B14" s="15"/>
      <c r="C14" s="14"/>
      <c r="D14" s="19"/>
      <c r="E14" s="16"/>
      <c r="F14" s="16"/>
      <c r="G14" s="67"/>
      <c r="H14" s="19"/>
      <c r="I14" s="19"/>
    </row>
    <row r="15" spans="1:10" ht="21.75" customHeight="1">
      <c r="A15" s="14"/>
      <c r="B15" s="15"/>
      <c r="C15" s="14"/>
      <c r="D15" s="19"/>
      <c r="E15" s="16"/>
      <c r="F15" s="16"/>
      <c r="G15" s="67"/>
      <c r="H15" s="19"/>
      <c r="I15" s="19"/>
    </row>
    <row r="16" spans="1:10" ht="37.5">
      <c r="A16" s="2"/>
      <c r="B16" s="25" t="s">
        <v>299</v>
      </c>
      <c r="C16" s="4"/>
      <c r="D16" s="262"/>
      <c r="E16" s="262"/>
      <c r="F16" s="262"/>
      <c r="G16" s="71"/>
      <c r="H16" s="262"/>
      <c r="I16" s="262"/>
      <c r="J16" s="262"/>
    </row>
    <row r="17" spans="1:10" s="67" customFormat="1" ht="26.25">
      <c r="A17" s="125"/>
      <c r="B17" s="265"/>
      <c r="C17" s="36"/>
      <c r="D17" s="496" t="s">
        <v>361</v>
      </c>
      <c r="E17" s="496" t="s">
        <v>362</v>
      </c>
      <c r="F17" s="496" t="s">
        <v>363</v>
      </c>
      <c r="G17" s="496" t="s">
        <v>371</v>
      </c>
      <c r="H17" s="33" t="s">
        <v>103</v>
      </c>
      <c r="I17" s="123" t="s">
        <v>270</v>
      </c>
      <c r="J17" s="123" t="s">
        <v>311</v>
      </c>
    </row>
    <row r="18" spans="1:10" ht="28.35" customHeight="1">
      <c r="A18" s="14"/>
      <c r="B18" s="15"/>
      <c r="C18" s="14"/>
      <c r="D18" s="504" t="s">
        <v>407</v>
      </c>
      <c r="E18" s="504" t="s">
        <v>403</v>
      </c>
      <c r="F18" s="489" t="s">
        <v>408</v>
      </c>
      <c r="G18" s="497" t="s">
        <v>409</v>
      </c>
      <c r="H18" s="544">
        <f>ROUNDUP((('UK-R-Seating'!H18)*USD_per_GBP)*(1-UK_VAT),-1)</f>
        <v>1960</v>
      </c>
      <c r="I18" s="544">
        <f>ROUNDUP((('UK-R-Seating'!I18)*USD_per_GBP)*(1-UK_VAT),-1)</f>
        <v>3240</v>
      </c>
      <c r="J18" s="544">
        <f>ROUNDUP((('UK-R-Seating'!J18)*USD_per_GBP)*(1-UK_VAT),-1)</f>
        <v>4070</v>
      </c>
    </row>
    <row r="19" spans="1:10" ht="21.75" customHeight="1">
      <c r="A19" s="14"/>
      <c r="B19" s="15"/>
      <c r="C19" s="14"/>
      <c r="D19" s="503" t="s">
        <v>364</v>
      </c>
      <c r="E19" s="489" t="s">
        <v>365</v>
      </c>
      <c r="F19" s="489" t="s">
        <v>366</v>
      </c>
      <c r="G19" s="497" t="s">
        <v>367</v>
      </c>
      <c r="H19" s="544"/>
      <c r="I19" s="19"/>
    </row>
    <row r="20" spans="1:10" s="5" customFormat="1" ht="28.35" customHeight="1">
      <c r="A20" s="22"/>
      <c r="B20" s="194"/>
      <c r="C20" s="22"/>
      <c r="D20" s="22"/>
      <c r="E20" s="356" t="s">
        <v>308</v>
      </c>
      <c r="H20" s="544"/>
      <c r="I20" s="195"/>
    </row>
    <row r="21" spans="1:10" s="5" customFormat="1" ht="28.35" customHeight="1">
      <c r="A21" s="22"/>
      <c r="B21" s="194"/>
      <c r="C21" s="22"/>
      <c r="D21" s="22"/>
      <c r="E21" s="101" t="s">
        <v>370</v>
      </c>
      <c r="F21" s="24"/>
      <c r="G21" s="92"/>
      <c r="H21" s="544"/>
      <c r="I21" s="195"/>
    </row>
    <row r="22" spans="1:10" s="5" customFormat="1" ht="28.35" customHeight="1">
      <c r="A22" s="22"/>
      <c r="B22" s="194"/>
      <c r="C22" s="22"/>
      <c r="D22" s="22"/>
      <c r="E22" s="162"/>
      <c r="F22" s="24"/>
      <c r="G22" s="92"/>
      <c r="H22" s="544"/>
      <c r="I22" s="195"/>
    </row>
    <row r="23" spans="1:10" s="5" customFormat="1" ht="28.35" customHeight="1">
      <c r="A23" s="22"/>
      <c r="B23" s="194"/>
      <c r="C23" s="22"/>
      <c r="D23" s="22"/>
      <c r="E23" s="396" t="s">
        <v>359</v>
      </c>
      <c r="F23" s="24"/>
      <c r="G23" s="92"/>
      <c r="H23" s="544"/>
      <c r="I23" s="195"/>
    </row>
    <row r="24" spans="1:10" s="5" customFormat="1" ht="28.35" customHeight="1">
      <c r="A24" s="22"/>
      <c r="B24" s="194"/>
      <c r="C24" s="22"/>
      <c r="D24" s="22"/>
      <c r="E24" s="114"/>
      <c r="F24" s="24"/>
      <c r="G24" s="92"/>
      <c r="H24" s="544"/>
      <c r="I24" s="195"/>
    </row>
    <row r="25" spans="1:10" ht="21.75" customHeight="1">
      <c r="A25" s="14"/>
      <c r="B25" s="15"/>
      <c r="C25" s="14"/>
      <c r="D25" s="19"/>
      <c r="E25" s="81" t="s">
        <v>194</v>
      </c>
      <c r="F25" s="678"/>
      <c r="G25" s="678"/>
      <c r="H25" s="501">
        <f>ROUNDUP((('UK-R-Seating'!H25)*USD_per_GBP)*(1-UK_VAT),-1)</f>
        <v>330</v>
      </c>
      <c r="I25" s="19"/>
    </row>
    <row r="26" spans="1:10" s="5" customFormat="1" ht="28.35" customHeight="1">
      <c r="A26" s="22"/>
      <c r="B26" s="194"/>
      <c r="C26" s="22"/>
      <c r="D26" s="22"/>
      <c r="E26" s="22"/>
      <c r="F26" s="22"/>
      <c r="G26" s="22"/>
      <c r="H26" s="157"/>
      <c r="I26" s="195"/>
    </row>
    <row r="27" spans="1:10" ht="21.75" customHeight="1">
      <c r="A27" s="14"/>
      <c r="B27" s="15"/>
      <c r="C27" s="14"/>
      <c r="D27" s="19"/>
      <c r="E27" s="16"/>
      <c r="F27" s="16"/>
      <c r="G27" s="67"/>
      <c r="H27" s="19"/>
      <c r="I27" s="19"/>
    </row>
    <row r="28" spans="1:10" ht="31.5" customHeight="1">
      <c r="B28" s="88"/>
      <c r="C28" s="7"/>
      <c r="D28" s="263"/>
      <c r="E28" s="6"/>
      <c r="F28" s="6"/>
    </row>
    <row r="29" spans="1:10" ht="37.5">
      <c r="A29" s="2"/>
      <c r="B29" s="25" t="s">
        <v>571</v>
      </c>
      <c r="C29" s="4"/>
      <c r="D29" s="262"/>
      <c r="E29" s="262"/>
      <c r="F29" s="262"/>
      <c r="G29" s="71"/>
      <c r="H29" s="262"/>
      <c r="I29" s="262"/>
      <c r="J29" s="262"/>
    </row>
    <row r="30" spans="1:10" s="67" customFormat="1" ht="26.25">
      <c r="A30" s="125"/>
      <c r="B30" s="265"/>
      <c r="C30" s="36"/>
      <c r="D30" s="496" t="s">
        <v>361</v>
      </c>
      <c r="E30" s="496" t="s">
        <v>362</v>
      </c>
      <c r="F30" s="496" t="s">
        <v>363</v>
      </c>
      <c r="G30" s="496" t="s">
        <v>371</v>
      </c>
      <c r="H30" s="33" t="s">
        <v>103</v>
      </c>
      <c r="I30" s="123" t="s">
        <v>270</v>
      </c>
      <c r="J30" s="123" t="s">
        <v>311</v>
      </c>
    </row>
    <row r="31" spans="1:10" ht="28.35" customHeight="1">
      <c r="A31" s="14"/>
      <c r="B31" s="15"/>
      <c r="C31" s="14"/>
      <c r="D31" s="452" t="s">
        <v>574</v>
      </c>
      <c r="E31" s="441" t="s">
        <v>403</v>
      </c>
      <c r="F31" s="443" t="s">
        <v>573</v>
      </c>
      <c r="G31" s="444" t="s">
        <v>408</v>
      </c>
      <c r="H31" s="555">
        <f>ROUNDUP((('UK-R-Seating'!H30)*USD_per_GBP)*(1-UK_VAT),-1)</f>
        <v>1090</v>
      </c>
      <c r="I31" s="556">
        <f>ROUNDUP((('UK-R-Seating'!I30)*USD_per_GBP)*(1-UK_VAT),-1)</f>
        <v>1280</v>
      </c>
      <c r="J31" s="556">
        <f>ROUNDUP((('UK-R-Seating'!J30)*USD_per_GBP)*(1-UK_VAT),-1)</f>
        <v>1540</v>
      </c>
    </row>
    <row r="32" spans="1:10" ht="21.75" customHeight="1">
      <c r="A32" s="14"/>
      <c r="B32" s="15"/>
      <c r="C32" s="14"/>
      <c r="D32" s="442" t="s">
        <v>568</v>
      </c>
      <c r="E32" s="443" t="s">
        <v>365</v>
      </c>
      <c r="F32" s="443" t="s">
        <v>569</v>
      </c>
      <c r="G32" s="444" t="s">
        <v>570</v>
      </c>
      <c r="H32" s="19"/>
      <c r="I32" s="19"/>
    </row>
    <row r="33" spans="1:10" s="5" customFormat="1" ht="28.35" customHeight="1">
      <c r="A33" s="22"/>
      <c r="B33" s="194"/>
      <c r="C33" s="22"/>
      <c r="D33" s="22"/>
      <c r="E33" s="356" t="s">
        <v>308</v>
      </c>
      <c r="I33" s="195"/>
    </row>
    <row r="34" spans="1:10" s="5" customFormat="1" ht="28.35" customHeight="1">
      <c r="A34" s="22"/>
      <c r="B34" s="194"/>
      <c r="C34" s="22"/>
      <c r="D34" s="22"/>
      <c r="E34" s="24" t="s">
        <v>382</v>
      </c>
      <c r="F34" s="24"/>
      <c r="G34" s="92"/>
      <c r="H34" s="195"/>
      <c r="I34" s="195"/>
    </row>
    <row r="35" spans="1:10" s="5" customFormat="1" ht="28.35" customHeight="1">
      <c r="A35" s="22"/>
      <c r="B35" s="194"/>
      <c r="C35" s="22"/>
      <c r="D35" s="22"/>
      <c r="E35" s="162"/>
      <c r="F35" s="24"/>
      <c r="G35" s="92"/>
      <c r="H35" s="195"/>
      <c r="I35" s="195"/>
    </row>
    <row r="36" spans="1:10" s="5" customFormat="1" ht="28.35" customHeight="1">
      <c r="A36" s="22"/>
      <c r="B36" s="194"/>
      <c r="C36" s="22"/>
      <c r="D36" s="22"/>
      <c r="E36" s="396" t="s">
        <v>567</v>
      </c>
      <c r="F36" s="24"/>
      <c r="G36" s="92"/>
      <c r="H36" s="195"/>
      <c r="I36" s="195"/>
    </row>
    <row r="37" spans="1:10" s="5" customFormat="1" ht="28.35" customHeight="1">
      <c r="A37" s="22"/>
      <c r="B37" s="194"/>
      <c r="C37" s="22"/>
      <c r="D37" s="22"/>
      <c r="E37" s="114"/>
      <c r="F37" s="24"/>
      <c r="G37" s="92"/>
      <c r="H37" s="195"/>
      <c r="I37" s="195"/>
    </row>
    <row r="38" spans="1:10" ht="21.75" customHeight="1">
      <c r="A38" s="14"/>
      <c r="B38" s="15"/>
      <c r="C38" s="14"/>
      <c r="D38" s="19"/>
      <c r="E38" s="81" t="s">
        <v>194</v>
      </c>
      <c r="F38" s="83"/>
      <c r="G38" s="160"/>
      <c r="H38" s="603">
        <f>ROUNDUP((('UK-R-Seating'!H40)*USD_per_GBP)*(1-UK_VAT),-1)</f>
        <v>330</v>
      </c>
      <c r="I38" s="19"/>
    </row>
    <row r="39" spans="1:10" s="5" customFormat="1" ht="28.35" customHeight="1">
      <c r="A39" s="22"/>
      <c r="B39" s="194"/>
      <c r="C39" s="22"/>
      <c r="D39" s="22"/>
      <c r="E39" s="22"/>
      <c r="F39" s="22"/>
      <c r="G39" s="22"/>
      <c r="H39" s="157"/>
      <c r="I39" s="195"/>
    </row>
    <row r="40" spans="1:10" ht="21.75" customHeight="1">
      <c r="A40" s="14"/>
      <c r="B40" s="15"/>
      <c r="C40" s="14"/>
      <c r="D40" s="19"/>
      <c r="E40" s="16"/>
      <c r="F40" s="16"/>
      <c r="G40" s="67"/>
      <c r="H40" s="19"/>
      <c r="I40" s="19"/>
    </row>
    <row r="41" spans="1:10" ht="31.5" customHeight="1">
      <c r="B41" s="88"/>
      <c r="C41" s="7"/>
      <c r="D41" s="263"/>
      <c r="E41" s="6"/>
      <c r="F41" s="6"/>
    </row>
    <row r="42" spans="1:10" ht="37.5">
      <c r="A42" s="2"/>
      <c r="B42" s="25" t="s">
        <v>389</v>
      </c>
      <c r="C42" s="4"/>
      <c r="D42" s="262"/>
      <c r="E42" s="262"/>
      <c r="F42" s="262"/>
      <c r="G42" s="71"/>
      <c r="H42" s="262"/>
      <c r="I42" s="262"/>
      <c r="J42" s="262"/>
    </row>
    <row r="43" spans="1:10" s="108" customFormat="1" ht="26.25">
      <c r="A43" s="107"/>
      <c r="B43" s="89"/>
      <c r="C43" s="38"/>
      <c r="D43" s="508" t="s">
        <v>361</v>
      </c>
      <c r="E43" s="500" t="s">
        <v>362</v>
      </c>
      <c r="F43" s="499" t="s">
        <v>363</v>
      </c>
      <c r="G43" s="499" t="s">
        <v>371</v>
      </c>
      <c r="H43" s="34" t="s">
        <v>103</v>
      </c>
      <c r="I43" s="123" t="s">
        <v>270</v>
      </c>
      <c r="J43" s="123"/>
    </row>
    <row r="44" spans="1:10" ht="26.25">
      <c r="A44" s="14"/>
      <c r="B44" s="15"/>
      <c r="C44" s="14"/>
      <c r="D44" s="498" t="s">
        <v>420</v>
      </c>
      <c r="E44" s="504" t="s">
        <v>403</v>
      </c>
      <c r="F44" s="489" t="s">
        <v>408</v>
      </c>
      <c r="G44" s="489" t="s">
        <v>408</v>
      </c>
      <c r="H44" s="544">
        <f>ROUNDUP((('UK-R-Seating'!H47)*USD_per_GBP)*(1-UK_VAT),-1)</f>
        <v>5320</v>
      </c>
      <c r="I44" s="544">
        <f>ROUNDUP((('UK-R-Seating'!I47)*USD_per_GBP)*(1-UK_VAT),-1)</f>
        <v>5490</v>
      </c>
      <c r="J44" s="157"/>
    </row>
    <row r="45" spans="1:10" ht="21.75" customHeight="1">
      <c r="A45" s="14"/>
      <c r="B45" s="15"/>
      <c r="C45" s="14"/>
      <c r="D45" s="503" t="s">
        <v>390</v>
      </c>
      <c r="E45" s="489" t="s">
        <v>365</v>
      </c>
      <c r="F45" s="489" t="s">
        <v>366</v>
      </c>
      <c r="G45" s="497" t="s">
        <v>366</v>
      </c>
      <c r="H45" s="544"/>
      <c r="I45" s="19"/>
    </row>
    <row r="46" spans="1:10" ht="21.75" customHeight="1">
      <c r="A46" s="14"/>
      <c r="B46" s="15"/>
      <c r="C46" s="14"/>
      <c r="D46" s="19"/>
      <c r="H46" s="544"/>
      <c r="I46" s="19"/>
    </row>
    <row r="47" spans="1:10" ht="21.75" customHeight="1">
      <c r="A47" s="14"/>
      <c r="B47" s="15"/>
      <c r="C47" s="14"/>
      <c r="D47" s="19"/>
      <c r="E47" s="356" t="s">
        <v>308</v>
      </c>
      <c r="H47" s="544"/>
      <c r="I47" s="19"/>
    </row>
    <row r="48" spans="1:10" ht="21.75" customHeight="1">
      <c r="A48" s="14"/>
      <c r="B48" s="15"/>
      <c r="C48" s="14"/>
      <c r="D48" s="19"/>
      <c r="E48" s="24" t="s">
        <v>391</v>
      </c>
      <c r="F48" s="16"/>
      <c r="G48" s="67"/>
      <c r="H48" s="544"/>
      <c r="I48" s="19"/>
    </row>
    <row r="49" spans="1:10" ht="21.75" customHeight="1">
      <c r="A49" s="14"/>
      <c r="B49" s="15"/>
      <c r="C49" s="14"/>
      <c r="D49" s="19"/>
      <c r="F49" s="16"/>
      <c r="G49" s="67"/>
      <c r="H49" s="544"/>
      <c r="I49" s="19"/>
    </row>
    <row r="50" spans="1:10" s="207" customFormat="1" ht="26.25">
      <c r="A50" s="204"/>
      <c r="B50" s="205"/>
      <c r="C50" s="204"/>
      <c r="D50" s="204"/>
      <c r="E50" s="396" t="s">
        <v>359</v>
      </c>
      <c r="F50" s="16"/>
      <c r="G50" s="67"/>
      <c r="H50" s="544"/>
      <c r="I50" s="204"/>
    </row>
    <row r="51" spans="1:10" ht="21.75" customHeight="1">
      <c r="A51" s="14"/>
      <c r="B51" s="15"/>
      <c r="C51" s="14"/>
      <c r="D51" s="19"/>
      <c r="E51" s="114"/>
      <c r="F51" s="182"/>
      <c r="G51" s="206"/>
      <c r="H51" s="544"/>
      <c r="I51" s="19"/>
    </row>
    <row r="52" spans="1:10" ht="21.75" customHeight="1">
      <c r="A52" s="14"/>
      <c r="B52" s="15"/>
      <c r="C52" s="14"/>
      <c r="D52" s="19"/>
      <c r="E52" s="81" t="s">
        <v>194</v>
      </c>
      <c r="F52" s="678"/>
      <c r="G52" s="678"/>
      <c r="H52" s="501">
        <f>ROUNDUP((('UK-R-Seating'!H55)*USD_per_GBP)*(1-UK_VAT),-1)</f>
        <v>330</v>
      </c>
      <c r="I52" s="19"/>
    </row>
    <row r="53" spans="1:10" ht="21.75" customHeight="1">
      <c r="A53" s="14"/>
      <c r="B53" s="15"/>
      <c r="C53" s="14"/>
      <c r="D53" s="19"/>
      <c r="E53" s="16"/>
      <c r="F53" s="16"/>
      <c r="G53" s="67"/>
      <c r="H53" s="19"/>
      <c r="I53" s="19"/>
    </row>
    <row r="54" spans="1:10" ht="21.75" customHeight="1">
      <c r="A54" s="14"/>
      <c r="B54" s="15"/>
      <c r="C54" s="14"/>
      <c r="D54" s="19"/>
      <c r="E54" s="16"/>
      <c r="F54" s="16"/>
      <c r="G54" s="67"/>
      <c r="H54" s="19"/>
      <c r="I54" s="19"/>
    </row>
    <row r="55" spans="1:10" ht="21.75" customHeight="1">
      <c r="A55" s="14"/>
      <c r="B55" s="15"/>
      <c r="C55" s="14"/>
      <c r="D55" s="19"/>
      <c r="E55" s="16"/>
      <c r="F55" s="16"/>
      <c r="G55" s="67"/>
      <c r="H55" s="19"/>
      <c r="I55" s="19"/>
    </row>
    <row r="56" spans="1:10" ht="21" customHeight="1">
      <c r="A56" s="14"/>
      <c r="B56" s="15"/>
      <c r="C56" s="14"/>
      <c r="D56" s="19"/>
      <c r="E56" s="16"/>
      <c r="F56" s="16"/>
      <c r="G56" s="67"/>
      <c r="H56" s="19"/>
      <c r="I56" s="19"/>
    </row>
    <row r="57" spans="1:10" ht="21.75" customHeight="1">
      <c r="B57" s="88"/>
      <c r="C57" s="7"/>
      <c r="D57" s="263"/>
      <c r="E57" s="6"/>
      <c r="F57" s="6"/>
    </row>
    <row r="58" spans="1:10" ht="37.5">
      <c r="A58" s="2"/>
      <c r="B58" s="25" t="s">
        <v>48</v>
      </c>
      <c r="C58" s="4"/>
      <c r="D58" s="262"/>
      <c r="E58" s="262"/>
      <c r="F58" s="262"/>
      <c r="G58" s="71"/>
      <c r="H58" s="262"/>
      <c r="I58" s="262"/>
      <c r="J58" s="262"/>
    </row>
    <row r="59" spans="1:10" s="108" customFormat="1" ht="26.25">
      <c r="A59" s="107"/>
      <c r="B59" s="89"/>
      <c r="C59" s="38"/>
      <c r="D59" s="496" t="s">
        <v>361</v>
      </c>
      <c r="E59" s="496" t="s">
        <v>362</v>
      </c>
      <c r="F59" s="496" t="s">
        <v>363</v>
      </c>
      <c r="G59" s="496" t="s">
        <v>371</v>
      </c>
      <c r="H59" s="33" t="s">
        <v>103</v>
      </c>
      <c r="I59" s="266" t="s">
        <v>270</v>
      </c>
      <c r="J59" s="123" t="s">
        <v>311</v>
      </c>
    </row>
    <row r="60" spans="1:10" ht="28.35" customHeight="1">
      <c r="A60" s="14"/>
      <c r="B60" s="15"/>
      <c r="C60" s="14"/>
      <c r="D60" s="498" t="s">
        <v>423</v>
      </c>
      <c r="E60" s="504" t="s">
        <v>403</v>
      </c>
      <c r="F60" s="489" t="s">
        <v>424</v>
      </c>
      <c r="G60" s="504" t="s">
        <v>411</v>
      </c>
      <c r="H60" s="544">
        <f>ROUNDUP((('UK-R-Seating'!H63)*USD_per_GBP)*(1-UK_VAT),-1)</f>
        <v>990</v>
      </c>
      <c r="I60" s="544">
        <f>ROUNDUP((('UK-R-Seating'!I63)*USD_per_GBP)*(1-UK_VAT),-1)</f>
        <v>1180</v>
      </c>
      <c r="J60" s="544">
        <f>ROUNDUP((('UK-R-Seating'!J63)*USD_per_GBP)*(1-UK_VAT),-1)</f>
        <v>1400</v>
      </c>
    </row>
    <row r="61" spans="1:10" ht="33" customHeight="1">
      <c r="A61" s="14"/>
      <c r="B61" s="15"/>
      <c r="C61" s="14"/>
      <c r="D61" s="506" t="s">
        <v>380</v>
      </c>
      <c r="E61" s="507" t="s">
        <v>365</v>
      </c>
      <c r="F61" s="507" t="s">
        <v>381</v>
      </c>
      <c r="G61" s="506" t="s">
        <v>373</v>
      </c>
      <c r="H61" s="19"/>
      <c r="I61" s="19"/>
    </row>
    <row r="62" spans="1:10" ht="21.75" customHeight="1">
      <c r="A62" s="14"/>
      <c r="B62" s="15"/>
      <c r="C62" s="14"/>
      <c r="D62" s="19"/>
      <c r="E62" s="356" t="s">
        <v>308</v>
      </c>
      <c r="I62" s="19"/>
    </row>
    <row r="63" spans="1:10" ht="21.75" customHeight="1">
      <c r="A63" s="14"/>
      <c r="B63" s="15"/>
      <c r="C63" s="14"/>
      <c r="D63" s="19"/>
      <c r="E63" s="24" t="s">
        <v>382</v>
      </c>
      <c r="F63" s="16"/>
      <c r="G63" s="67"/>
      <c r="H63" s="19"/>
      <c r="I63" s="19"/>
    </row>
    <row r="64" spans="1:10" ht="21.75" customHeight="1">
      <c r="A64" s="14"/>
      <c r="B64" s="15"/>
      <c r="C64" s="14"/>
      <c r="D64" s="19"/>
      <c r="I64" s="19"/>
    </row>
    <row r="65" spans="1:10" ht="26.25">
      <c r="A65" s="14"/>
      <c r="B65" s="15"/>
      <c r="C65" s="14"/>
      <c r="D65" s="19"/>
      <c r="E65" s="396" t="s">
        <v>359</v>
      </c>
      <c r="F65" s="16"/>
      <c r="G65" s="67"/>
      <c r="H65" s="19"/>
    </row>
    <row r="66" spans="1:10" ht="21.75" customHeight="1">
      <c r="A66" s="14"/>
      <c r="B66" s="15"/>
      <c r="C66" s="14"/>
      <c r="D66" s="19"/>
      <c r="E66" s="114"/>
      <c r="F66" s="16"/>
      <c r="G66" s="67"/>
      <c r="H66" s="19"/>
      <c r="I66" s="135"/>
    </row>
    <row r="67" spans="1:10" ht="21.75" customHeight="1">
      <c r="A67" s="14"/>
      <c r="B67" s="15"/>
      <c r="C67" s="14"/>
      <c r="D67" s="19"/>
      <c r="I67" s="19"/>
    </row>
    <row r="68" spans="1:10" ht="21.75" customHeight="1">
      <c r="A68" s="14"/>
      <c r="B68" s="15"/>
      <c r="C68" s="14"/>
      <c r="D68" s="19"/>
      <c r="E68" s="81" t="s">
        <v>194</v>
      </c>
      <c r="F68" s="83"/>
      <c r="G68" s="160"/>
      <c r="H68" s="501">
        <f>ROUNDUP((('UK-R-Seating'!H71)*USD_per_GBP)*(1-UK_VAT),-1)</f>
        <v>330</v>
      </c>
      <c r="I68" s="19"/>
    </row>
    <row r="69" spans="1:10" ht="21.75" customHeight="1">
      <c r="A69" s="14"/>
      <c r="B69" s="15"/>
      <c r="C69" s="14"/>
      <c r="D69" s="19"/>
      <c r="E69" s="129"/>
      <c r="F69" s="16"/>
      <c r="G69" s="67"/>
      <c r="H69" s="19"/>
      <c r="I69" s="19"/>
    </row>
    <row r="70" spans="1:10" ht="21.75" customHeight="1">
      <c r="A70" s="14"/>
      <c r="B70" s="15"/>
      <c r="C70" s="14"/>
      <c r="D70" s="19"/>
      <c r="E70" s="129"/>
      <c r="F70" s="16"/>
      <c r="G70" s="67"/>
      <c r="H70" s="19"/>
      <c r="I70" s="19"/>
    </row>
    <row r="71" spans="1:10" ht="21.75" customHeight="1">
      <c r="A71" s="14"/>
      <c r="B71" s="15"/>
      <c r="C71" s="14"/>
      <c r="D71" s="19"/>
      <c r="E71" s="129"/>
      <c r="F71" s="16"/>
      <c r="G71" s="67"/>
      <c r="H71" s="19"/>
      <c r="I71" s="19"/>
    </row>
    <row r="72" spans="1:10" ht="21.75" customHeight="1">
      <c r="A72" s="14"/>
      <c r="B72" s="15"/>
      <c r="C72" s="14"/>
      <c r="D72" s="19"/>
      <c r="E72" s="129"/>
      <c r="F72" s="16"/>
      <c r="G72" s="67"/>
      <c r="H72" s="19"/>
      <c r="I72" s="19"/>
    </row>
    <row r="73" spans="1:10" ht="45.75" customHeight="1">
      <c r="B73" s="88"/>
      <c r="C73" s="7"/>
      <c r="D73" s="263"/>
      <c r="E73" s="6"/>
      <c r="F73" s="6"/>
    </row>
    <row r="74" spans="1:10" ht="37.5">
      <c r="A74" s="2"/>
      <c r="B74" s="25" t="s">
        <v>298</v>
      </c>
      <c r="C74" s="4"/>
      <c r="D74" s="262"/>
      <c r="E74" s="262"/>
      <c r="F74" s="262"/>
      <c r="G74" s="71"/>
      <c r="H74" s="262"/>
      <c r="I74" s="262"/>
      <c r="J74" s="262"/>
    </row>
    <row r="75" spans="1:10" ht="26.25">
      <c r="A75" s="107"/>
      <c r="B75" s="89"/>
      <c r="C75" s="496" t="s">
        <v>361</v>
      </c>
      <c r="D75" s="496" t="s">
        <v>383</v>
      </c>
      <c r="E75" s="496" t="s">
        <v>362</v>
      </c>
      <c r="F75" s="496" t="s">
        <v>363</v>
      </c>
      <c r="G75" s="496" t="s">
        <v>371</v>
      </c>
      <c r="H75" s="34" t="s">
        <v>103</v>
      </c>
      <c r="I75" s="123" t="s">
        <v>270</v>
      </c>
      <c r="J75" s="123" t="s">
        <v>311</v>
      </c>
    </row>
    <row r="76" spans="1:10" s="108" customFormat="1" ht="32.1" customHeight="1">
      <c r="A76" s="14"/>
      <c r="B76" s="15"/>
      <c r="C76" s="504" t="s">
        <v>491</v>
      </c>
      <c r="D76" s="494" t="s">
        <v>432</v>
      </c>
      <c r="E76" s="504" t="s">
        <v>409</v>
      </c>
      <c r="F76" s="494" t="s">
        <v>424</v>
      </c>
      <c r="G76" s="494" t="s">
        <v>409</v>
      </c>
      <c r="H76" s="544">
        <f>ROUNDUP((('UK-R-Seating'!H80)*USD_per_GBP)*(1-UK_VAT),-1)</f>
        <v>2230</v>
      </c>
      <c r="I76" s="544">
        <f>ROUNDUP((('UK-R-Seating'!I80)*USD_per_GBP)*(1-UK_VAT),-1)</f>
        <v>2590</v>
      </c>
      <c r="J76" s="544">
        <f>ROUNDUP((('UK-R-Seating'!J80)*USD_per_GBP)*(1-UK_VAT),-1)</f>
        <v>3040</v>
      </c>
    </row>
    <row r="77" spans="1:10" ht="28.35" customHeight="1">
      <c r="A77" s="14"/>
      <c r="B77" s="15"/>
      <c r="C77" s="503" t="s">
        <v>490</v>
      </c>
      <c r="D77" s="497" t="s">
        <v>387</v>
      </c>
      <c r="E77" s="489" t="s">
        <v>483</v>
      </c>
      <c r="F77" s="489" t="s">
        <v>484</v>
      </c>
      <c r="G77" s="497" t="s">
        <v>485</v>
      </c>
      <c r="H77" s="437"/>
      <c r="I77" s="437"/>
      <c r="J77" s="437"/>
    </row>
    <row r="78" spans="1:10" ht="28.35" customHeight="1">
      <c r="A78" s="14"/>
      <c r="B78" s="15"/>
      <c r="C78" s="504" t="s">
        <v>492</v>
      </c>
      <c r="D78" s="495" t="s">
        <v>489</v>
      </c>
      <c r="E78" s="504" t="s">
        <v>409</v>
      </c>
      <c r="F78" s="494" t="s">
        <v>424</v>
      </c>
      <c r="G78" s="494" t="s">
        <v>493</v>
      </c>
      <c r="H78" s="405"/>
      <c r="I78" s="405"/>
      <c r="J78" s="405"/>
    </row>
    <row r="79" spans="1:10" ht="28.35" customHeight="1">
      <c r="A79" s="14"/>
      <c r="B79" s="15"/>
      <c r="C79" s="503" t="s">
        <v>490</v>
      </c>
      <c r="D79" s="503" t="s">
        <v>482</v>
      </c>
      <c r="E79" s="489" t="s">
        <v>483</v>
      </c>
      <c r="F79" s="489" t="s">
        <v>484</v>
      </c>
      <c r="G79" s="497" t="s">
        <v>385</v>
      </c>
      <c r="H79" s="405"/>
      <c r="I79" s="405"/>
      <c r="J79" s="405"/>
    </row>
    <row r="80" spans="1:10" ht="28.35" customHeight="1">
      <c r="A80" s="14"/>
      <c r="B80" s="15"/>
      <c r="C80" s="14"/>
      <c r="D80" s="22"/>
      <c r="E80" s="16"/>
      <c r="F80" s="16"/>
      <c r="G80" s="67"/>
      <c r="H80" s="405"/>
      <c r="I80" s="405"/>
    </row>
    <row r="81" spans="1:11" ht="21.75" customHeight="1">
      <c r="A81" s="14"/>
      <c r="B81" s="15"/>
      <c r="C81" s="14"/>
      <c r="D81" s="19"/>
      <c r="E81" s="356" t="s">
        <v>308</v>
      </c>
      <c r="F81" s="16"/>
      <c r="G81" s="67"/>
      <c r="H81" s="19"/>
      <c r="I81" s="19"/>
    </row>
    <row r="82" spans="1:11" ht="21.75" customHeight="1">
      <c r="A82" s="14"/>
      <c r="B82" s="15"/>
      <c r="C82" s="14"/>
      <c r="D82" s="19"/>
      <c r="E82" s="24" t="s">
        <v>386</v>
      </c>
      <c r="F82" s="16"/>
      <c r="G82" s="67"/>
      <c r="H82" s="19"/>
      <c r="I82" s="19"/>
    </row>
    <row r="83" spans="1:11" ht="21.75" customHeight="1">
      <c r="A83" s="14"/>
      <c r="B83" s="15"/>
      <c r="C83" s="14"/>
      <c r="D83" s="19"/>
      <c r="F83" s="16"/>
      <c r="G83" s="67"/>
      <c r="H83" s="19"/>
      <c r="I83" s="19"/>
    </row>
    <row r="84" spans="1:11" ht="26.25">
      <c r="A84" s="14"/>
      <c r="B84" s="15"/>
      <c r="C84" s="14"/>
      <c r="D84" s="19"/>
      <c r="E84" s="396" t="s">
        <v>359</v>
      </c>
      <c r="F84" s="16"/>
      <c r="G84" s="67"/>
      <c r="H84" s="19"/>
      <c r="I84" s="19"/>
    </row>
    <row r="85" spans="1:11" ht="21.75" customHeight="1">
      <c r="A85" s="14"/>
      <c r="B85" s="15"/>
      <c r="C85" s="14"/>
      <c r="D85" s="19"/>
      <c r="E85" s="114"/>
      <c r="F85" s="16"/>
      <c r="G85" s="67"/>
      <c r="H85" s="19"/>
      <c r="I85" s="19"/>
    </row>
    <row r="86" spans="1:11" ht="21.75" customHeight="1">
      <c r="A86" s="14"/>
      <c r="B86" s="15"/>
      <c r="C86" s="14"/>
      <c r="D86" s="19"/>
      <c r="E86" s="81" t="s">
        <v>194</v>
      </c>
      <c r="F86" s="678"/>
      <c r="G86" s="678"/>
      <c r="H86" s="677">
        <f>ROUNDUP((('UK-R-Seating'!H88)*USD_per_GBP)*(1-UK_VAT),-1)</f>
        <v>330</v>
      </c>
      <c r="I86" s="19"/>
    </row>
    <row r="87" spans="1:11" ht="21.75" customHeight="1">
      <c r="A87" s="14"/>
      <c r="B87" s="15"/>
      <c r="C87" s="14"/>
      <c r="D87" s="19"/>
      <c r="E87" s="16"/>
      <c r="F87" s="16"/>
      <c r="G87" s="67"/>
      <c r="H87" s="19"/>
      <c r="I87" s="19"/>
    </row>
    <row r="88" spans="1:11" ht="21.75" customHeight="1">
      <c r="A88" s="14"/>
      <c r="B88" s="15"/>
      <c r="C88" s="14"/>
      <c r="D88" s="19"/>
      <c r="E88" s="16"/>
      <c r="F88" s="16"/>
      <c r="G88" s="67"/>
      <c r="H88" s="19"/>
      <c r="I88" s="19"/>
    </row>
    <row r="89" spans="1:11" ht="21.75" customHeight="1">
      <c r="A89" s="14"/>
      <c r="B89" s="15"/>
      <c r="C89" s="14"/>
      <c r="D89" s="19"/>
      <c r="E89" s="16"/>
      <c r="F89" s="16"/>
      <c r="G89" s="67"/>
      <c r="H89" s="19"/>
      <c r="I89" s="19"/>
    </row>
    <row r="90" spans="1:11" ht="21.75" customHeight="1">
      <c r="A90" s="14"/>
      <c r="B90" s="15"/>
      <c r="C90" s="14"/>
      <c r="D90" s="19"/>
      <c r="E90" s="16"/>
      <c r="F90" s="16"/>
      <c r="G90" s="67"/>
      <c r="H90" s="19"/>
      <c r="I90" s="19"/>
    </row>
    <row r="91" spans="1:11" ht="37.5">
      <c r="A91" s="2"/>
      <c r="B91" s="25" t="s">
        <v>27</v>
      </c>
      <c r="C91" s="4"/>
      <c r="D91" s="262"/>
      <c r="E91" s="262"/>
      <c r="F91" s="262"/>
      <c r="G91" s="71"/>
      <c r="H91" s="262"/>
      <c r="I91" s="262"/>
      <c r="J91" s="262"/>
    </row>
    <row r="92" spans="1:11" ht="26.25">
      <c r="A92" s="125"/>
      <c r="B92" s="265"/>
      <c r="C92" s="36"/>
      <c r="D92" s="496" t="s">
        <v>361</v>
      </c>
      <c r="E92" s="496" t="s">
        <v>362</v>
      </c>
      <c r="F92" s="496" t="s">
        <v>363</v>
      </c>
      <c r="G92" s="496" t="s">
        <v>371</v>
      </c>
      <c r="H92" s="33" t="s">
        <v>103</v>
      </c>
      <c r="I92" s="123" t="s">
        <v>270</v>
      </c>
      <c r="J92" s="123" t="s">
        <v>311</v>
      </c>
    </row>
    <row r="93" spans="1:11" ht="26.25">
      <c r="A93" s="14"/>
      <c r="B93" s="15"/>
      <c r="C93" s="14"/>
      <c r="D93" s="504" t="s">
        <v>402</v>
      </c>
      <c r="E93" s="504" t="s">
        <v>409</v>
      </c>
      <c r="F93" s="494" t="s">
        <v>424</v>
      </c>
      <c r="G93" s="494" t="s">
        <v>409</v>
      </c>
      <c r="H93" s="544">
        <f>ROUNDUP((('UK-R-Seating'!H96)*USD_per_GBP)*(1-UK_VAT),-1)</f>
        <v>2000</v>
      </c>
      <c r="I93" s="544">
        <f>ROUNDUP((('UK-R-Seating'!I96)*USD_per_GBP)*(1-UK_VAT),-1)</f>
        <v>2380</v>
      </c>
      <c r="J93" s="544">
        <f>ROUNDUP((('UK-R-Seating'!J96)*USD_per_GBP)*(1-UK_VAT),-1)</f>
        <v>2870</v>
      </c>
    </row>
    <row r="94" spans="1:11" ht="36" customHeight="1">
      <c r="A94" s="14"/>
      <c r="B94" s="15"/>
      <c r="C94" s="14"/>
      <c r="D94" s="506" t="s">
        <v>490</v>
      </c>
      <c r="E94" s="507" t="s">
        <v>483</v>
      </c>
      <c r="F94" s="507" t="s">
        <v>484</v>
      </c>
      <c r="G94" s="506" t="s">
        <v>485</v>
      </c>
      <c r="H94" s="19"/>
      <c r="I94" s="19"/>
      <c r="K94" s="14"/>
    </row>
    <row r="95" spans="1:11" ht="26.25">
      <c r="A95" s="14"/>
      <c r="B95" s="15"/>
      <c r="C95" s="14"/>
      <c r="D95" s="19"/>
      <c r="E95" s="356" t="s">
        <v>308</v>
      </c>
      <c r="F95" s="16"/>
      <c r="G95" s="67"/>
      <c r="H95" s="19"/>
      <c r="I95" s="19"/>
      <c r="K95" s="14"/>
    </row>
    <row r="96" spans="1:11" ht="26.25">
      <c r="A96" s="14"/>
      <c r="B96" s="15"/>
      <c r="C96" s="14"/>
      <c r="D96" s="19"/>
      <c r="E96" s="24" t="s">
        <v>388</v>
      </c>
      <c r="F96" s="16"/>
      <c r="G96" s="67"/>
      <c r="H96" s="19"/>
      <c r="I96" s="19"/>
    </row>
    <row r="97" spans="1:10" ht="26.25">
      <c r="A97" s="14"/>
      <c r="B97" s="15"/>
      <c r="C97" s="14"/>
      <c r="D97" s="19"/>
      <c r="F97" s="16"/>
      <c r="G97" s="67"/>
      <c r="H97" s="19"/>
      <c r="I97" s="19"/>
    </row>
    <row r="98" spans="1:10" ht="26.25">
      <c r="A98" s="14"/>
      <c r="B98" s="15"/>
      <c r="C98" s="14"/>
      <c r="D98" s="19"/>
      <c r="E98" s="396" t="s">
        <v>359</v>
      </c>
      <c r="F98" s="16"/>
      <c r="G98" s="67"/>
      <c r="H98" s="19"/>
      <c r="I98" s="19"/>
    </row>
    <row r="99" spans="1:10" ht="26.25">
      <c r="A99" s="14"/>
      <c r="B99" s="15"/>
      <c r="C99" s="14"/>
      <c r="D99" s="19"/>
      <c r="E99" s="114"/>
      <c r="F99" s="16"/>
      <c r="G99" s="67"/>
      <c r="H99" s="19"/>
      <c r="I99" s="19"/>
    </row>
    <row r="100" spans="1:10" ht="26.25">
      <c r="A100" s="14"/>
      <c r="B100" s="15"/>
      <c r="C100" s="14"/>
      <c r="D100" s="19"/>
      <c r="E100" s="16"/>
      <c r="F100" s="16"/>
      <c r="G100" s="67"/>
      <c r="H100" s="19"/>
      <c r="I100" s="19"/>
    </row>
    <row r="101" spans="1:10" ht="26.25">
      <c r="A101" s="14"/>
      <c r="B101" s="15"/>
      <c r="C101" s="14"/>
      <c r="D101" s="19"/>
      <c r="E101" s="16"/>
      <c r="F101" s="16"/>
      <c r="G101" s="67"/>
      <c r="H101" s="19"/>
      <c r="I101" s="19"/>
    </row>
    <row r="102" spans="1:10" ht="18.75">
      <c r="B102" s="88"/>
      <c r="C102" s="7"/>
      <c r="D102" s="263"/>
      <c r="E102" s="6"/>
      <c r="F102" s="6"/>
    </row>
    <row r="103" spans="1:10" ht="50.1" customHeight="1">
      <c r="A103" s="2"/>
      <c r="B103" s="25" t="s">
        <v>564</v>
      </c>
      <c r="C103" s="4"/>
      <c r="D103" s="262"/>
      <c r="E103" s="262"/>
      <c r="F103" s="262"/>
      <c r="G103" s="71"/>
      <c r="H103" s="262"/>
      <c r="I103" s="262"/>
      <c r="J103" s="262"/>
    </row>
    <row r="104" spans="1:10" s="67" customFormat="1" ht="26.25">
      <c r="A104" s="125"/>
      <c r="B104" s="265"/>
      <c r="C104" s="36"/>
      <c r="D104" s="211"/>
      <c r="E104" s="496" t="s">
        <v>362</v>
      </c>
      <c r="F104" s="496" t="s">
        <v>363</v>
      </c>
      <c r="G104" s="496" t="s">
        <v>371</v>
      </c>
      <c r="H104" s="33" t="s">
        <v>112</v>
      </c>
      <c r="I104" s="123"/>
      <c r="J104" s="36"/>
    </row>
    <row r="105" spans="1:10" ht="26.25">
      <c r="A105" s="14"/>
      <c r="B105" s="15"/>
      <c r="C105" s="14"/>
      <c r="D105" s="19"/>
      <c r="E105" s="489" t="s">
        <v>415</v>
      </c>
      <c r="F105" s="489" t="s">
        <v>414</v>
      </c>
      <c r="G105" s="497" t="s">
        <v>582</v>
      </c>
      <c r="H105" s="544">
        <f>ROUNDUP((('UK-R-Seating'!H108)*USD_per_GBP)*(1-UK_VAT),-1)</f>
        <v>2920</v>
      </c>
      <c r="I105" s="157"/>
    </row>
    <row r="106" spans="1:10" ht="26.25">
      <c r="A106" s="14"/>
      <c r="B106" s="15"/>
      <c r="C106" s="14"/>
      <c r="D106" s="19"/>
      <c r="E106" s="489" t="s">
        <v>415</v>
      </c>
      <c r="F106" s="489" t="s">
        <v>414</v>
      </c>
      <c r="G106" s="497" t="s">
        <v>417</v>
      </c>
      <c r="H106" s="544">
        <f>ROUNDUP((('UK-R-Seating'!H109)*USD_per_GBP)*(1-UK_VAT),-1)</f>
        <v>3250</v>
      </c>
      <c r="I106" s="19"/>
    </row>
    <row r="107" spans="1:10" s="5" customFormat="1" ht="26.25">
      <c r="A107" s="22"/>
      <c r="B107" s="194"/>
      <c r="C107" s="22"/>
      <c r="D107" s="22"/>
      <c r="E107" s="489"/>
      <c r="F107" s="489"/>
      <c r="G107" s="502"/>
      <c r="H107" s="544"/>
      <c r="I107" s="195"/>
    </row>
    <row r="108" spans="1:10" s="5" customFormat="1" ht="26.25">
      <c r="A108" s="22"/>
      <c r="B108" s="194"/>
      <c r="C108" s="22"/>
      <c r="D108" s="22"/>
      <c r="E108" s="489"/>
      <c r="F108" s="489"/>
      <c r="G108" s="497"/>
      <c r="H108" s="544"/>
      <c r="I108" s="195"/>
    </row>
    <row r="109" spans="1:10" s="5" customFormat="1" ht="26.25">
      <c r="A109" s="22"/>
      <c r="B109" s="194"/>
      <c r="C109" s="22"/>
      <c r="D109" s="22"/>
      <c r="F109" s="24"/>
      <c r="G109" s="92"/>
      <c r="H109" s="195"/>
      <c r="I109" s="195"/>
    </row>
    <row r="110" spans="1:10" s="5" customFormat="1" ht="28.35" customHeight="1">
      <c r="A110" s="22"/>
      <c r="B110" s="194"/>
      <c r="C110" s="22"/>
      <c r="D110" s="22"/>
      <c r="E110" s="114"/>
      <c r="F110" s="24"/>
      <c r="G110" s="92"/>
      <c r="H110" s="195"/>
      <c r="I110" s="195"/>
    </row>
    <row r="111" spans="1:10" ht="26.25">
      <c r="A111" s="14"/>
      <c r="B111" s="15"/>
      <c r="C111" s="14"/>
      <c r="D111" s="19"/>
      <c r="E111" s="396" t="s">
        <v>565</v>
      </c>
      <c r="F111" s="5"/>
      <c r="G111" s="5"/>
      <c r="H111" s="5"/>
      <c r="I111" s="19"/>
    </row>
    <row r="112" spans="1:10" ht="21.75" customHeight="1">
      <c r="A112" s="14"/>
      <c r="B112" s="15"/>
      <c r="C112" s="14"/>
      <c r="D112" s="19"/>
      <c r="E112" s="24"/>
      <c r="F112" s="24"/>
      <c r="G112" s="92"/>
      <c r="H112" s="157"/>
      <c r="I112" s="19"/>
    </row>
    <row r="113" spans="1:10" ht="33" customHeight="1">
      <c r="A113" s="14"/>
      <c r="B113" s="15"/>
      <c r="C113" s="14"/>
      <c r="D113" s="19"/>
      <c r="E113" s="24" t="s">
        <v>587</v>
      </c>
      <c r="F113" s="16"/>
      <c r="G113" s="67"/>
      <c r="H113" s="19"/>
      <c r="I113" s="19"/>
    </row>
    <row r="114" spans="1:10" ht="48" customHeight="1">
      <c r="A114" s="14"/>
      <c r="B114" s="15"/>
      <c r="C114" s="14"/>
      <c r="D114" s="19"/>
      <c r="E114" s="16"/>
      <c r="F114" s="16"/>
      <c r="G114" s="67"/>
      <c r="H114" s="19"/>
      <c r="I114" s="19"/>
    </row>
    <row r="115" spans="1:10" ht="17.25" customHeight="1">
      <c r="B115" s="88"/>
      <c r="C115" s="7"/>
      <c r="D115" s="263"/>
      <c r="E115" s="6"/>
      <c r="F115" s="6"/>
    </row>
    <row r="116" spans="1:10" ht="50.1" customHeight="1">
      <c r="A116" s="2"/>
      <c r="B116" s="25" t="s">
        <v>392</v>
      </c>
      <c r="C116" s="4"/>
      <c r="D116" s="262"/>
      <c r="E116" s="262"/>
      <c r="F116" s="262"/>
      <c r="G116" s="71"/>
      <c r="H116" s="262"/>
      <c r="I116" s="262"/>
      <c r="J116" s="262"/>
    </row>
    <row r="117" spans="1:10" s="67" customFormat="1" ht="26.25">
      <c r="A117" s="125"/>
      <c r="B117" s="265"/>
      <c r="C117" s="36"/>
      <c r="D117" s="211"/>
      <c r="E117" s="496" t="s">
        <v>362</v>
      </c>
      <c r="F117" s="496" t="s">
        <v>363</v>
      </c>
      <c r="G117" s="496" t="s">
        <v>371</v>
      </c>
      <c r="H117" s="33" t="s">
        <v>112</v>
      </c>
      <c r="I117" s="123"/>
      <c r="J117" s="36"/>
    </row>
    <row r="118" spans="1:10" ht="26.25">
      <c r="A118" s="14"/>
      <c r="B118" s="15"/>
      <c r="C118" s="14"/>
      <c r="D118" s="19"/>
      <c r="E118" s="489" t="s">
        <v>415</v>
      </c>
      <c r="F118" s="489" t="s">
        <v>414</v>
      </c>
      <c r="G118" s="497" t="s">
        <v>582</v>
      </c>
      <c r="H118" s="544">
        <f>ROUNDUP((('UK-R-Seating'!H121)*USD_per_GBP)*(1-UK_VAT),-1)</f>
        <v>3590</v>
      </c>
      <c r="I118" s="157"/>
    </row>
    <row r="119" spans="1:10" ht="26.25">
      <c r="A119" s="14"/>
      <c r="B119" s="15"/>
      <c r="C119" s="14"/>
      <c r="D119" s="19"/>
      <c r="E119" s="489" t="s">
        <v>415</v>
      </c>
      <c r="F119" s="489" t="s">
        <v>414</v>
      </c>
      <c r="G119" s="497" t="s">
        <v>417</v>
      </c>
      <c r="H119" s="544">
        <f>ROUNDUP((('UK-R-Seating'!H122)*USD_per_GBP)*(1-UK_VAT),-1)</f>
        <v>4040</v>
      </c>
      <c r="I119" s="19"/>
    </row>
    <row r="120" spans="1:10" s="5" customFormat="1" ht="26.25">
      <c r="A120" s="22"/>
      <c r="B120" s="194"/>
      <c r="C120" s="22"/>
      <c r="D120" s="22"/>
      <c r="E120" s="489" t="s">
        <v>415</v>
      </c>
      <c r="F120" s="489" t="s">
        <v>414</v>
      </c>
      <c r="G120" s="502" t="s">
        <v>419</v>
      </c>
      <c r="H120" s="544">
        <f>ROUNDUP((('UK-R-Seating'!H123)*USD_per_GBP)*(1-UK_VAT),-1)</f>
        <v>4480</v>
      </c>
      <c r="I120" s="195"/>
    </row>
    <row r="121" spans="1:10" s="5" customFormat="1" ht="26.25">
      <c r="A121" s="22"/>
      <c r="B121" s="194"/>
      <c r="C121" s="22"/>
      <c r="D121" s="22"/>
      <c r="E121" s="489" t="s">
        <v>415</v>
      </c>
      <c r="F121" s="489" t="s">
        <v>414</v>
      </c>
      <c r="G121" s="497" t="s">
        <v>418</v>
      </c>
      <c r="H121" s="544">
        <f>ROUNDUP((('UK-R-Seating'!H124)*USD_per_GBP)*(1-UK_VAT),-1)</f>
        <v>5000</v>
      </c>
      <c r="I121" s="195"/>
    </row>
    <row r="122" spans="1:10" s="5" customFormat="1" ht="26.25">
      <c r="A122" s="22"/>
      <c r="B122" s="194"/>
      <c r="C122" s="22"/>
      <c r="D122" s="22"/>
      <c r="F122" s="24"/>
      <c r="G122" s="92"/>
      <c r="H122" s="195"/>
      <c r="I122" s="195"/>
    </row>
    <row r="123" spans="1:10" s="5" customFormat="1" ht="28.35" customHeight="1">
      <c r="A123" s="22"/>
      <c r="B123" s="194"/>
      <c r="C123" s="22"/>
      <c r="D123" s="22"/>
      <c r="E123" s="114"/>
      <c r="F123" s="24"/>
      <c r="G123" s="92"/>
      <c r="H123" s="195"/>
      <c r="I123" s="195"/>
    </row>
    <row r="124" spans="1:10" ht="26.25">
      <c r="A124" s="14"/>
      <c r="B124" s="15"/>
      <c r="C124" s="14"/>
      <c r="D124" s="19"/>
      <c r="E124" s="396" t="s">
        <v>479</v>
      </c>
      <c r="F124" s="5"/>
      <c r="G124" s="5"/>
      <c r="H124" s="5"/>
      <c r="I124" s="19"/>
    </row>
    <row r="125" spans="1:10" ht="21.75" customHeight="1">
      <c r="A125" s="14"/>
      <c r="B125" s="15"/>
      <c r="C125" s="14"/>
      <c r="D125" s="19"/>
      <c r="E125" s="24"/>
      <c r="F125" s="24"/>
      <c r="G125" s="92"/>
      <c r="H125" s="157"/>
      <c r="I125" s="19"/>
    </row>
    <row r="126" spans="1:10" ht="33" customHeight="1">
      <c r="A126" s="14"/>
      <c r="B126" s="15"/>
      <c r="C126" s="14"/>
      <c r="D126" s="19"/>
      <c r="E126" s="16"/>
      <c r="F126" s="16"/>
      <c r="G126" s="67"/>
      <c r="H126" s="19"/>
      <c r="I126" s="19"/>
    </row>
    <row r="127" spans="1:10" ht="48" customHeight="1">
      <c r="A127" s="14"/>
      <c r="B127" s="15"/>
      <c r="C127" s="14"/>
      <c r="D127" s="19"/>
      <c r="E127" s="16"/>
      <c r="F127" s="16"/>
      <c r="G127" s="67"/>
      <c r="H127" s="19"/>
      <c r="I127" s="19"/>
    </row>
    <row r="128" spans="1:10" ht="50.1" customHeight="1">
      <c r="A128" s="2"/>
      <c r="B128" s="25" t="s">
        <v>300</v>
      </c>
      <c r="C128" s="4"/>
      <c r="D128" s="262"/>
      <c r="E128" s="262"/>
      <c r="F128" s="262"/>
      <c r="G128" s="71"/>
      <c r="H128" s="262"/>
      <c r="I128" s="262"/>
      <c r="J128" s="262"/>
    </row>
    <row r="129" spans="1:10" s="67" customFormat="1" ht="26.25">
      <c r="A129" s="125"/>
      <c r="B129" s="265"/>
      <c r="C129" s="36"/>
      <c r="D129" s="496" t="s">
        <v>361</v>
      </c>
      <c r="E129" s="496" t="s">
        <v>362</v>
      </c>
      <c r="F129" s="496" t="s">
        <v>363</v>
      </c>
      <c r="G129" s="496" t="s">
        <v>371</v>
      </c>
      <c r="H129" s="33" t="s">
        <v>477</v>
      </c>
      <c r="I129" s="33" t="s">
        <v>478</v>
      </c>
      <c r="J129" s="36"/>
    </row>
    <row r="130" spans="1:10" ht="28.35" customHeight="1">
      <c r="A130" s="14"/>
      <c r="B130" s="15"/>
      <c r="C130" s="14"/>
      <c r="D130" s="504" t="s">
        <v>410</v>
      </c>
      <c r="E130" s="504" t="s">
        <v>411</v>
      </c>
      <c r="F130" s="498" t="s">
        <v>412</v>
      </c>
      <c r="G130" s="504" t="s">
        <v>413</v>
      </c>
      <c r="H130" s="544">
        <f>ROUNDUP((('UK-R-Seating'!H133)*USD_per_GBP)*(1-UK_VAT),-1)</f>
        <v>4880</v>
      </c>
      <c r="I130" s="544">
        <f>ROUNDUP((('UK-R-Seating'!I133)*USD_per_GBP)*(1-UK_VAT),-1)</f>
        <v>6390</v>
      </c>
    </row>
    <row r="131" spans="1:10" ht="21" customHeight="1">
      <c r="A131" s="14"/>
      <c r="B131" s="15"/>
      <c r="C131" s="14"/>
      <c r="D131" s="503" t="s">
        <v>372</v>
      </c>
      <c r="E131" s="489" t="s">
        <v>373</v>
      </c>
      <c r="F131" s="489" t="s">
        <v>374</v>
      </c>
      <c r="G131" s="497" t="s">
        <v>375</v>
      </c>
      <c r="H131" s="544"/>
      <c r="I131" s="19"/>
    </row>
    <row r="132" spans="1:10" s="5" customFormat="1" ht="28.35" customHeight="1">
      <c r="A132" s="22"/>
      <c r="B132" s="194"/>
      <c r="C132" s="22"/>
      <c r="D132" s="22"/>
      <c r="H132" s="544"/>
      <c r="I132" s="195"/>
    </row>
    <row r="133" spans="1:10" s="5" customFormat="1" ht="28.35" customHeight="1">
      <c r="A133" s="22"/>
      <c r="B133" s="194"/>
      <c r="C133" s="22"/>
      <c r="D133" s="22"/>
      <c r="E133" s="101"/>
      <c r="F133" s="24"/>
      <c r="G133" s="92"/>
      <c r="H133" s="544"/>
      <c r="I133" s="195"/>
    </row>
    <row r="134" spans="1:10" s="5" customFormat="1" ht="28.35" customHeight="1">
      <c r="A134" s="22"/>
      <c r="B134" s="194"/>
      <c r="C134" s="22"/>
      <c r="D134" s="22"/>
      <c r="E134" s="396" t="s">
        <v>359</v>
      </c>
      <c r="F134" s="24"/>
      <c r="G134" s="92"/>
      <c r="H134" s="544"/>
      <c r="I134" s="195"/>
    </row>
    <row r="135" spans="1:10" s="5" customFormat="1" ht="28.35" customHeight="1">
      <c r="A135" s="22"/>
      <c r="B135" s="194"/>
      <c r="C135" s="22"/>
      <c r="D135" s="22"/>
      <c r="E135" s="114"/>
      <c r="F135" s="24"/>
      <c r="G135" s="92"/>
      <c r="H135" s="544"/>
      <c r="I135" s="195"/>
    </row>
    <row r="136" spans="1:10" ht="21" customHeight="1">
      <c r="A136" s="14"/>
      <c r="B136" s="15"/>
      <c r="C136" s="14"/>
      <c r="D136" s="19"/>
      <c r="E136" s="81" t="s">
        <v>194</v>
      </c>
      <c r="F136" s="678"/>
      <c r="G136" s="678"/>
      <c r="H136" s="501">
        <f>ROUNDUP((('UK-R-Seating'!H139)*USD_per_GBP)*(1-UK_VAT),-1)</f>
        <v>330</v>
      </c>
      <c r="I136" s="19"/>
    </row>
    <row r="137" spans="1:10" ht="21.75" customHeight="1">
      <c r="A137" s="14"/>
      <c r="B137" s="15"/>
      <c r="C137" s="14"/>
      <c r="D137" s="19"/>
      <c r="E137" s="24"/>
      <c r="F137" s="24"/>
      <c r="G137" s="92"/>
      <c r="H137" s="157"/>
      <c r="I137" s="19"/>
    </row>
    <row r="138" spans="1:10" ht="33" customHeight="1">
      <c r="A138" s="14"/>
      <c r="B138" s="15"/>
      <c r="C138" s="14"/>
      <c r="D138" s="19"/>
      <c r="E138" s="16"/>
      <c r="F138" s="16"/>
      <c r="G138" s="67"/>
      <c r="H138" s="19"/>
      <c r="I138" s="19"/>
    </row>
    <row r="139" spans="1:10" ht="33" customHeight="1">
      <c r="A139" s="14"/>
      <c r="B139" s="15"/>
      <c r="C139" s="14"/>
      <c r="D139" s="19"/>
      <c r="E139" s="16"/>
      <c r="F139" s="16"/>
      <c r="G139" s="67"/>
      <c r="H139" s="19"/>
      <c r="I139" s="19"/>
    </row>
    <row r="140" spans="1:10" ht="33" customHeight="1">
      <c r="A140" s="14"/>
      <c r="B140" s="15"/>
      <c r="C140" s="14"/>
      <c r="D140" s="19"/>
      <c r="E140" s="16"/>
      <c r="F140" s="16"/>
      <c r="G140" s="67"/>
      <c r="H140" s="19"/>
      <c r="I140" s="19"/>
    </row>
    <row r="141" spans="1:10" ht="33" customHeight="1">
      <c r="A141" s="14"/>
      <c r="B141" s="15"/>
      <c r="C141" s="14"/>
      <c r="D141" s="19"/>
      <c r="E141" s="16"/>
      <c r="F141" s="16"/>
      <c r="G141" s="67"/>
      <c r="H141" s="19"/>
      <c r="I141" s="19"/>
    </row>
    <row r="142" spans="1:10" ht="21.75" customHeight="1">
      <c r="B142" s="88"/>
      <c r="C142" s="7"/>
      <c r="D142" s="263"/>
      <c r="E142" s="6"/>
      <c r="F142" s="6"/>
    </row>
    <row r="143" spans="1:10" ht="50.1" customHeight="1">
      <c r="A143" s="2"/>
      <c r="B143" s="25" t="s">
        <v>394</v>
      </c>
      <c r="C143" s="4"/>
      <c r="D143" s="262"/>
      <c r="E143" s="262"/>
      <c r="F143" s="262"/>
      <c r="G143" s="71"/>
      <c r="H143" s="262"/>
      <c r="I143" s="262"/>
      <c r="J143" s="262"/>
    </row>
    <row r="144" spans="1:10" s="108" customFormat="1" ht="26.25">
      <c r="A144" s="107"/>
      <c r="B144" s="89"/>
      <c r="C144" s="38"/>
      <c r="D144" s="241"/>
      <c r="E144" s="500" t="s">
        <v>362</v>
      </c>
      <c r="F144" s="499" t="s">
        <v>363</v>
      </c>
      <c r="G144" s="499" t="s">
        <v>371</v>
      </c>
      <c r="H144" s="34" t="s">
        <v>103</v>
      </c>
      <c r="I144" s="123" t="s">
        <v>270</v>
      </c>
      <c r="J144" s="123" t="s">
        <v>395</v>
      </c>
    </row>
    <row r="145" spans="1:10" ht="26.25">
      <c r="A145" s="14"/>
      <c r="B145" s="15"/>
      <c r="C145" s="14"/>
      <c r="D145" s="19"/>
      <c r="E145" s="498" t="s">
        <v>405</v>
      </c>
      <c r="F145" s="502" t="s">
        <v>406</v>
      </c>
      <c r="G145" s="502" t="s">
        <v>406</v>
      </c>
      <c r="H145" s="544">
        <f>ROUNDUP((('UK-R-Seating'!H155)*USD_per_GBP)*(1-UK_VAT),-1)</f>
        <v>1910</v>
      </c>
      <c r="I145" s="544">
        <f>ROUNDUP((('UK-R-Seating'!I155)*USD_per_GBP)*(1-UK_VAT),-1)</f>
        <v>1850</v>
      </c>
      <c r="J145" s="544">
        <f>ROUNDUP((('UK-R-Seating'!J155)*USD_per_GBP)*(1-UK_VAT),-1)</f>
        <v>1850</v>
      </c>
    </row>
    <row r="146" spans="1:10" ht="21.75" customHeight="1">
      <c r="A146" s="14"/>
      <c r="B146" s="15"/>
      <c r="C146" s="14"/>
      <c r="D146" s="19"/>
      <c r="E146" s="489" t="s">
        <v>396</v>
      </c>
      <c r="F146" s="489" t="s">
        <v>393</v>
      </c>
      <c r="G146" s="497" t="s">
        <v>393</v>
      </c>
      <c r="H146" s="19"/>
      <c r="I146" s="19"/>
    </row>
    <row r="147" spans="1:10" ht="21.75" customHeight="1">
      <c r="A147" s="14"/>
      <c r="B147" s="15"/>
      <c r="C147" s="14"/>
      <c r="D147" s="19"/>
      <c r="I147" s="19"/>
    </row>
    <row r="148" spans="1:10" ht="21.75" customHeight="1">
      <c r="A148" s="14"/>
      <c r="B148" s="15"/>
      <c r="C148" s="14"/>
      <c r="D148" s="19"/>
      <c r="E148" s="356"/>
      <c r="I148" s="19"/>
    </row>
    <row r="149" spans="1:10" ht="21.75" customHeight="1">
      <c r="A149" s="14"/>
      <c r="B149" s="15"/>
      <c r="C149" s="14"/>
      <c r="D149" s="19"/>
      <c r="E149" s="24" t="s">
        <v>398</v>
      </c>
      <c r="F149" s="16"/>
      <c r="G149" s="67"/>
      <c r="H149" s="19"/>
      <c r="I149" s="19"/>
    </row>
    <row r="150" spans="1:10" ht="21.75" customHeight="1">
      <c r="A150" s="14"/>
      <c r="B150" s="15"/>
      <c r="C150" s="14"/>
      <c r="D150" s="19"/>
      <c r="E150" s="22" t="s">
        <v>399</v>
      </c>
      <c r="F150" s="16"/>
      <c r="G150" s="67"/>
      <c r="H150" s="19"/>
      <c r="I150" s="19"/>
    </row>
    <row r="151" spans="1:10" s="207" customFormat="1" ht="21.75" customHeight="1">
      <c r="A151" s="204"/>
      <c r="B151" s="205"/>
      <c r="C151" s="204"/>
      <c r="D151" s="204"/>
      <c r="F151" s="16"/>
      <c r="G151" s="67"/>
      <c r="H151" s="19"/>
      <c r="I151" s="204"/>
    </row>
    <row r="152" spans="1:10" ht="26.25">
      <c r="A152" s="14"/>
      <c r="B152" s="15"/>
      <c r="C152" s="14"/>
      <c r="D152" s="19"/>
      <c r="E152" s="396" t="s">
        <v>359</v>
      </c>
      <c r="F152" s="182"/>
      <c r="G152" s="206"/>
      <c r="H152" s="204"/>
      <c r="I152" s="19"/>
    </row>
    <row r="153" spans="1:10" ht="21" customHeight="1">
      <c r="A153" s="14"/>
      <c r="B153" s="15"/>
      <c r="C153" s="14"/>
      <c r="D153" s="19"/>
      <c r="E153" s="16"/>
      <c r="F153" s="16"/>
      <c r="G153" s="67"/>
      <c r="H153" s="19"/>
      <c r="I153" s="19"/>
    </row>
    <row r="154" spans="1:10" ht="21.75" customHeight="1">
      <c r="A154" s="14"/>
      <c r="B154" s="15"/>
      <c r="C154" s="14"/>
      <c r="D154" s="19"/>
      <c r="E154" s="16"/>
      <c r="F154" s="16"/>
      <c r="G154" s="67"/>
      <c r="H154" s="19"/>
      <c r="I154" s="19"/>
    </row>
    <row r="155" spans="1:10" ht="21.75" customHeight="1">
      <c r="A155" s="14"/>
      <c r="B155" s="15"/>
      <c r="C155" s="14"/>
      <c r="D155" s="19"/>
      <c r="E155" s="82" t="s">
        <v>14</v>
      </c>
      <c r="F155" s="164"/>
      <c r="G155" s="79"/>
      <c r="H155" s="501">
        <f>ROUNDUP((('UK-R-Seating'!H165)*USD_per_GBP)*(1-UK_VAT),-1)</f>
        <v>550</v>
      </c>
      <c r="I155" s="19"/>
    </row>
    <row r="156" spans="1:10" ht="21.75" customHeight="1">
      <c r="A156" s="14"/>
      <c r="B156" s="15"/>
      <c r="C156" s="14"/>
      <c r="D156" s="19"/>
      <c r="E156" s="16"/>
      <c r="F156" s="16"/>
      <c r="G156" s="67"/>
      <c r="H156" s="19"/>
      <c r="I156" s="19"/>
    </row>
    <row r="157" spans="1:10" ht="30" customHeight="1">
      <c r="A157" s="14"/>
      <c r="B157" s="15"/>
      <c r="C157" s="14"/>
      <c r="D157" s="19"/>
      <c r="E157" s="16"/>
      <c r="F157" s="16"/>
      <c r="G157" s="67"/>
      <c r="H157" s="19"/>
      <c r="I157" s="19"/>
    </row>
    <row r="158" spans="1:10" ht="50.1" customHeight="1">
      <c r="A158" s="2"/>
      <c r="B158" s="25" t="s">
        <v>575</v>
      </c>
      <c r="C158" s="4"/>
      <c r="D158" s="262"/>
      <c r="E158" s="262"/>
      <c r="F158" s="262"/>
      <c r="G158" s="71"/>
      <c r="H158" s="262"/>
      <c r="I158" s="262"/>
      <c r="J158" s="262"/>
    </row>
    <row r="159" spans="1:10" s="67" customFormat="1" ht="26.25">
      <c r="A159" s="125"/>
      <c r="B159" s="265"/>
      <c r="C159" s="36"/>
      <c r="D159" s="211"/>
      <c r="E159" s="446" t="s">
        <v>362</v>
      </c>
      <c r="F159" s="447" t="s">
        <v>363</v>
      </c>
      <c r="G159" s="447" t="s">
        <v>371</v>
      </c>
      <c r="H159" s="34" t="s">
        <v>112</v>
      </c>
      <c r="I159" s="123"/>
      <c r="J159" s="123"/>
    </row>
    <row r="160" spans="1:10" ht="26.25">
      <c r="A160" s="14"/>
      <c r="B160" s="15"/>
      <c r="C160" s="14"/>
      <c r="D160" s="19"/>
      <c r="E160" s="452" t="s">
        <v>404</v>
      </c>
      <c r="F160" s="452" t="s">
        <v>406</v>
      </c>
      <c r="G160" s="452" t="s">
        <v>406</v>
      </c>
      <c r="H160" s="505">
        <f>ROUNDUP(((USD_per_GBP*('UK-R-Seating'!H171/(1+'Exchange rate'!UK_vat_rate)))+1)/10,0)*10</f>
        <v>1010</v>
      </c>
      <c r="I160" s="157"/>
    </row>
    <row r="161" spans="1:10" ht="26.25">
      <c r="A161" s="14"/>
      <c r="B161" s="15"/>
      <c r="C161" s="14"/>
      <c r="D161" s="19"/>
      <c r="E161" s="16" t="s">
        <v>368</v>
      </c>
      <c r="F161" s="16" t="s">
        <v>393</v>
      </c>
      <c r="G161" s="67" t="s">
        <v>576</v>
      </c>
      <c r="H161" s="157"/>
      <c r="I161" s="19"/>
    </row>
    <row r="162" spans="1:10" s="5" customFormat="1" ht="26.25">
      <c r="A162" s="22"/>
      <c r="B162" s="194"/>
      <c r="C162" s="22"/>
      <c r="D162" s="22"/>
      <c r="E162" s="16"/>
      <c r="F162" s="16"/>
      <c r="G162" s="67"/>
      <c r="H162" s="157"/>
      <c r="I162" s="195"/>
    </row>
    <row r="163" spans="1:10" s="5" customFormat="1" ht="26.25">
      <c r="A163" s="22"/>
      <c r="B163" s="194"/>
      <c r="C163" s="22"/>
      <c r="D163" s="22"/>
      <c r="E163" s="16"/>
      <c r="F163" s="16"/>
      <c r="G163" s="67"/>
      <c r="H163" s="157"/>
      <c r="I163" s="195"/>
    </row>
    <row r="164" spans="1:10" s="5" customFormat="1" ht="26.25">
      <c r="A164" s="22"/>
      <c r="B164" s="194"/>
      <c r="C164" s="22"/>
      <c r="D164" s="22"/>
      <c r="F164" s="24"/>
      <c r="G164" s="92"/>
      <c r="H164" s="195"/>
      <c r="I164" s="195"/>
    </row>
    <row r="165" spans="1:10" s="5" customFormat="1" ht="28.35" customHeight="1">
      <c r="A165" s="22"/>
      <c r="B165" s="194"/>
      <c r="C165" s="22"/>
      <c r="D165" s="22"/>
      <c r="E165" s="114"/>
      <c r="F165" s="24"/>
      <c r="G165" s="92"/>
      <c r="H165" s="195"/>
      <c r="I165" s="195"/>
    </row>
    <row r="166" spans="1:10" ht="27.75" customHeight="1">
      <c r="A166" s="14"/>
      <c r="B166" s="15"/>
      <c r="C166" s="14"/>
      <c r="D166" s="19"/>
      <c r="E166" s="396" t="s">
        <v>565</v>
      </c>
      <c r="F166" s="5"/>
      <c r="G166" s="5"/>
      <c r="H166" s="5"/>
      <c r="I166" s="19"/>
    </row>
    <row r="167" spans="1:10" ht="28.5" customHeight="1">
      <c r="A167" s="14"/>
      <c r="B167" s="15"/>
      <c r="C167" s="14"/>
      <c r="D167" s="19"/>
      <c r="E167" s="24"/>
      <c r="F167" s="24"/>
      <c r="G167" s="92"/>
      <c r="H167" s="157"/>
      <c r="I167" s="19"/>
    </row>
    <row r="168" spans="1:10" ht="33" customHeight="1">
      <c r="A168" s="14"/>
      <c r="B168" s="15"/>
      <c r="C168" s="14"/>
      <c r="D168" s="19"/>
      <c r="E168" s="24" t="s">
        <v>587</v>
      </c>
      <c r="F168" s="16"/>
      <c r="G168" s="67"/>
      <c r="H168" s="19"/>
      <c r="I168" s="19"/>
    </row>
    <row r="169" spans="1:10" ht="48" customHeight="1">
      <c r="A169" s="14"/>
      <c r="B169" s="15"/>
      <c r="C169" s="14"/>
      <c r="D169" s="19"/>
      <c r="E169" s="16"/>
      <c r="F169" s="16"/>
      <c r="G169" s="67"/>
      <c r="H169" s="19"/>
      <c r="I169" s="19"/>
    </row>
    <row r="170" spans="1:10" ht="17.25" customHeight="1">
      <c r="B170" s="88"/>
      <c r="C170" s="7"/>
      <c r="D170" s="263"/>
      <c r="E170" s="6"/>
      <c r="F170" s="6"/>
    </row>
    <row r="171" spans="1:10" ht="50.1" customHeight="1">
      <c r="A171" s="2"/>
      <c r="B171" s="25" t="s">
        <v>397</v>
      </c>
      <c r="C171" s="4"/>
      <c r="D171" s="262"/>
      <c r="E171" s="262"/>
      <c r="F171" s="262"/>
      <c r="G171" s="71"/>
      <c r="H171" s="262"/>
      <c r="I171" s="262"/>
      <c r="J171" s="262"/>
    </row>
    <row r="172" spans="1:10" s="108" customFormat="1" ht="26.25">
      <c r="A172" s="107"/>
      <c r="B172" s="89"/>
      <c r="C172" s="38"/>
      <c r="D172" s="241"/>
      <c r="E172" s="500" t="s">
        <v>362</v>
      </c>
      <c r="F172" s="499" t="s">
        <v>363</v>
      </c>
      <c r="G172" s="499" t="s">
        <v>371</v>
      </c>
      <c r="H172" s="34" t="s">
        <v>103</v>
      </c>
      <c r="I172" s="123" t="s">
        <v>270</v>
      </c>
      <c r="J172" s="123" t="s">
        <v>395</v>
      </c>
    </row>
    <row r="173" spans="1:10" ht="26.25">
      <c r="A173" s="14"/>
      <c r="B173" s="15"/>
      <c r="C173" s="14"/>
      <c r="D173" s="19"/>
      <c r="E173" s="498" t="s">
        <v>405</v>
      </c>
      <c r="F173" s="502" t="s">
        <v>406</v>
      </c>
      <c r="G173" s="502" t="s">
        <v>406</v>
      </c>
      <c r="H173" s="544">
        <f>ROUNDUP((('UK-R-Seating'!H185)*USD_per_GBP)*(1-UK_VAT),-1)</f>
        <v>3060</v>
      </c>
      <c r="I173" s="544">
        <f>ROUNDUP((('UK-R-Seating'!I185)*USD_per_GBP)*(1-UK_VAT),-1)</f>
        <v>3060</v>
      </c>
      <c r="J173" s="544">
        <f>ROUNDUP((('UK-R-Seating'!J185)*USD_per_GBP)*(1-UK_VAT),-1)</f>
        <v>3060</v>
      </c>
    </row>
    <row r="174" spans="1:10" ht="21.75" customHeight="1">
      <c r="A174" s="14"/>
      <c r="B174" s="15"/>
      <c r="C174" s="14"/>
      <c r="D174" s="19"/>
      <c r="E174" s="489" t="s">
        <v>396</v>
      </c>
      <c r="F174" s="489" t="s">
        <v>393</v>
      </c>
      <c r="G174" s="497" t="s">
        <v>393</v>
      </c>
      <c r="H174" s="19"/>
      <c r="I174" s="19"/>
    </row>
    <row r="175" spans="1:10" ht="21.75" customHeight="1">
      <c r="A175" s="14"/>
      <c r="B175" s="15"/>
      <c r="C175" s="14"/>
      <c r="D175" s="19"/>
      <c r="I175" s="19"/>
    </row>
    <row r="176" spans="1:10" ht="21.75" customHeight="1">
      <c r="A176" s="14"/>
      <c r="B176" s="15"/>
      <c r="C176" s="14"/>
      <c r="D176" s="19"/>
      <c r="E176" s="24" t="s">
        <v>398</v>
      </c>
      <c r="I176" s="19"/>
    </row>
    <row r="177" spans="1:10" ht="21.75" customHeight="1">
      <c r="A177" s="14"/>
      <c r="B177" s="15"/>
      <c r="C177" s="14"/>
      <c r="D177" s="19"/>
      <c r="E177" s="22" t="s">
        <v>399</v>
      </c>
      <c r="F177" s="16"/>
      <c r="G177" s="67"/>
      <c r="H177" s="19"/>
      <c r="I177" s="19"/>
    </row>
    <row r="178" spans="1:10" ht="21.75" customHeight="1">
      <c r="A178" s="14"/>
      <c r="B178" s="15"/>
      <c r="C178" s="14"/>
      <c r="D178" s="19"/>
      <c r="F178" s="16"/>
      <c r="G178" s="67"/>
      <c r="H178" s="19"/>
      <c r="I178" s="19"/>
    </row>
    <row r="179" spans="1:10" s="207" customFormat="1" ht="26.25">
      <c r="A179" s="204"/>
      <c r="B179" s="205"/>
      <c r="C179" s="204"/>
      <c r="D179" s="204"/>
      <c r="E179" s="396" t="s">
        <v>359</v>
      </c>
      <c r="F179" s="16"/>
      <c r="G179" s="67"/>
      <c r="H179" s="19"/>
      <c r="I179" s="204"/>
    </row>
    <row r="180" spans="1:10" ht="21.75" customHeight="1">
      <c r="A180" s="14"/>
      <c r="B180" s="15"/>
      <c r="C180" s="14"/>
      <c r="D180" s="19"/>
      <c r="E180" s="114"/>
      <c r="F180" s="182"/>
      <c r="G180" s="206"/>
      <c r="H180" s="204"/>
      <c r="I180" s="19"/>
    </row>
    <row r="181" spans="1:10" ht="21.75" customHeight="1">
      <c r="A181" s="14"/>
      <c r="B181" s="15"/>
      <c r="C181" s="14"/>
      <c r="D181" s="19"/>
      <c r="E181" s="16"/>
      <c r="F181" s="16"/>
      <c r="G181" s="67"/>
      <c r="H181" s="19"/>
      <c r="I181" s="19"/>
    </row>
    <row r="182" spans="1:10" ht="21.75" customHeight="1">
      <c r="A182" s="14"/>
      <c r="B182" s="15"/>
      <c r="C182" s="14"/>
      <c r="D182" s="19"/>
      <c r="E182" s="82" t="s">
        <v>14</v>
      </c>
      <c r="F182" s="164"/>
      <c r="G182" s="79"/>
      <c r="H182" s="501">
        <f>ROUNDUP((('UK-R-Seating'!H193)*USD_per_GBP)*(1-UK_VAT),-1)</f>
        <v>550</v>
      </c>
      <c r="I182" s="19"/>
    </row>
    <row r="183" spans="1:10" ht="156.75" customHeight="1">
      <c r="A183" s="14"/>
      <c r="B183" s="15"/>
      <c r="C183" s="14"/>
      <c r="D183" s="19"/>
      <c r="E183" s="16"/>
      <c r="F183" s="16"/>
      <c r="G183" s="67"/>
      <c r="H183" s="19"/>
      <c r="I183" s="19"/>
    </row>
    <row r="184" spans="1:10" ht="21.75" customHeight="1">
      <c r="A184" s="14"/>
      <c r="B184" s="15"/>
      <c r="C184" s="14"/>
      <c r="D184" s="19"/>
      <c r="E184" s="16"/>
      <c r="F184" s="16"/>
      <c r="G184" s="67"/>
      <c r="H184" s="19"/>
      <c r="I184" s="19"/>
    </row>
    <row r="185" spans="1:10" ht="36" customHeight="1">
      <c r="A185" s="2"/>
      <c r="B185" s="25" t="s">
        <v>518</v>
      </c>
      <c r="C185" s="4"/>
      <c r="D185" s="262"/>
      <c r="E185" s="262"/>
      <c r="F185" s="262"/>
      <c r="G185" s="71"/>
      <c r="H185" s="262"/>
      <c r="I185" s="262"/>
      <c r="J185" s="262"/>
    </row>
    <row r="186" spans="1:10" ht="26.25">
      <c r="A186" s="107"/>
      <c r="B186" s="89"/>
      <c r="C186" s="38"/>
      <c r="D186" s="241"/>
      <c r="E186" s="500" t="s">
        <v>362</v>
      </c>
      <c r="F186" s="499" t="s">
        <v>363</v>
      </c>
      <c r="G186" s="499" t="s">
        <v>371</v>
      </c>
      <c r="H186" s="34" t="s">
        <v>103</v>
      </c>
      <c r="I186" s="123"/>
      <c r="J186" s="123"/>
    </row>
    <row r="187" spans="1:10" s="108" customFormat="1" ht="26.25">
      <c r="A187" s="14"/>
      <c r="B187" s="15"/>
      <c r="C187" s="14"/>
      <c r="D187" s="19"/>
      <c r="E187" s="498" t="s">
        <v>405</v>
      </c>
      <c r="F187" s="502" t="s">
        <v>406</v>
      </c>
      <c r="G187" s="502" t="s">
        <v>406</v>
      </c>
      <c r="H187" s="544">
        <f>ROUNDUP((('UK-R-Seating'!H198)*USD_per_GBP)*(1-UK_VAT),-1)</f>
        <v>1910</v>
      </c>
      <c r="I187" s="157"/>
      <c r="J187" s="157"/>
    </row>
    <row r="188" spans="1:10" ht="26.25">
      <c r="A188" s="14"/>
      <c r="B188" s="15"/>
      <c r="C188" s="14"/>
      <c r="D188" s="19"/>
      <c r="E188" s="489" t="s">
        <v>396</v>
      </c>
      <c r="F188" s="489" t="s">
        <v>393</v>
      </c>
      <c r="G188" s="497" t="s">
        <v>393</v>
      </c>
      <c r="H188" s="19"/>
      <c r="I188" s="19"/>
    </row>
    <row r="189" spans="1:10" ht="21.75" customHeight="1">
      <c r="A189" s="14"/>
      <c r="B189" s="15"/>
      <c r="C189" s="14"/>
      <c r="D189" s="19"/>
      <c r="I189" s="19"/>
    </row>
    <row r="190" spans="1:10" ht="21.75" customHeight="1">
      <c r="A190" s="14"/>
      <c r="B190" s="15"/>
      <c r="C190" s="14"/>
      <c r="D190" s="19"/>
      <c r="E190" s="356"/>
      <c r="I190" s="19"/>
    </row>
    <row r="191" spans="1:10" ht="21.75" customHeight="1">
      <c r="A191" s="14"/>
      <c r="B191" s="15"/>
      <c r="C191" s="14"/>
      <c r="D191" s="19"/>
      <c r="E191" s="24" t="s">
        <v>398</v>
      </c>
      <c r="F191" s="16"/>
      <c r="G191" s="67"/>
      <c r="H191" s="19"/>
      <c r="I191" s="19"/>
    </row>
    <row r="192" spans="1:10" ht="21.75" customHeight="1">
      <c r="A192" s="14"/>
      <c r="B192" s="15"/>
      <c r="C192" s="14"/>
      <c r="D192" s="19"/>
      <c r="E192" s="22" t="s">
        <v>399</v>
      </c>
      <c r="F192" s="16"/>
      <c r="G192" s="67"/>
      <c r="H192" s="19"/>
      <c r="I192" s="19"/>
    </row>
    <row r="193" spans="1:10" ht="21.75" customHeight="1">
      <c r="A193" s="204"/>
      <c r="B193" s="205"/>
      <c r="C193" s="204"/>
      <c r="D193" s="204"/>
      <c r="E193" s="207"/>
      <c r="F193" s="16"/>
      <c r="G193" s="67"/>
      <c r="H193" s="19"/>
      <c r="I193" s="204"/>
      <c r="J193" s="207"/>
    </row>
    <row r="194" spans="1:10" s="207" customFormat="1" ht="26.25">
      <c r="A194" s="14"/>
      <c r="B194" s="15"/>
      <c r="C194" s="14"/>
      <c r="D194" s="19"/>
      <c r="E194" s="193" t="s">
        <v>22</v>
      </c>
      <c r="F194" s="67"/>
      <c r="G194" s="67"/>
      <c r="H194" s="9"/>
      <c r="I194" s="19"/>
      <c r="J194"/>
    </row>
    <row r="195" spans="1:10" ht="48" customHeight="1">
      <c r="A195" s="14"/>
      <c r="B195" s="15"/>
      <c r="C195" s="14"/>
      <c r="D195" s="19"/>
      <c r="E195" s="169"/>
      <c r="F195" s="67"/>
      <c r="G195" s="67"/>
      <c r="H195" s="9"/>
      <c r="I195" s="19"/>
    </row>
    <row r="196" spans="1:10" ht="21.75" customHeight="1">
      <c r="A196" s="14"/>
      <c r="B196" s="15"/>
      <c r="C196" s="14"/>
      <c r="D196" s="19"/>
      <c r="E196" s="81" t="s">
        <v>14</v>
      </c>
      <c r="F196" s="160"/>
      <c r="G196" s="160"/>
      <c r="H196" s="501">
        <f>ROUNDUP((('UK-R-Seating'!H207)*USD_per_GBP)*(1-UK_VAT),-1)</f>
        <v>550</v>
      </c>
      <c r="I196" s="19"/>
    </row>
    <row r="197" spans="1:10" ht="21.75" customHeight="1">
      <c r="A197" s="14"/>
      <c r="B197" s="15"/>
      <c r="C197" s="14"/>
      <c r="D197" s="19"/>
      <c r="E197" s="24"/>
      <c r="F197" s="67"/>
      <c r="G197" s="67"/>
      <c r="H197" s="143"/>
      <c r="I197" s="19"/>
    </row>
    <row r="198" spans="1:10" ht="21.75" customHeight="1">
      <c r="A198" s="14"/>
      <c r="B198" s="15"/>
      <c r="C198" s="14"/>
      <c r="D198" s="19"/>
      <c r="E198" s="24" t="s">
        <v>541</v>
      </c>
      <c r="F198" s="67"/>
      <c r="G198" s="67"/>
      <c r="H198" s="544"/>
      <c r="I198" s="19"/>
    </row>
    <row r="199" spans="1:10" ht="21.75" customHeight="1">
      <c r="A199" s="14"/>
      <c r="B199" s="15"/>
      <c r="C199" s="14"/>
      <c r="D199" s="19"/>
      <c r="E199" s="81" t="s">
        <v>543</v>
      </c>
      <c r="F199" s="83"/>
      <c r="G199" s="160"/>
      <c r="H199" s="501">
        <f>ROUNDUP((('UK-R-Seating'!H210)*USD_per_GBP)*(1-UK_VAT),-1)</f>
        <v>950</v>
      </c>
      <c r="I199" s="19"/>
    </row>
    <row r="200" spans="1:10" ht="21.75" customHeight="1">
      <c r="A200" s="14"/>
      <c r="B200" s="15"/>
      <c r="C200" s="14"/>
      <c r="D200" s="19"/>
      <c r="E200" s="24"/>
      <c r="F200" s="16"/>
      <c r="G200" s="67"/>
      <c r="H200" s="544"/>
      <c r="I200" s="19"/>
    </row>
    <row r="201" spans="1:10" ht="21.75" customHeight="1">
      <c r="A201" s="14"/>
      <c r="B201" s="15"/>
      <c r="C201" s="14"/>
      <c r="D201" s="19"/>
      <c r="E201" s="24"/>
      <c r="F201" s="16"/>
      <c r="G201" s="67"/>
      <c r="H201" s="544"/>
      <c r="I201" s="19"/>
    </row>
    <row r="202" spans="1:10" ht="21.75" customHeight="1">
      <c r="A202" s="14"/>
      <c r="B202" s="15"/>
      <c r="C202" s="14"/>
      <c r="D202" s="19"/>
      <c r="E202" s="24"/>
      <c r="F202" s="16"/>
      <c r="G202" s="67"/>
      <c r="H202" s="544"/>
      <c r="I202" s="19"/>
    </row>
    <row r="203" spans="1:10" ht="21.75" customHeight="1">
      <c r="A203" s="14"/>
      <c r="B203" s="15"/>
      <c r="C203" s="14"/>
      <c r="D203" s="19"/>
      <c r="E203" s="24"/>
      <c r="F203" s="16"/>
      <c r="G203" s="67"/>
      <c r="H203" s="544"/>
      <c r="I203" s="19"/>
    </row>
    <row r="204" spans="1:10" ht="21.75" customHeight="1">
      <c r="A204" s="14"/>
      <c r="B204" s="15"/>
      <c r="C204" s="14"/>
      <c r="D204" s="19"/>
      <c r="E204" s="24"/>
      <c r="F204" s="16"/>
      <c r="G204" s="67"/>
      <c r="H204" s="544"/>
      <c r="I204" s="19"/>
    </row>
    <row r="205" spans="1:10" ht="21.75" customHeight="1">
      <c r="A205" s="14"/>
      <c r="B205" s="15"/>
      <c r="C205" s="14"/>
      <c r="D205" s="19"/>
      <c r="E205" s="24"/>
      <c r="F205" s="16"/>
      <c r="G205" s="67"/>
      <c r="H205" s="544"/>
      <c r="I205" s="19"/>
    </row>
    <row r="206" spans="1:10" ht="21.75" customHeight="1">
      <c r="A206" s="14"/>
      <c r="B206" s="15"/>
      <c r="C206" s="14"/>
      <c r="D206" s="19"/>
      <c r="E206" s="24"/>
      <c r="F206" s="16"/>
      <c r="G206" s="67"/>
      <c r="H206" s="544"/>
      <c r="I206" s="19"/>
    </row>
    <row r="207" spans="1:10" ht="21.75" customHeight="1">
      <c r="A207" s="14"/>
      <c r="B207" s="15"/>
      <c r="C207" s="14"/>
      <c r="D207" s="19"/>
      <c r="E207" s="24"/>
      <c r="F207" s="16"/>
      <c r="G207" s="67"/>
      <c r="H207" s="544"/>
      <c r="I207" s="19"/>
    </row>
    <row r="208" spans="1:10" ht="21.75" customHeight="1">
      <c r="A208" s="14"/>
      <c r="B208" s="15"/>
      <c r="C208" s="14"/>
      <c r="D208" s="19"/>
      <c r="E208" s="24"/>
      <c r="F208" s="16"/>
      <c r="G208" s="67"/>
      <c r="H208" s="544"/>
      <c r="I208" s="19"/>
    </row>
    <row r="209" spans="1:10" ht="21.75" customHeight="1">
      <c r="A209" s="14"/>
      <c r="B209" s="15"/>
      <c r="C209" s="14"/>
      <c r="D209" s="19"/>
      <c r="E209" s="24"/>
      <c r="F209" s="16"/>
      <c r="G209" s="67"/>
      <c r="H209" s="544"/>
      <c r="I209" s="19"/>
    </row>
    <row r="210" spans="1:10" ht="21.75" customHeight="1">
      <c r="A210" s="14"/>
      <c r="B210" s="15"/>
      <c r="C210" s="14"/>
      <c r="D210" s="19"/>
      <c r="E210" s="24"/>
      <c r="F210" s="16"/>
      <c r="G210" s="67"/>
      <c r="H210" s="544"/>
      <c r="I210" s="19"/>
    </row>
    <row r="211" spans="1:10" ht="39" customHeight="1">
      <c r="A211" s="14"/>
      <c r="B211" s="15"/>
      <c r="C211" s="14"/>
      <c r="D211" s="19"/>
      <c r="E211" s="16"/>
      <c r="F211" s="16"/>
      <c r="G211" s="67"/>
      <c r="H211" s="19"/>
      <c r="I211" s="19"/>
    </row>
    <row r="212" spans="1:10" ht="37.5">
      <c r="A212" s="2"/>
      <c r="B212" s="25" t="s">
        <v>376</v>
      </c>
      <c r="C212" s="4"/>
      <c r="D212" s="262"/>
      <c r="E212" s="262"/>
      <c r="F212" s="262"/>
      <c r="G212" s="71"/>
      <c r="H212" s="262"/>
      <c r="I212" s="262"/>
      <c r="J212" s="262"/>
    </row>
    <row r="213" spans="1:10" ht="26.25">
      <c r="A213" s="107"/>
      <c r="B213" s="89"/>
      <c r="C213" s="38"/>
      <c r="D213" s="241"/>
      <c r="E213" s="500" t="s">
        <v>362</v>
      </c>
      <c r="F213" s="499" t="s">
        <v>363</v>
      </c>
      <c r="G213" s="499" t="s">
        <v>371</v>
      </c>
      <c r="H213" s="34" t="s">
        <v>103</v>
      </c>
      <c r="I213" s="123" t="s">
        <v>270</v>
      </c>
      <c r="J213" s="123" t="s">
        <v>311</v>
      </c>
    </row>
    <row r="214" spans="1:10" ht="26.25">
      <c r="A214" s="14"/>
      <c r="B214" s="15"/>
      <c r="C214" s="14"/>
      <c r="D214" s="19"/>
      <c r="E214" s="498" t="s">
        <v>421</v>
      </c>
      <c r="F214" s="489" t="s">
        <v>422</v>
      </c>
      <c r="G214" s="497" t="s">
        <v>422</v>
      </c>
      <c r="H214" s="544">
        <f>ROUNDUP((('UK-R-Seating'!H231)*USD_per_GBP)*(1-UK_VAT),-1)</f>
        <v>3140</v>
      </c>
      <c r="I214" s="544">
        <f>ROUNDUP((('UK-R-Seating'!I231)*USD_per_GBP)*(1-UK_VAT),-1)</f>
        <v>3330</v>
      </c>
      <c r="J214" s="544">
        <f>ROUNDUP((('UK-R-Seating'!J231)*USD_per_GBP)*(1-UK_VAT),-1)</f>
        <v>3860</v>
      </c>
    </row>
    <row r="215" spans="1:10" s="108" customFormat="1" ht="32.1" customHeight="1">
      <c r="A215" s="14"/>
      <c r="B215" s="15"/>
      <c r="C215" s="14"/>
      <c r="D215" s="19"/>
      <c r="E215" s="489" t="s">
        <v>377</v>
      </c>
      <c r="F215" s="489" t="s">
        <v>378</v>
      </c>
      <c r="G215" s="497" t="s">
        <v>379</v>
      </c>
      <c r="H215" s="19"/>
      <c r="I215" s="19"/>
      <c r="J215"/>
    </row>
    <row r="216" spans="1:10" s="108" customFormat="1" ht="32.1" customHeight="1">
      <c r="A216" s="14"/>
      <c r="B216" s="15"/>
      <c r="C216" s="14"/>
      <c r="D216" s="19"/>
      <c r="E216" s="98"/>
      <c r="F216"/>
      <c r="G216" s="9"/>
      <c r="H216" s="98"/>
      <c r="I216" s="19"/>
      <c r="J216"/>
    </row>
    <row r="217" spans="1:10" ht="28.35" customHeight="1">
      <c r="A217" s="14"/>
      <c r="B217" s="15"/>
      <c r="C217" s="14"/>
      <c r="D217" s="19"/>
      <c r="E217" s="356" t="s">
        <v>308</v>
      </c>
      <c r="I217" s="19"/>
    </row>
    <row r="218" spans="1:10" ht="21.75" customHeight="1">
      <c r="A218" s="14"/>
      <c r="B218" s="15"/>
      <c r="C218" s="14"/>
      <c r="D218" s="19"/>
      <c r="E218" s="24" t="s">
        <v>400</v>
      </c>
      <c r="F218" s="16"/>
      <c r="G218" s="67"/>
      <c r="H218" s="19"/>
      <c r="I218" s="19"/>
    </row>
    <row r="219" spans="1:10" ht="21.75" customHeight="1">
      <c r="A219" s="14"/>
      <c r="B219" s="15"/>
      <c r="C219" s="14"/>
      <c r="D219" s="19"/>
      <c r="F219" s="16"/>
      <c r="G219" s="67"/>
      <c r="H219" s="19"/>
      <c r="I219" s="19"/>
    </row>
    <row r="220" spans="1:10" ht="21.75" customHeight="1">
      <c r="A220" s="204"/>
      <c r="B220" s="205"/>
      <c r="C220" s="204"/>
      <c r="D220" s="204"/>
      <c r="E220" s="396" t="s">
        <v>359</v>
      </c>
      <c r="F220" s="16"/>
      <c r="G220" s="67"/>
      <c r="H220" s="19"/>
      <c r="I220" s="204"/>
      <c r="J220" s="207"/>
    </row>
    <row r="221" spans="1:10" ht="26.25">
      <c r="A221" s="14"/>
      <c r="B221" s="15"/>
      <c r="C221" s="14"/>
      <c r="D221" s="19"/>
      <c r="E221" s="114"/>
      <c r="F221" s="182"/>
      <c r="G221" s="206"/>
      <c r="H221" s="204"/>
      <c r="I221" s="19"/>
    </row>
    <row r="222" spans="1:10" ht="21.75" customHeight="1">
      <c r="A222" s="14"/>
      <c r="B222" s="15"/>
      <c r="C222" s="14"/>
      <c r="D222" s="19"/>
      <c r="E222" s="16"/>
      <c r="F222" s="16"/>
      <c r="G222" s="67"/>
      <c r="H222" s="19"/>
      <c r="I222" s="19"/>
    </row>
    <row r="223" spans="1:10" ht="21.75" customHeight="1">
      <c r="A223" s="14"/>
      <c r="B223" s="15"/>
      <c r="C223" s="14"/>
      <c r="D223" s="19"/>
      <c r="E223" s="16"/>
      <c r="F223" s="16"/>
      <c r="G223" s="67"/>
      <c r="H223" s="19"/>
      <c r="I223" s="19"/>
    </row>
    <row r="224" spans="1:10" ht="21.75" customHeight="1">
      <c r="A224" s="14"/>
      <c r="B224" s="15"/>
      <c r="C224" s="14"/>
      <c r="D224" s="19"/>
      <c r="E224" s="16"/>
      <c r="F224" s="16"/>
      <c r="G224" s="67"/>
      <c r="H224" s="19"/>
      <c r="I224" s="19"/>
    </row>
    <row r="225" spans="1:10" ht="21.75" customHeight="1">
      <c r="A225" s="14"/>
      <c r="B225" s="15"/>
      <c r="C225" s="14"/>
      <c r="D225" s="19"/>
      <c r="E225" s="16"/>
      <c r="F225" s="16"/>
      <c r="G225" s="67"/>
      <c r="H225" s="19"/>
      <c r="I225" s="19"/>
    </row>
    <row r="226" spans="1:10" ht="21.75" customHeight="1">
      <c r="A226" s="14"/>
      <c r="B226" s="15"/>
      <c r="C226" s="14"/>
      <c r="D226" s="19"/>
      <c r="E226" s="16"/>
      <c r="F226" s="16"/>
      <c r="G226" s="67"/>
      <c r="H226" s="19"/>
      <c r="I226" s="19"/>
    </row>
    <row r="227" spans="1:10" ht="21.75" customHeight="1">
      <c r="B227" s="88"/>
      <c r="C227" s="7"/>
      <c r="D227" s="263"/>
      <c r="E227" s="6"/>
      <c r="F227" s="6"/>
    </row>
    <row r="228" spans="1:10" ht="48.75">
      <c r="A228" s="2" t="s">
        <v>23</v>
      </c>
      <c r="B228" s="25" t="s">
        <v>271</v>
      </c>
      <c r="C228" s="3"/>
      <c r="D228" s="3"/>
      <c r="E228" s="3"/>
      <c r="F228" s="117"/>
      <c r="G228" s="71"/>
      <c r="H228" s="71"/>
      <c r="I228" s="262"/>
      <c r="J228" s="262"/>
    </row>
    <row r="229" spans="1:10" ht="21.75" customHeight="1">
      <c r="A229" s="32"/>
      <c r="B229" s="36"/>
      <c r="C229" s="496" t="s">
        <v>361</v>
      </c>
      <c r="D229" s="496" t="s">
        <v>383</v>
      </c>
      <c r="E229" s="496" t="s">
        <v>362</v>
      </c>
      <c r="F229" s="496" t="s">
        <v>363</v>
      </c>
      <c r="G229" s="496" t="s">
        <v>371</v>
      </c>
      <c r="H229" s="34" t="s">
        <v>103</v>
      </c>
      <c r="I229" s="123" t="s">
        <v>270</v>
      </c>
      <c r="J229" s="123" t="s">
        <v>311</v>
      </c>
    </row>
    <row r="230" spans="1:10" ht="36" customHeight="1">
      <c r="A230" s="1"/>
      <c r="B230" s="14"/>
      <c r="C230" s="482" t="s">
        <v>430</v>
      </c>
      <c r="D230" s="493" t="s">
        <v>432</v>
      </c>
      <c r="E230" s="491" t="s">
        <v>433</v>
      </c>
      <c r="F230" s="493" t="s">
        <v>487</v>
      </c>
      <c r="G230" s="494" t="s">
        <v>488</v>
      </c>
      <c r="H230" s="544">
        <f>ROUNDUP((('UK-R-Seating'!H247)*USD_per_GBP)*(1-UK_VAT),-1)</f>
        <v>2980</v>
      </c>
      <c r="I230" s="544">
        <f>ROUNDUP((('UK-R-Seating'!I247)*USD_per_GBP)*(1-UK_VAT),-1)</f>
        <v>3330</v>
      </c>
      <c r="J230" s="544">
        <f>ROUNDUP((('UK-R-Seating'!J247)*USD_per_GBP)*(1-UK_VAT),-1)</f>
        <v>3780</v>
      </c>
    </row>
    <row r="231" spans="1:10" ht="26.25">
      <c r="A231" s="1"/>
      <c r="B231" s="14"/>
      <c r="C231" s="482" t="s">
        <v>429</v>
      </c>
      <c r="D231" s="493" t="s">
        <v>384</v>
      </c>
      <c r="E231" s="491" t="s">
        <v>401</v>
      </c>
      <c r="F231" s="492" t="s">
        <v>484</v>
      </c>
      <c r="G231" s="491" t="s">
        <v>367</v>
      </c>
      <c r="H231" s="438"/>
      <c r="I231" s="438"/>
      <c r="J231" s="438"/>
    </row>
    <row r="232" spans="1:10" ht="26.25">
      <c r="A232" s="1"/>
      <c r="B232" s="14"/>
      <c r="C232" s="482" t="s">
        <v>431</v>
      </c>
      <c r="D232" s="495" t="s">
        <v>489</v>
      </c>
      <c r="E232" s="491" t="s">
        <v>433</v>
      </c>
      <c r="F232" s="493" t="s">
        <v>487</v>
      </c>
      <c r="G232" s="494" t="s">
        <v>434</v>
      </c>
      <c r="H232" s="413"/>
      <c r="I232" s="413"/>
      <c r="J232" s="413"/>
    </row>
    <row r="233" spans="1:10" ht="26.25">
      <c r="A233" s="1"/>
      <c r="B233" s="14"/>
      <c r="C233" s="482" t="s">
        <v>428</v>
      </c>
      <c r="D233" s="493" t="s">
        <v>482</v>
      </c>
      <c r="E233" s="491" t="s">
        <v>401</v>
      </c>
      <c r="F233" s="492" t="s">
        <v>484</v>
      </c>
      <c r="G233" s="491" t="s">
        <v>385</v>
      </c>
      <c r="H233" s="413"/>
      <c r="I233" s="413"/>
      <c r="J233" s="413"/>
    </row>
    <row r="234" spans="1:10" ht="26.25">
      <c r="A234" s="1"/>
      <c r="B234" s="14"/>
      <c r="C234" s="14"/>
      <c r="D234" s="14"/>
      <c r="E234" s="14"/>
      <c r="F234" s="14"/>
      <c r="G234" s="14"/>
      <c r="H234" s="14"/>
      <c r="I234" s="14"/>
    </row>
    <row r="235" spans="1:10" ht="26.25">
      <c r="A235" s="1"/>
      <c r="B235" s="14"/>
      <c r="C235" s="14"/>
      <c r="D235" s="14"/>
      <c r="E235" s="356" t="s">
        <v>308</v>
      </c>
      <c r="F235" s="14"/>
      <c r="G235" s="14"/>
      <c r="H235" s="14"/>
      <c r="I235" s="14"/>
    </row>
    <row r="236" spans="1:10" ht="26.25">
      <c r="B236" s="14"/>
      <c r="C236" s="14"/>
      <c r="D236" s="14"/>
      <c r="E236" s="24" t="s">
        <v>386</v>
      </c>
      <c r="F236" s="150"/>
      <c r="G236" s="150"/>
      <c r="H236" s="150"/>
    </row>
    <row r="237" spans="1:10" ht="26.25">
      <c r="B237" s="14"/>
      <c r="C237" s="14"/>
      <c r="D237" s="14"/>
      <c r="E237" s="24"/>
      <c r="F237" s="150"/>
      <c r="G237" s="150"/>
      <c r="H237" s="150"/>
    </row>
    <row r="238" spans="1:10" ht="26.25">
      <c r="B238" s="14"/>
      <c r="C238" s="14"/>
      <c r="D238" s="14"/>
      <c r="E238" s="396" t="s">
        <v>359</v>
      </c>
      <c r="F238" s="150"/>
      <c r="G238" s="150"/>
      <c r="H238" s="150"/>
    </row>
    <row r="239" spans="1:10" ht="26.25">
      <c r="B239" s="14"/>
      <c r="C239" s="14"/>
      <c r="D239" s="14"/>
      <c r="E239" s="114"/>
      <c r="F239" s="170"/>
      <c r="G239" s="170"/>
      <c r="H239" s="150"/>
    </row>
    <row r="240" spans="1:10" ht="26.25">
      <c r="B240" s="14"/>
      <c r="C240" s="14"/>
      <c r="D240" s="14"/>
      <c r="E240" s="8"/>
      <c r="F240" s="170"/>
      <c r="G240" s="170"/>
      <c r="H240" s="170"/>
    </row>
    <row r="241" spans="2:10" ht="26.25">
      <c r="B241" s="14"/>
      <c r="C241" s="14"/>
      <c r="D241" s="14"/>
      <c r="E241" s="8"/>
      <c r="F241" s="170"/>
      <c r="G241" s="170"/>
      <c r="H241" s="170"/>
    </row>
    <row r="242" spans="2:10" ht="26.25">
      <c r="B242" s="14"/>
      <c r="C242" s="14"/>
      <c r="D242" s="14"/>
      <c r="E242" s="8"/>
      <c r="F242" s="170"/>
      <c r="G242" s="170"/>
      <c r="H242" s="170"/>
    </row>
    <row r="243" spans="2:10" ht="26.25">
      <c r="B243" s="14"/>
      <c r="C243" s="14"/>
      <c r="D243" s="14"/>
      <c r="E243" s="8"/>
      <c r="F243" s="170"/>
      <c r="G243" s="170"/>
      <c r="H243" s="170"/>
    </row>
    <row r="244" spans="2:10" ht="26.25">
      <c r="B244" s="14"/>
      <c r="C244" s="14"/>
      <c r="D244" s="14"/>
      <c r="E244" s="8"/>
      <c r="F244" s="170"/>
      <c r="G244" s="170"/>
      <c r="H244" s="170"/>
    </row>
    <row r="245" spans="2:10">
      <c r="E245" s="98" t="s">
        <v>319</v>
      </c>
    </row>
    <row r="247" spans="2:10" ht="18.75">
      <c r="B247" s="88"/>
      <c r="C247" s="7"/>
      <c r="D247" s="263"/>
      <c r="E247" s="6"/>
      <c r="F247" s="6"/>
    </row>
    <row r="248" spans="2:10">
      <c r="B248"/>
      <c r="D248"/>
      <c r="E248"/>
      <c r="G248"/>
      <c r="H248"/>
      <c r="I248"/>
    </row>
    <row r="249" spans="2:10">
      <c r="J249" s="98"/>
    </row>
    <row r="273" customFormat="1"/>
  </sheetData>
  <mergeCells count="1">
    <mergeCell ref="A1:J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 xml:space="preserve">&amp;L&amp;"Calibri (Body),Regular"&amp;16Tom Faulkner UAE Retail Price List - 2022
&amp;R&amp;"Calibri (Body),Regular"&amp;16Seating
</oddHeader>
    <oddFooter>&amp;L&amp;"Calibri (Body),Regular"&amp;16Prices do not include delivery, installation and local taxes. &amp;R&amp;"Calibri (Body),Regular"&amp;14&amp;P</oddFooter>
  </headerFooter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86EA0-9C64-4B22-A322-B44894A61C61}">
  <sheetPr codeName="Sheet51">
    <tabColor theme="1"/>
  </sheetPr>
  <dimension ref="A1:K273"/>
  <sheetViews>
    <sheetView showGridLines="0" view="pageLayout" topLeftCell="A238" zoomScale="55" zoomScaleNormal="50" zoomScaleSheetLayoutView="50" zoomScalePageLayoutView="55" workbookViewId="0">
      <selection activeCell="H136" sqref="H136"/>
    </sheetView>
  </sheetViews>
  <sheetFormatPr defaultColWidth="11" defaultRowHeight="15.75"/>
  <cols>
    <col min="1" max="1" width="3.125" customWidth="1"/>
    <col min="2" max="2" width="18.625" style="264" customWidth="1"/>
    <col min="3" max="3" width="20.5" customWidth="1"/>
    <col min="4" max="4" width="24.625" style="98" bestFit="1" customWidth="1"/>
    <col min="5" max="5" width="26.5" style="98" customWidth="1"/>
    <col min="6" max="6" width="26.125" customWidth="1"/>
    <col min="7" max="7" width="24.125" style="9" customWidth="1"/>
    <col min="8" max="8" width="23.625" style="98" customWidth="1"/>
    <col min="9" max="9" width="23.5" style="98" customWidth="1"/>
    <col min="10" max="10" width="21" customWidth="1"/>
    <col min="11" max="11" width="11" customWidth="1"/>
  </cols>
  <sheetData>
    <row r="1" spans="1:10" ht="36">
      <c r="A1" s="696" t="s">
        <v>121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B2" s="11"/>
      <c r="C2" s="11"/>
      <c r="D2" s="11"/>
      <c r="E2" s="11"/>
      <c r="F2" s="11"/>
      <c r="G2" s="11"/>
      <c r="H2" s="11"/>
      <c r="I2" s="11"/>
    </row>
    <row r="3" spans="1:10" ht="37.5">
      <c r="A3" s="2"/>
      <c r="B3" s="25" t="s">
        <v>42</v>
      </c>
      <c r="C3" s="4"/>
      <c r="D3" s="262"/>
      <c r="E3" s="262"/>
      <c r="F3" s="262"/>
      <c r="G3" s="71"/>
      <c r="H3" s="262"/>
      <c r="I3" s="262"/>
      <c r="J3" s="262"/>
    </row>
    <row r="4" spans="1:10" s="67" customFormat="1" ht="26.25">
      <c r="A4" s="125"/>
      <c r="B4" s="265"/>
      <c r="C4" s="36"/>
      <c r="D4" s="496" t="s">
        <v>361</v>
      </c>
      <c r="E4" s="496" t="s">
        <v>362</v>
      </c>
      <c r="F4" s="496" t="s">
        <v>363</v>
      </c>
      <c r="G4" s="496" t="s">
        <v>371</v>
      </c>
      <c r="H4" s="33" t="s">
        <v>103</v>
      </c>
      <c r="I4" s="123" t="s">
        <v>270</v>
      </c>
      <c r="J4" s="123" t="s">
        <v>311</v>
      </c>
    </row>
    <row r="5" spans="1:10" ht="28.35" customHeight="1">
      <c r="A5" s="14"/>
      <c r="B5" s="15"/>
      <c r="C5" s="14"/>
      <c r="D5" s="498" t="s">
        <v>402</v>
      </c>
      <c r="E5" s="504" t="s">
        <v>403</v>
      </c>
      <c r="F5" s="498" t="s">
        <v>404</v>
      </c>
      <c r="G5" s="498" t="s">
        <v>404</v>
      </c>
      <c r="H5" s="544">
        <f>ROUNDUP((('UK-T-Seating'!H5)*USD_per_GBP),-1)</f>
        <v>1730</v>
      </c>
      <c r="I5" s="544">
        <f>ROUNDUP((('UK-T-Seating'!I5)*USD_per_GBP),-1)</f>
        <v>2310</v>
      </c>
      <c r="J5" s="544">
        <f>ROUNDUP((('UK-T-Seating'!J5)*USD_per_GBP),-1)</f>
        <v>2570</v>
      </c>
    </row>
    <row r="6" spans="1:10" s="5" customFormat="1" ht="28.35" customHeight="1">
      <c r="A6" s="22"/>
      <c r="B6" s="194"/>
      <c r="C6" s="22"/>
      <c r="D6" s="503" t="s">
        <v>369</v>
      </c>
      <c r="E6" s="489" t="s">
        <v>365</v>
      </c>
      <c r="F6" s="489" t="s">
        <v>368</v>
      </c>
      <c r="G6" s="497" t="s">
        <v>368</v>
      </c>
      <c r="H6" s="544"/>
      <c r="I6" s="195"/>
    </row>
    <row r="7" spans="1:10" s="5" customFormat="1" ht="28.35" customHeight="1">
      <c r="A7" s="22"/>
      <c r="B7" s="194"/>
      <c r="C7" s="22"/>
      <c r="D7" s="22"/>
      <c r="E7" s="356" t="s">
        <v>308</v>
      </c>
      <c r="F7" s="24"/>
      <c r="G7" s="92"/>
      <c r="H7" s="544"/>
      <c r="I7" s="195"/>
    </row>
    <row r="8" spans="1:10" s="5" customFormat="1" ht="28.35" customHeight="1">
      <c r="A8" s="22"/>
      <c r="B8" s="194"/>
      <c r="C8" s="22"/>
      <c r="D8" s="22"/>
      <c r="E8" s="101" t="s">
        <v>360</v>
      </c>
      <c r="F8" s="24"/>
      <c r="G8" s="92"/>
      <c r="H8" s="544"/>
      <c r="I8" s="195"/>
    </row>
    <row r="9" spans="1:10" s="5" customFormat="1" ht="28.35" customHeight="1">
      <c r="A9" s="22"/>
      <c r="B9" s="194"/>
      <c r="C9" s="22"/>
      <c r="D9" s="22"/>
      <c r="E9" s="101"/>
      <c r="F9" s="24"/>
      <c r="G9" s="92"/>
      <c r="H9" s="544"/>
      <c r="I9" s="195"/>
    </row>
    <row r="10" spans="1:10" s="5" customFormat="1" ht="28.35" customHeight="1">
      <c r="A10" s="22"/>
      <c r="B10" s="194"/>
      <c r="C10" s="22"/>
      <c r="D10" s="22"/>
      <c r="E10" s="396" t="s">
        <v>359</v>
      </c>
      <c r="F10" s="24"/>
      <c r="G10" s="92"/>
      <c r="H10" s="544"/>
      <c r="I10" s="195"/>
    </row>
    <row r="11" spans="1:10" s="5" customFormat="1" ht="28.35" customHeight="1">
      <c r="A11" s="22"/>
      <c r="B11" s="194"/>
      <c r="C11" s="22"/>
      <c r="D11" s="22"/>
      <c r="E11" s="114"/>
      <c r="F11" s="24"/>
      <c r="G11" s="92"/>
      <c r="H11" s="544"/>
      <c r="I11" s="195"/>
    </row>
    <row r="12" spans="1:10" s="5" customFormat="1" ht="28.35" customHeight="1">
      <c r="A12" s="22"/>
      <c r="B12" s="194"/>
      <c r="C12" s="22"/>
      <c r="D12" s="22"/>
      <c r="E12" s="81" t="s">
        <v>194</v>
      </c>
      <c r="F12" s="678"/>
      <c r="G12" s="678"/>
      <c r="H12" s="501">
        <f>ROUNDUP((('UK-T-Seating'!H12)*USD_per_GBP),-1)</f>
        <v>270</v>
      </c>
      <c r="I12" s="195"/>
    </row>
    <row r="13" spans="1:10" ht="21.75" customHeight="1">
      <c r="A13" s="14"/>
      <c r="B13" s="15"/>
      <c r="C13" s="14"/>
      <c r="D13" s="19"/>
      <c r="E13" s="24"/>
      <c r="F13" s="24"/>
      <c r="G13" s="92"/>
      <c r="H13" s="157"/>
      <c r="I13" s="19"/>
    </row>
    <row r="14" spans="1:10" ht="21.75" customHeight="1">
      <c r="A14" s="14"/>
      <c r="B14" s="15"/>
      <c r="C14" s="14"/>
      <c r="D14" s="19"/>
      <c r="E14" s="16"/>
      <c r="F14" s="16"/>
      <c r="G14" s="67"/>
      <c r="H14" s="19"/>
      <c r="I14" s="19"/>
    </row>
    <row r="15" spans="1:10" ht="21.75" customHeight="1">
      <c r="A15" s="14"/>
      <c r="B15" s="15"/>
      <c r="C15" s="14"/>
      <c r="D15" s="19"/>
      <c r="E15" s="16"/>
      <c r="F15" s="16"/>
      <c r="G15" s="67"/>
      <c r="H15" s="19"/>
      <c r="I15" s="19"/>
    </row>
    <row r="16" spans="1:10" ht="37.5">
      <c r="A16" s="2"/>
      <c r="B16" s="25" t="s">
        <v>299</v>
      </c>
      <c r="C16" s="4"/>
      <c r="D16" s="262"/>
      <c r="E16" s="262"/>
      <c r="F16" s="262"/>
      <c r="G16" s="71"/>
      <c r="H16" s="262"/>
      <c r="I16" s="262"/>
      <c r="J16" s="262"/>
    </row>
    <row r="17" spans="1:10" s="67" customFormat="1" ht="26.25">
      <c r="A17" s="125"/>
      <c r="B17" s="265"/>
      <c r="C17" s="36"/>
      <c r="D17" s="496" t="s">
        <v>361</v>
      </c>
      <c r="E17" s="496" t="s">
        <v>362</v>
      </c>
      <c r="F17" s="496" t="s">
        <v>363</v>
      </c>
      <c r="G17" s="496" t="s">
        <v>371</v>
      </c>
      <c r="H17" s="33" t="s">
        <v>103</v>
      </c>
      <c r="I17" s="123" t="s">
        <v>270</v>
      </c>
      <c r="J17" s="123" t="s">
        <v>311</v>
      </c>
    </row>
    <row r="18" spans="1:10" ht="28.35" customHeight="1">
      <c r="A18" s="14"/>
      <c r="B18" s="15"/>
      <c r="C18" s="14"/>
      <c r="D18" s="504" t="s">
        <v>407</v>
      </c>
      <c r="E18" s="504" t="s">
        <v>403</v>
      </c>
      <c r="F18" s="489" t="s">
        <v>408</v>
      </c>
      <c r="G18" s="497" t="s">
        <v>409</v>
      </c>
      <c r="H18" s="544">
        <f>ROUNDUP((('UK-T-Seating'!H18)*USD_per_GBP),-1)</f>
        <v>1560</v>
      </c>
      <c r="I18" s="544">
        <f>ROUNDUP((('UK-T-Seating'!I18)*USD_per_GBP),-1)</f>
        <v>2550</v>
      </c>
      <c r="J18" s="544">
        <f>ROUNDUP((('UK-T-Seating'!J18)*USD_per_GBP),-1)</f>
        <v>3210</v>
      </c>
    </row>
    <row r="19" spans="1:10" ht="21.75" customHeight="1">
      <c r="A19" s="14"/>
      <c r="B19" s="15"/>
      <c r="C19" s="14"/>
      <c r="D19" s="503" t="s">
        <v>364</v>
      </c>
      <c r="E19" s="489" t="s">
        <v>365</v>
      </c>
      <c r="F19" s="489" t="s">
        <v>366</v>
      </c>
      <c r="G19" s="497" t="s">
        <v>367</v>
      </c>
      <c r="H19" s="544"/>
      <c r="I19" s="19"/>
    </row>
    <row r="20" spans="1:10" s="5" customFormat="1" ht="28.35" customHeight="1">
      <c r="A20" s="22"/>
      <c r="B20" s="194"/>
      <c r="C20" s="22"/>
      <c r="D20" s="22"/>
      <c r="E20" s="356" t="s">
        <v>308</v>
      </c>
      <c r="H20" s="544"/>
      <c r="I20" s="195"/>
    </row>
    <row r="21" spans="1:10" s="5" customFormat="1" ht="28.35" customHeight="1">
      <c r="A21" s="22"/>
      <c r="B21" s="194"/>
      <c r="C21" s="22"/>
      <c r="D21" s="22"/>
      <c r="E21" s="101" t="s">
        <v>370</v>
      </c>
      <c r="F21" s="24"/>
      <c r="G21" s="92"/>
      <c r="H21" s="544"/>
      <c r="I21" s="195"/>
    </row>
    <row r="22" spans="1:10" s="5" customFormat="1" ht="28.35" customHeight="1">
      <c r="A22" s="22"/>
      <c r="B22" s="194"/>
      <c r="C22" s="22"/>
      <c r="D22" s="22"/>
      <c r="E22" s="162"/>
      <c r="F22" s="24"/>
      <c r="G22" s="92"/>
      <c r="H22" s="544"/>
      <c r="I22" s="195"/>
    </row>
    <row r="23" spans="1:10" s="5" customFormat="1" ht="28.35" customHeight="1">
      <c r="A23" s="22"/>
      <c r="B23" s="194"/>
      <c r="C23" s="22"/>
      <c r="D23" s="22"/>
      <c r="E23" s="396" t="s">
        <v>359</v>
      </c>
      <c r="F23" s="24"/>
      <c r="G23" s="92"/>
      <c r="H23" s="544"/>
      <c r="I23" s="195"/>
    </row>
    <row r="24" spans="1:10" s="5" customFormat="1" ht="28.35" customHeight="1">
      <c r="A24" s="22"/>
      <c r="B24" s="194"/>
      <c r="C24" s="22"/>
      <c r="D24" s="22"/>
      <c r="E24" s="114"/>
      <c r="F24" s="24"/>
      <c r="G24" s="92"/>
      <c r="H24" s="544"/>
      <c r="I24" s="195"/>
    </row>
    <row r="25" spans="1:10" ht="21.75" customHeight="1">
      <c r="A25" s="14"/>
      <c r="B25" s="15"/>
      <c r="C25" s="14"/>
      <c r="D25" s="19"/>
      <c r="E25" s="81" t="s">
        <v>194</v>
      </c>
      <c r="F25" s="678"/>
      <c r="G25" s="678"/>
      <c r="H25" s="501">
        <f>ROUNDUP((('UK-T-Seating'!H25)*USD_per_GBP),-1)</f>
        <v>270</v>
      </c>
      <c r="I25" s="19"/>
    </row>
    <row r="26" spans="1:10" s="5" customFormat="1" ht="28.35" customHeight="1">
      <c r="A26" s="22"/>
      <c r="B26" s="194"/>
      <c r="C26" s="22"/>
      <c r="D26" s="22"/>
      <c r="E26" s="22"/>
      <c r="F26" s="22"/>
      <c r="G26" s="22"/>
      <c r="H26" s="157"/>
      <c r="I26" s="195"/>
    </row>
    <row r="27" spans="1:10" ht="21.75" customHeight="1">
      <c r="A27" s="14"/>
      <c r="B27" s="15"/>
      <c r="C27" s="14"/>
      <c r="D27" s="19"/>
      <c r="E27" s="16"/>
      <c r="F27" s="16"/>
      <c r="G27" s="67"/>
      <c r="H27" s="19"/>
      <c r="I27" s="19"/>
    </row>
    <row r="28" spans="1:10" ht="31.5" customHeight="1">
      <c r="B28" s="88"/>
      <c r="C28" s="7"/>
      <c r="D28" s="263"/>
      <c r="E28" s="6"/>
      <c r="F28" s="6"/>
    </row>
    <row r="29" spans="1:10" ht="37.5">
      <c r="A29" s="2"/>
      <c r="B29" s="25" t="s">
        <v>571</v>
      </c>
      <c r="C29" s="4"/>
      <c r="D29" s="262"/>
      <c r="E29" s="262"/>
      <c r="F29" s="262"/>
      <c r="G29" s="71"/>
      <c r="H29" s="262"/>
      <c r="I29" s="262"/>
      <c r="J29" s="262"/>
    </row>
    <row r="30" spans="1:10" s="67" customFormat="1" ht="26.25">
      <c r="A30" s="125"/>
      <c r="B30" s="265"/>
      <c r="C30" s="36"/>
      <c r="D30" s="496" t="s">
        <v>361</v>
      </c>
      <c r="E30" s="496" t="s">
        <v>362</v>
      </c>
      <c r="F30" s="496" t="s">
        <v>363</v>
      </c>
      <c r="G30" s="496" t="s">
        <v>371</v>
      </c>
      <c r="H30" s="33" t="s">
        <v>103</v>
      </c>
      <c r="I30" s="123" t="s">
        <v>270</v>
      </c>
      <c r="J30" s="123" t="s">
        <v>311</v>
      </c>
    </row>
    <row r="31" spans="1:10" ht="28.35" customHeight="1">
      <c r="A31" s="14"/>
      <c r="B31" s="15"/>
      <c r="C31" s="14"/>
      <c r="D31" s="452" t="s">
        <v>574</v>
      </c>
      <c r="E31" s="441" t="s">
        <v>403</v>
      </c>
      <c r="F31" s="443" t="s">
        <v>573</v>
      </c>
      <c r="G31" s="444" t="s">
        <v>408</v>
      </c>
      <c r="H31" s="555">
        <f>ROUNDUP((('UK-T-Seating'!H30)*USD_per_GBP),-1)</f>
        <v>870</v>
      </c>
      <c r="I31" s="556">
        <f>ROUNDUP((('UK-T-Seating'!I30)*USD_per_GBP),-1)</f>
        <v>1010</v>
      </c>
      <c r="J31" s="556">
        <f>ROUNDUP((('UK-T-Seating'!J64)*USD_per_GBP),-1)</f>
        <v>1110</v>
      </c>
    </row>
    <row r="32" spans="1:10" ht="21.75" customHeight="1">
      <c r="A32" s="14"/>
      <c r="B32" s="15"/>
      <c r="C32" s="14"/>
      <c r="D32" s="442" t="s">
        <v>568</v>
      </c>
      <c r="E32" s="443" t="s">
        <v>365</v>
      </c>
      <c r="F32" s="443" t="s">
        <v>569</v>
      </c>
      <c r="G32" s="444" t="s">
        <v>570</v>
      </c>
      <c r="H32" s="19"/>
      <c r="I32" s="19"/>
    </row>
    <row r="33" spans="1:10" s="5" customFormat="1" ht="28.35" customHeight="1">
      <c r="A33" s="22"/>
      <c r="B33" s="194"/>
      <c r="C33" s="22"/>
      <c r="D33" s="22"/>
      <c r="E33" s="356" t="s">
        <v>308</v>
      </c>
      <c r="I33" s="195"/>
    </row>
    <row r="34" spans="1:10" s="5" customFormat="1" ht="28.35" customHeight="1">
      <c r="A34" s="22"/>
      <c r="B34" s="194"/>
      <c r="C34" s="22"/>
      <c r="D34" s="22"/>
      <c r="E34" s="24" t="s">
        <v>382</v>
      </c>
      <c r="F34" s="24"/>
      <c r="G34" s="92"/>
      <c r="H34" s="195"/>
      <c r="I34" s="195"/>
    </row>
    <row r="35" spans="1:10" s="5" customFormat="1" ht="28.35" customHeight="1">
      <c r="A35" s="22"/>
      <c r="B35" s="194"/>
      <c r="C35" s="22"/>
      <c r="D35" s="22"/>
      <c r="E35" s="162"/>
      <c r="F35" s="24"/>
      <c r="G35" s="92"/>
      <c r="H35" s="195"/>
      <c r="I35" s="195"/>
    </row>
    <row r="36" spans="1:10" s="5" customFormat="1" ht="28.35" customHeight="1">
      <c r="A36" s="22"/>
      <c r="B36" s="194"/>
      <c r="C36" s="22"/>
      <c r="D36" s="22"/>
      <c r="E36" s="396" t="s">
        <v>567</v>
      </c>
      <c r="F36" s="24"/>
      <c r="G36" s="92"/>
      <c r="H36" s="195"/>
      <c r="I36" s="195"/>
    </row>
    <row r="37" spans="1:10" s="5" customFormat="1" ht="28.35" customHeight="1">
      <c r="A37" s="22"/>
      <c r="B37" s="194"/>
      <c r="C37" s="22"/>
      <c r="D37" s="22"/>
      <c r="E37" s="114"/>
      <c r="F37" s="24"/>
      <c r="G37" s="92"/>
      <c r="H37" s="195"/>
      <c r="I37" s="195"/>
    </row>
    <row r="38" spans="1:10" ht="21.75" customHeight="1">
      <c r="A38" s="14"/>
      <c r="B38" s="15"/>
      <c r="C38" s="14"/>
      <c r="D38" s="19"/>
      <c r="E38" s="81" t="s">
        <v>194</v>
      </c>
      <c r="F38" s="83"/>
      <c r="G38" s="160"/>
      <c r="H38" s="603">
        <f>ROUNDUP((('UK-T-Seating'!H40)*USD_per_GBP),-1)</f>
        <v>270</v>
      </c>
      <c r="I38" s="19"/>
    </row>
    <row r="39" spans="1:10" s="5" customFormat="1" ht="28.35" customHeight="1">
      <c r="A39" s="22"/>
      <c r="B39" s="194"/>
      <c r="C39" s="22"/>
      <c r="D39" s="22"/>
      <c r="E39" s="22"/>
      <c r="F39" s="22"/>
      <c r="G39" s="22"/>
      <c r="H39" s="157"/>
      <c r="I39" s="195"/>
    </row>
    <row r="40" spans="1:10" ht="21.75" customHeight="1">
      <c r="A40" s="14"/>
      <c r="B40" s="15"/>
      <c r="C40" s="14"/>
      <c r="D40" s="19"/>
      <c r="E40" s="16"/>
      <c r="F40" s="16"/>
      <c r="G40" s="67"/>
      <c r="H40" s="19"/>
      <c r="I40" s="19"/>
    </row>
    <row r="41" spans="1:10" ht="31.5" customHeight="1">
      <c r="B41" s="88"/>
      <c r="C41" s="7"/>
      <c r="D41" s="263"/>
      <c r="E41" s="6"/>
      <c r="F41" s="6"/>
    </row>
    <row r="42" spans="1:10" ht="37.5">
      <c r="A42" s="2"/>
      <c r="B42" s="25" t="s">
        <v>389</v>
      </c>
      <c r="C42" s="4"/>
      <c r="D42" s="262"/>
      <c r="E42" s="262"/>
      <c r="F42" s="262"/>
      <c r="G42" s="71"/>
      <c r="H42" s="262"/>
      <c r="I42" s="262"/>
      <c r="J42" s="262"/>
    </row>
    <row r="43" spans="1:10" s="108" customFormat="1" ht="26.25">
      <c r="A43" s="107"/>
      <c r="B43" s="89"/>
      <c r="C43" s="38"/>
      <c r="D43" s="508" t="s">
        <v>361</v>
      </c>
      <c r="E43" s="500" t="s">
        <v>362</v>
      </c>
      <c r="F43" s="499" t="s">
        <v>363</v>
      </c>
      <c r="G43" s="499" t="s">
        <v>371</v>
      </c>
      <c r="H43" s="34" t="s">
        <v>103</v>
      </c>
      <c r="I43" s="123" t="s">
        <v>270</v>
      </c>
      <c r="J43" s="123"/>
    </row>
    <row r="44" spans="1:10" ht="26.25">
      <c r="A44" s="14"/>
      <c r="B44" s="15"/>
      <c r="C44" s="14"/>
      <c r="D44" s="498" t="s">
        <v>420</v>
      </c>
      <c r="E44" s="504" t="s">
        <v>403</v>
      </c>
      <c r="F44" s="489" t="s">
        <v>408</v>
      </c>
      <c r="G44" s="489" t="s">
        <v>408</v>
      </c>
      <c r="H44" s="544">
        <f>ROUNDUP((('UK-T-Seating'!H48)*USD_per_GBP),-1)</f>
        <v>4190</v>
      </c>
      <c r="I44" s="544">
        <f>ROUNDUP((('UK-T-Seating'!I48)*USD_per_GBP),-1)</f>
        <v>4330</v>
      </c>
      <c r="J44" s="157"/>
    </row>
    <row r="45" spans="1:10" ht="21.75" customHeight="1">
      <c r="A45" s="14"/>
      <c r="B45" s="15"/>
      <c r="C45" s="14"/>
      <c r="D45" s="503" t="s">
        <v>390</v>
      </c>
      <c r="E45" s="489" t="s">
        <v>365</v>
      </c>
      <c r="F45" s="489" t="s">
        <v>366</v>
      </c>
      <c r="G45" s="497" t="s">
        <v>366</v>
      </c>
      <c r="H45" s="544"/>
      <c r="I45" s="19"/>
    </row>
    <row r="46" spans="1:10" ht="21.75" customHeight="1">
      <c r="A46" s="14"/>
      <c r="B46" s="15"/>
      <c r="C46" s="14"/>
      <c r="D46" s="19"/>
      <c r="H46" s="544"/>
      <c r="I46" s="19"/>
    </row>
    <row r="47" spans="1:10" ht="21.75" customHeight="1">
      <c r="A47" s="14"/>
      <c r="B47" s="15"/>
      <c r="C47" s="14"/>
      <c r="D47" s="19"/>
      <c r="E47" s="356" t="s">
        <v>308</v>
      </c>
      <c r="H47" s="544"/>
      <c r="I47" s="19"/>
    </row>
    <row r="48" spans="1:10" ht="21.75" customHeight="1">
      <c r="A48" s="14"/>
      <c r="B48" s="15"/>
      <c r="C48" s="14"/>
      <c r="D48" s="19"/>
      <c r="E48" s="24" t="s">
        <v>391</v>
      </c>
      <c r="F48" s="16"/>
      <c r="G48" s="67"/>
      <c r="H48" s="544"/>
      <c r="I48" s="19"/>
    </row>
    <row r="49" spans="1:10" ht="21.75" customHeight="1">
      <c r="A49" s="14"/>
      <c r="B49" s="15"/>
      <c r="C49" s="14"/>
      <c r="D49" s="19"/>
      <c r="F49" s="16"/>
      <c r="G49" s="67"/>
      <c r="H49" s="544"/>
      <c r="I49" s="19"/>
    </row>
    <row r="50" spans="1:10" s="207" customFormat="1" ht="26.25">
      <c r="A50" s="204"/>
      <c r="B50" s="205"/>
      <c r="C50" s="204"/>
      <c r="D50" s="204"/>
      <c r="E50" s="396" t="s">
        <v>359</v>
      </c>
      <c r="F50" s="16"/>
      <c r="G50" s="67"/>
      <c r="H50" s="544"/>
      <c r="I50" s="204"/>
    </row>
    <row r="51" spans="1:10" ht="21.75" customHeight="1">
      <c r="A51" s="14"/>
      <c r="B51" s="15"/>
      <c r="C51" s="14"/>
      <c r="D51" s="19"/>
      <c r="E51" s="114"/>
      <c r="F51" s="182"/>
      <c r="G51" s="206"/>
      <c r="H51" s="544"/>
      <c r="I51" s="19"/>
    </row>
    <row r="52" spans="1:10" ht="21.75" customHeight="1">
      <c r="A52" s="14"/>
      <c r="B52" s="15"/>
      <c r="C52" s="14"/>
      <c r="D52" s="19"/>
      <c r="E52" s="81" t="s">
        <v>194</v>
      </c>
      <c r="F52" s="678"/>
      <c r="G52" s="678"/>
      <c r="H52" s="501">
        <f>ROUNDUP((('UK-T-Seating'!H56)*USD_per_GBP),-1)</f>
        <v>270</v>
      </c>
      <c r="I52" s="19"/>
    </row>
    <row r="53" spans="1:10" ht="21.75" customHeight="1">
      <c r="A53" s="14"/>
      <c r="B53" s="15"/>
      <c r="C53" s="14"/>
      <c r="D53" s="19"/>
      <c r="E53" s="16"/>
      <c r="F53" s="16"/>
      <c r="G53" s="67"/>
      <c r="H53" s="19"/>
      <c r="I53" s="19"/>
    </row>
    <row r="54" spans="1:10" ht="21.75" customHeight="1">
      <c r="A54" s="14"/>
      <c r="B54" s="15"/>
      <c r="C54" s="14"/>
      <c r="D54" s="19"/>
      <c r="E54" s="16"/>
      <c r="F54" s="16"/>
      <c r="G54" s="67"/>
      <c r="H54" s="19"/>
      <c r="I54" s="19"/>
    </row>
    <row r="55" spans="1:10" ht="21.75" customHeight="1">
      <c r="A55" s="14"/>
      <c r="B55" s="15"/>
      <c r="C55" s="14"/>
      <c r="D55" s="19"/>
      <c r="E55" s="16"/>
      <c r="F55" s="16"/>
      <c r="G55" s="67"/>
      <c r="H55" s="19"/>
      <c r="I55" s="19"/>
    </row>
    <row r="56" spans="1:10" ht="21" customHeight="1">
      <c r="A56" s="14"/>
      <c r="B56" s="15"/>
      <c r="C56" s="14"/>
      <c r="D56" s="19"/>
      <c r="E56" s="16"/>
      <c r="F56" s="16"/>
      <c r="G56" s="67"/>
      <c r="H56" s="19"/>
      <c r="I56" s="19"/>
    </row>
    <row r="57" spans="1:10" ht="21.75" customHeight="1">
      <c r="B57" s="88"/>
      <c r="C57" s="7"/>
      <c r="D57" s="263"/>
      <c r="E57" s="6"/>
      <c r="F57" s="6"/>
    </row>
    <row r="58" spans="1:10" ht="37.5">
      <c r="A58" s="2"/>
      <c r="B58" s="25" t="s">
        <v>48</v>
      </c>
      <c r="C58" s="4"/>
      <c r="D58" s="262"/>
      <c r="E58" s="262"/>
      <c r="F58" s="262"/>
      <c r="G58" s="71"/>
      <c r="H58" s="262"/>
      <c r="I58" s="262"/>
      <c r="J58" s="262"/>
    </row>
    <row r="59" spans="1:10" s="108" customFormat="1" ht="26.25">
      <c r="A59" s="107"/>
      <c r="B59" s="89"/>
      <c r="C59" s="38"/>
      <c r="D59" s="496" t="s">
        <v>361</v>
      </c>
      <c r="E59" s="496" t="s">
        <v>362</v>
      </c>
      <c r="F59" s="496" t="s">
        <v>363</v>
      </c>
      <c r="G59" s="496" t="s">
        <v>371</v>
      </c>
      <c r="H59" s="33" t="s">
        <v>103</v>
      </c>
      <c r="I59" s="266" t="s">
        <v>270</v>
      </c>
      <c r="J59" s="123" t="s">
        <v>311</v>
      </c>
    </row>
    <row r="60" spans="1:10" ht="28.35" customHeight="1">
      <c r="A60" s="14"/>
      <c r="B60" s="15"/>
      <c r="C60" s="14"/>
      <c r="D60" s="498" t="s">
        <v>423</v>
      </c>
      <c r="E60" s="504" t="s">
        <v>403</v>
      </c>
      <c r="F60" s="489" t="s">
        <v>424</v>
      </c>
      <c r="G60" s="504" t="s">
        <v>411</v>
      </c>
      <c r="H60" s="544">
        <f>ROUNDUP((('UK-T-Seating'!H64)*USD_per_GBP),-1)</f>
        <v>790</v>
      </c>
      <c r="I60" s="544">
        <f>ROUNDUP((('UK-T-Seating'!I64)*USD_per_GBP),-1)</f>
        <v>930</v>
      </c>
      <c r="J60" s="544">
        <f>ROUNDUP((('UK-T-Seating'!J64)*USD_per_GBP),-1)</f>
        <v>1110</v>
      </c>
    </row>
    <row r="61" spans="1:10" ht="33" customHeight="1">
      <c r="A61" s="14"/>
      <c r="B61" s="15"/>
      <c r="C61" s="14"/>
      <c r="D61" s="506" t="s">
        <v>380</v>
      </c>
      <c r="E61" s="507" t="s">
        <v>365</v>
      </c>
      <c r="F61" s="507" t="s">
        <v>381</v>
      </c>
      <c r="G61" s="506" t="s">
        <v>373</v>
      </c>
      <c r="H61" s="19"/>
      <c r="I61" s="19"/>
    </row>
    <row r="62" spans="1:10" ht="21.75" customHeight="1">
      <c r="A62" s="14"/>
      <c r="B62" s="15"/>
      <c r="C62" s="14"/>
      <c r="D62" s="19"/>
      <c r="E62" s="356" t="s">
        <v>308</v>
      </c>
      <c r="I62" s="19"/>
    </row>
    <row r="63" spans="1:10" ht="21.75" customHeight="1">
      <c r="A63" s="14"/>
      <c r="B63" s="15"/>
      <c r="C63" s="14"/>
      <c r="D63" s="19"/>
      <c r="E63" s="24" t="s">
        <v>382</v>
      </c>
      <c r="F63" s="16"/>
      <c r="G63" s="67"/>
      <c r="H63" s="19"/>
      <c r="I63" s="19"/>
    </row>
    <row r="64" spans="1:10" ht="21.75" customHeight="1">
      <c r="A64" s="14"/>
      <c r="B64" s="15"/>
      <c r="C64" s="14"/>
      <c r="D64" s="19"/>
      <c r="I64" s="19"/>
    </row>
    <row r="65" spans="1:10" ht="26.25">
      <c r="A65" s="14"/>
      <c r="B65" s="15"/>
      <c r="C65" s="14"/>
      <c r="D65" s="19"/>
      <c r="E65" s="396" t="s">
        <v>359</v>
      </c>
      <c r="F65" s="16"/>
      <c r="G65" s="67"/>
      <c r="H65" s="19"/>
    </row>
    <row r="66" spans="1:10" ht="21.75" customHeight="1">
      <c r="A66" s="14"/>
      <c r="B66" s="15"/>
      <c r="C66" s="14"/>
      <c r="D66" s="19"/>
      <c r="E66" s="114"/>
      <c r="F66" s="16"/>
      <c r="G66" s="67"/>
      <c r="H66" s="19"/>
      <c r="I66" s="135"/>
    </row>
    <row r="67" spans="1:10" ht="21.75" customHeight="1">
      <c r="A67" s="14"/>
      <c r="B67" s="15"/>
      <c r="C67" s="14"/>
      <c r="D67" s="19"/>
      <c r="I67" s="19"/>
    </row>
    <row r="68" spans="1:10" ht="21.75" customHeight="1">
      <c r="A68" s="14"/>
      <c r="B68" s="15"/>
      <c r="C68" s="14"/>
      <c r="D68" s="19"/>
      <c r="E68" s="81" t="s">
        <v>194</v>
      </c>
      <c r="F68" s="83"/>
      <c r="G68" s="160"/>
      <c r="H68" s="501">
        <f>ROUNDUP((('UK-T-Seating'!H72)*USD_per_GBP),-1)</f>
        <v>270</v>
      </c>
      <c r="I68" s="19"/>
    </row>
    <row r="69" spans="1:10" ht="21.75" customHeight="1">
      <c r="A69" s="14"/>
      <c r="B69" s="15"/>
      <c r="C69" s="14"/>
      <c r="D69" s="19"/>
      <c r="E69" s="129"/>
      <c r="F69" s="16"/>
      <c r="G69" s="67"/>
      <c r="H69" s="19"/>
      <c r="I69" s="19"/>
    </row>
    <row r="70" spans="1:10" ht="21.75" customHeight="1">
      <c r="A70" s="14"/>
      <c r="B70" s="15"/>
      <c r="C70" s="14"/>
      <c r="D70" s="19"/>
      <c r="E70" s="129"/>
      <c r="F70" s="16"/>
      <c r="G70" s="67"/>
      <c r="H70" s="19"/>
      <c r="I70" s="19"/>
    </row>
    <row r="71" spans="1:10" ht="21.75" customHeight="1">
      <c r="A71" s="14"/>
      <c r="B71" s="15"/>
      <c r="C71" s="14"/>
      <c r="D71" s="19"/>
      <c r="E71" s="129"/>
      <c r="F71" s="16"/>
      <c r="G71" s="67"/>
      <c r="H71" s="19"/>
      <c r="I71" s="19"/>
    </row>
    <row r="72" spans="1:10" ht="21.75" customHeight="1">
      <c r="A72" s="14"/>
      <c r="B72" s="15"/>
      <c r="C72" s="14"/>
      <c r="D72" s="19"/>
      <c r="E72" s="129"/>
      <c r="F72" s="16"/>
      <c r="G72" s="67"/>
      <c r="H72" s="19"/>
      <c r="I72" s="19"/>
    </row>
    <row r="73" spans="1:10" ht="45.75" customHeight="1">
      <c r="B73" s="88"/>
      <c r="C73" s="7"/>
      <c r="D73" s="263"/>
      <c r="E73" s="6"/>
      <c r="F73" s="6"/>
    </row>
    <row r="74" spans="1:10" ht="37.5">
      <c r="A74" s="2"/>
      <c r="B74" s="25" t="s">
        <v>298</v>
      </c>
      <c r="C74" s="4"/>
      <c r="D74" s="262"/>
      <c r="E74" s="262"/>
      <c r="F74" s="262"/>
      <c r="G74" s="71"/>
      <c r="H74" s="262"/>
      <c r="I74" s="262"/>
      <c r="J74" s="262"/>
    </row>
    <row r="75" spans="1:10" ht="26.25">
      <c r="A75" s="107"/>
      <c r="B75" s="89"/>
      <c r="C75" s="496" t="s">
        <v>361</v>
      </c>
      <c r="D75" s="496" t="s">
        <v>383</v>
      </c>
      <c r="E75" s="496" t="s">
        <v>362</v>
      </c>
      <c r="F75" s="496" t="s">
        <v>363</v>
      </c>
      <c r="G75" s="496" t="s">
        <v>371</v>
      </c>
      <c r="H75" s="34" t="s">
        <v>103</v>
      </c>
      <c r="I75" s="123" t="s">
        <v>270</v>
      </c>
      <c r="J75" s="123" t="s">
        <v>311</v>
      </c>
    </row>
    <row r="76" spans="1:10" s="108" customFormat="1" ht="32.1" customHeight="1">
      <c r="A76" s="14"/>
      <c r="B76" s="15"/>
      <c r="C76" s="504" t="s">
        <v>491</v>
      </c>
      <c r="D76" s="494" t="s">
        <v>432</v>
      </c>
      <c r="E76" s="504" t="s">
        <v>409</v>
      </c>
      <c r="F76" s="494" t="s">
        <v>424</v>
      </c>
      <c r="G76" s="494" t="s">
        <v>409</v>
      </c>
      <c r="H76" s="544">
        <f>ROUNDUP((('UK-T-Seating'!H79)*USD_per_GBP),-1)</f>
        <v>1770</v>
      </c>
      <c r="I76" s="544">
        <f>ROUNDUP((('UK-T-Seating'!I79)*USD_per_GBP),-1)</f>
        <v>2050</v>
      </c>
      <c r="J76" s="544">
        <f>ROUNDUP((('UK-T-Seating'!J79)*USD_per_GBP),-1)</f>
        <v>2400</v>
      </c>
    </row>
    <row r="77" spans="1:10" ht="28.35" customHeight="1">
      <c r="A77" s="14"/>
      <c r="B77" s="15"/>
      <c r="C77" s="503" t="s">
        <v>490</v>
      </c>
      <c r="D77" s="497" t="s">
        <v>387</v>
      </c>
      <c r="E77" s="489" t="s">
        <v>483</v>
      </c>
      <c r="F77" s="489" t="s">
        <v>484</v>
      </c>
      <c r="G77" s="497" t="s">
        <v>485</v>
      </c>
      <c r="H77" s="437"/>
      <c r="I77" s="437"/>
      <c r="J77" s="437"/>
    </row>
    <row r="78" spans="1:10" ht="28.35" customHeight="1">
      <c r="A78" s="14"/>
      <c r="B78" s="15"/>
      <c r="C78" s="504" t="s">
        <v>492</v>
      </c>
      <c r="D78" s="495" t="s">
        <v>489</v>
      </c>
      <c r="E78" s="504" t="s">
        <v>409</v>
      </c>
      <c r="F78" s="494" t="s">
        <v>424</v>
      </c>
      <c r="G78" s="494" t="s">
        <v>493</v>
      </c>
      <c r="H78" s="405"/>
      <c r="I78" s="405"/>
      <c r="J78" s="405"/>
    </row>
    <row r="79" spans="1:10" ht="28.35" customHeight="1">
      <c r="A79" s="14"/>
      <c r="B79" s="15"/>
      <c r="C79" s="503" t="s">
        <v>490</v>
      </c>
      <c r="D79" s="503" t="s">
        <v>482</v>
      </c>
      <c r="E79" s="489" t="s">
        <v>483</v>
      </c>
      <c r="F79" s="489" t="s">
        <v>484</v>
      </c>
      <c r="G79" s="497" t="s">
        <v>385</v>
      </c>
      <c r="H79" s="405"/>
      <c r="I79" s="405"/>
      <c r="J79" s="405"/>
    </row>
    <row r="80" spans="1:10" ht="28.35" customHeight="1">
      <c r="A80" s="14"/>
      <c r="B80" s="15"/>
      <c r="C80" s="14"/>
      <c r="D80" s="22"/>
      <c r="E80" s="16"/>
      <c r="F80" s="16"/>
      <c r="G80" s="67"/>
      <c r="H80" s="405"/>
      <c r="I80" s="405"/>
    </row>
    <row r="81" spans="1:11" ht="21.75" customHeight="1">
      <c r="A81" s="14"/>
      <c r="B81" s="15"/>
      <c r="C81" s="14"/>
      <c r="D81" s="19"/>
      <c r="E81" s="356" t="s">
        <v>308</v>
      </c>
      <c r="F81" s="16"/>
      <c r="G81" s="67"/>
      <c r="H81" s="19"/>
      <c r="I81" s="19"/>
    </row>
    <row r="82" spans="1:11" ht="21.75" customHeight="1">
      <c r="A82" s="14"/>
      <c r="B82" s="15"/>
      <c r="C82" s="14"/>
      <c r="D82" s="19"/>
      <c r="E82" s="24" t="s">
        <v>386</v>
      </c>
      <c r="F82" s="16"/>
      <c r="G82" s="67"/>
      <c r="H82" s="19"/>
      <c r="I82" s="19"/>
    </row>
    <row r="83" spans="1:11" ht="21.75" customHeight="1">
      <c r="A83" s="14"/>
      <c r="B83" s="15"/>
      <c r="C83" s="14"/>
      <c r="D83" s="19"/>
      <c r="F83" s="16"/>
      <c r="G83" s="67"/>
      <c r="H83" s="19"/>
      <c r="I83" s="19"/>
    </row>
    <row r="84" spans="1:11" ht="26.25">
      <c r="A84" s="14"/>
      <c r="B84" s="15"/>
      <c r="C84" s="14"/>
      <c r="D84" s="19"/>
      <c r="E84" s="396" t="s">
        <v>359</v>
      </c>
      <c r="F84" s="16"/>
      <c r="G84" s="67"/>
      <c r="H84" s="19"/>
      <c r="I84" s="19"/>
    </row>
    <row r="85" spans="1:11" ht="21.75" customHeight="1">
      <c r="A85" s="14"/>
      <c r="B85" s="15"/>
      <c r="C85" s="14"/>
      <c r="D85" s="19"/>
      <c r="E85" s="114"/>
      <c r="F85" s="16"/>
      <c r="G85" s="67"/>
      <c r="H85" s="19"/>
      <c r="I85" s="19"/>
    </row>
    <row r="86" spans="1:11" ht="21.75" customHeight="1">
      <c r="A86" s="14"/>
      <c r="B86" s="15"/>
      <c r="C86" s="14"/>
      <c r="D86" s="19"/>
      <c r="E86" s="81" t="s">
        <v>194</v>
      </c>
      <c r="F86" s="83"/>
      <c r="G86" s="160"/>
      <c r="H86" s="677">
        <f>ROUNDUP((('UK-T-Seating'!H87)*USD_per_GBP),-1)</f>
        <v>270</v>
      </c>
      <c r="I86" s="19"/>
    </row>
    <row r="87" spans="1:11" ht="21.75" customHeight="1">
      <c r="A87" s="14"/>
      <c r="B87" s="15"/>
      <c r="C87" s="14"/>
      <c r="D87" s="19"/>
      <c r="E87" s="16"/>
      <c r="F87" s="16"/>
      <c r="G87" s="67"/>
      <c r="H87" s="19"/>
      <c r="I87" s="19"/>
    </row>
    <row r="88" spans="1:11" ht="21.75" customHeight="1">
      <c r="A88" s="14"/>
      <c r="B88" s="15"/>
      <c r="C88" s="14"/>
      <c r="D88" s="19"/>
      <c r="E88" s="16"/>
      <c r="F88" s="16"/>
      <c r="G88" s="67"/>
      <c r="H88" s="19"/>
      <c r="I88" s="19"/>
    </row>
    <row r="89" spans="1:11" ht="21.75" customHeight="1">
      <c r="A89" s="14"/>
      <c r="B89" s="15"/>
      <c r="C89" s="14"/>
      <c r="D89" s="19"/>
      <c r="E89" s="16"/>
      <c r="F89" s="16"/>
      <c r="G89" s="67"/>
      <c r="H89" s="19"/>
      <c r="I89" s="19"/>
    </row>
    <row r="90" spans="1:11" ht="21.75" customHeight="1">
      <c r="A90" s="14"/>
      <c r="B90" s="15"/>
      <c r="C90" s="14"/>
      <c r="D90" s="19"/>
      <c r="E90" s="16"/>
      <c r="F90" s="16"/>
      <c r="G90" s="67"/>
      <c r="H90" s="19"/>
      <c r="I90" s="19"/>
    </row>
    <row r="91" spans="1:11" ht="37.5">
      <c r="A91" s="2"/>
      <c r="B91" s="25" t="s">
        <v>27</v>
      </c>
      <c r="C91" s="4"/>
      <c r="D91" s="262"/>
      <c r="E91" s="262"/>
      <c r="F91" s="262"/>
      <c r="G91" s="71"/>
      <c r="H91" s="262"/>
      <c r="I91" s="262"/>
      <c r="J91" s="262"/>
    </row>
    <row r="92" spans="1:11" ht="26.25">
      <c r="A92" s="125"/>
      <c r="B92" s="265"/>
      <c r="C92" s="36"/>
      <c r="D92" s="496" t="s">
        <v>361</v>
      </c>
      <c r="E92" s="496" t="s">
        <v>362</v>
      </c>
      <c r="F92" s="496" t="s">
        <v>363</v>
      </c>
      <c r="G92" s="496" t="s">
        <v>371</v>
      </c>
      <c r="H92" s="33" t="s">
        <v>103</v>
      </c>
      <c r="I92" s="123" t="s">
        <v>270</v>
      </c>
      <c r="J92" s="123" t="s">
        <v>311</v>
      </c>
    </row>
    <row r="93" spans="1:11" ht="26.25">
      <c r="A93" s="14"/>
      <c r="B93" s="15"/>
      <c r="C93" s="14"/>
      <c r="D93" s="504" t="s">
        <v>402</v>
      </c>
      <c r="E93" s="504" t="s">
        <v>409</v>
      </c>
      <c r="F93" s="494" t="s">
        <v>424</v>
      </c>
      <c r="G93" s="494" t="s">
        <v>409</v>
      </c>
      <c r="H93" s="544">
        <f>ROUNDUP((('UK-T-Seating'!H95)*USD_per_GBP),-1)</f>
        <v>1570</v>
      </c>
      <c r="I93" s="544">
        <f>ROUNDUP((('UK-T-Seating'!I95)*USD_per_GBP),-1)</f>
        <v>1880</v>
      </c>
      <c r="J93" s="544">
        <f>ROUNDUP((('UK-T-Seating'!J95)*USD_per_GBP),-1)</f>
        <v>2270</v>
      </c>
    </row>
    <row r="94" spans="1:11" ht="36" customHeight="1">
      <c r="A94" s="14"/>
      <c r="B94" s="15"/>
      <c r="C94" s="14"/>
      <c r="D94" s="506" t="s">
        <v>490</v>
      </c>
      <c r="E94" s="507" t="s">
        <v>483</v>
      </c>
      <c r="F94" s="507" t="s">
        <v>484</v>
      </c>
      <c r="G94" s="506" t="s">
        <v>485</v>
      </c>
      <c r="H94" s="544"/>
      <c r="I94" s="19"/>
      <c r="K94" s="14"/>
    </row>
    <row r="95" spans="1:11" ht="26.25">
      <c r="A95" s="14"/>
      <c r="B95" s="15"/>
      <c r="C95" s="14"/>
      <c r="D95" s="19"/>
      <c r="E95" s="356" t="s">
        <v>308</v>
      </c>
      <c r="F95" s="16"/>
      <c r="G95" s="67"/>
      <c r="H95" s="544"/>
      <c r="I95" s="19"/>
      <c r="K95" s="14"/>
    </row>
    <row r="96" spans="1:11" ht="26.25">
      <c r="A96" s="14"/>
      <c r="B96" s="15"/>
      <c r="C96" s="14"/>
      <c r="D96" s="19"/>
      <c r="E96" s="24" t="s">
        <v>388</v>
      </c>
      <c r="F96" s="16"/>
      <c r="G96" s="67"/>
      <c r="H96" s="544"/>
      <c r="I96" s="19"/>
    </row>
    <row r="97" spans="1:10" ht="26.25">
      <c r="A97" s="14"/>
      <c r="B97" s="15"/>
      <c r="C97" s="14"/>
      <c r="D97" s="19"/>
      <c r="F97" s="16"/>
      <c r="G97" s="67"/>
      <c r="H97" s="544"/>
      <c r="I97" s="19"/>
    </row>
    <row r="98" spans="1:10" ht="26.25">
      <c r="A98" s="14"/>
      <c r="B98" s="15"/>
      <c r="C98" s="14"/>
      <c r="D98" s="19"/>
      <c r="E98" s="396" t="s">
        <v>359</v>
      </c>
      <c r="F98" s="16"/>
      <c r="G98" s="67"/>
      <c r="H98" s="544"/>
      <c r="I98" s="19"/>
    </row>
    <row r="99" spans="1:10" ht="26.25">
      <c r="A99" s="14"/>
      <c r="B99" s="15"/>
      <c r="C99" s="14"/>
      <c r="D99" s="19"/>
      <c r="E99" s="114"/>
      <c r="F99" s="16"/>
      <c r="G99" s="67"/>
      <c r="H99" s="544"/>
      <c r="I99" s="19"/>
    </row>
    <row r="100" spans="1:10" ht="26.25">
      <c r="A100" s="14"/>
      <c r="B100" s="15"/>
      <c r="C100" s="14"/>
      <c r="D100" s="19"/>
      <c r="E100" s="81" t="s">
        <v>194</v>
      </c>
      <c r="F100" s="678"/>
      <c r="G100" s="678"/>
      <c r="H100" s="501">
        <f>ROUNDUP((('UK-T-Seating'!H102)*USD_per_GBP),-1)</f>
        <v>270</v>
      </c>
      <c r="I100" s="19"/>
    </row>
    <row r="101" spans="1:10" ht="26.25">
      <c r="A101" s="14"/>
      <c r="B101" s="15"/>
      <c r="C101" s="14"/>
      <c r="D101" s="19"/>
      <c r="E101" s="16"/>
      <c r="F101" s="16"/>
      <c r="G101" s="67"/>
      <c r="H101" s="19"/>
      <c r="I101" s="19"/>
    </row>
    <row r="102" spans="1:10" ht="18.75">
      <c r="B102" s="88"/>
      <c r="C102" s="7"/>
      <c r="D102" s="263"/>
      <c r="E102" s="6"/>
      <c r="F102" s="6"/>
    </row>
    <row r="103" spans="1:10" ht="50.1" customHeight="1">
      <c r="A103" s="2"/>
      <c r="B103" s="25" t="s">
        <v>564</v>
      </c>
      <c r="C103" s="4"/>
      <c r="D103" s="262"/>
      <c r="E103" s="262"/>
      <c r="F103" s="262"/>
      <c r="G103" s="71"/>
      <c r="H103" s="262"/>
      <c r="I103" s="262"/>
      <c r="J103" s="262"/>
    </row>
    <row r="104" spans="1:10" s="67" customFormat="1" ht="26.25">
      <c r="A104" s="125"/>
      <c r="B104" s="265"/>
      <c r="C104" s="36"/>
      <c r="D104" s="211"/>
      <c r="E104" s="496" t="s">
        <v>362</v>
      </c>
      <c r="F104" s="496" t="s">
        <v>363</v>
      </c>
      <c r="G104" s="496" t="s">
        <v>371</v>
      </c>
      <c r="H104" s="33" t="s">
        <v>112</v>
      </c>
      <c r="I104" s="123"/>
      <c r="J104" s="36"/>
    </row>
    <row r="105" spans="1:10" ht="26.25">
      <c r="A105" s="14"/>
      <c r="B105" s="15"/>
      <c r="C105" s="14"/>
      <c r="D105" s="19"/>
      <c r="E105" s="489" t="s">
        <v>415</v>
      </c>
      <c r="F105" s="489" t="s">
        <v>414</v>
      </c>
      <c r="G105" s="497" t="s">
        <v>582</v>
      </c>
      <c r="H105" s="544">
        <f>ROUNDUP((('UK-T-Seating'!H106)*USD_per_GBP),-1)</f>
        <v>2300</v>
      </c>
      <c r="I105" s="157"/>
    </row>
    <row r="106" spans="1:10" ht="26.25">
      <c r="A106" s="14"/>
      <c r="B106" s="15"/>
      <c r="C106" s="14"/>
      <c r="D106" s="19"/>
      <c r="E106" s="489" t="s">
        <v>415</v>
      </c>
      <c r="F106" s="489" t="s">
        <v>414</v>
      </c>
      <c r="G106" s="497" t="s">
        <v>417</v>
      </c>
      <c r="H106" s="544">
        <f>ROUNDUP((('UK-T-Seating'!H107)*USD_per_GBP),-1)</f>
        <v>2570</v>
      </c>
      <c r="I106" s="19"/>
    </row>
    <row r="107" spans="1:10" s="5" customFormat="1" ht="26.25">
      <c r="A107" s="22"/>
      <c r="B107" s="194"/>
      <c r="C107" s="22"/>
      <c r="D107" s="22"/>
      <c r="E107" s="489"/>
      <c r="F107" s="489"/>
      <c r="G107" s="502"/>
      <c r="H107" s="544"/>
      <c r="I107" s="195"/>
    </row>
    <row r="108" spans="1:10" s="5" customFormat="1" ht="26.25">
      <c r="A108" s="22"/>
      <c r="B108" s="194"/>
      <c r="C108" s="22"/>
      <c r="D108" s="22"/>
      <c r="E108" s="489"/>
      <c r="F108" s="489"/>
      <c r="G108" s="497"/>
      <c r="H108" s="544"/>
      <c r="I108" s="195"/>
    </row>
    <row r="109" spans="1:10" s="5" customFormat="1" ht="26.25">
      <c r="A109" s="22"/>
      <c r="B109" s="194"/>
      <c r="C109" s="22"/>
      <c r="D109" s="22"/>
      <c r="F109" s="24"/>
      <c r="G109" s="92"/>
      <c r="H109" s="195"/>
      <c r="I109" s="195"/>
    </row>
    <row r="110" spans="1:10" s="5" customFormat="1" ht="28.35" customHeight="1">
      <c r="A110" s="22"/>
      <c r="B110" s="194"/>
      <c r="C110" s="22"/>
      <c r="D110" s="22"/>
      <c r="E110" s="114"/>
      <c r="F110" s="24"/>
      <c r="G110" s="92"/>
      <c r="H110" s="195"/>
      <c r="I110" s="195"/>
    </row>
    <row r="111" spans="1:10" ht="26.25">
      <c r="A111" s="14"/>
      <c r="B111" s="15"/>
      <c r="C111" s="14"/>
      <c r="D111" s="19"/>
      <c r="E111" s="396" t="s">
        <v>565</v>
      </c>
      <c r="F111" s="5"/>
      <c r="G111" s="5"/>
      <c r="H111" s="5"/>
      <c r="I111" s="19"/>
    </row>
    <row r="112" spans="1:10" ht="21.75" customHeight="1">
      <c r="A112" s="14"/>
      <c r="B112" s="15"/>
      <c r="C112" s="14"/>
      <c r="D112" s="19"/>
      <c r="E112" s="24"/>
      <c r="F112" s="24"/>
      <c r="G112" s="92"/>
      <c r="H112" s="157"/>
      <c r="I112" s="19"/>
    </row>
    <row r="113" spans="1:10" ht="33" customHeight="1">
      <c r="A113" s="14"/>
      <c r="B113" s="15"/>
      <c r="C113" s="14"/>
      <c r="D113" s="19"/>
      <c r="E113" s="24" t="s">
        <v>587</v>
      </c>
      <c r="F113" s="16"/>
      <c r="G113" s="67"/>
      <c r="H113" s="19"/>
      <c r="I113" s="19"/>
    </row>
    <row r="114" spans="1:10" ht="48" customHeight="1">
      <c r="A114" s="14"/>
      <c r="B114" s="15"/>
      <c r="C114" s="14"/>
      <c r="D114" s="19"/>
      <c r="E114" s="16"/>
      <c r="F114" s="16"/>
      <c r="G114" s="67"/>
      <c r="H114" s="19"/>
      <c r="I114" s="19"/>
    </row>
    <row r="115" spans="1:10" ht="17.25" customHeight="1">
      <c r="B115" s="88"/>
      <c r="C115" s="7"/>
      <c r="D115" s="263"/>
      <c r="E115" s="6"/>
      <c r="F115" s="6"/>
    </row>
    <row r="116" spans="1:10" ht="50.1" customHeight="1">
      <c r="A116" s="2"/>
      <c r="B116" s="25" t="s">
        <v>392</v>
      </c>
      <c r="C116" s="4"/>
      <c r="D116" s="262"/>
      <c r="E116" s="262"/>
      <c r="F116" s="262"/>
      <c r="G116" s="71"/>
      <c r="H116" s="262"/>
      <c r="I116" s="262"/>
      <c r="J116" s="262"/>
    </row>
    <row r="117" spans="1:10" s="67" customFormat="1" ht="26.25">
      <c r="A117" s="125"/>
      <c r="B117" s="265"/>
      <c r="C117" s="36"/>
      <c r="D117" s="211"/>
      <c r="E117" s="496" t="s">
        <v>362</v>
      </c>
      <c r="F117" s="496" t="s">
        <v>363</v>
      </c>
      <c r="G117" s="496" t="s">
        <v>371</v>
      </c>
      <c r="H117" s="33" t="s">
        <v>112</v>
      </c>
      <c r="I117" s="123"/>
      <c r="J117" s="36"/>
    </row>
    <row r="118" spans="1:10" ht="26.25">
      <c r="A118" s="14"/>
      <c r="B118" s="15"/>
      <c r="C118" s="14"/>
      <c r="D118" s="19"/>
      <c r="E118" s="489" t="s">
        <v>415</v>
      </c>
      <c r="F118" s="489" t="s">
        <v>414</v>
      </c>
      <c r="G118" s="497" t="s">
        <v>416</v>
      </c>
      <c r="H118" s="544">
        <f>ROUNDUP((('UK-T-Seating'!H120)*USD_per_GBP),-1)</f>
        <v>2830</v>
      </c>
      <c r="I118" s="157"/>
    </row>
    <row r="119" spans="1:10" ht="26.25">
      <c r="A119" s="14"/>
      <c r="B119" s="15"/>
      <c r="C119" s="14"/>
      <c r="D119" s="19"/>
      <c r="E119" s="489" t="s">
        <v>415</v>
      </c>
      <c r="F119" s="489" t="s">
        <v>414</v>
      </c>
      <c r="G119" s="497" t="s">
        <v>417</v>
      </c>
      <c r="H119" s="544">
        <f>ROUNDUP((('UK-T-Seating'!H121)*USD_per_GBP),-1)</f>
        <v>3180</v>
      </c>
      <c r="I119" s="19"/>
    </row>
    <row r="120" spans="1:10" s="5" customFormat="1" ht="26.25">
      <c r="A120" s="22"/>
      <c r="B120" s="194"/>
      <c r="C120" s="22"/>
      <c r="D120" s="22"/>
      <c r="E120" s="489" t="s">
        <v>415</v>
      </c>
      <c r="F120" s="489" t="s">
        <v>414</v>
      </c>
      <c r="G120" s="502" t="s">
        <v>419</v>
      </c>
      <c r="H120" s="544">
        <f>ROUNDUP((('UK-T-Seating'!H122)*USD_per_GBP),-1)</f>
        <v>3530</v>
      </c>
      <c r="I120" s="195"/>
    </row>
    <row r="121" spans="1:10" s="5" customFormat="1" ht="26.25">
      <c r="A121" s="22"/>
      <c r="B121" s="194"/>
      <c r="C121" s="22"/>
      <c r="D121" s="22"/>
      <c r="E121" s="489" t="s">
        <v>415</v>
      </c>
      <c r="F121" s="489" t="s">
        <v>414</v>
      </c>
      <c r="G121" s="497" t="s">
        <v>418</v>
      </c>
      <c r="H121" s="544">
        <f>ROUNDUP((('UK-T-Seating'!H123)*USD_per_GBP),-1)</f>
        <v>3940</v>
      </c>
      <c r="I121" s="195"/>
    </row>
    <row r="122" spans="1:10" s="5" customFormat="1" ht="26.25">
      <c r="A122" s="22"/>
      <c r="B122" s="194"/>
      <c r="C122" s="22"/>
      <c r="D122" s="22"/>
      <c r="F122" s="24"/>
      <c r="G122" s="92"/>
      <c r="H122" s="195"/>
      <c r="I122" s="195"/>
    </row>
    <row r="123" spans="1:10" s="5" customFormat="1" ht="28.35" customHeight="1">
      <c r="A123" s="22"/>
      <c r="B123" s="194"/>
      <c r="C123" s="22"/>
      <c r="D123" s="22"/>
      <c r="E123" s="114"/>
      <c r="F123" s="24"/>
      <c r="G123" s="92"/>
      <c r="H123" s="195"/>
      <c r="I123" s="195"/>
    </row>
    <row r="124" spans="1:10" ht="26.25">
      <c r="A124" s="14"/>
      <c r="B124" s="15"/>
      <c r="C124" s="14"/>
      <c r="D124" s="19"/>
      <c r="E124" s="396" t="s">
        <v>479</v>
      </c>
      <c r="F124" s="5"/>
      <c r="G124" s="5"/>
      <c r="H124" s="5"/>
      <c r="I124" s="19"/>
    </row>
    <row r="125" spans="1:10" ht="21.75" customHeight="1">
      <c r="A125" s="14"/>
      <c r="B125" s="15"/>
      <c r="C125" s="14"/>
      <c r="D125" s="19"/>
      <c r="E125" s="24"/>
      <c r="F125" s="24"/>
      <c r="G125" s="92"/>
      <c r="H125" s="157"/>
      <c r="I125" s="19"/>
    </row>
    <row r="126" spans="1:10" ht="33" customHeight="1">
      <c r="A126" s="14"/>
      <c r="B126" s="15"/>
      <c r="C126" s="14"/>
      <c r="D126" s="19"/>
      <c r="E126" s="16"/>
      <c r="F126" s="16"/>
      <c r="G126" s="67"/>
      <c r="H126" s="19"/>
      <c r="I126" s="19"/>
    </row>
    <row r="127" spans="1:10" ht="48" customHeight="1">
      <c r="A127" s="14"/>
      <c r="B127" s="15"/>
      <c r="C127" s="14"/>
      <c r="D127" s="19"/>
      <c r="E127" s="16"/>
      <c r="F127" s="16"/>
      <c r="G127" s="67"/>
      <c r="H127" s="19"/>
      <c r="I127" s="19"/>
    </row>
    <row r="128" spans="1:10" ht="50.1" customHeight="1">
      <c r="A128" s="2"/>
      <c r="B128" s="25" t="s">
        <v>300</v>
      </c>
      <c r="C128" s="4"/>
      <c r="D128" s="262"/>
      <c r="E128" s="262"/>
      <c r="F128" s="262"/>
      <c r="G128" s="71"/>
      <c r="H128" s="262"/>
      <c r="I128" s="262"/>
      <c r="J128" s="262"/>
    </row>
    <row r="129" spans="1:10" s="67" customFormat="1" ht="26.25">
      <c r="A129" s="125"/>
      <c r="B129" s="265"/>
      <c r="C129" s="36"/>
      <c r="D129" s="496" t="s">
        <v>361</v>
      </c>
      <c r="E129" s="496" t="s">
        <v>362</v>
      </c>
      <c r="F129" s="496" t="s">
        <v>363</v>
      </c>
      <c r="G129" s="496" t="s">
        <v>371</v>
      </c>
      <c r="H129" s="33" t="s">
        <v>477</v>
      </c>
      <c r="I129" s="33" t="s">
        <v>478</v>
      </c>
      <c r="J129" s="36"/>
    </row>
    <row r="130" spans="1:10" ht="28.35" customHeight="1">
      <c r="A130" s="14"/>
      <c r="B130" s="15"/>
      <c r="C130" s="14"/>
      <c r="D130" s="504" t="s">
        <v>410</v>
      </c>
      <c r="E130" s="504" t="s">
        <v>411</v>
      </c>
      <c r="F130" s="498" t="s">
        <v>412</v>
      </c>
      <c r="G130" s="504" t="s">
        <v>413</v>
      </c>
      <c r="H130" s="544">
        <f>ROUNDUP((('UK-T-Seating'!H132)*USD_per_GBP),-1)</f>
        <v>3840</v>
      </c>
      <c r="I130" s="544">
        <f>ROUNDUP((('UK-T-Seating'!I132)*USD_per_GBP),-1)</f>
        <v>5030</v>
      </c>
    </row>
    <row r="131" spans="1:10" ht="21" customHeight="1">
      <c r="A131" s="14"/>
      <c r="B131" s="15"/>
      <c r="C131" s="14"/>
      <c r="D131" s="503" t="s">
        <v>372</v>
      </c>
      <c r="E131" s="489" t="s">
        <v>373</v>
      </c>
      <c r="F131" s="489" t="s">
        <v>374</v>
      </c>
      <c r="G131" s="497" t="s">
        <v>375</v>
      </c>
      <c r="H131" s="544"/>
      <c r="I131" s="19"/>
    </row>
    <row r="132" spans="1:10" s="5" customFormat="1" ht="28.35" customHeight="1">
      <c r="A132" s="22"/>
      <c r="B132" s="194"/>
      <c r="C132" s="22"/>
      <c r="D132" s="22"/>
      <c r="H132" s="544"/>
      <c r="I132" s="195"/>
    </row>
    <row r="133" spans="1:10" s="5" customFormat="1" ht="28.35" customHeight="1">
      <c r="A133" s="22"/>
      <c r="B133" s="194"/>
      <c r="C133" s="22"/>
      <c r="D133" s="22"/>
      <c r="E133" s="101"/>
      <c r="F133" s="24"/>
      <c r="G133" s="92"/>
      <c r="H133" s="544"/>
      <c r="I133" s="195"/>
    </row>
    <row r="134" spans="1:10" s="5" customFormat="1" ht="28.35" customHeight="1">
      <c r="A134" s="22"/>
      <c r="B134" s="194"/>
      <c r="C134" s="22"/>
      <c r="D134" s="22"/>
      <c r="E134" s="396" t="s">
        <v>359</v>
      </c>
      <c r="F134" s="24"/>
      <c r="G134" s="92"/>
      <c r="H134" s="544"/>
      <c r="I134" s="195"/>
    </row>
    <row r="135" spans="1:10" s="5" customFormat="1" ht="28.35" customHeight="1">
      <c r="A135" s="22"/>
      <c r="B135" s="194"/>
      <c r="C135" s="22"/>
      <c r="D135" s="22"/>
      <c r="E135" s="114"/>
      <c r="F135" s="24"/>
      <c r="G135" s="92"/>
      <c r="H135" s="544"/>
      <c r="I135" s="195"/>
    </row>
    <row r="136" spans="1:10" ht="21" customHeight="1">
      <c r="A136" s="14"/>
      <c r="B136" s="15"/>
      <c r="C136" s="14"/>
      <c r="D136" s="19"/>
      <c r="E136" s="81" t="s">
        <v>194</v>
      </c>
      <c r="F136" s="678"/>
      <c r="G136" s="678"/>
      <c r="H136" s="501">
        <f>ROUNDUP((('UK-T-Seating'!H138)*USD_per_GBP),-1)</f>
        <v>270</v>
      </c>
      <c r="I136" s="19"/>
    </row>
    <row r="137" spans="1:10" ht="21.75" customHeight="1">
      <c r="A137" s="14"/>
      <c r="B137" s="15"/>
      <c r="C137" s="14"/>
      <c r="D137" s="19"/>
      <c r="E137" s="24"/>
      <c r="F137" s="24"/>
      <c r="G137" s="92"/>
      <c r="H137" s="157"/>
      <c r="I137" s="19"/>
    </row>
    <row r="138" spans="1:10" ht="33" customHeight="1">
      <c r="A138" s="14"/>
      <c r="B138" s="15"/>
      <c r="C138" s="14"/>
      <c r="D138" s="19"/>
      <c r="E138" s="16"/>
      <c r="F138" s="16"/>
      <c r="G138" s="67"/>
      <c r="H138" s="19"/>
      <c r="I138" s="19"/>
    </row>
    <row r="139" spans="1:10" ht="33" customHeight="1">
      <c r="A139" s="14"/>
      <c r="B139" s="15"/>
      <c r="C139" s="14"/>
      <c r="D139" s="19"/>
      <c r="E139" s="16"/>
      <c r="F139" s="16"/>
      <c r="G139" s="67"/>
      <c r="H139" s="19"/>
      <c r="I139" s="19"/>
    </row>
    <row r="140" spans="1:10" ht="33" customHeight="1">
      <c r="A140" s="14"/>
      <c r="B140" s="15"/>
      <c r="C140" s="14"/>
      <c r="D140" s="19"/>
      <c r="E140" s="16"/>
      <c r="F140" s="16"/>
      <c r="G140" s="67"/>
      <c r="H140" s="19"/>
      <c r="I140" s="19"/>
    </row>
    <row r="141" spans="1:10" ht="33" customHeight="1">
      <c r="A141" s="14"/>
      <c r="B141" s="15"/>
      <c r="C141" s="14"/>
      <c r="D141" s="19"/>
      <c r="E141" s="16"/>
      <c r="F141" s="16"/>
      <c r="G141" s="67"/>
      <c r="H141" s="19"/>
      <c r="I141" s="19"/>
    </row>
    <row r="142" spans="1:10" ht="21.75" customHeight="1">
      <c r="B142" s="88"/>
      <c r="C142" s="7"/>
      <c r="D142" s="263"/>
      <c r="E142" s="6"/>
      <c r="F142" s="6"/>
    </row>
    <row r="143" spans="1:10" ht="50.1" customHeight="1">
      <c r="A143" s="2"/>
      <c r="B143" s="25" t="s">
        <v>394</v>
      </c>
      <c r="C143" s="4"/>
      <c r="D143" s="262"/>
      <c r="E143" s="262"/>
      <c r="F143" s="262"/>
      <c r="G143" s="71"/>
      <c r="H143" s="262"/>
      <c r="I143" s="262"/>
      <c r="J143" s="262"/>
    </row>
    <row r="144" spans="1:10" s="108" customFormat="1" ht="26.25">
      <c r="A144" s="107"/>
      <c r="B144" s="89"/>
      <c r="C144" s="38"/>
      <c r="D144" s="241"/>
      <c r="E144" s="500" t="s">
        <v>362</v>
      </c>
      <c r="F144" s="499" t="s">
        <v>363</v>
      </c>
      <c r="G144" s="499" t="s">
        <v>371</v>
      </c>
      <c r="H144" s="34" t="s">
        <v>103</v>
      </c>
      <c r="I144" s="123" t="s">
        <v>270</v>
      </c>
      <c r="J144" s="123" t="s">
        <v>395</v>
      </c>
    </row>
    <row r="145" spans="1:10" ht="26.25">
      <c r="A145" s="14"/>
      <c r="B145" s="15"/>
      <c r="C145" s="14"/>
      <c r="D145" s="19"/>
      <c r="E145" s="498" t="s">
        <v>405</v>
      </c>
      <c r="F145" s="502" t="s">
        <v>406</v>
      </c>
      <c r="G145" s="502" t="s">
        <v>406</v>
      </c>
      <c r="H145" s="544">
        <f>ROUNDUP((('UK-T-Seating'!H147)*USD_per_GBP),-1)</f>
        <v>1500</v>
      </c>
      <c r="I145" s="544">
        <f>ROUNDUP((('UK-T-Seating'!I147)*USD_per_GBP),-1)</f>
        <v>1460</v>
      </c>
      <c r="J145" s="544">
        <f>ROUNDUP((('UK-T-Seating'!J147)*USD_per_GBP),-1)</f>
        <v>1460</v>
      </c>
    </row>
    <row r="146" spans="1:10" ht="21.75" customHeight="1">
      <c r="A146" s="14"/>
      <c r="B146" s="15"/>
      <c r="C146" s="14"/>
      <c r="D146" s="19"/>
      <c r="E146" s="489" t="s">
        <v>396</v>
      </c>
      <c r="F146" s="489" t="s">
        <v>393</v>
      </c>
      <c r="G146" s="497" t="s">
        <v>393</v>
      </c>
      <c r="H146" s="19"/>
      <c r="I146" s="19"/>
    </row>
    <row r="147" spans="1:10" ht="21.75" customHeight="1">
      <c r="A147" s="14"/>
      <c r="B147" s="15"/>
      <c r="C147" s="14"/>
      <c r="D147" s="19"/>
      <c r="I147" s="19"/>
    </row>
    <row r="148" spans="1:10" ht="21.75" customHeight="1">
      <c r="A148" s="14"/>
      <c r="B148" s="15"/>
      <c r="C148" s="14"/>
      <c r="D148" s="19"/>
      <c r="E148" s="356"/>
      <c r="I148" s="19"/>
    </row>
    <row r="149" spans="1:10" ht="21.75" customHeight="1">
      <c r="A149" s="14"/>
      <c r="B149" s="15"/>
      <c r="C149" s="14"/>
      <c r="D149" s="19"/>
      <c r="E149" s="24" t="s">
        <v>398</v>
      </c>
      <c r="F149" s="16"/>
      <c r="G149" s="67"/>
      <c r="H149" s="19"/>
      <c r="I149" s="19"/>
    </row>
    <row r="150" spans="1:10" ht="21.75" customHeight="1">
      <c r="A150" s="14"/>
      <c r="B150" s="15"/>
      <c r="C150" s="14"/>
      <c r="D150" s="19"/>
      <c r="E150" s="22" t="s">
        <v>399</v>
      </c>
      <c r="F150" s="16"/>
      <c r="G150" s="67"/>
      <c r="H150" s="19"/>
      <c r="I150" s="19"/>
    </row>
    <row r="151" spans="1:10" s="207" customFormat="1" ht="21.75" customHeight="1">
      <c r="A151" s="204"/>
      <c r="B151" s="205"/>
      <c r="C151" s="204"/>
      <c r="D151" s="204"/>
      <c r="F151" s="16"/>
      <c r="G151" s="67"/>
      <c r="H151" s="19"/>
      <c r="I151" s="204"/>
    </row>
    <row r="152" spans="1:10" ht="26.25">
      <c r="A152" s="14"/>
      <c r="B152" s="15"/>
      <c r="C152" s="14"/>
      <c r="D152" s="19"/>
      <c r="E152" s="396" t="s">
        <v>359</v>
      </c>
      <c r="F152" s="182"/>
      <c r="G152" s="206"/>
      <c r="H152" s="204"/>
      <c r="I152" s="19"/>
    </row>
    <row r="153" spans="1:10" ht="21" customHeight="1">
      <c r="A153" s="14"/>
      <c r="B153" s="15"/>
      <c r="C153" s="14"/>
      <c r="D153" s="19"/>
      <c r="E153" s="16"/>
      <c r="F153" s="16"/>
      <c r="G153" s="67"/>
      <c r="H153" s="19"/>
      <c r="I153" s="19"/>
    </row>
    <row r="154" spans="1:10" ht="21.75" customHeight="1">
      <c r="A154" s="14"/>
      <c r="B154" s="15"/>
      <c r="C154" s="14"/>
      <c r="D154" s="19"/>
      <c r="E154" s="16"/>
      <c r="F154" s="16"/>
      <c r="G154" s="67"/>
      <c r="H154" s="19"/>
      <c r="I154" s="19"/>
    </row>
    <row r="155" spans="1:10" ht="21.75" customHeight="1">
      <c r="A155" s="14"/>
      <c r="B155" s="15"/>
      <c r="C155" s="14"/>
      <c r="D155" s="19"/>
      <c r="E155" s="82" t="s">
        <v>14</v>
      </c>
      <c r="F155" s="164"/>
      <c r="G155" s="79"/>
      <c r="H155" s="501">
        <f>ROUNDUP((('UK-T-Seating'!H157)*USD_per_GBP),-1)</f>
        <v>440</v>
      </c>
      <c r="I155" s="19"/>
    </row>
    <row r="156" spans="1:10" ht="21.75" customHeight="1">
      <c r="A156" s="14"/>
      <c r="B156" s="15"/>
      <c r="C156" s="14"/>
      <c r="D156" s="19"/>
      <c r="E156" s="16"/>
      <c r="F156" s="16"/>
      <c r="G156" s="67"/>
      <c r="H156" s="19"/>
      <c r="I156" s="19"/>
    </row>
    <row r="157" spans="1:10" ht="30" customHeight="1">
      <c r="A157" s="14"/>
      <c r="B157" s="15"/>
      <c r="C157" s="14"/>
      <c r="D157" s="19"/>
      <c r="E157" s="16"/>
      <c r="F157" s="16"/>
      <c r="G157" s="67"/>
      <c r="H157" s="19"/>
      <c r="I157" s="19"/>
    </row>
    <row r="158" spans="1:10" ht="50.1" customHeight="1">
      <c r="A158" s="2"/>
      <c r="B158" s="25" t="s">
        <v>575</v>
      </c>
      <c r="C158" s="4"/>
      <c r="D158" s="262"/>
      <c r="E158" s="262"/>
      <c r="F158" s="262"/>
      <c r="G158" s="71"/>
      <c r="H158" s="262"/>
      <c r="I158" s="262"/>
      <c r="J158" s="262"/>
    </row>
    <row r="159" spans="1:10" s="67" customFormat="1" ht="26.25">
      <c r="A159" s="125"/>
      <c r="B159" s="265"/>
      <c r="C159" s="36"/>
      <c r="D159" s="211"/>
      <c r="E159" s="446" t="s">
        <v>362</v>
      </c>
      <c r="F159" s="447" t="s">
        <v>363</v>
      </c>
      <c r="G159" s="447" t="s">
        <v>371</v>
      </c>
      <c r="H159" s="34" t="s">
        <v>112</v>
      </c>
      <c r="I159" s="123"/>
      <c r="J159" s="123"/>
    </row>
    <row r="160" spans="1:10" ht="26.25">
      <c r="A160" s="14"/>
      <c r="B160" s="15"/>
      <c r="C160" s="14"/>
      <c r="D160" s="19"/>
      <c r="E160" s="452" t="s">
        <v>404</v>
      </c>
      <c r="F160" s="452" t="s">
        <v>406</v>
      </c>
      <c r="G160" s="452" t="s">
        <v>406</v>
      </c>
      <c r="H160" s="558">
        <f>ROUNDUP((('UK-T-Seating'!H163)*USD_per_GBP),-1)</f>
        <v>770</v>
      </c>
      <c r="I160" s="157"/>
    </row>
    <row r="161" spans="1:10" ht="26.25">
      <c r="A161" s="14"/>
      <c r="B161" s="15"/>
      <c r="C161" s="14"/>
      <c r="D161" s="19"/>
      <c r="E161" s="16" t="s">
        <v>368</v>
      </c>
      <c r="F161" s="16" t="s">
        <v>393</v>
      </c>
      <c r="G161" s="67" t="s">
        <v>576</v>
      </c>
      <c r="H161" s="157"/>
      <c r="I161" s="19"/>
    </row>
    <row r="162" spans="1:10" s="5" customFormat="1" ht="26.25">
      <c r="A162" s="22"/>
      <c r="B162" s="194"/>
      <c r="C162" s="22"/>
      <c r="D162" s="22"/>
      <c r="E162" s="16"/>
      <c r="F162" s="16"/>
      <c r="G162" s="67"/>
      <c r="H162" s="157"/>
      <c r="I162" s="195"/>
    </row>
    <row r="163" spans="1:10" s="5" customFormat="1" ht="26.25">
      <c r="A163" s="22"/>
      <c r="B163" s="194"/>
      <c r="C163" s="22"/>
      <c r="D163" s="22"/>
      <c r="E163" s="16"/>
      <c r="F163" s="16"/>
      <c r="G163" s="67"/>
      <c r="H163" s="157"/>
      <c r="I163" s="195"/>
    </row>
    <row r="164" spans="1:10" s="5" customFormat="1" ht="26.25">
      <c r="A164" s="22"/>
      <c r="B164" s="194"/>
      <c r="C164" s="22"/>
      <c r="D164" s="22"/>
      <c r="F164" s="24"/>
      <c r="G164" s="92"/>
      <c r="H164" s="195"/>
      <c r="I164" s="195"/>
    </row>
    <row r="165" spans="1:10" s="5" customFormat="1" ht="28.35" customHeight="1">
      <c r="A165" s="22"/>
      <c r="B165" s="194"/>
      <c r="C165" s="22"/>
      <c r="D165" s="22"/>
      <c r="E165" s="114"/>
      <c r="F165" s="24"/>
      <c r="G165" s="92"/>
      <c r="H165" s="195"/>
      <c r="I165" s="195"/>
    </row>
    <row r="166" spans="1:10" ht="27.75" customHeight="1">
      <c r="A166" s="14"/>
      <c r="B166" s="15"/>
      <c r="C166" s="14"/>
      <c r="D166" s="19"/>
      <c r="E166" s="396" t="s">
        <v>565</v>
      </c>
      <c r="F166" s="5"/>
      <c r="G166" s="5"/>
      <c r="H166" s="5"/>
      <c r="I166" s="19"/>
    </row>
    <row r="167" spans="1:10" ht="28.5" customHeight="1">
      <c r="A167" s="14"/>
      <c r="B167" s="15"/>
      <c r="C167" s="14"/>
      <c r="D167" s="19"/>
      <c r="E167" s="24"/>
      <c r="F167" s="24"/>
      <c r="G167" s="92"/>
      <c r="H167" s="157"/>
      <c r="I167" s="19"/>
    </row>
    <row r="168" spans="1:10" ht="33" customHeight="1">
      <c r="A168" s="14"/>
      <c r="B168" s="15"/>
      <c r="C168" s="14"/>
      <c r="D168" s="19"/>
      <c r="E168" s="24" t="s">
        <v>587</v>
      </c>
      <c r="F168" s="16"/>
      <c r="G168" s="67"/>
      <c r="H168" s="19"/>
      <c r="I168" s="19"/>
    </row>
    <row r="169" spans="1:10" ht="48" customHeight="1">
      <c r="A169" s="14"/>
      <c r="B169" s="15"/>
      <c r="C169" s="14"/>
      <c r="D169" s="19"/>
      <c r="E169" s="16"/>
      <c r="F169" s="16"/>
      <c r="G169" s="67"/>
      <c r="H169" s="19"/>
      <c r="I169" s="19"/>
    </row>
    <row r="170" spans="1:10" ht="17.25" customHeight="1">
      <c r="B170" s="88"/>
      <c r="C170" s="7"/>
      <c r="D170" s="263"/>
      <c r="E170" s="6"/>
      <c r="F170" s="6"/>
    </row>
    <row r="171" spans="1:10" ht="50.1" customHeight="1">
      <c r="A171" s="2"/>
      <c r="B171" s="25" t="s">
        <v>397</v>
      </c>
      <c r="C171" s="4"/>
      <c r="D171" s="262"/>
      <c r="E171" s="262"/>
      <c r="F171" s="262"/>
      <c r="G171" s="71"/>
      <c r="H171" s="262"/>
      <c r="I171" s="262"/>
      <c r="J171" s="262"/>
    </row>
    <row r="172" spans="1:10" s="108" customFormat="1" ht="26.25">
      <c r="A172" s="107"/>
      <c r="B172" s="89"/>
      <c r="C172" s="38"/>
      <c r="D172" s="241"/>
      <c r="E172" s="500" t="s">
        <v>362</v>
      </c>
      <c r="F172" s="499" t="s">
        <v>363</v>
      </c>
      <c r="G172" s="499" t="s">
        <v>371</v>
      </c>
      <c r="H172" s="34" t="s">
        <v>103</v>
      </c>
      <c r="I172" s="123" t="s">
        <v>270</v>
      </c>
      <c r="J172" s="123" t="s">
        <v>395</v>
      </c>
    </row>
    <row r="173" spans="1:10" ht="26.25">
      <c r="A173" s="14"/>
      <c r="B173" s="15"/>
      <c r="C173" s="14"/>
      <c r="D173" s="19"/>
      <c r="E173" s="498" t="s">
        <v>405</v>
      </c>
      <c r="F173" s="502" t="s">
        <v>406</v>
      </c>
      <c r="G173" s="502" t="s">
        <v>406</v>
      </c>
      <c r="H173" s="544">
        <f>ROUNDUP((('UK-T-Seating'!H176)*USD_per_GBP),-1)</f>
        <v>2410</v>
      </c>
      <c r="I173" s="544">
        <f>ROUNDUP((('UK-T-Seating'!I176)*USD_per_GBP),-1)</f>
        <v>2410</v>
      </c>
      <c r="J173" s="544">
        <f>ROUNDUP((('UK-T-Seating'!J176)*USD_per_GBP),-1)</f>
        <v>2410</v>
      </c>
    </row>
    <row r="174" spans="1:10" ht="21.75" customHeight="1">
      <c r="A174" s="14"/>
      <c r="B174" s="15"/>
      <c r="C174" s="14"/>
      <c r="D174" s="19"/>
      <c r="E174" s="489" t="s">
        <v>396</v>
      </c>
      <c r="F174" s="489" t="s">
        <v>393</v>
      </c>
      <c r="G174" s="497" t="s">
        <v>393</v>
      </c>
      <c r="H174" s="19"/>
      <c r="I174" s="19"/>
    </row>
    <row r="175" spans="1:10" ht="21.75" customHeight="1">
      <c r="A175" s="14"/>
      <c r="B175" s="15"/>
      <c r="C175" s="14"/>
      <c r="D175" s="19"/>
      <c r="I175" s="19"/>
    </row>
    <row r="176" spans="1:10" ht="21.75" customHeight="1">
      <c r="A176" s="14"/>
      <c r="B176" s="15"/>
      <c r="C176" s="14"/>
      <c r="D176" s="19"/>
      <c r="E176" s="24" t="s">
        <v>398</v>
      </c>
      <c r="I176" s="19"/>
    </row>
    <row r="177" spans="1:10" ht="21.75" customHeight="1">
      <c r="A177" s="14"/>
      <c r="B177" s="15"/>
      <c r="C177" s="14"/>
      <c r="D177" s="19"/>
      <c r="E177" s="22" t="s">
        <v>399</v>
      </c>
      <c r="F177" s="16"/>
      <c r="G177" s="67"/>
      <c r="H177" s="19"/>
      <c r="I177" s="19"/>
    </row>
    <row r="178" spans="1:10" ht="21.75" customHeight="1">
      <c r="A178" s="14"/>
      <c r="B178" s="15"/>
      <c r="C178" s="14"/>
      <c r="D178" s="19"/>
      <c r="F178" s="16"/>
      <c r="G178" s="67"/>
      <c r="H178" s="19"/>
      <c r="I178" s="19"/>
    </row>
    <row r="179" spans="1:10" s="207" customFormat="1" ht="26.25">
      <c r="A179" s="204"/>
      <c r="B179" s="205"/>
      <c r="C179" s="204"/>
      <c r="D179" s="204"/>
      <c r="E179" s="396" t="s">
        <v>359</v>
      </c>
      <c r="F179" s="16"/>
      <c r="G179" s="67"/>
      <c r="H179" s="19"/>
      <c r="I179" s="204"/>
    </row>
    <row r="180" spans="1:10" ht="21.75" customHeight="1">
      <c r="A180" s="14"/>
      <c r="B180" s="15"/>
      <c r="C180" s="14"/>
      <c r="D180" s="19"/>
      <c r="E180" s="114"/>
      <c r="F180" s="182"/>
      <c r="G180" s="206"/>
      <c r="H180" s="204"/>
      <c r="I180" s="19"/>
    </row>
    <row r="181" spans="1:10" ht="21.75" customHeight="1">
      <c r="A181" s="14"/>
      <c r="B181" s="15"/>
      <c r="C181" s="14"/>
      <c r="D181" s="19"/>
      <c r="E181" s="16"/>
      <c r="F181" s="16"/>
      <c r="G181" s="67"/>
      <c r="H181" s="19"/>
      <c r="I181" s="19"/>
    </row>
    <row r="182" spans="1:10" ht="21.75" customHeight="1">
      <c r="A182" s="14"/>
      <c r="B182" s="15"/>
      <c r="C182" s="14"/>
      <c r="D182" s="19"/>
      <c r="E182" s="82" t="s">
        <v>14</v>
      </c>
      <c r="F182" s="164"/>
      <c r="G182" s="79"/>
      <c r="H182" s="501">
        <f>ROUNDUP((('UK-T-Seating'!H185)*USD_per_GBP),-1)</f>
        <v>440</v>
      </c>
      <c r="I182" s="19"/>
    </row>
    <row r="183" spans="1:10" ht="156.75" customHeight="1">
      <c r="A183" s="14"/>
      <c r="B183" s="15"/>
      <c r="C183" s="14"/>
      <c r="D183" s="19"/>
      <c r="E183" s="16"/>
      <c r="F183" s="16"/>
      <c r="G183" s="67"/>
      <c r="H183" s="19"/>
      <c r="I183" s="19"/>
    </row>
    <row r="184" spans="1:10" ht="21.75" customHeight="1">
      <c r="A184" s="14"/>
      <c r="B184" s="15"/>
      <c r="C184" s="14"/>
      <c r="D184" s="19"/>
      <c r="E184" s="16"/>
      <c r="F184" s="16"/>
      <c r="G184" s="67"/>
      <c r="H184" s="19"/>
      <c r="I184" s="19"/>
    </row>
    <row r="185" spans="1:10" ht="36" customHeight="1">
      <c r="A185" s="2"/>
      <c r="B185" s="25" t="s">
        <v>518</v>
      </c>
      <c r="C185" s="4"/>
      <c r="D185" s="262"/>
      <c r="E185" s="262"/>
      <c r="F185" s="262"/>
      <c r="G185" s="71"/>
      <c r="H185" s="262"/>
      <c r="I185" s="262"/>
      <c r="J185" s="262"/>
    </row>
    <row r="186" spans="1:10" ht="26.25">
      <c r="A186" s="107"/>
      <c r="B186" s="89"/>
      <c r="C186" s="38"/>
      <c r="D186" s="241"/>
      <c r="E186" s="500" t="s">
        <v>362</v>
      </c>
      <c r="F186" s="499" t="s">
        <v>363</v>
      </c>
      <c r="G186" s="499" t="s">
        <v>371</v>
      </c>
      <c r="H186" s="34" t="s">
        <v>103</v>
      </c>
      <c r="I186" s="123"/>
      <c r="J186" s="123"/>
    </row>
    <row r="187" spans="1:10" s="108" customFormat="1" ht="26.25">
      <c r="A187" s="14"/>
      <c r="B187" s="15"/>
      <c r="C187" s="14"/>
      <c r="D187" s="19"/>
      <c r="E187" s="498" t="s">
        <v>405</v>
      </c>
      <c r="F187" s="502" t="s">
        <v>406</v>
      </c>
      <c r="G187" s="502" t="s">
        <v>406</v>
      </c>
      <c r="H187" s="544">
        <f>ROUNDUP((('UK-T-Seating'!H190)*USD_per_GBP),-1)</f>
        <v>1500</v>
      </c>
      <c r="I187" s="157"/>
      <c r="J187" s="157"/>
    </row>
    <row r="188" spans="1:10" ht="26.25">
      <c r="A188" s="14"/>
      <c r="B188" s="15"/>
      <c r="C188" s="14"/>
      <c r="D188" s="19"/>
      <c r="E188" s="489" t="s">
        <v>396</v>
      </c>
      <c r="F188" s="489" t="s">
        <v>393</v>
      </c>
      <c r="G188" s="497" t="s">
        <v>393</v>
      </c>
      <c r="H188" s="19"/>
      <c r="I188" s="19"/>
    </row>
    <row r="189" spans="1:10" ht="21.75" customHeight="1">
      <c r="A189" s="14"/>
      <c r="B189" s="15"/>
      <c r="C189" s="14"/>
      <c r="D189" s="19"/>
      <c r="I189" s="19"/>
    </row>
    <row r="190" spans="1:10" ht="21.75" customHeight="1">
      <c r="A190" s="14"/>
      <c r="B190" s="15"/>
      <c r="C190" s="14"/>
      <c r="D190" s="19"/>
      <c r="E190" s="356"/>
      <c r="I190" s="19"/>
    </row>
    <row r="191" spans="1:10" ht="21.75" customHeight="1">
      <c r="A191" s="14"/>
      <c r="B191" s="15"/>
      <c r="C191" s="14"/>
      <c r="D191" s="19"/>
      <c r="E191" s="24" t="s">
        <v>398</v>
      </c>
      <c r="F191" s="16"/>
      <c r="G191" s="67"/>
      <c r="H191" s="19"/>
      <c r="I191" s="19"/>
    </row>
    <row r="192" spans="1:10" ht="21.75" customHeight="1">
      <c r="A192" s="14"/>
      <c r="B192" s="15"/>
      <c r="C192" s="14"/>
      <c r="D192" s="19"/>
      <c r="E192" s="22" t="s">
        <v>399</v>
      </c>
      <c r="F192" s="16"/>
      <c r="G192" s="67"/>
      <c r="H192" s="19"/>
      <c r="I192" s="19"/>
    </row>
    <row r="193" spans="1:10" ht="21.75" customHeight="1">
      <c r="A193" s="204"/>
      <c r="B193" s="205"/>
      <c r="C193" s="204"/>
      <c r="D193" s="204"/>
      <c r="E193" s="207"/>
      <c r="F193" s="16"/>
      <c r="G193" s="67"/>
      <c r="H193" s="19"/>
      <c r="I193" s="204"/>
      <c r="J193" s="207"/>
    </row>
    <row r="194" spans="1:10" s="207" customFormat="1" ht="26.25">
      <c r="A194" s="14"/>
      <c r="B194" s="15"/>
      <c r="C194" s="14"/>
      <c r="D194" s="19"/>
      <c r="E194" s="193" t="s">
        <v>22</v>
      </c>
      <c r="F194" s="67"/>
      <c r="G194" s="67"/>
      <c r="H194" s="9"/>
      <c r="I194" s="19"/>
      <c r="J194"/>
    </row>
    <row r="195" spans="1:10" ht="48" customHeight="1">
      <c r="A195" s="14"/>
      <c r="B195" s="15"/>
      <c r="C195" s="14"/>
      <c r="D195" s="19"/>
      <c r="E195" s="169"/>
      <c r="F195" s="67"/>
      <c r="G195" s="67"/>
      <c r="H195" s="9"/>
      <c r="I195" s="19"/>
    </row>
    <row r="196" spans="1:10" ht="21.75" customHeight="1">
      <c r="A196" s="14"/>
      <c r="B196" s="15"/>
      <c r="C196" s="14"/>
      <c r="D196" s="19"/>
      <c r="E196" s="81" t="s">
        <v>14</v>
      </c>
      <c r="F196" s="160"/>
      <c r="G196" s="160"/>
      <c r="H196" s="501">
        <v>530</v>
      </c>
      <c r="I196" s="19"/>
    </row>
    <row r="197" spans="1:10" ht="21.75" customHeight="1">
      <c r="A197" s="14"/>
      <c r="B197" s="15"/>
      <c r="C197" s="14"/>
      <c r="D197" s="19"/>
      <c r="E197" s="24"/>
      <c r="F197" s="67"/>
      <c r="G197" s="67"/>
      <c r="H197" s="143"/>
      <c r="I197" s="19"/>
    </row>
    <row r="198" spans="1:10" ht="21.75" customHeight="1">
      <c r="A198" s="14"/>
      <c r="B198" s="15"/>
      <c r="C198" s="14"/>
      <c r="D198" s="19"/>
      <c r="E198" s="24" t="s">
        <v>541</v>
      </c>
      <c r="F198" s="67"/>
      <c r="G198" s="67"/>
      <c r="H198" s="544"/>
      <c r="I198" s="19"/>
    </row>
    <row r="199" spans="1:10" ht="21.75" customHeight="1">
      <c r="A199" s="14"/>
      <c r="B199" s="15"/>
      <c r="C199" s="14"/>
      <c r="D199" s="19"/>
      <c r="E199" s="81" t="s">
        <v>543</v>
      </c>
      <c r="F199" s="83"/>
      <c r="G199" s="160"/>
      <c r="H199" s="501">
        <v>910</v>
      </c>
      <c r="I199" s="19"/>
    </row>
    <row r="200" spans="1:10" ht="21.75" customHeight="1">
      <c r="A200" s="14"/>
      <c r="B200" s="15"/>
      <c r="C200" s="14"/>
      <c r="D200" s="19"/>
      <c r="E200" s="24"/>
      <c r="F200" s="16"/>
      <c r="G200" s="67"/>
      <c r="H200" s="544"/>
      <c r="I200" s="19"/>
    </row>
    <row r="201" spans="1:10" ht="21.75" customHeight="1">
      <c r="A201" s="14"/>
      <c r="B201" s="15"/>
      <c r="C201" s="14"/>
      <c r="D201" s="19"/>
      <c r="E201" s="24"/>
      <c r="F201" s="16"/>
      <c r="G201" s="67"/>
      <c r="H201" s="544"/>
      <c r="I201" s="19"/>
    </row>
    <row r="202" spans="1:10" ht="21.75" customHeight="1">
      <c r="A202" s="14"/>
      <c r="B202" s="15"/>
      <c r="C202" s="14"/>
      <c r="D202" s="19"/>
      <c r="E202" s="24"/>
      <c r="F202" s="16"/>
      <c r="G202" s="67"/>
      <c r="H202" s="544"/>
      <c r="I202" s="19"/>
    </row>
    <row r="203" spans="1:10" ht="21.75" customHeight="1">
      <c r="A203" s="14"/>
      <c r="B203" s="15"/>
      <c r="C203" s="14"/>
      <c r="D203" s="19"/>
      <c r="E203" s="24"/>
      <c r="F203" s="16"/>
      <c r="G203" s="67"/>
      <c r="H203" s="544"/>
      <c r="I203" s="19"/>
    </row>
    <row r="204" spans="1:10" ht="21.75" customHeight="1">
      <c r="A204" s="14"/>
      <c r="B204" s="15"/>
      <c r="C204" s="14"/>
      <c r="D204" s="19"/>
      <c r="E204" s="24"/>
      <c r="F204" s="16"/>
      <c r="G204" s="67"/>
      <c r="H204" s="544"/>
      <c r="I204" s="19"/>
    </row>
    <row r="205" spans="1:10" ht="21.75" customHeight="1">
      <c r="A205" s="14"/>
      <c r="B205" s="15"/>
      <c r="C205" s="14"/>
      <c r="D205" s="19"/>
      <c r="E205" s="24"/>
      <c r="F205" s="16"/>
      <c r="G205" s="67"/>
      <c r="H205" s="544"/>
      <c r="I205" s="19"/>
    </row>
    <row r="206" spans="1:10" ht="21.75" customHeight="1">
      <c r="A206" s="14"/>
      <c r="B206" s="15"/>
      <c r="C206" s="14"/>
      <c r="D206" s="19"/>
      <c r="E206" s="24"/>
      <c r="F206" s="16"/>
      <c r="G206" s="67"/>
      <c r="H206" s="544"/>
      <c r="I206" s="19"/>
    </row>
    <row r="207" spans="1:10" ht="21.75" customHeight="1">
      <c r="A207" s="14"/>
      <c r="B207" s="15"/>
      <c r="C207" s="14"/>
      <c r="D207" s="19"/>
      <c r="E207" s="24"/>
      <c r="F207" s="16"/>
      <c r="G207" s="67"/>
      <c r="H207" s="544"/>
      <c r="I207" s="19"/>
    </row>
    <row r="208" spans="1:10" ht="21.75" customHeight="1">
      <c r="A208" s="14"/>
      <c r="B208" s="15"/>
      <c r="C208" s="14"/>
      <c r="D208" s="19"/>
      <c r="E208" s="24"/>
      <c r="F208" s="16"/>
      <c r="G208" s="67"/>
      <c r="H208" s="544"/>
      <c r="I208" s="19"/>
    </row>
    <row r="209" spans="1:10" ht="21.75" customHeight="1">
      <c r="A209" s="14"/>
      <c r="B209" s="15"/>
      <c r="C209" s="14"/>
      <c r="D209" s="19"/>
      <c r="E209" s="24"/>
      <c r="F209" s="16"/>
      <c r="G209" s="67"/>
      <c r="H209" s="544"/>
      <c r="I209" s="19"/>
    </row>
    <row r="210" spans="1:10" ht="21.75" customHeight="1">
      <c r="A210" s="14"/>
      <c r="B210" s="15"/>
      <c r="C210" s="14"/>
      <c r="D210" s="19"/>
      <c r="E210" s="24"/>
      <c r="F210" s="16"/>
      <c r="G210" s="67"/>
      <c r="H210" s="544"/>
      <c r="I210" s="19"/>
    </row>
    <row r="211" spans="1:10" ht="39" customHeight="1">
      <c r="A211" s="14"/>
      <c r="B211" s="15"/>
      <c r="C211" s="14"/>
      <c r="D211" s="19"/>
      <c r="E211" s="16"/>
      <c r="F211" s="16"/>
      <c r="G211" s="67"/>
      <c r="H211" s="19"/>
      <c r="I211" s="19"/>
    </row>
    <row r="212" spans="1:10" ht="37.5">
      <c r="A212" s="2"/>
      <c r="B212" s="25" t="s">
        <v>376</v>
      </c>
      <c r="C212" s="4"/>
      <c r="D212" s="262"/>
      <c r="E212" s="262"/>
      <c r="F212" s="262"/>
      <c r="G212" s="71"/>
      <c r="H212" s="262"/>
      <c r="I212" s="262"/>
      <c r="J212" s="262"/>
    </row>
    <row r="213" spans="1:10" ht="26.25">
      <c r="A213" s="107"/>
      <c r="B213" s="89"/>
      <c r="C213" s="38"/>
      <c r="D213" s="241"/>
      <c r="E213" s="500" t="s">
        <v>362</v>
      </c>
      <c r="F213" s="499" t="s">
        <v>363</v>
      </c>
      <c r="G213" s="499" t="s">
        <v>371</v>
      </c>
      <c r="H213" s="34" t="s">
        <v>103</v>
      </c>
      <c r="I213" s="123" t="s">
        <v>270</v>
      </c>
      <c r="J213" s="123" t="s">
        <v>311</v>
      </c>
    </row>
    <row r="214" spans="1:10" ht="26.25">
      <c r="A214" s="14"/>
      <c r="B214" s="15"/>
      <c r="C214" s="14"/>
      <c r="D214" s="19"/>
      <c r="E214" s="498" t="s">
        <v>421</v>
      </c>
      <c r="F214" s="489" t="s">
        <v>422</v>
      </c>
      <c r="G214" s="497" t="s">
        <v>422</v>
      </c>
      <c r="H214" s="544">
        <f>ROUNDUP((('UK-T-Seating'!H217)*USD_per_GBP),-1)</f>
        <v>2480</v>
      </c>
      <c r="I214" s="544">
        <f>ROUNDUP((('UK-T-Seating'!I217)*USD_per_GBP),-1)</f>
        <v>2620</v>
      </c>
      <c r="J214" s="544">
        <f>ROUNDUP((('UK-T-Seating'!J217)*USD_per_GBP),-1)</f>
        <v>3040</v>
      </c>
    </row>
    <row r="215" spans="1:10" s="108" customFormat="1" ht="32.1" customHeight="1">
      <c r="A215" s="14"/>
      <c r="B215" s="15"/>
      <c r="C215" s="14"/>
      <c r="D215" s="19"/>
      <c r="E215" s="489" t="s">
        <v>377</v>
      </c>
      <c r="F215" s="489" t="s">
        <v>378</v>
      </c>
      <c r="G215" s="497" t="s">
        <v>379</v>
      </c>
      <c r="H215" s="19"/>
      <c r="I215" s="19"/>
      <c r="J215"/>
    </row>
    <row r="216" spans="1:10" s="108" customFormat="1" ht="32.1" customHeight="1">
      <c r="A216" s="14"/>
      <c r="B216" s="15"/>
      <c r="C216" s="14"/>
      <c r="D216" s="19"/>
      <c r="E216" s="98"/>
      <c r="F216"/>
      <c r="G216" s="9"/>
      <c r="H216" s="98"/>
      <c r="I216" s="19"/>
      <c r="J216"/>
    </row>
    <row r="217" spans="1:10" ht="28.35" customHeight="1">
      <c r="A217" s="14"/>
      <c r="B217" s="15"/>
      <c r="C217" s="14"/>
      <c r="D217" s="19"/>
      <c r="E217" s="356" t="s">
        <v>308</v>
      </c>
      <c r="I217" s="19"/>
    </row>
    <row r="218" spans="1:10" ht="21.75" customHeight="1">
      <c r="A218" s="14"/>
      <c r="B218" s="15"/>
      <c r="C218" s="14"/>
      <c r="D218" s="19"/>
      <c r="E218" s="24" t="s">
        <v>400</v>
      </c>
      <c r="F218" s="16"/>
      <c r="G218" s="67"/>
      <c r="H218" s="19"/>
      <c r="I218" s="19"/>
    </row>
    <row r="219" spans="1:10" ht="21.75" customHeight="1">
      <c r="A219" s="14"/>
      <c r="B219" s="15"/>
      <c r="C219" s="14"/>
      <c r="D219" s="19"/>
      <c r="F219" s="16"/>
      <c r="G219" s="67"/>
      <c r="H219" s="19"/>
      <c r="I219" s="19"/>
    </row>
    <row r="220" spans="1:10" ht="21.75" customHeight="1">
      <c r="A220" s="204"/>
      <c r="B220" s="205"/>
      <c r="C220" s="204"/>
      <c r="D220" s="204"/>
      <c r="E220" s="396" t="s">
        <v>359</v>
      </c>
      <c r="F220" s="16"/>
      <c r="G220" s="67"/>
      <c r="H220" s="19"/>
      <c r="I220" s="204"/>
      <c r="J220" s="207"/>
    </row>
    <row r="221" spans="1:10" ht="26.25">
      <c r="A221" s="14"/>
      <c r="B221" s="15"/>
      <c r="C221" s="14"/>
      <c r="D221" s="19"/>
      <c r="E221" s="114"/>
      <c r="F221" s="182"/>
      <c r="G221" s="206"/>
      <c r="H221" s="204"/>
      <c r="I221" s="19"/>
    </row>
    <row r="222" spans="1:10" ht="21.75" customHeight="1">
      <c r="A222" s="14"/>
      <c r="B222" s="15"/>
      <c r="C222" s="14"/>
      <c r="D222" s="19"/>
      <c r="E222" s="16"/>
      <c r="F222" s="16"/>
      <c r="G222" s="67"/>
      <c r="H222" s="19"/>
      <c r="I222" s="19"/>
    </row>
    <row r="223" spans="1:10" ht="21.75" customHeight="1">
      <c r="A223" s="14"/>
      <c r="B223" s="15"/>
      <c r="C223" s="14"/>
      <c r="D223" s="19"/>
      <c r="E223" s="16"/>
      <c r="F223" s="16"/>
      <c r="G223" s="67"/>
      <c r="H223" s="19"/>
      <c r="I223" s="19"/>
    </row>
    <row r="224" spans="1:10" ht="21.75" customHeight="1">
      <c r="A224" s="14"/>
      <c r="B224" s="15"/>
      <c r="C224" s="14"/>
      <c r="D224" s="19"/>
      <c r="E224" s="16"/>
      <c r="F224" s="16"/>
      <c r="G224" s="67"/>
      <c r="H224" s="19"/>
      <c r="I224" s="19"/>
    </row>
    <row r="225" spans="1:10" ht="21.75" customHeight="1">
      <c r="A225" s="14"/>
      <c r="B225" s="15"/>
      <c r="C225" s="14"/>
      <c r="D225" s="19"/>
      <c r="E225" s="16"/>
      <c r="F225" s="16"/>
      <c r="G225" s="67"/>
      <c r="H225" s="19"/>
      <c r="I225" s="19"/>
    </row>
    <row r="226" spans="1:10" ht="21.75" customHeight="1">
      <c r="A226" s="14"/>
      <c r="B226" s="15"/>
      <c r="C226" s="14"/>
      <c r="D226" s="19"/>
      <c r="E226" s="16"/>
      <c r="F226" s="16"/>
      <c r="G226" s="67"/>
      <c r="H226" s="19"/>
      <c r="I226" s="19"/>
    </row>
    <row r="227" spans="1:10" ht="21.75" customHeight="1">
      <c r="B227" s="88"/>
      <c r="C227" s="7"/>
      <c r="D227" s="263"/>
      <c r="E227" s="6"/>
      <c r="F227" s="6"/>
    </row>
    <row r="228" spans="1:10" ht="48.75">
      <c r="A228" s="2" t="s">
        <v>23</v>
      </c>
      <c r="B228" s="25" t="s">
        <v>271</v>
      </c>
      <c r="C228" s="3"/>
      <c r="D228" s="3"/>
      <c r="E228" s="3"/>
      <c r="F228" s="117"/>
      <c r="G228" s="71"/>
      <c r="H228" s="71"/>
      <c r="I228" s="262"/>
      <c r="J228" s="262"/>
    </row>
    <row r="229" spans="1:10" ht="21.75" customHeight="1">
      <c r="A229" s="32"/>
      <c r="B229" s="36"/>
      <c r="C229" s="496" t="s">
        <v>361</v>
      </c>
      <c r="D229" s="496" t="s">
        <v>383</v>
      </c>
      <c r="E229" s="496" t="s">
        <v>362</v>
      </c>
      <c r="F229" s="496" t="s">
        <v>363</v>
      </c>
      <c r="G229" s="496" t="s">
        <v>371</v>
      </c>
      <c r="H229" s="34" t="s">
        <v>103</v>
      </c>
      <c r="I229" s="123" t="s">
        <v>270</v>
      </c>
      <c r="J229" s="123" t="s">
        <v>311</v>
      </c>
    </row>
    <row r="230" spans="1:10" ht="36" customHeight="1">
      <c r="A230" s="1"/>
      <c r="B230" s="14"/>
      <c r="C230" s="482" t="s">
        <v>430</v>
      </c>
      <c r="D230" s="493" t="s">
        <v>432</v>
      </c>
      <c r="E230" s="491" t="s">
        <v>433</v>
      </c>
      <c r="F230" s="493" t="s">
        <v>487</v>
      </c>
      <c r="G230" s="494" t="s">
        <v>488</v>
      </c>
      <c r="H230" s="544">
        <f>ROUNDUP((('UK-T-Seating'!H233)*USD_per_GBP),-1)</f>
        <v>2360</v>
      </c>
      <c r="I230" s="544">
        <f>ROUNDUP((('UK-T-Seating'!I233)*USD_per_GBP),-1)</f>
        <v>2620</v>
      </c>
      <c r="J230" s="544">
        <f>ROUNDUP((('UK-T-Seating'!J233)*USD_per_GBP),-1)</f>
        <v>2970</v>
      </c>
    </row>
    <row r="231" spans="1:10" ht="26.25">
      <c r="A231" s="1"/>
      <c r="B231" s="14"/>
      <c r="C231" s="482" t="s">
        <v>429</v>
      </c>
      <c r="D231" s="493" t="s">
        <v>384</v>
      </c>
      <c r="E231" s="491" t="s">
        <v>401</v>
      </c>
      <c r="F231" s="492" t="s">
        <v>484</v>
      </c>
      <c r="G231" s="491" t="s">
        <v>367</v>
      </c>
      <c r="H231" s="438"/>
      <c r="I231" s="438"/>
      <c r="J231" s="438"/>
    </row>
    <row r="232" spans="1:10" ht="26.25">
      <c r="A232" s="1"/>
      <c r="B232" s="14"/>
      <c r="C232" s="482" t="s">
        <v>431</v>
      </c>
      <c r="D232" s="495" t="s">
        <v>489</v>
      </c>
      <c r="E232" s="491" t="s">
        <v>433</v>
      </c>
      <c r="F232" s="493" t="s">
        <v>487</v>
      </c>
      <c r="G232" s="494" t="s">
        <v>434</v>
      </c>
      <c r="H232" s="413"/>
      <c r="I232" s="413"/>
      <c r="J232" s="413"/>
    </row>
    <row r="233" spans="1:10" ht="26.25">
      <c r="A233" s="1"/>
      <c r="B233" s="14"/>
      <c r="C233" s="482" t="s">
        <v>428</v>
      </c>
      <c r="D233" s="493" t="s">
        <v>482</v>
      </c>
      <c r="E233" s="491" t="s">
        <v>401</v>
      </c>
      <c r="F233" s="492" t="s">
        <v>484</v>
      </c>
      <c r="G233" s="491" t="s">
        <v>385</v>
      </c>
      <c r="H233" s="413"/>
      <c r="I233" s="413"/>
      <c r="J233" s="413"/>
    </row>
    <row r="234" spans="1:10" ht="26.25">
      <c r="A234" s="1"/>
      <c r="B234" s="14"/>
      <c r="C234" s="14"/>
      <c r="D234" s="14"/>
      <c r="E234" s="14"/>
      <c r="F234" s="14"/>
      <c r="G234" s="14"/>
      <c r="H234" s="14"/>
      <c r="I234" s="14"/>
    </row>
    <row r="235" spans="1:10" ht="26.25">
      <c r="A235" s="1"/>
      <c r="B235" s="14"/>
      <c r="C235" s="14"/>
      <c r="D235" s="14"/>
      <c r="E235" s="356" t="s">
        <v>308</v>
      </c>
      <c r="F235" s="14"/>
      <c r="G235" s="14"/>
      <c r="H235" s="14"/>
      <c r="I235" s="14"/>
    </row>
    <row r="236" spans="1:10" ht="26.25">
      <c r="B236" s="14"/>
      <c r="C236" s="14"/>
      <c r="D236" s="14"/>
      <c r="E236" s="24" t="s">
        <v>386</v>
      </c>
      <c r="F236" s="150"/>
      <c r="G236" s="150"/>
      <c r="H236" s="150"/>
    </row>
    <row r="237" spans="1:10" ht="26.25">
      <c r="B237" s="14"/>
      <c r="C237" s="14"/>
      <c r="D237" s="14"/>
      <c r="E237" s="24"/>
      <c r="F237" s="150"/>
      <c r="G237" s="150"/>
      <c r="H237" s="150"/>
    </row>
    <row r="238" spans="1:10" ht="26.25">
      <c r="B238" s="14"/>
      <c r="C238" s="14"/>
      <c r="D238" s="14"/>
      <c r="E238" s="396" t="s">
        <v>359</v>
      </c>
      <c r="F238" s="150"/>
      <c r="G238" s="150"/>
      <c r="H238" s="150"/>
    </row>
    <row r="239" spans="1:10" ht="26.25">
      <c r="B239" s="14"/>
      <c r="C239" s="14"/>
      <c r="D239" s="14"/>
      <c r="E239" s="114"/>
      <c r="F239" s="170"/>
      <c r="G239" s="170"/>
      <c r="H239" s="150"/>
    </row>
    <row r="240" spans="1:10" ht="26.25">
      <c r="B240" s="14"/>
      <c r="C240" s="14"/>
      <c r="D240" s="14"/>
      <c r="E240" s="8"/>
      <c r="F240" s="170"/>
      <c r="G240" s="170"/>
      <c r="H240" s="170"/>
    </row>
    <row r="241" spans="2:10" ht="26.25">
      <c r="B241" s="14"/>
      <c r="C241" s="14"/>
      <c r="D241" s="14"/>
      <c r="E241" s="8"/>
      <c r="F241" s="170"/>
      <c r="G241" s="170"/>
      <c r="H241" s="170"/>
    </row>
    <row r="242" spans="2:10" ht="26.25">
      <c r="B242" s="14"/>
      <c r="C242" s="14"/>
      <c r="D242" s="14"/>
      <c r="E242" s="8"/>
      <c r="F242" s="170"/>
      <c r="G242" s="170"/>
      <c r="H242" s="170"/>
    </row>
    <row r="243" spans="2:10" ht="26.25">
      <c r="B243" s="14"/>
      <c r="C243" s="14"/>
      <c r="D243" s="14"/>
      <c r="E243" s="8"/>
      <c r="F243" s="170"/>
      <c r="G243" s="170"/>
      <c r="H243" s="170"/>
    </row>
    <row r="244" spans="2:10" ht="26.25">
      <c r="B244" s="14"/>
      <c r="C244" s="14"/>
      <c r="D244" s="14"/>
      <c r="E244" s="8"/>
      <c r="F244" s="170"/>
      <c r="G244" s="170"/>
      <c r="H244" s="170"/>
    </row>
    <row r="245" spans="2:10">
      <c r="E245" s="98" t="s">
        <v>319</v>
      </c>
    </row>
    <row r="247" spans="2:10" ht="18.75">
      <c r="B247" s="88"/>
      <c r="C247" s="7"/>
      <c r="D247" s="263"/>
      <c r="E247" s="6"/>
      <c r="F247" s="6"/>
    </row>
    <row r="248" spans="2:10">
      <c r="B248"/>
      <c r="D248"/>
      <c r="E248"/>
      <c r="G248"/>
      <c r="H248"/>
      <c r="I248"/>
    </row>
    <row r="249" spans="2:10">
      <c r="J249" s="98"/>
    </row>
    <row r="273" customFormat="1"/>
  </sheetData>
  <mergeCells count="1">
    <mergeCell ref="A1:J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 xml:space="preserve">&amp;L&amp;"Calibri (Body),Regular"&amp;16Tom Faulkner UAE Trade Price List - 2022
&amp;R&amp;"Calibri (Body),Regular"&amp;16Seating
</oddHeader>
    <oddFooter>&amp;L&amp;"Calibri (Body),Regular"&amp;16Prices do not include delivery, installation and local taxes. &amp;R&amp;"Calibri (Body),Regular"&amp;14&amp;P</oddFooter>
  </headerFooter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DC45C-FCC6-4A3A-A88F-C6F8E88460BF}">
  <sheetPr codeName="Sheet52">
    <tabColor rgb="FFC00000"/>
  </sheetPr>
  <dimension ref="A1:K274"/>
  <sheetViews>
    <sheetView showGridLines="0" view="pageLayout" topLeftCell="A141" zoomScale="55" zoomScaleNormal="50" zoomScaleSheetLayoutView="50" zoomScalePageLayoutView="55" workbookViewId="0">
      <selection activeCell="G147" sqref="G147"/>
    </sheetView>
  </sheetViews>
  <sheetFormatPr defaultColWidth="11" defaultRowHeight="15.75"/>
  <cols>
    <col min="1" max="1" width="3.125" customWidth="1"/>
    <col min="2" max="2" width="18.625" style="264" customWidth="1"/>
    <col min="3" max="3" width="20.5" customWidth="1"/>
    <col min="4" max="4" width="24.625" style="98" bestFit="1" customWidth="1"/>
    <col min="5" max="5" width="26.5" style="98" customWidth="1"/>
    <col min="6" max="6" width="26.125" customWidth="1"/>
    <col min="7" max="7" width="24.125" style="9" customWidth="1"/>
    <col min="8" max="8" width="23.625" style="98" customWidth="1"/>
    <col min="9" max="9" width="23.5" style="98" customWidth="1"/>
    <col min="10" max="10" width="21" customWidth="1"/>
    <col min="11" max="11" width="11" customWidth="1"/>
  </cols>
  <sheetData>
    <row r="1" spans="1:10" ht="36">
      <c r="A1" s="696" t="s">
        <v>121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B2" s="11"/>
      <c r="C2" s="11"/>
      <c r="D2" s="11"/>
      <c r="E2" s="11"/>
      <c r="F2" s="11"/>
      <c r="G2" s="11"/>
      <c r="H2" s="11"/>
      <c r="I2" s="11"/>
    </row>
    <row r="3" spans="1:10" ht="37.5">
      <c r="A3" s="2"/>
      <c r="B3" s="25" t="s">
        <v>42</v>
      </c>
      <c r="C3" s="4"/>
      <c r="D3" s="262"/>
      <c r="E3" s="262"/>
      <c r="F3" s="262"/>
      <c r="G3" s="71"/>
      <c r="H3" s="262"/>
      <c r="I3" s="262"/>
      <c r="J3" s="262"/>
    </row>
    <row r="4" spans="1:10" s="67" customFormat="1" ht="26.25">
      <c r="A4" s="125"/>
      <c r="B4" s="265"/>
      <c r="C4" s="36"/>
      <c r="D4" s="496" t="s">
        <v>361</v>
      </c>
      <c r="E4" s="496" t="s">
        <v>362</v>
      </c>
      <c r="F4" s="496" t="s">
        <v>363</v>
      </c>
      <c r="G4" s="496" t="s">
        <v>371</v>
      </c>
      <c r="H4" s="33" t="s">
        <v>103</v>
      </c>
      <c r="I4" s="123" t="s">
        <v>270</v>
      </c>
      <c r="J4" s="123" t="s">
        <v>311</v>
      </c>
    </row>
    <row r="5" spans="1:10" ht="28.35" customHeight="1">
      <c r="A5" s="14"/>
      <c r="B5" s="15"/>
      <c r="C5" s="14"/>
      <c r="D5" s="498" t="s">
        <v>402</v>
      </c>
      <c r="E5" s="504" t="s">
        <v>403</v>
      </c>
      <c r="F5" s="498" t="s">
        <v>404</v>
      </c>
      <c r="G5" s="498" t="s">
        <v>404</v>
      </c>
      <c r="H5" s="754">
        <v>1920</v>
      </c>
      <c r="I5" s="754">
        <v>2670</v>
      </c>
      <c r="J5" s="754">
        <v>2980</v>
      </c>
    </row>
    <row r="6" spans="1:10" s="5" customFormat="1" ht="28.35" customHeight="1">
      <c r="A6" s="22"/>
      <c r="B6" s="194"/>
      <c r="C6" s="22"/>
      <c r="D6" s="503" t="s">
        <v>369</v>
      </c>
      <c r="E6" s="489" t="s">
        <v>365</v>
      </c>
      <c r="F6" s="489" t="s">
        <v>368</v>
      </c>
      <c r="G6" s="497" t="s">
        <v>368</v>
      </c>
      <c r="H6" s="754"/>
      <c r="I6" s="754"/>
      <c r="J6" s="754"/>
    </row>
    <row r="7" spans="1:10" s="5" customFormat="1" ht="28.35" customHeight="1">
      <c r="A7" s="22"/>
      <c r="B7" s="194"/>
      <c r="C7" s="22"/>
      <c r="D7" s="22"/>
      <c r="E7" s="356" t="s">
        <v>308</v>
      </c>
      <c r="F7" s="24"/>
      <c r="G7" s="92"/>
      <c r="H7" s="195"/>
      <c r="I7" s="195"/>
    </row>
    <row r="8" spans="1:10" s="5" customFormat="1" ht="28.35" customHeight="1">
      <c r="A8" s="22"/>
      <c r="B8" s="194"/>
      <c r="C8" s="22"/>
      <c r="D8" s="22"/>
      <c r="E8" s="101" t="s">
        <v>360</v>
      </c>
      <c r="F8" s="24"/>
      <c r="G8" s="92"/>
      <c r="H8" s="195"/>
      <c r="I8" s="195"/>
    </row>
    <row r="9" spans="1:10" s="5" customFormat="1" ht="28.35" customHeight="1">
      <c r="A9" s="22"/>
      <c r="B9" s="194"/>
      <c r="C9" s="22"/>
      <c r="D9" s="22"/>
      <c r="E9" s="101"/>
      <c r="F9" s="24"/>
      <c r="G9" s="92"/>
      <c r="H9" s="195"/>
      <c r="I9" s="195"/>
    </row>
    <row r="10" spans="1:10" s="5" customFormat="1" ht="28.35" customHeight="1">
      <c r="A10" s="22"/>
      <c r="B10" s="194"/>
      <c r="C10" s="22"/>
      <c r="D10" s="22"/>
      <c r="E10" s="396" t="s">
        <v>359</v>
      </c>
      <c r="F10" s="24"/>
      <c r="G10" s="92"/>
      <c r="H10" s="195"/>
      <c r="I10" s="195"/>
    </row>
    <row r="11" spans="1:10" s="5" customFormat="1" ht="28.35" customHeight="1">
      <c r="A11" s="22"/>
      <c r="B11" s="194"/>
      <c r="C11" s="22"/>
      <c r="D11" s="22"/>
      <c r="E11" s="114"/>
      <c r="F11" s="24"/>
      <c r="G11" s="92"/>
      <c r="H11" s="195"/>
      <c r="I11" s="195"/>
    </row>
    <row r="12" spans="1:10" s="5" customFormat="1" ht="28.35" customHeight="1">
      <c r="A12" s="22"/>
      <c r="B12" s="194"/>
      <c r="C12" s="22"/>
      <c r="D12" s="22"/>
      <c r="I12" s="195"/>
    </row>
    <row r="13" spans="1:10" ht="21.75" customHeight="1">
      <c r="A13" s="14"/>
      <c r="B13" s="15"/>
      <c r="C13" s="14"/>
      <c r="D13" s="19"/>
      <c r="E13" s="24"/>
      <c r="F13" s="24"/>
      <c r="G13" s="92"/>
      <c r="H13" s="157"/>
      <c r="I13" s="19"/>
    </row>
    <row r="14" spans="1:10" ht="21.75" customHeight="1">
      <c r="A14" s="14"/>
      <c r="B14" s="15"/>
      <c r="C14" s="14"/>
      <c r="D14" s="19"/>
      <c r="E14" s="16"/>
      <c r="F14" s="16"/>
      <c r="G14" s="67"/>
      <c r="H14" s="19"/>
      <c r="I14" s="19"/>
    </row>
    <row r="15" spans="1:10" ht="21.75" customHeight="1">
      <c r="A15" s="14"/>
      <c r="B15" s="15"/>
      <c r="C15" s="14"/>
      <c r="D15" s="19"/>
      <c r="E15" s="16"/>
      <c r="F15" s="16"/>
      <c r="G15" s="67"/>
      <c r="H15" s="19"/>
      <c r="I15" s="19"/>
    </row>
    <row r="16" spans="1:10" ht="37.5">
      <c r="A16" s="2"/>
      <c r="B16" s="25" t="s">
        <v>299</v>
      </c>
      <c r="C16" s="4"/>
      <c r="D16" s="262"/>
      <c r="E16" s="262"/>
      <c r="F16" s="262"/>
      <c r="G16" s="71"/>
      <c r="H16" s="262"/>
      <c r="I16" s="262"/>
      <c r="J16" s="262"/>
    </row>
    <row r="17" spans="1:10" s="67" customFormat="1" ht="26.25">
      <c r="A17" s="125"/>
      <c r="B17" s="265"/>
      <c r="C17" s="36"/>
      <c r="D17" s="496" t="s">
        <v>361</v>
      </c>
      <c r="E17" s="496" t="s">
        <v>362</v>
      </c>
      <c r="F17" s="496" t="s">
        <v>363</v>
      </c>
      <c r="G17" s="496" t="s">
        <v>371</v>
      </c>
      <c r="H17" s="33" t="s">
        <v>103</v>
      </c>
      <c r="I17" s="123" t="s">
        <v>270</v>
      </c>
      <c r="J17" s="123" t="s">
        <v>311</v>
      </c>
    </row>
    <row r="18" spans="1:10" ht="28.35" customHeight="1">
      <c r="A18" s="14"/>
      <c r="B18" s="15"/>
      <c r="C18" s="14"/>
      <c r="D18" s="504" t="s">
        <v>407</v>
      </c>
      <c r="E18" s="504" t="s">
        <v>403</v>
      </c>
      <c r="F18" s="489" t="s">
        <v>408</v>
      </c>
      <c r="G18" s="497" t="s">
        <v>409</v>
      </c>
      <c r="H18" s="754">
        <v>2490</v>
      </c>
      <c r="I18" s="754">
        <v>2960</v>
      </c>
      <c r="J18" s="754">
        <v>3720</v>
      </c>
    </row>
    <row r="19" spans="1:10" ht="21.75" customHeight="1">
      <c r="A19" s="14"/>
      <c r="B19" s="15"/>
      <c r="C19" s="14"/>
      <c r="D19" s="503" t="s">
        <v>364</v>
      </c>
      <c r="E19" s="489" t="s">
        <v>365</v>
      </c>
      <c r="F19" s="489" t="s">
        <v>366</v>
      </c>
      <c r="G19" s="497" t="s">
        <v>367</v>
      </c>
      <c r="H19" s="754"/>
      <c r="I19" s="754"/>
      <c r="J19" s="754"/>
    </row>
    <row r="20" spans="1:10" s="5" customFormat="1" ht="28.35" customHeight="1">
      <c r="A20" s="22"/>
      <c r="B20" s="194"/>
      <c r="C20" s="22"/>
      <c r="D20" s="22"/>
      <c r="E20" s="356" t="s">
        <v>308</v>
      </c>
      <c r="I20" s="195"/>
    </row>
    <row r="21" spans="1:10" s="5" customFormat="1" ht="28.35" customHeight="1">
      <c r="A21" s="22"/>
      <c r="B21" s="194"/>
      <c r="C21" s="22"/>
      <c r="D21" s="22"/>
      <c r="E21" s="101" t="s">
        <v>370</v>
      </c>
      <c r="F21" s="24"/>
      <c r="G21" s="92"/>
      <c r="H21" s="195"/>
      <c r="I21" s="195"/>
    </row>
    <row r="22" spans="1:10" s="5" customFormat="1" ht="28.35" customHeight="1">
      <c r="A22" s="22"/>
      <c r="B22" s="194"/>
      <c r="C22" s="22"/>
      <c r="D22" s="22"/>
      <c r="E22" s="162"/>
      <c r="F22" s="24"/>
      <c r="G22" s="92"/>
      <c r="H22" s="195"/>
      <c r="I22" s="195"/>
    </row>
    <row r="23" spans="1:10" s="5" customFormat="1" ht="28.35" customHeight="1">
      <c r="A23" s="22"/>
      <c r="B23" s="194"/>
      <c r="C23" s="22"/>
      <c r="D23" s="22"/>
      <c r="E23" s="396" t="s">
        <v>359</v>
      </c>
      <c r="F23" s="24"/>
      <c r="G23" s="92"/>
      <c r="H23" s="195"/>
      <c r="I23" s="195"/>
    </row>
    <row r="24" spans="1:10" s="5" customFormat="1" ht="28.35" customHeight="1">
      <c r="A24" s="22"/>
      <c r="B24" s="194"/>
      <c r="C24" s="22"/>
      <c r="D24" s="22"/>
      <c r="E24" s="114"/>
      <c r="F24" s="24"/>
      <c r="G24" s="92"/>
      <c r="H24" s="195"/>
      <c r="I24" s="195"/>
    </row>
    <row r="25" spans="1:10" ht="21.75" customHeight="1">
      <c r="A25" s="14"/>
      <c r="B25" s="15"/>
      <c r="C25" s="14"/>
      <c r="D25" s="19"/>
      <c r="E25" s="5"/>
      <c r="F25" s="5"/>
      <c r="G25" s="5"/>
      <c r="H25" s="5"/>
      <c r="I25" s="19"/>
    </row>
    <row r="26" spans="1:10" s="5" customFormat="1" ht="28.35" customHeight="1">
      <c r="A26" s="22"/>
      <c r="B26" s="194"/>
      <c r="C26" s="22"/>
      <c r="D26" s="22"/>
      <c r="E26" s="22"/>
      <c r="F26" s="22"/>
      <c r="G26" s="22"/>
      <c r="H26" s="157"/>
      <c r="I26" s="195"/>
    </row>
    <row r="27" spans="1:10" ht="21.75" customHeight="1">
      <c r="A27" s="14"/>
      <c r="B27" s="15"/>
      <c r="C27" s="14"/>
      <c r="D27" s="19"/>
      <c r="E27" s="16"/>
      <c r="F27" s="16"/>
      <c r="G27" s="67"/>
      <c r="H27" s="19"/>
      <c r="I27" s="19"/>
    </row>
    <row r="28" spans="1:10" ht="31.5" customHeight="1">
      <c r="B28" s="88"/>
      <c r="C28" s="7"/>
      <c r="D28" s="263"/>
      <c r="E28" s="6"/>
      <c r="F28" s="6"/>
    </row>
    <row r="29" spans="1:10" ht="37.5">
      <c r="A29" s="2"/>
      <c r="B29" s="25" t="s">
        <v>571</v>
      </c>
      <c r="C29" s="4"/>
      <c r="D29" s="262"/>
      <c r="E29" s="262"/>
      <c r="F29" s="262"/>
      <c r="G29" s="71"/>
      <c r="H29" s="262"/>
      <c r="I29" s="262"/>
      <c r="J29" s="262"/>
    </row>
    <row r="30" spans="1:10" s="67" customFormat="1" ht="26.25">
      <c r="A30" s="125"/>
      <c r="B30" s="265"/>
      <c r="C30" s="36"/>
      <c r="D30" s="439" t="s">
        <v>361</v>
      </c>
      <c r="E30" s="439" t="s">
        <v>362</v>
      </c>
      <c r="F30" s="439" t="s">
        <v>363</v>
      </c>
      <c r="G30" s="439" t="s">
        <v>371</v>
      </c>
      <c r="H30" s="33" t="s">
        <v>103</v>
      </c>
      <c r="I30" s="123" t="s">
        <v>270</v>
      </c>
      <c r="J30" s="123" t="s">
        <v>311</v>
      </c>
    </row>
    <row r="31" spans="1:10" ht="28.35" customHeight="1">
      <c r="A31" s="14"/>
      <c r="B31" s="15"/>
      <c r="C31" s="14"/>
      <c r="D31" s="452" t="s">
        <v>574</v>
      </c>
      <c r="E31" s="441" t="s">
        <v>403</v>
      </c>
      <c r="F31" s="443" t="s">
        <v>573</v>
      </c>
      <c r="G31" s="444" t="s">
        <v>408</v>
      </c>
      <c r="H31" s="754">
        <v>820</v>
      </c>
      <c r="I31" s="754">
        <v>980</v>
      </c>
      <c r="J31" s="754">
        <v>1190</v>
      </c>
    </row>
    <row r="32" spans="1:10" ht="21.75" customHeight="1">
      <c r="A32" s="14"/>
      <c r="B32" s="15"/>
      <c r="C32" s="14"/>
      <c r="D32" s="442" t="s">
        <v>568</v>
      </c>
      <c r="E32" s="443" t="s">
        <v>365</v>
      </c>
      <c r="F32" s="443" t="s">
        <v>569</v>
      </c>
      <c r="G32" s="444" t="s">
        <v>570</v>
      </c>
      <c r="H32" s="754"/>
      <c r="I32" s="754"/>
      <c r="J32" s="754"/>
    </row>
    <row r="33" spans="1:10" s="5" customFormat="1" ht="28.35" customHeight="1">
      <c r="A33" s="22"/>
      <c r="B33" s="194"/>
      <c r="C33" s="22"/>
      <c r="D33" s="22"/>
      <c r="E33" s="356" t="s">
        <v>308</v>
      </c>
      <c r="I33" s="195"/>
    </row>
    <row r="34" spans="1:10" s="5" customFormat="1" ht="28.35" customHeight="1">
      <c r="A34" s="22"/>
      <c r="B34" s="194"/>
      <c r="C34" s="22"/>
      <c r="D34" s="22"/>
      <c r="E34" s="24" t="s">
        <v>382</v>
      </c>
      <c r="F34" s="24"/>
      <c r="G34" s="92"/>
      <c r="H34" s="195"/>
      <c r="I34" s="195"/>
    </row>
    <row r="35" spans="1:10" s="5" customFormat="1" ht="28.35" customHeight="1">
      <c r="A35" s="22"/>
      <c r="B35" s="194"/>
      <c r="C35" s="22"/>
      <c r="D35" s="22"/>
      <c r="E35" s="162"/>
      <c r="F35" s="24"/>
      <c r="G35" s="92"/>
      <c r="H35" s="195"/>
      <c r="I35" s="195"/>
    </row>
    <row r="36" spans="1:10" s="5" customFormat="1" ht="28.35" customHeight="1">
      <c r="A36" s="22"/>
      <c r="B36" s="194"/>
      <c r="C36" s="22"/>
      <c r="D36" s="22"/>
      <c r="E36" s="396" t="s">
        <v>567</v>
      </c>
      <c r="F36" s="24"/>
      <c r="G36" s="92"/>
      <c r="H36" s="195"/>
      <c r="I36" s="195"/>
    </row>
    <row r="37" spans="1:10" s="5" customFormat="1" ht="28.35" customHeight="1">
      <c r="A37" s="22"/>
      <c r="B37" s="194"/>
      <c r="C37" s="22"/>
      <c r="D37" s="22"/>
      <c r="E37" s="114"/>
      <c r="F37" s="24"/>
      <c r="G37" s="92"/>
      <c r="H37" s="195"/>
      <c r="I37" s="195"/>
    </row>
    <row r="38" spans="1:10" ht="21.75" customHeight="1">
      <c r="A38" s="14"/>
      <c r="B38" s="15"/>
      <c r="C38" s="14"/>
      <c r="D38" s="19"/>
      <c r="E38" s="81" t="s">
        <v>194</v>
      </c>
      <c r="F38" s="83"/>
      <c r="G38" s="160"/>
      <c r="H38" s="501">
        <v>300</v>
      </c>
      <c r="I38" s="19"/>
    </row>
    <row r="39" spans="1:10" s="5" customFormat="1" ht="28.35" customHeight="1">
      <c r="A39" s="22"/>
      <c r="B39" s="194"/>
      <c r="C39" s="22"/>
      <c r="D39" s="22"/>
      <c r="E39" s="22"/>
      <c r="F39" s="22"/>
      <c r="G39" s="22"/>
      <c r="H39" s="157"/>
      <c r="I39" s="195"/>
    </row>
    <row r="40" spans="1:10" ht="21.75" customHeight="1">
      <c r="A40" s="14"/>
      <c r="B40" s="15"/>
      <c r="C40" s="14"/>
      <c r="D40" s="19"/>
      <c r="E40" s="16"/>
      <c r="F40" s="16"/>
      <c r="G40" s="67"/>
      <c r="H40" s="19"/>
      <c r="I40" s="19"/>
    </row>
    <row r="41" spans="1:10" ht="31.5" customHeight="1">
      <c r="B41" s="88"/>
      <c r="C41" s="7"/>
      <c r="D41" s="263"/>
      <c r="E41" s="6"/>
      <c r="F41" s="6"/>
    </row>
    <row r="42" spans="1:10" ht="37.5">
      <c r="A42" s="2"/>
      <c r="B42" s="25" t="s">
        <v>389</v>
      </c>
      <c r="C42" s="4"/>
      <c r="D42" s="262"/>
      <c r="E42" s="262"/>
      <c r="F42" s="262"/>
      <c r="G42" s="71"/>
      <c r="H42" s="262"/>
      <c r="I42" s="262"/>
      <c r="J42" s="262"/>
    </row>
    <row r="43" spans="1:10" s="108" customFormat="1" ht="26.25">
      <c r="A43" s="107"/>
      <c r="B43" s="89"/>
      <c r="C43" s="38"/>
      <c r="D43" s="508" t="s">
        <v>361</v>
      </c>
      <c r="E43" s="500" t="s">
        <v>362</v>
      </c>
      <c r="F43" s="499" t="s">
        <v>363</v>
      </c>
      <c r="G43" s="499" t="s">
        <v>371</v>
      </c>
      <c r="H43" s="34" t="s">
        <v>103</v>
      </c>
      <c r="I43" s="123" t="s">
        <v>270</v>
      </c>
      <c r="J43" s="123"/>
    </row>
    <row r="44" spans="1:10" ht="26.25">
      <c r="A44" s="14"/>
      <c r="B44" s="15"/>
      <c r="C44" s="14"/>
      <c r="D44" s="498" t="s">
        <v>420</v>
      </c>
      <c r="E44" s="504" t="s">
        <v>403</v>
      </c>
      <c r="F44" s="489" t="s">
        <v>408</v>
      </c>
      <c r="G44" s="489" t="s">
        <v>408</v>
      </c>
      <c r="H44" s="754">
        <v>5350</v>
      </c>
      <c r="I44" s="754">
        <v>5520</v>
      </c>
      <c r="J44" s="157"/>
    </row>
    <row r="45" spans="1:10" ht="21.75" customHeight="1">
      <c r="A45" s="14"/>
      <c r="B45" s="15"/>
      <c r="C45" s="14"/>
      <c r="D45" s="503" t="s">
        <v>390</v>
      </c>
      <c r="E45" s="489" t="s">
        <v>365</v>
      </c>
      <c r="F45" s="489" t="s">
        <v>366</v>
      </c>
      <c r="G45" s="497" t="s">
        <v>366</v>
      </c>
      <c r="H45" s="754"/>
      <c r="I45" s="754"/>
    </row>
    <row r="46" spans="1:10" ht="21.75" customHeight="1">
      <c r="A46" s="14"/>
      <c r="B46" s="15"/>
      <c r="C46" s="14"/>
      <c r="D46" s="19"/>
      <c r="I46" s="19"/>
    </row>
    <row r="47" spans="1:10" ht="21.75" customHeight="1">
      <c r="A47" s="14"/>
      <c r="B47" s="15"/>
      <c r="C47" s="14"/>
      <c r="D47" s="19"/>
      <c r="E47" s="356" t="s">
        <v>308</v>
      </c>
      <c r="I47" s="19"/>
    </row>
    <row r="48" spans="1:10" ht="21.75" customHeight="1">
      <c r="A48" s="14"/>
      <c r="B48" s="15"/>
      <c r="C48" s="14"/>
      <c r="D48" s="19"/>
      <c r="E48" s="24" t="s">
        <v>391</v>
      </c>
      <c r="F48" s="16"/>
      <c r="G48" s="67"/>
      <c r="H48" s="19"/>
      <c r="I48" s="19"/>
    </row>
    <row r="49" spans="1:10" ht="21.75" customHeight="1">
      <c r="A49" s="14"/>
      <c r="B49" s="15"/>
      <c r="C49" s="14"/>
      <c r="D49" s="19"/>
      <c r="F49" s="16"/>
      <c r="G49" s="67"/>
      <c r="H49" s="19"/>
      <c r="I49" s="19"/>
    </row>
    <row r="50" spans="1:10" s="207" customFormat="1" ht="26.25">
      <c r="A50" s="204"/>
      <c r="B50" s="205"/>
      <c r="C50" s="204"/>
      <c r="D50" s="204"/>
      <c r="E50" s="396" t="s">
        <v>359</v>
      </c>
      <c r="F50" s="16"/>
      <c r="G50" s="67"/>
      <c r="H50" s="19"/>
      <c r="I50" s="204"/>
    </row>
    <row r="51" spans="1:10" ht="21.75" customHeight="1">
      <c r="A51" s="14"/>
      <c r="B51" s="15"/>
      <c r="C51" s="14"/>
      <c r="D51" s="19"/>
      <c r="E51" s="114"/>
      <c r="F51" s="182"/>
      <c r="G51" s="206"/>
      <c r="H51" s="204"/>
      <c r="I51" s="19"/>
    </row>
    <row r="52" spans="1:10" ht="21.75" customHeight="1">
      <c r="A52" s="14"/>
      <c r="B52" s="15"/>
      <c r="C52" s="14"/>
      <c r="D52" s="19"/>
      <c r="E52" s="16"/>
      <c r="F52" s="16"/>
      <c r="G52" s="67"/>
      <c r="H52" s="19"/>
      <c r="I52" s="19"/>
    </row>
    <row r="53" spans="1:10" ht="21.75" customHeight="1">
      <c r="A53" s="14"/>
      <c r="B53" s="15"/>
      <c r="C53" s="14"/>
      <c r="D53" s="19"/>
      <c r="E53" s="16"/>
      <c r="F53" s="16"/>
      <c r="G53" s="67"/>
      <c r="H53" s="19"/>
      <c r="I53" s="19"/>
    </row>
    <row r="54" spans="1:10" ht="21.75" customHeight="1">
      <c r="A54" s="14"/>
      <c r="B54" s="15"/>
      <c r="C54" s="14"/>
      <c r="D54" s="19"/>
      <c r="E54" s="16"/>
      <c r="F54" s="16"/>
      <c r="G54" s="67"/>
      <c r="H54" s="19"/>
      <c r="I54" s="19"/>
    </row>
    <row r="55" spans="1:10" ht="21.75" customHeight="1">
      <c r="A55" s="14"/>
      <c r="B55" s="15"/>
      <c r="C55" s="14"/>
      <c r="D55" s="19"/>
      <c r="E55" s="16"/>
      <c r="F55" s="16"/>
      <c r="G55" s="67"/>
      <c r="H55" s="19"/>
      <c r="I55" s="19"/>
    </row>
    <row r="56" spans="1:10" ht="21" customHeight="1">
      <c r="A56" s="14"/>
      <c r="B56" s="15"/>
      <c r="C56" s="14"/>
      <c r="D56" s="19"/>
      <c r="E56" s="16"/>
      <c r="F56" s="16"/>
      <c r="G56" s="67"/>
      <c r="H56" s="19"/>
      <c r="I56" s="19"/>
    </row>
    <row r="57" spans="1:10" ht="21.75" customHeight="1">
      <c r="B57" s="88"/>
      <c r="C57" s="7"/>
      <c r="D57" s="263"/>
      <c r="E57" s="6"/>
      <c r="F57" s="6"/>
    </row>
    <row r="58" spans="1:10" ht="37.5">
      <c r="A58" s="2"/>
      <c r="B58" s="25" t="s">
        <v>48</v>
      </c>
      <c r="C58" s="4"/>
      <c r="D58" s="262"/>
      <c r="E58" s="262"/>
      <c r="F58" s="262"/>
      <c r="G58" s="71"/>
      <c r="H58" s="262"/>
      <c r="I58" s="262"/>
      <c r="J58" s="262"/>
    </row>
    <row r="59" spans="1:10" s="108" customFormat="1" ht="26.25">
      <c r="A59" s="107"/>
      <c r="B59" s="89"/>
      <c r="C59" s="38"/>
      <c r="D59" s="496" t="s">
        <v>361</v>
      </c>
      <c r="E59" s="496" t="s">
        <v>362</v>
      </c>
      <c r="F59" s="496" t="s">
        <v>363</v>
      </c>
      <c r="G59" s="496" t="s">
        <v>371</v>
      </c>
      <c r="H59" s="33" t="s">
        <v>103</v>
      </c>
      <c r="I59" s="266" t="s">
        <v>270</v>
      </c>
      <c r="J59" s="123" t="s">
        <v>311</v>
      </c>
    </row>
    <row r="60" spans="1:10" ht="28.35" customHeight="1">
      <c r="A60" s="14"/>
      <c r="B60" s="15"/>
      <c r="C60" s="14"/>
      <c r="D60" s="498" t="s">
        <v>423</v>
      </c>
      <c r="E60" s="504" t="s">
        <v>403</v>
      </c>
      <c r="F60" s="489" t="s">
        <v>424</v>
      </c>
      <c r="G60" s="504" t="s">
        <v>411</v>
      </c>
      <c r="H60" s="754">
        <v>820</v>
      </c>
      <c r="I60" s="754">
        <v>980</v>
      </c>
      <c r="J60" s="754">
        <v>1190</v>
      </c>
    </row>
    <row r="61" spans="1:10" ht="33" customHeight="1">
      <c r="A61" s="14"/>
      <c r="B61" s="15"/>
      <c r="C61" s="14"/>
      <c r="D61" s="506" t="s">
        <v>380</v>
      </c>
      <c r="E61" s="507" t="s">
        <v>365</v>
      </c>
      <c r="F61" s="507" t="s">
        <v>381</v>
      </c>
      <c r="G61" s="506" t="s">
        <v>373</v>
      </c>
      <c r="H61" s="754"/>
      <c r="I61" s="754"/>
      <c r="J61" s="754"/>
    </row>
    <row r="62" spans="1:10" ht="21.75" customHeight="1">
      <c r="A62" s="14"/>
      <c r="B62" s="15"/>
      <c r="C62" s="14"/>
      <c r="D62" s="19"/>
      <c r="E62" s="356" t="s">
        <v>308</v>
      </c>
      <c r="I62" s="19"/>
    </row>
    <row r="63" spans="1:10" ht="21.75" customHeight="1">
      <c r="A63" s="14"/>
      <c r="B63" s="15"/>
      <c r="C63" s="14"/>
      <c r="D63" s="19"/>
      <c r="E63" s="24" t="s">
        <v>382</v>
      </c>
      <c r="F63" s="16"/>
      <c r="G63" s="67"/>
      <c r="H63" s="19"/>
      <c r="I63" s="19"/>
    </row>
    <row r="64" spans="1:10" ht="21.75" customHeight="1">
      <c r="A64" s="14"/>
      <c r="B64" s="15"/>
      <c r="C64" s="14"/>
      <c r="D64" s="19"/>
      <c r="I64" s="19"/>
    </row>
    <row r="65" spans="1:10" ht="26.25">
      <c r="A65" s="14"/>
      <c r="B65" s="15"/>
      <c r="C65" s="14"/>
      <c r="D65" s="19"/>
      <c r="E65" s="396" t="s">
        <v>359</v>
      </c>
      <c r="F65" s="16"/>
      <c r="G65" s="67"/>
      <c r="H65" s="19"/>
    </row>
    <row r="66" spans="1:10" ht="21.75" customHeight="1">
      <c r="A66" s="14"/>
      <c r="B66" s="15"/>
      <c r="C66" s="14"/>
      <c r="D66" s="19"/>
      <c r="E66" s="114"/>
      <c r="F66" s="16"/>
      <c r="G66" s="67"/>
      <c r="H66" s="19"/>
      <c r="I66" s="135"/>
    </row>
    <row r="67" spans="1:10" ht="21.75" customHeight="1">
      <c r="A67" s="14"/>
      <c r="B67" s="15"/>
      <c r="C67" s="14"/>
      <c r="D67" s="19"/>
      <c r="I67" s="19"/>
    </row>
    <row r="68" spans="1:10" ht="21.75" customHeight="1">
      <c r="A68" s="14"/>
      <c r="B68" s="15"/>
      <c r="C68" s="14"/>
      <c r="D68" s="19"/>
      <c r="E68" s="81" t="s">
        <v>194</v>
      </c>
      <c r="F68" s="83"/>
      <c r="G68" s="160"/>
      <c r="H68" s="501">
        <v>300</v>
      </c>
      <c r="I68" s="19"/>
    </row>
    <row r="69" spans="1:10" ht="21.75" customHeight="1">
      <c r="A69" s="14"/>
      <c r="B69" s="15"/>
      <c r="C69" s="14"/>
      <c r="D69" s="19"/>
      <c r="E69" s="129"/>
      <c r="F69" s="16"/>
      <c r="G69" s="67"/>
      <c r="H69" s="19"/>
      <c r="I69" s="19"/>
    </row>
    <row r="70" spans="1:10" ht="21.75" customHeight="1">
      <c r="A70" s="14"/>
      <c r="B70" s="15"/>
      <c r="C70" s="14"/>
      <c r="D70" s="19"/>
      <c r="E70" s="129"/>
      <c r="F70" s="16"/>
      <c r="G70" s="67"/>
      <c r="H70" s="19"/>
      <c r="I70" s="19"/>
    </row>
    <row r="71" spans="1:10" ht="21.75" customHeight="1">
      <c r="A71" s="14"/>
      <c r="B71" s="15"/>
      <c r="C71" s="14"/>
      <c r="D71" s="19"/>
      <c r="E71" s="129"/>
      <c r="F71" s="16"/>
      <c r="G71" s="67"/>
      <c r="H71" s="19"/>
      <c r="I71" s="19"/>
    </row>
    <row r="72" spans="1:10" ht="21.75" customHeight="1">
      <c r="A72" s="14"/>
      <c r="B72" s="15"/>
      <c r="C72" s="14"/>
      <c r="D72" s="19"/>
      <c r="E72" s="129"/>
      <c r="F72" s="16"/>
      <c r="G72" s="67"/>
      <c r="H72" s="19"/>
      <c r="I72" s="19"/>
    </row>
    <row r="73" spans="1:10" ht="21.75" customHeight="1">
      <c r="A73" s="14"/>
      <c r="B73" s="15"/>
      <c r="C73" s="14"/>
      <c r="D73" s="19"/>
      <c r="E73" s="129"/>
      <c r="F73" s="16"/>
      <c r="G73" s="67"/>
      <c r="H73" s="19"/>
      <c r="I73" s="19"/>
    </row>
    <row r="74" spans="1:10" ht="45.75" customHeight="1">
      <c r="B74" s="88"/>
      <c r="C74" s="7"/>
      <c r="D74" s="263"/>
      <c r="E74" s="6"/>
      <c r="F74" s="6"/>
    </row>
    <row r="75" spans="1:10" ht="37.5">
      <c r="A75" s="2"/>
      <c r="B75" s="25" t="s">
        <v>298</v>
      </c>
      <c r="C75" s="4"/>
      <c r="D75" s="262"/>
      <c r="E75" s="262"/>
      <c r="F75" s="262"/>
      <c r="G75" s="71"/>
      <c r="H75" s="262"/>
      <c r="I75" s="262"/>
      <c r="J75" s="262"/>
    </row>
    <row r="76" spans="1:10" ht="26.25">
      <c r="A76" s="107"/>
      <c r="B76" s="89"/>
      <c r="C76" s="496" t="s">
        <v>361</v>
      </c>
      <c r="D76" s="496" t="s">
        <v>383</v>
      </c>
      <c r="E76" s="496" t="s">
        <v>362</v>
      </c>
      <c r="F76" s="496" t="s">
        <v>363</v>
      </c>
      <c r="G76" s="496" t="s">
        <v>371</v>
      </c>
      <c r="H76" s="34" t="s">
        <v>103</v>
      </c>
      <c r="I76" s="123" t="s">
        <v>270</v>
      </c>
      <c r="J76" s="123" t="s">
        <v>311</v>
      </c>
    </row>
    <row r="77" spans="1:10" s="108" customFormat="1" ht="32.1" customHeight="1">
      <c r="A77" s="14"/>
      <c r="B77" s="15"/>
      <c r="C77" s="504" t="s">
        <v>491</v>
      </c>
      <c r="D77" s="494" t="s">
        <v>432</v>
      </c>
      <c r="E77" s="504" t="s">
        <v>409</v>
      </c>
      <c r="F77" s="494" t="s">
        <v>424</v>
      </c>
      <c r="G77" s="494" t="s">
        <v>409</v>
      </c>
      <c r="H77" s="754">
        <v>1970</v>
      </c>
      <c r="I77" s="754">
        <v>2310</v>
      </c>
      <c r="J77" s="754">
        <v>2720</v>
      </c>
    </row>
    <row r="78" spans="1:10" ht="28.35" customHeight="1">
      <c r="A78" s="14"/>
      <c r="B78" s="15"/>
      <c r="C78" s="503" t="s">
        <v>490</v>
      </c>
      <c r="D78" s="497" t="s">
        <v>387</v>
      </c>
      <c r="E78" s="489" t="s">
        <v>483</v>
      </c>
      <c r="F78" s="489" t="s">
        <v>484</v>
      </c>
      <c r="G78" s="497" t="s">
        <v>485</v>
      </c>
      <c r="H78" s="754"/>
      <c r="I78" s="754"/>
      <c r="J78" s="754"/>
    </row>
    <row r="79" spans="1:10" ht="28.35" customHeight="1">
      <c r="A79" s="14"/>
      <c r="B79" s="15"/>
      <c r="C79" s="504" t="s">
        <v>492</v>
      </c>
      <c r="D79" s="495" t="s">
        <v>489</v>
      </c>
      <c r="E79" s="504" t="s">
        <v>409</v>
      </c>
      <c r="F79" s="494" t="s">
        <v>424</v>
      </c>
      <c r="G79" s="494" t="s">
        <v>493</v>
      </c>
      <c r="H79" s="754"/>
      <c r="I79" s="754"/>
      <c r="J79" s="754"/>
    </row>
    <row r="80" spans="1:10" ht="28.35" customHeight="1">
      <c r="A80" s="14"/>
      <c r="B80" s="15"/>
      <c r="C80" s="503" t="s">
        <v>490</v>
      </c>
      <c r="D80" s="503" t="s">
        <v>482</v>
      </c>
      <c r="E80" s="489" t="s">
        <v>483</v>
      </c>
      <c r="F80" s="489" t="s">
        <v>484</v>
      </c>
      <c r="G80" s="497" t="s">
        <v>385</v>
      </c>
      <c r="H80" s="754"/>
      <c r="I80" s="754"/>
      <c r="J80" s="754"/>
    </row>
    <row r="81" spans="1:11" ht="28.35" customHeight="1">
      <c r="A81" s="14"/>
      <c r="B81" s="15"/>
      <c r="C81" s="14"/>
      <c r="D81" s="22"/>
      <c r="E81" s="16"/>
      <c r="F81" s="16"/>
      <c r="G81" s="67"/>
      <c r="H81" s="405"/>
      <c r="I81" s="405"/>
    </row>
    <row r="82" spans="1:11" ht="21.75" customHeight="1">
      <c r="A82" s="14"/>
      <c r="B82" s="15"/>
      <c r="C82" s="14"/>
      <c r="D82" s="19"/>
      <c r="E82" s="356" t="s">
        <v>308</v>
      </c>
      <c r="F82" s="16"/>
      <c r="G82" s="67"/>
      <c r="H82" s="19"/>
      <c r="I82" s="19"/>
    </row>
    <row r="83" spans="1:11" ht="21.75" customHeight="1">
      <c r="A83" s="14"/>
      <c r="B83" s="15"/>
      <c r="C83" s="14"/>
      <c r="D83" s="19"/>
      <c r="E83" s="24" t="s">
        <v>386</v>
      </c>
      <c r="F83" s="16"/>
      <c r="G83" s="67"/>
      <c r="H83" s="19"/>
      <c r="I83" s="19"/>
    </row>
    <row r="84" spans="1:11" ht="21.75" customHeight="1">
      <c r="A84" s="14"/>
      <c r="B84" s="15"/>
      <c r="C84" s="14"/>
      <c r="D84" s="19"/>
      <c r="F84" s="16"/>
      <c r="G84" s="67"/>
      <c r="H84" s="19"/>
      <c r="I84" s="19"/>
    </row>
    <row r="85" spans="1:11" ht="26.25">
      <c r="A85" s="14"/>
      <c r="B85" s="15"/>
      <c r="C85" s="14"/>
      <c r="D85" s="19"/>
      <c r="E85" s="396" t="s">
        <v>359</v>
      </c>
      <c r="F85" s="16"/>
      <c r="G85" s="67"/>
      <c r="H85" s="19"/>
      <c r="I85" s="19"/>
    </row>
    <row r="86" spans="1:11" ht="21.75" customHeight="1">
      <c r="A86" s="14"/>
      <c r="B86" s="15"/>
      <c r="C86" s="14"/>
      <c r="D86" s="19"/>
      <c r="E86" s="114"/>
      <c r="F86" s="16"/>
      <c r="G86" s="67"/>
      <c r="H86" s="19"/>
      <c r="I86" s="19"/>
    </row>
    <row r="87" spans="1:11" ht="21.75" customHeight="1">
      <c r="A87" s="14"/>
      <c r="B87" s="15"/>
      <c r="C87" s="14"/>
      <c r="D87" s="19"/>
      <c r="E87" s="16"/>
      <c r="F87" s="16"/>
      <c r="G87" s="67"/>
      <c r="H87" s="19"/>
      <c r="I87" s="19"/>
    </row>
    <row r="88" spans="1:11" ht="21.75" customHeight="1">
      <c r="A88" s="14"/>
      <c r="B88" s="15"/>
      <c r="C88" s="14"/>
      <c r="D88" s="19"/>
      <c r="E88" s="16"/>
      <c r="F88" s="16"/>
      <c r="G88" s="67"/>
      <c r="H88" s="19"/>
      <c r="I88" s="19"/>
    </row>
    <row r="89" spans="1:11" ht="21.75" customHeight="1">
      <c r="A89" s="14"/>
      <c r="B89" s="15"/>
      <c r="C89" s="14"/>
      <c r="D89" s="19"/>
      <c r="E89" s="16"/>
      <c r="F89" s="16"/>
      <c r="G89" s="67"/>
      <c r="H89" s="19"/>
      <c r="I89" s="19"/>
    </row>
    <row r="90" spans="1:11" ht="21.75" customHeight="1">
      <c r="A90" s="14"/>
      <c r="B90" s="15"/>
      <c r="C90" s="14"/>
      <c r="D90" s="19"/>
      <c r="E90" s="16"/>
      <c r="F90" s="16"/>
      <c r="G90" s="67"/>
      <c r="H90" s="19"/>
      <c r="I90" s="19"/>
    </row>
    <row r="91" spans="1:11" ht="21.75" customHeight="1">
      <c r="A91" s="14"/>
      <c r="B91" s="15"/>
      <c r="C91" s="14"/>
      <c r="D91" s="19"/>
      <c r="E91" s="16"/>
      <c r="F91" s="16"/>
      <c r="G91" s="67"/>
      <c r="H91" s="19"/>
      <c r="I91" s="19"/>
    </row>
    <row r="92" spans="1:11" ht="37.5">
      <c r="A92" s="2"/>
      <c r="B92" s="25" t="s">
        <v>27</v>
      </c>
      <c r="C92" s="4"/>
      <c r="D92" s="262"/>
      <c r="E92" s="262"/>
      <c r="F92" s="262"/>
      <c r="G92" s="71"/>
      <c r="H92" s="262"/>
      <c r="I92" s="262"/>
      <c r="J92" s="262"/>
    </row>
    <row r="93" spans="1:11" ht="26.25">
      <c r="A93" s="125"/>
      <c r="B93" s="265"/>
      <c r="C93" s="36"/>
      <c r="D93" s="496" t="s">
        <v>361</v>
      </c>
      <c r="E93" s="496" t="s">
        <v>362</v>
      </c>
      <c r="F93" s="496" t="s">
        <v>363</v>
      </c>
      <c r="G93" s="496" t="s">
        <v>371</v>
      </c>
      <c r="H93" s="33" t="s">
        <v>103</v>
      </c>
      <c r="I93" s="123" t="s">
        <v>270</v>
      </c>
      <c r="J93" s="123" t="s">
        <v>311</v>
      </c>
    </row>
    <row r="94" spans="1:11" ht="26.25">
      <c r="A94" s="14"/>
      <c r="B94" s="15"/>
      <c r="C94" s="14"/>
      <c r="D94" s="504" t="s">
        <v>402</v>
      </c>
      <c r="E94" s="504" t="s">
        <v>409</v>
      </c>
      <c r="F94" s="494" t="s">
        <v>424</v>
      </c>
      <c r="G94" s="494" t="s">
        <v>409</v>
      </c>
      <c r="H94" s="754">
        <v>1640</v>
      </c>
      <c r="I94" s="754">
        <v>1970</v>
      </c>
      <c r="J94" s="754">
        <v>2380</v>
      </c>
    </row>
    <row r="95" spans="1:11" ht="36" customHeight="1">
      <c r="A95" s="14"/>
      <c r="B95" s="15"/>
      <c r="C95" s="14"/>
      <c r="D95" s="506" t="s">
        <v>490</v>
      </c>
      <c r="E95" s="507" t="s">
        <v>483</v>
      </c>
      <c r="F95" s="507" t="s">
        <v>484</v>
      </c>
      <c r="G95" s="506" t="s">
        <v>485</v>
      </c>
      <c r="H95" s="754"/>
      <c r="I95" s="754"/>
      <c r="J95" s="754"/>
      <c r="K95" s="14"/>
    </row>
    <row r="96" spans="1:11" ht="26.25">
      <c r="A96" s="14"/>
      <c r="B96" s="15"/>
      <c r="C96" s="14"/>
      <c r="D96" s="19"/>
      <c r="E96" s="356" t="s">
        <v>308</v>
      </c>
      <c r="F96" s="16"/>
      <c r="G96" s="67"/>
      <c r="H96" s="19"/>
      <c r="I96" s="19"/>
      <c r="K96" s="14"/>
    </row>
    <row r="97" spans="1:10" ht="26.25">
      <c r="A97" s="14"/>
      <c r="B97" s="15"/>
      <c r="C97" s="14"/>
      <c r="D97" s="19"/>
      <c r="E97" s="24" t="s">
        <v>388</v>
      </c>
      <c r="F97" s="16"/>
      <c r="G97" s="67"/>
      <c r="H97" s="19"/>
      <c r="I97" s="19"/>
    </row>
    <row r="98" spans="1:10" ht="26.25">
      <c r="A98" s="14"/>
      <c r="B98" s="15"/>
      <c r="C98" s="14"/>
      <c r="D98" s="19"/>
      <c r="F98" s="16"/>
      <c r="G98" s="67"/>
      <c r="H98" s="19"/>
      <c r="I98" s="19"/>
    </row>
    <row r="99" spans="1:10" ht="26.25">
      <c r="A99" s="14"/>
      <c r="B99" s="15"/>
      <c r="C99" s="14"/>
      <c r="D99" s="19"/>
      <c r="E99" s="396" t="s">
        <v>359</v>
      </c>
      <c r="F99" s="16"/>
      <c r="G99" s="67"/>
      <c r="H99" s="19"/>
      <c r="I99" s="19"/>
    </row>
    <row r="100" spans="1:10" ht="26.25">
      <c r="A100" s="14"/>
      <c r="B100" s="15"/>
      <c r="C100" s="14"/>
      <c r="D100" s="19"/>
      <c r="E100" s="114"/>
      <c r="F100" s="16"/>
      <c r="G100" s="67"/>
      <c r="H100" s="19"/>
      <c r="I100" s="19"/>
    </row>
    <row r="101" spans="1:10" ht="26.25">
      <c r="A101" s="14"/>
      <c r="B101" s="15"/>
      <c r="C101" s="14"/>
      <c r="D101" s="19"/>
      <c r="E101" s="16"/>
      <c r="F101" s="16"/>
      <c r="G101" s="67"/>
      <c r="H101" s="19"/>
      <c r="I101" s="19"/>
    </row>
    <row r="102" spans="1:10" ht="26.25">
      <c r="A102" s="14"/>
      <c r="B102" s="15"/>
      <c r="C102" s="14"/>
      <c r="D102" s="19"/>
      <c r="E102" s="16"/>
      <c r="F102" s="16"/>
      <c r="G102" s="67"/>
      <c r="H102" s="19"/>
      <c r="I102" s="19"/>
    </row>
    <row r="103" spans="1:10" ht="18.75">
      <c r="B103" s="88"/>
      <c r="C103" s="7"/>
      <c r="D103" s="263"/>
      <c r="E103" s="6"/>
      <c r="F103" s="6"/>
    </row>
    <row r="104" spans="1:10" ht="50.1" customHeight="1">
      <c r="A104" s="2"/>
      <c r="B104" s="25" t="s">
        <v>564</v>
      </c>
      <c r="C104" s="4"/>
      <c r="D104" s="262"/>
      <c r="E104" s="262"/>
      <c r="F104" s="262"/>
      <c r="G104" s="71"/>
      <c r="H104" s="262"/>
      <c r="I104" s="262"/>
      <c r="J104" s="262"/>
    </row>
    <row r="105" spans="1:10" s="67" customFormat="1" ht="26.25">
      <c r="A105" s="125"/>
      <c r="B105" s="265"/>
      <c r="C105" s="36"/>
      <c r="D105" s="211"/>
      <c r="E105" s="496" t="s">
        <v>362</v>
      </c>
      <c r="F105" s="496" t="s">
        <v>363</v>
      </c>
      <c r="G105" s="496" t="s">
        <v>371</v>
      </c>
      <c r="H105" s="33" t="s">
        <v>112</v>
      </c>
      <c r="I105" s="123"/>
      <c r="J105" s="36"/>
    </row>
    <row r="106" spans="1:10" ht="26.25">
      <c r="A106" s="14"/>
      <c r="B106" s="15"/>
      <c r="C106" s="14"/>
      <c r="D106" s="19"/>
      <c r="E106" s="489" t="s">
        <v>415</v>
      </c>
      <c r="F106" s="489" t="s">
        <v>414</v>
      </c>
      <c r="G106" s="497" t="s">
        <v>582</v>
      </c>
      <c r="H106" s="505">
        <v>2930</v>
      </c>
      <c r="I106" s="157"/>
    </row>
    <row r="107" spans="1:10" ht="26.25">
      <c r="A107" s="14"/>
      <c r="B107" s="15"/>
      <c r="C107" s="14"/>
      <c r="D107" s="19"/>
      <c r="E107" s="489" t="s">
        <v>415</v>
      </c>
      <c r="F107" s="489" t="s">
        <v>414</v>
      </c>
      <c r="G107" s="497" t="s">
        <v>417</v>
      </c>
      <c r="H107" s="505">
        <v>3270</v>
      </c>
      <c r="I107" s="19"/>
    </row>
    <row r="108" spans="1:10" s="5" customFormat="1" ht="26.25">
      <c r="A108" s="22"/>
      <c r="B108" s="194"/>
      <c r="C108" s="22"/>
      <c r="D108" s="22"/>
      <c r="E108" s="489"/>
      <c r="F108" s="489"/>
      <c r="G108" s="502"/>
      <c r="H108" s="505"/>
      <c r="I108" s="195"/>
    </row>
    <row r="109" spans="1:10" s="5" customFormat="1" ht="26.25">
      <c r="A109" s="22"/>
      <c r="B109" s="194"/>
      <c r="C109" s="22"/>
      <c r="D109" s="22"/>
      <c r="E109" s="489"/>
      <c r="F109" s="489"/>
      <c r="G109" s="497"/>
      <c r="H109" s="505"/>
      <c r="I109" s="195"/>
    </row>
    <row r="110" spans="1:10" s="5" customFormat="1" ht="26.25">
      <c r="A110" s="22"/>
      <c r="B110" s="194"/>
      <c r="C110" s="22"/>
      <c r="D110" s="22"/>
      <c r="F110" s="24"/>
      <c r="G110" s="92"/>
      <c r="H110" s="195"/>
      <c r="I110" s="195"/>
    </row>
    <row r="111" spans="1:10" s="5" customFormat="1" ht="28.35" customHeight="1">
      <c r="A111" s="22"/>
      <c r="B111" s="194"/>
      <c r="C111" s="22"/>
      <c r="D111" s="22"/>
      <c r="E111" s="114"/>
      <c r="F111" s="24"/>
      <c r="G111" s="92"/>
      <c r="H111" s="195"/>
      <c r="I111" s="195"/>
    </row>
    <row r="112" spans="1:10" ht="26.25">
      <c r="A112" s="14"/>
      <c r="B112" s="15"/>
      <c r="C112" s="14"/>
      <c r="D112" s="19"/>
      <c r="E112" s="396" t="s">
        <v>565</v>
      </c>
      <c r="F112" s="5"/>
      <c r="G112" s="5"/>
      <c r="H112" s="5"/>
      <c r="I112" s="19"/>
    </row>
    <row r="113" spans="1:10" ht="21.75" customHeight="1">
      <c r="A113" s="14"/>
      <c r="B113" s="15"/>
      <c r="C113" s="14"/>
      <c r="D113" s="19"/>
      <c r="E113" s="24"/>
      <c r="F113" s="24"/>
      <c r="G113" s="92"/>
      <c r="H113" s="157"/>
      <c r="I113" s="19"/>
    </row>
    <row r="114" spans="1:10" ht="33" customHeight="1">
      <c r="A114" s="14"/>
      <c r="B114" s="15"/>
      <c r="C114" s="14"/>
      <c r="D114" s="19"/>
      <c r="E114" s="24" t="s">
        <v>587</v>
      </c>
      <c r="F114" s="16"/>
      <c r="G114" s="67"/>
      <c r="H114" s="19"/>
      <c r="I114" s="19"/>
    </row>
    <row r="115" spans="1:10" ht="48" customHeight="1">
      <c r="A115" s="14"/>
      <c r="B115" s="15"/>
      <c r="C115" s="14"/>
      <c r="D115" s="19"/>
      <c r="E115" s="16"/>
      <c r="F115" s="16"/>
      <c r="G115" s="67"/>
      <c r="H115" s="19"/>
      <c r="I115" s="19"/>
    </row>
    <row r="116" spans="1:10" ht="17.25" customHeight="1">
      <c r="B116" s="88"/>
      <c r="C116" s="7"/>
      <c r="D116" s="263"/>
      <c r="E116" s="6"/>
      <c r="F116" s="6"/>
    </row>
    <row r="117" spans="1:10" ht="50.1" customHeight="1">
      <c r="A117" s="2"/>
      <c r="B117" s="25" t="s">
        <v>392</v>
      </c>
      <c r="C117" s="4"/>
      <c r="D117" s="262"/>
      <c r="E117" s="262"/>
      <c r="F117" s="262"/>
      <c r="G117" s="71"/>
      <c r="H117" s="262"/>
      <c r="I117" s="262"/>
      <c r="J117" s="262"/>
    </row>
    <row r="118" spans="1:10" s="67" customFormat="1" ht="26.25">
      <c r="A118" s="125"/>
      <c r="B118" s="265"/>
      <c r="C118" s="36"/>
      <c r="D118" s="211"/>
      <c r="E118" s="496" t="s">
        <v>362</v>
      </c>
      <c r="F118" s="496" t="s">
        <v>363</v>
      </c>
      <c r="G118" s="496" t="s">
        <v>371</v>
      </c>
      <c r="H118" s="33" t="s">
        <v>112</v>
      </c>
      <c r="I118" s="123"/>
      <c r="J118" s="36"/>
    </row>
    <row r="119" spans="1:10" ht="26.25">
      <c r="A119" s="14"/>
      <c r="B119" s="15"/>
      <c r="C119" s="14"/>
      <c r="D119" s="19"/>
      <c r="E119" s="489" t="s">
        <v>415</v>
      </c>
      <c r="F119" s="489" t="s">
        <v>414</v>
      </c>
      <c r="G119" s="497" t="s">
        <v>582</v>
      </c>
      <c r="H119" s="505">
        <v>3610</v>
      </c>
      <c r="I119" s="157"/>
    </row>
    <row r="120" spans="1:10" ht="26.25">
      <c r="A120" s="14"/>
      <c r="B120" s="15"/>
      <c r="C120" s="14"/>
      <c r="D120" s="19"/>
      <c r="E120" s="489" t="s">
        <v>415</v>
      </c>
      <c r="F120" s="489" t="s">
        <v>414</v>
      </c>
      <c r="G120" s="497" t="s">
        <v>417</v>
      </c>
      <c r="H120" s="505">
        <v>4060</v>
      </c>
      <c r="I120" s="19"/>
    </row>
    <row r="121" spans="1:10" s="5" customFormat="1" ht="26.25">
      <c r="A121" s="22"/>
      <c r="B121" s="194"/>
      <c r="C121" s="22"/>
      <c r="D121" s="22"/>
      <c r="E121" s="489" t="s">
        <v>415</v>
      </c>
      <c r="F121" s="489" t="s">
        <v>414</v>
      </c>
      <c r="G121" s="502" t="s">
        <v>419</v>
      </c>
      <c r="H121" s="505">
        <v>4510</v>
      </c>
      <c r="I121" s="195"/>
    </row>
    <row r="122" spans="1:10" s="5" customFormat="1" ht="26.25">
      <c r="A122" s="22"/>
      <c r="B122" s="194"/>
      <c r="C122" s="22"/>
      <c r="D122" s="22"/>
      <c r="E122" s="489" t="s">
        <v>415</v>
      </c>
      <c r="F122" s="489" t="s">
        <v>414</v>
      </c>
      <c r="G122" s="497" t="s">
        <v>418</v>
      </c>
      <c r="H122" s="505">
        <v>5020</v>
      </c>
      <c r="I122" s="195"/>
    </row>
    <row r="123" spans="1:10" s="5" customFormat="1" ht="26.25">
      <c r="A123" s="22"/>
      <c r="B123" s="194"/>
      <c r="C123" s="22"/>
      <c r="D123" s="22"/>
      <c r="F123" s="24"/>
      <c r="G123" s="92"/>
      <c r="H123" s="195"/>
      <c r="I123" s="195"/>
    </row>
    <row r="124" spans="1:10" s="5" customFormat="1" ht="28.35" customHeight="1">
      <c r="A124" s="22"/>
      <c r="B124" s="194"/>
      <c r="C124" s="22"/>
      <c r="D124" s="22"/>
      <c r="E124" s="114"/>
      <c r="F124" s="24"/>
      <c r="G124" s="92"/>
      <c r="H124" s="195"/>
      <c r="I124" s="195"/>
    </row>
    <row r="125" spans="1:10" ht="26.25">
      <c r="A125" s="14"/>
      <c r="B125" s="15"/>
      <c r="C125" s="14"/>
      <c r="D125" s="19"/>
      <c r="E125" s="397" t="s">
        <v>479</v>
      </c>
      <c r="F125" s="5"/>
      <c r="G125" s="5"/>
      <c r="H125" s="5"/>
      <c r="I125" s="19"/>
    </row>
    <row r="126" spans="1:10" ht="21.75" customHeight="1">
      <c r="A126" s="14"/>
      <c r="B126" s="15"/>
      <c r="C126" s="14"/>
      <c r="D126" s="19"/>
      <c r="E126" s="24"/>
      <c r="F126" s="24"/>
      <c r="G126" s="92"/>
      <c r="H126" s="157"/>
      <c r="I126" s="19"/>
    </row>
    <row r="127" spans="1:10" ht="33" customHeight="1">
      <c r="A127" s="14"/>
      <c r="B127" s="15"/>
      <c r="C127" s="14"/>
      <c r="D127" s="19"/>
      <c r="E127" s="16"/>
      <c r="F127" s="16"/>
      <c r="G127" s="67"/>
      <c r="H127" s="19"/>
      <c r="I127" s="19"/>
    </row>
    <row r="128" spans="1:10" ht="48" customHeight="1">
      <c r="A128" s="14"/>
      <c r="B128" s="15"/>
      <c r="C128" s="14"/>
      <c r="D128" s="19"/>
      <c r="E128" s="16"/>
      <c r="F128" s="16"/>
      <c r="G128" s="67"/>
      <c r="H128" s="19"/>
      <c r="I128" s="19"/>
    </row>
    <row r="129" spans="1:10" ht="50.1" customHeight="1">
      <c r="A129" s="2"/>
      <c r="B129" s="25" t="s">
        <v>300</v>
      </c>
      <c r="C129" s="4"/>
      <c r="D129" s="262"/>
      <c r="E129" s="262"/>
      <c r="F129" s="262"/>
      <c r="G129" s="71"/>
      <c r="H129" s="262"/>
      <c r="I129" s="262"/>
      <c r="J129" s="262"/>
    </row>
    <row r="130" spans="1:10" s="67" customFormat="1" ht="26.25">
      <c r="A130" s="125"/>
      <c r="B130" s="265"/>
      <c r="C130" s="36"/>
      <c r="D130" s="496" t="s">
        <v>361</v>
      </c>
      <c r="E130" s="496" t="s">
        <v>362</v>
      </c>
      <c r="F130" s="496" t="s">
        <v>363</v>
      </c>
      <c r="G130" s="496" t="s">
        <v>371</v>
      </c>
      <c r="H130" s="33" t="s">
        <v>477</v>
      </c>
      <c r="I130" s="33" t="s">
        <v>478</v>
      </c>
      <c r="J130" s="36"/>
    </row>
    <row r="131" spans="1:10" ht="28.35" customHeight="1">
      <c r="A131" s="14"/>
      <c r="B131" s="15"/>
      <c r="C131" s="14"/>
      <c r="D131" s="504" t="s">
        <v>410</v>
      </c>
      <c r="E131" s="504" t="s">
        <v>411</v>
      </c>
      <c r="F131" s="498" t="s">
        <v>412</v>
      </c>
      <c r="G131" s="504" t="s">
        <v>413</v>
      </c>
      <c r="H131" s="754">
        <v>4380</v>
      </c>
      <c r="I131" s="754">
        <v>5830</v>
      </c>
    </row>
    <row r="132" spans="1:10" ht="21" customHeight="1">
      <c r="A132" s="14"/>
      <c r="B132" s="15"/>
      <c r="C132" s="14"/>
      <c r="D132" s="503" t="s">
        <v>372</v>
      </c>
      <c r="E132" s="489" t="s">
        <v>373</v>
      </c>
      <c r="F132" s="489" t="s">
        <v>374</v>
      </c>
      <c r="G132" s="497" t="s">
        <v>375</v>
      </c>
      <c r="H132" s="754"/>
      <c r="I132" s="754"/>
    </row>
    <row r="133" spans="1:10" s="5" customFormat="1" ht="28.35" customHeight="1">
      <c r="A133" s="22"/>
      <c r="B133" s="194"/>
      <c r="C133" s="22"/>
      <c r="D133" s="22"/>
      <c r="I133" s="195"/>
    </row>
    <row r="134" spans="1:10" s="5" customFormat="1" ht="28.35" customHeight="1">
      <c r="A134" s="22"/>
      <c r="B134" s="194"/>
      <c r="C134" s="22"/>
      <c r="D134" s="22"/>
      <c r="E134" s="101"/>
      <c r="F134" s="24"/>
      <c r="G134" s="92"/>
      <c r="H134" s="195"/>
      <c r="I134" s="195"/>
    </row>
    <row r="135" spans="1:10" s="5" customFormat="1" ht="28.35" customHeight="1">
      <c r="A135" s="22"/>
      <c r="B135" s="194"/>
      <c r="C135" s="22"/>
      <c r="D135" s="22"/>
      <c r="E135" s="396" t="s">
        <v>359</v>
      </c>
      <c r="F135" s="24"/>
      <c r="G135" s="92"/>
      <c r="H135" s="195"/>
      <c r="I135" s="195"/>
    </row>
    <row r="136" spans="1:10" s="5" customFormat="1" ht="28.35" customHeight="1">
      <c r="A136" s="22"/>
      <c r="B136" s="194"/>
      <c r="C136" s="22"/>
      <c r="D136" s="22"/>
      <c r="E136" s="114"/>
      <c r="F136" s="24"/>
      <c r="G136" s="92"/>
      <c r="H136" s="195"/>
      <c r="I136" s="195"/>
    </row>
    <row r="137" spans="1:10" ht="21" customHeight="1">
      <c r="A137" s="14"/>
      <c r="B137" s="15"/>
      <c r="C137" s="14"/>
      <c r="D137" s="19"/>
      <c r="E137" s="5"/>
      <c r="F137" s="5"/>
      <c r="G137" s="5"/>
      <c r="H137" s="5"/>
      <c r="I137" s="19"/>
    </row>
    <row r="138" spans="1:10" ht="21.75" customHeight="1">
      <c r="A138" s="14"/>
      <c r="B138" s="15"/>
      <c r="C138" s="14"/>
      <c r="D138" s="19"/>
      <c r="E138" s="24"/>
      <c r="F138" s="24"/>
      <c r="G138" s="92"/>
      <c r="H138" s="157"/>
      <c r="I138" s="19"/>
    </row>
    <row r="139" spans="1:10" ht="33" customHeight="1">
      <c r="A139" s="14"/>
      <c r="B139" s="15"/>
      <c r="C139" s="14"/>
      <c r="D139" s="19"/>
      <c r="E139" s="16"/>
      <c r="F139" s="16"/>
      <c r="G139" s="67"/>
      <c r="H139" s="19"/>
      <c r="I139" s="19"/>
    </row>
    <row r="140" spans="1:10" ht="33" customHeight="1">
      <c r="A140" s="14"/>
      <c r="B140" s="15"/>
      <c r="C140" s="14"/>
      <c r="D140" s="19"/>
      <c r="E140" s="16"/>
      <c r="F140" s="16"/>
      <c r="G140" s="67"/>
      <c r="H140" s="19"/>
      <c r="I140" s="19"/>
    </row>
    <row r="141" spans="1:10" ht="33" customHeight="1">
      <c r="A141" s="14"/>
      <c r="B141" s="15"/>
      <c r="C141" s="14"/>
      <c r="D141" s="19"/>
      <c r="E141" s="16"/>
      <c r="F141" s="16"/>
      <c r="G141" s="67"/>
      <c r="H141" s="19"/>
      <c r="I141" s="19"/>
    </row>
    <row r="142" spans="1:10" ht="33" customHeight="1">
      <c r="A142" s="14"/>
      <c r="B142" s="15"/>
      <c r="C142" s="14"/>
      <c r="D142" s="19"/>
      <c r="E142" s="16"/>
      <c r="F142" s="16"/>
      <c r="G142" s="67"/>
      <c r="H142" s="19"/>
      <c r="I142" s="19"/>
    </row>
    <row r="143" spans="1:10" ht="21.75" customHeight="1">
      <c r="B143" s="88"/>
      <c r="C143" s="7"/>
      <c r="D143" s="263"/>
      <c r="E143" s="6"/>
      <c r="F143" s="6"/>
    </row>
    <row r="144" spans="1:10" ht="50.1" customHeight="1">
      <c r="A144" s="2"/>
      <c r="B144" s="25" t="s">
        <v>394</v>
      </c>
      <c r="C144" s="4"/>
      <c r="D144" s="262"/>
      <c r="E144" s="262"/>
      <c r="F144" s="262"/>
      <c r="G144" s="71"/>
      <c r="H144" s="262"/>
      <c r="I144" s="262"/>
      <c r="J144" s="262"/>
    </row>
    <row r="145" spans="1:10" s="108" customFormat="1" ht="26.25">
      <c r="A145" s="107"/>
      <c r="B145" s="89"/>
      <c r="C145" s="38"/>
      <c r="D145" s="241"/>
      <c r="E145" s="500" t="s">
        <v>362</v>
      </c>
      <c r="F145" s="499" t="s">
        <v>363</v>
      </c>
      <c r="G145" s="499" t="s">
        <v>371</v>
      </c>
      <c r="H145" s="34" t="s">
        <v>103</v>
      </c>
      <c r="I145" s="123" t="s">
        <v>270</v>
      </c>
      <c r="J145" s="123" t="s">
        <v>395</v>
      </c>
    </row>
    <row r="146" spans="1:10" ht="26.25">
      <c r="A146" s="14"/>
      <c r="B146" s="15"/>
      <c r="C146" s="14"/>
      <c r="D146" s="19"/>
      <c r="E146" s="498" t="s">
        <v>405</v>
      </c>
      <c r="F146" s="502" t="s">
        <v>406</v>
      </c>
      <c r="G146" s="502" t="s">
        <v>406</v>
      </c>
      <c r="H146" s="754">
        <v>1690</v>
      </c>
      <c r="I146" s="754">
        <v>1690</v>
      </c>
      <c r="J146" s="754">
        <v>1690</v>
      </c>
    </row>
    <row r="147" spans="1:10" ht="21.75" customHeight="1">
      <c r="A147" s="14"/>
      <c r="B147" s="15"/>
      <c r="C147" s="14"/>
      <c r="D147" s="19"/>
      <c r="E147" s="489" t="s">
        <v>396</v>
      </c>
      <c r="F147" s="489" t="s">
        <v>393</v>
      </c>
      <c r="G147" s="497" t="s">
        <v>393</v>
      </c>
      <c r="H147" s="754"/>
      <c r="I147" s="754"/>
      <c r="J147" s="754"/>
    </row>
    <row r="148" spans="1:10" ht="21.75" customHeight="1">
      <c r="A148" s="14"/>
      <c r="B148" s="15"/>
      <c r="C148" s="14"/>
      <c r="D148" s="19"/>
      <c r="I148" s="19"/>
    </row>
    <row r="149" spans="1:10" ht="21.75" customHeight="1">
      <c r="A149" s="14"/>
      <c r="B149" s="15"/>
      <c r="C149" s="14"/>
      <c r="D149" s="19"/>
      <c r="E149" s="356"/>
      <c r="I149" s="19"/>
    </row>
    <row r="150" spans="1:10" ht="21.75" customHeight="1">
      <c r="A150" s="14"/>
      <c r="B150" s="15"/>
      <c r="C150" s="14"/>
      <c r="D150" s="19"/>
      <c r="E150" s="24" t="s">
        <v>398</v>
      </c>
      <c r="F150" s="16"/>
      <c r="G150" s="67"/>
      <c r="H150" s="19"/>
      <c r="I150" s="19"/>
    </row>
    <row r="151" spans="1:10" ht="21.75" customHeight="1">
      <c r="A151" s="14"/>
      <c r="B151" s="15"/>
      <c r="C151" s="14"/>
      <c r="D151" s="19"/>
      <c r="E151" s="22" t="s">
        <v>399</v>
      </c>
      <c r="F151" s="16"/>
      <c r="G151" s="67"/>
      <c r="H151" s="19"/>
      <c r="I151" s="19"/>
    </row>
    <row r="152" spans="1:10" s="207" customFormat="1" ht="21.75" customHeight="1">
      <c r="A152" s="204"/>
      <c r="B152" s="205"/>
      <c r="C152" s="204"/>
      <c r="D152" s="204"/>
      <c r="F152" s="16"/>
      <c r="G152" s="67"/>
      <c r="H152" s="19"/>
      <c r="I152" s="204"/>
    </row>
    <row r="153" spans="1:10" ht="26.25">
      <c r="A153" s="14"/>
      <c r="B153" s="15"/>
      <c r="C153" s="14"/>
      <c r="D153" s="19"/>
      <c r="E153" s="396" t="s">
        <v>359</v>
      </c>
      <c r="F153" s="182"/>
      <c r="G153" s="206"/>
      <c r="H153" s="204"/>
      <c r="I153" s="19"/>
    </row>
    <row r="154" spans="1:10" ht="21" customHeight="1">
      <c r="A154" s="14"/>
      <c r="B154" s="15"/>
      <c r="C154" s="14"/>
      <c r="D154" s="19"/>
      <c r="E154" s="16"/>
      <c r="F154" s="16"/>
      <c r="G154" s="67"/>
      <c r="H154" s="19"/>
      <c r="I154" s="19"/>
    </row>
    <row r="155" spans="1:10" ht="21.75" customHeight="1">
      <c r="A155" s="14"/>
      <c r="B155" s="15"/>
      <c r="C155" s="14"/>
      <c r="D155" s="19"/>
      <c r="E155" s="16"/>
      <c r="F155" s="16"/>
      <c r="G155" s="67"/>
      <c r="H155" s="19"/>
      <c r="I155" s="19"/>
    </row>
    <row r="156" spans="1:10" ht="21.75" customHeight="1">
      <c r="A156" s="14"/>
      <c r="B156" s="15"/>
      <c r="C156" s="14"/>
      <c r="D156" s="19"/>
      <c r="E156" s="82" t="s">
        <v>14</v>
      </c>
      <c r="F156" s="164"/>
      <c r="G156" s="79"/>
      <c r="H156" s="501">
        <v>560</v>
      </c>
      <c r="I156" s="19"/>
    </row>
    <row r="157" spans="1:10" ht="21.75" customHeight="1">
      <c r="A157" s="14"/>
      <c r="B157" s="15"/>
      <c r="C157" s="14"/>
      <c r="D157" s="19"/>
      <c r="E157" s="16"/>
      <c r="F157" s="16"/>
      <c r="G157" s="67"/>
      <c r="H157" s="19"/>
      <c r="I157" s="19"/>
    </row>
    <row r="158" spans="1:10" ht="30" customHeight="1">
      <c r="A158" s="14"/>
      <c r="B158" s="15"/>
      <c r="C158" s="14"/>
      <c r="D158" s="19"/>
      <c r="E158" s="16"/>
      <c r="F158" s="16"/>
      <c r="G158" s="67"/>
      <c r="H158" s="19"/>
      <c r="I158" s="19"/>
    </row>
    <row r="159" spans="1:10" ht="50.1" customHeight="1">
      <c r="A159" s="2"/>
      <c r="B159" s="25" t="s">
        <v>575</v>
      </c>
      <c r="C159" s="4"/>
      <c r="D159" s="262"/>
      <c r="E159" s="262"/>
      <c r="F159" s="262"/>
      <c r="G159" s="71"/>
      <c r="H159" s="262"/>
      <c r="I159" s="262"/>
      <c r="J159" s="262"/>
    </row>
    <row r="160" spans="1:10" s="67" customFormat="1" ht="26.25">
      <c r="A160" s="125"/>
      <c r="B160" s="265"/>
      <c r="C160" s="36"/>
      <c r="D160" s="211"/>
      <c r="E160" s="446" t="s">
        <v>362</v>
      </c>
      <c r="F160" s="447" t="s">
        <v>363</v>
      </c>
      <c r="G160" s="447" t="s">
        <v>371</v>
      </c>
      <c r="H160" s="34" t="s">
        <v>112</v>
      </c>
      <c r="I160" s="123"/>
      <c r="J160" s="123"/>
    </row>
    <row r="161" spans="1:10" ht="26.25">
      <c r="A161" s="14"/>
      <c r="B161" s="15"/>
      <c r="C161" s="14"/>
      <c r="D161" s="19"/>
      <c r="E161" s="452" t="s">
        <v>404</v>
      </c>
      <c r="F161" s="452" t="s">
        <v>406</v>
      </c>
      <c r="G161" s="452" t="s">
        <v>406</v>
      </c>
      <c r="H161" s="505">
        <v>970</v>
      </c>
      <c r="I161" s="157"/>
    </row>
    <row r="162" spans="1:10" ht="26.25">
      <c r="A162" s="14"/>
      <c r="B162" s="15"/>
      <c r="C162" s="14"/>
      <c r="D162" s="19"/>
      <c r="E162" s="16" t="s">
        <v>368</v>
      </c>
      <c r="F162" s="16" t="s">
        <v>393</v>
      </c>
      <c r="G162" s="67" t="s">
        <v>576</v>
      </c>
      <c r="H162" s="157"/>
      <c r="I162" s="19"/>
    </row>
    <row r="163" spans="1:10" s="5" customFormat="1" ht="26.25">
      <c r="A163" s="22"/>
      <c r="B163" s="194"/>
      <c r="C163" s="22"/>
      <c r="D163" s="22"/>
      <c r="E163" s="16"/>
      <c r="F163" s="16"/>
      <c r="G163" s="67"/>
      <c r="H163" s="157"/>
      <c r="I163" s="195"/>
    </row>
    <row r="164" spans="1:10" s="5" customFormat="1" ht="26.25">
      <c r="A164" s="22"/>
      <c r="B164" s="194"/>
      <c r="C164" s="22"/>
      <c r="D164" s="22"/>
      <c r="E164" s="16"/>
      <c r="F164" s="16"/>
      <c r="G164" s="67"/>
      <c r="H164" s="157"/>
      <c r="I164" s="195"/>
    </row>
    <row r="165" spans="1:10" s="5" customFormat="1" ht="26.25">
      <c r="A165" s="22"/>
      <c r="B165" s="194"/>
      <c r="C165" s="22"/>
      <c r="D165" s="22"/>
      <c r="F165" s="24"/>
      <c r="G165" s="92"/>
      <c r="H165" s="195"/>
      <c r="I165" s="195"/>
    </row>
    <row r="166" spans="1:10" s="5" customFormat="1" ht="28.35" customHeight="1">
      <c r="A166" s="22"/>
      <c r="B166" s="194"/>
      <c r="C166" s="22"/>
      <c r="D166" s="22"/>
      <c r="E166" s="114"/>
      <c r="F166" s="24"/>
      <c r="G166" s="92"/>
      <c r="H166" s="195"/>
      <c r="I166" s="195"/>
    </row>
    <row r="167" spans="1:10" ht="27.75" customHeight="1">
      <c r="A167" s="14"/>
      <c r="B167" s="15"/>
      <c r="C167" s="14"/>
      <c r="D167" s="19"/>
      <c r="E167" s="396" t="s">
        <v>565</v>
      </c>
      <c r="F167" s="5"/>
      <c r="G167" s="5"/>
      <c r="H167" s="5"/>
      <c r="I167" s="19"/>
    </row>
    <row r="168" spans="1:10" ht="28.5" customHeight="1">
      <c r="A168" s="14"/>
      <c r="B168" s="15"/>
      <c r="C168" s="14"/>
      <c r="D168" s="19"/>
      <c r="E168" s="24"/>
      <c r="F168" s="24"/>
      <c r="G168" s="92"/>
      <c r="H168" s="157"/>
      <c r="I168" s="19"/>
    </row>
    <row r="169" spans="1:10" ht="33" customHeight="1">
      <c r="A169" s="14"/>
      <c r="B169" s="15"/>
      <c r="C169" s="14"/>
      <c r="D169" s="19"/>
      <c r="E169" s="24" t="s">
        <v>587</v>
      </c>
      <c r="F169" s="16"/>
      <c r="G169" s="67"/>
      <c r="H169" s="19"/>
      <c r="I169" s="19"/>
    </row>
    <row r="170" spans="1:10" ht="48" customHeight="1">
      <c r="A170" s="14"/>
      <c r="B170" s="15"/>
      <c r="C170" s="14"/>
      <c r="D170" s="19"/>
      <c r="E170" s="16"/>
      <c r="F170" s="16"/>
      <c r="G170" s="67"/>
      <c r="H170" s="19"/>
      <c r="I170" s="19"/>
    </row>
    <row r="171" spans="1:10" ht="17.25" customHeight="1">
      <c r="B171" s="88"/>
      <c r="C171" s="7"/>
      <c r="D171" s="263"/>
      <c r="E171" s="6"/>
      <c r="F171" s="6"/>
    </row>
    <row r="172" spans="1:10" ht="50.1" customHeight="1">
      <c r="A172" s="2"/>
      <c r="B172" s="25" t="s">
        <v>397</v>
      </c>
      <c r="C172" s="4"/>
      <c r="D172" s="262"/>
      <c r="E172" s="262"/>
      <c r="F172" s="262"/>
      <c r="G172" s="71"/>
      <c r="H172" s="262"/>
      <c r="I172" s="262"/>
      <c r="J172" s="262"/>
    </row>
    <row r="173" spans="1:10" s="108" customFormat="1" ht="26.25">
      <c r="A173" s="107"/>
      <c r="B173" s="89"/>
      <c r="C173" s="38"/>
      <c r="D173" s="241"/>
      <c r="E173" s="500" t="s">
        <v>362</v>
      </c>
      <c r="F173" s="499" t="s">
        <v>363</v>
      </c>
      <c r="G173" s="499" t="s">
        <v>371</v>
      </c>
      <c r="H173" s="34" t="s">
        <v>103</v>
      </c>
      <c r="I173" s="123" t="s">
        <v>270</v>
      </c>
      <c r="J173" s="123" t="s">
        <v>395</v>
      </c>
    </row>
    <row r="174" spans="1:10" ht="26.25">
      <c r="A174" s="14"/>
      <c r="B174" s="15"/>
      <c r="C174" s="14"/>
      <c r="D174" s="19"/>
      <c r="E174" s="498" t="s">
        <v>405</v>
      </c>
      <c r="F174" s="502" t="s">
        <v>406</v>
      </c>
      <c r="G174" s="502" t="s">
        <v>406</v>
      </c>
      <c r="H174" s="754">
        <v>3080</v>
      </c>
      <c r="I174" s="754">
        <v>3080</v>
      </c>
      <c r="J174" s="754">
        <v>3080</v>
      </c>
    </row>
    <row r="175" spans="1:10" ht="21.75" customHeight="1">
      <c r="A175" s="14"/>
      <c r="B175" s="15"/>
      <c r="C175" s="14"/>
      <c r="D175" s="19"/>
      <c r="E175" s="489" t="s">
        <v>396</v>
      </c>
      <c r="F175" s="489" t="s">
        <v>393</v>
      </c>
      <c r="G175" s="497" t="s">
        <v>393</v>
      </c>
      <c r="H175" s="754"/>
      <c r="I175" s="754"/>
      <c r="J175" s="754"/>
    </row>
    <row r="176" spans="1:10" ht="21.75" customHeight="1">
      <c r="A176" s="14"/>
      <c r="B176" s="15"/>
      <c r="C176" s="14"/>
      <c r="D176" s="19"/>
      <c r="I176" s="19"/>
    </row>
    <row r="177" spans="1:10" ht="21.75" customHeight="1">
      <c r="A177" s="14"/>
      <c r="B177" s="15"/>
      <c r="C177" s="14"/>
      <c r="D177" s="19"/>
      <c r="E177" s="24" t="s">
        <v>398</v>
      </c>
      <c r="I177" s="19"/>
    </row>
    <row r="178" spans="1:10" ht="21.75" customHeight="1">
      <c r="A178" s="14"/>
      <c r="B178" s="15"/>
      <c r="C178" s="14"/>
      <c r="D178" s="19"/>
      <c r="E178" s="22" t="s">
        <v>399</v>
      </c>
      <c r="F178" s="16"/>
      <c r="G178" s="67"/>
      <c r="H178" s="19"/>
      <c r="I178" s="19"/>
    </row>
    <row r="179" spans="1:10" ht="21.75" customHeight="1">
      <c r="A179" s="14"/>
      <c r="B179" s="15"/>
      <c r="C179" s="14"/>
      <c r="D179" s="19"/>
      <c r="F179" s="16"/>
      <c r="G179" s="67"/>
      <c r="H179" s="19"/>
      <c r="I179" s="19"/>
    </row>
    <row r="180" spans="1:10" s="207" customFormat="1" ht="26.25">
      <c r="A180" s="204"/>
      <c r="B180" s="205"/>
      <c r="C180" s="204"/>
      <c r="D180" s="204"/>
      <c r="E180" s="396" t="s">
        <v>359</v>
      </c>
      <c r="F180" s="16"/>
      <c r="G180" s="67"/>
      <c r="H180" s="19"/>
      <c r="I180" s="204"/>
    </row>
    <row r="181" spans="1:10" ht="21.75" customHeight="1">
      <c r="A181" s="14"/>
      <c r="B181" s="15"/>
      <c r="C181" s="14"/>
      <c r="D181" s="19"/>
      <c r="E181" s="114"/>
      <c r="F181" s="182"/>
      <c r="G181" s="206"/>
      <c r="H181" s="204"/>
      <c r="I181" s="19"/>
    </row>
    <row r="182" spans="1:10" ht="21.75" customHeight="1">
      <c r="A182" s="14"/>
      <c r="B182" s="15"/>
      <c r="C182" s="14"/>
      <c r="D182" s="19"/>
      <c r="E182" s="16"/>
      <c r="F182" s="16"/>
      <c r="G182" s="67"/>
      <c r="H182" s="19"/>
      <c r="I182" s="19"/>
    </row>
    <row r="183" spans="1:10" ht="21.75" customHeight="1">
      <c r="A183" s="14"/>
      <c r="B183" s="15"/>
      <c r="C183" s="14"/>
      <c r="D183" s="19"/>
      <c r="E183" s="82" t="s">
        <v>14</v>
      </c>
      <c r="F183" s="164"/>
      <c r="G183" s="79"/>
      <c r="H183" s="501">
        <v>560</v>
      </c>
      <c r="I183" s="19"/>
    </row>
    <row r="184" spans="1:10" ht="156.75" customHeight="1">
      <c r="A184" s="14"/>
      <c r="B184" s="15"/>
      <c r="C184" s="14"/>
      <c r="D184" s="19"/>
      <c r="E184" s="16"/>
      <c r="F184" s="16"/>
      <c r="G184" s="67"/>
      <c r="H184" s="19"/>
      <c r="I184" s="19"/>
    </row>
    <row r="185" spans="1:10" ht="21.75" customHeight="1">
      <c r="A185" s="14"/>
      <c r="B185" s="15"/>
      <c r="C185" s="14"/>
      <c r="D185" s="19"/>
      <c r="E185" s="16"/>
      <c r="F185" s="16"/>
      <c r="G185" s="67"/>
      <c r="H185" s="19"/>
      <c r="I185" s="19"/>
    </row>
    <row r="186" spans="1:10" ht="36" customHeight="1">
      <c r="A186" s="2"/>
      <c r="B186" s="25" t="s">
        <v>518</v>
      </c>
      <c r="C186" s="4"/>
      <c r="D186" s="262"/>
      <c r="E186" s="262"/>
      <c r="F186" s="262"/>
      <c r="G186" s="71"/>
      <c r="H186" s="262"/>
      <c r="I186" s="262"/>
      <c r="J186" s="262"/>
    </row>
    <row r="187" spans="1:10" ht="26.25">
      <c r="A187" s="107"/>
      <c r="B187" s="89"/>
      <c r="C187" s="38"/>
      <c r="D187" s="241"/>
      <c r="E187" s="500" t="s">
        <v>362</v>
      </c>
      <c r="F187" s="499" t="s">
        <v>363</v>
      </c>
      <c r="G187" s="499" t="s">
        <v>371</v>
      </c>
      <c r="H187" s="34" t="s">
        <v>103</v>
      </c>
      <c r="I187" s="123"/>
      <c r="J187" s="123"/>
    </row>
    <row r="188" spans="1:10" s="108" customFormat="1" ht="26.25">
      <c r="A188" s="14"/>
      <c r="B188" s="15"/>
      <c r="C188" s="14"/>
      <c r="D188" s="19"/>
      <c r="E188" s="498" t="s">
        <v>405</v>
      </c>
      <c r="F188" s="502" t="s">
        <v>406</v>
      </c>
      <c r="G188" s="502" t="s">
        <v>406</v>
      </c>
      <c r="H188" s="755">
        <v>1750</v>
      </c>
      <c r="I188" s="157"/>
      <c r="J188" s="157"/>
    </row>
    <row r="189" spans="1:10" ht="26.25">
      <c r="A189" s="14"/>
      <c r="B189" s="15"/>
      <c r="C189" s="14"/>
      <c r="D189" s="19"/>
      <c r="E189" s="489" t="s">
        <v>396</v>
      </c>
      <c r="F189" s="489" t="s">
        <v>393</v>
      </c>
      <c r="G189" s="497" t="s">
        <v>393</v>
      </c>
      <c r="H189" s="755"/>
      <c r="I189" s="19"/>
    </row>
    <row r="190" spans="1:10" ht="21.75" customHeight="1">
      <c r="A190" s="14"/>
      <c r="B190" s="15"/>
      <c r="C190" s="14"/>
      <c r="D190" s="19"/>
      <c r="I190" s="19"/>
    </row>
    <row r="191" spans="1:10" ht="21.75" customHeight="1">
      <c r="A191" s="14"/>
      <c r="B191" s="15"/>
      <c r="C191" s="14"/>
      <c r="D191" s="19"/>
      <c r="E191" s="356"/>
      <c r="I191" s="19"/>
    </row>
    <row r="192" spans="1:10" ht="21.75" customHeight="1">
      <c r="A192" s="14"/>
      <c r="B192" s="15"/>
      <c r="C192" s="14"/>
      <c r="D192" s="19"/>
      <c r="E192" s="24" t="s">
        <v>398</v>
      </c>
      <c r="F192" s="16"/>
      <c r="G192" s="67"/>
      <c r="H192" s="19"/>
      <c r="I192" s="19"/>
    </row>
    <row r="193" spans="1:10" ht="21.75" customHeight="1">
      <c r="A193" s="14"/>
      <c r="B193" s="15"/>
      <c r="C193" s="14"/>
      <c r="D193" s="19"/>
      <c r="E193" s="22" t="s">
        <v>399</v>
      </c>
      <c r="F193" s="16"/>
      <c r="G193" s="67"/>
      <c r="H193" s="19"/>
      <c r="I193" s="19"/>
    </row>
    <row r="194" spans="1:10" ht="21.75" customHeight="1">
      <c r="A194" s="204"/>
      <c r="B194" s="205"/>
      <c r="C194" s="204"/>
      <c r="D194" s="204"/>
      <c r="E194" s="207"/>
      <c r="F194" s="16"/>
      <c r="G194" s="67"/>
      <c r="H194" s="19"/>
      <c r="I194" s="204"/>
      <c r="J194" s="207"/>
    </row>
    <row r="195" spans="1:10" s="207" customFormat="1" ht="26.25">
      <c r="A195" s="14"/>
      <c r="B195" s="15"/>
      <c r="C195" s="14"/>
      <c r="D195" s="19"/>
      <c r="E195" s="193" t="s">
        <v>22</v>
      </c>
      <c r="F195" s="67"/>
      <c r="G195" s="67"/>
      <c r="H195" s="9"/>
      <c r="I195" s="19"/>
      <c r="J195"/>
    </row>
    <row r="196" spans="1:10" ht="48" customHeight="1">
      <c r="A196" s="14"/>
      <c r="B196" s="15"/>
      <c r="C196" s="14"/>
      <c r="D196" s="19"/>
      <c r="E196" s="169"/>
      <c r="F196" s="67"/>
      <c r="G196" s="67"/>
      <c r="H196" s="9"/>
      <c r="I196" s="19"/>
    </row>
    <row r="197" spans="1:10" ht="21.75" customHeight="1">
      <c r="A197" s="14"/>
      <c r="B197" s="15"/>
      <c r="C197" s="14"/>
      <c r="D197" s="19"/>
      <c r="E197" s="81" t="s">
        <v>14</v>
      </c>
      <c r="F197" s="160"/>
      <c r="G197" s="160"/>
      <c r="H197" s="501">
        <v>560</v>
      </c>
      <c r="I197" s="19"/>
    </row>
    <row r="198" spans="1:10" ht="21.75" customHeight="1">
      <c r="A198" s="14"/>
      <c r="B198" s="15"/>
      <c r="C198" s="14"/>
      <c r="D198" s="19"/>
      <c r="E198" s="24"/>
      <c r="F198" s="67"/>
      <c r="G198" s="67"/>
      <c r="H198" s="143"/>
      <c r="I198" s="19"/>
    </row>
    <row r="199" spans="1:10" ht="21.75" customHeight="1">
      <c r="A199" s="14"/>
      <c r="B199" s="15"/>
      <c r="C199" s="14"/>
      <c r="D199" s="19"/>
      <c r="E199" s="24" t="s">
        <v>541</v>
      </c>
      <c r="F199" s="67"/>
      <c r="G199" s="67"/>
      <c r="H199" s="544"/>
      <c r="I199" s="19"/>
    </row>
    <row r="200" spans="1:10" ht="21.75" customHeight="1">
      <c r="A200" s="14"/>
      <c r="B200" s="15"/>
      <c r="C200" s="14"/>
      <c r="D200" s="19"/>
      <c r="E200" s="81" t="s">
        <v>543</v>
      </c>
      <c r="F200" s="83"/>
      <c r="G200" s="160"/>
      <c r="H200" s="501">
        <v>950</v>
      </c>
      <c r="I200" s="19"/>
    </row>
    <row r="201" spans="1:10" ht="21.75" customHeight="1">
      <c r="A201" s="14"/>
      <c r="B201" s="15"/>
      <c r="C201" s="14"/>
      <c r="D201" s="19"/>
      <c r="E201" s="24"/>
      <c r="F201" s="16"/>
      <c r="G201" s="67"/>
      <c r="H201" s="544"/>
      <c r="I201" s="19"/>
    </row>
    <row r="202" spans="1:10" ht="21.75" customHeight="1">
      <c r="A202" s="14"/>
      <c r="B202" s="15"/>
      <c r="C202" s="14"/>
      <c r="D202" s="19"/>
      <c r="E202" s="24"/>
      <c r="F202" s="16"/>
      <c r="G202" s="67"/>
      <c r="H202" s="544"/>
      <c r="I202" s="19"/>
    </row>
    <row r="203" spans="1:10" ht="21.75" customHeight="1">
      <c r="A203" s="14"/>
      <c r="B203" s="15"/>
      <c r="C203" s="14"/>
      <c r="D203" s="19"/>
      <c r="E203" s="24"/>
      <c r="F203" s="16"/>
      <c r="G203" s="67"/>
      <c r="H203" s="544"/>
      <c r="I203" s="19"/>
    </row>
    <row r="204" spans="1:10" ht="21.75" customHeight="1">
      <c r="A204" s="14"/>
      <c r="B204" s="15"/>
      <c r="C204" s="14"/>
      <c r="D204" s="19"/>
      <c r="E204" s="24"/>
      <c r="F204" s="16"/>
      <c r="G204" s="67"/>
      <c r="H204" s="544"/>
      <c r="I204" s="19"/>
    </row>
    <row r="205" spans="1:10" ht="21.75" customHeight="1">
      <c r="A205" s="14"/>
      <c r="B205" s="15"/>
      <c r="C205" s="14"/>
      <c r="D205" s="19"/>
      <c r="E205" s="24"/>
      <c r="F205" s="16"/>
      <c r="G205" s="67"/>
      <c r="H205" s="544"/>
      <c r="I205" s="19"/>
    </row>
    <row r="206" spans="1:10" ht="21.75" customHeight="1">
      <c r="A206" s="14"/>
      <c r="B206" s="15"/>
      <c r="C206" s="14"/>
      <c r="D206" s="19"/>
      <c r="E206" s="24"/>
      <c r="F206" s="16"/>
      <c r="G206" s="67"/>
      <c r="H206" s="544"/>
      <c r="I206" s="19"/>
    </row>
    <row r="207" spans="1:10" ht="21.75" customHeight="1">
      <c r="A207" s="14"/>
      <c r="B207" s="15"/>
      <c r="C207" s="14"/>
      <c r="D207" s="19"/>
      <c r="E207" s="24"/>
      <c r="F207" s="16"/>
      <c r="G207" s="67"/>
      <c r="H207" s="544"/>
      <c r="I207" s="19"/>
    </row>
    <row r="208" spans="1:10" ht="21.75" customHeight="1">
      <c r="A208" s="14"/>
      <c r="B208" s="15"/>
      <c r="C208" s="14"/>
      <c r="D208" s="19"/>
      <c r="E208" s="24"/>
      <c r="F208" s="16"/>
      <c r="G208" s="67"/>
      <c r="H208" s="544"/>
      <c r="I208" s="19"/>
    </row>
    <row r="209" spans="1:10" ht="21.75" customHeight="1">
      <c r="A209" s="14"/>
      <c r="B209" s="15"/>
      <c r="C209" s="14"/>
      <c r="D209" s="19"/>
      <c r="E209" s="24"/>
      <c r="F209" s="16"/>
      <c r="G209" s="67"/>
      <c r="H209" s="544"/>
      <c r="I209" s="19"/>
    </row>
    <row r="210" spans="1:10" ht="21.75" customHeight="1">
      <c r="A210" s="14"/>
      <c r="B210" s="15"/>
      <c r="C210" s="14"/>
      <c r="D210" s="19"/>
      <c r="E210" s="24"/>
      <c r="F210" s="16"/>
      <c r="G210" s="67"/>
      <c r="H210" s="544"/>
      <c r="I210" s="19"/>
    </row>
    <row r="211" spans="1:10" ht="21.75" customHeight="1">
      <c r="A211" s="14"/>
      <c r="B211" s="15"/>
      <c r="C211" s="14"/>
      <c r="D211" s="19"/>
      <c r="E211" s="24"/>
      <c r="F211" s="16"/>
      <c r="G211" s="67"/>
      <c r="H211" s="544"/>
      <c r="I211" s="19"/>
    </row>
    <row r="212" spans="1:10" ht="39" customHeight="1">
      <c r="A212" s="14"/>
      <c r="B212" s="15"/>
      <c r="C212" s="14"/>
      <c r="D212" s="19"/>
      <c r="E212" s="16"/>
      <c r="F212" s="16"/>
      <c r="G212" s="67"/>
      <c r="H212" s="19"/>
      <c r="I212" s="19"/>
    </row>
    <row r="213" spans="1:10" ht="37.5">
      <c r="A213" s="2"/>
      <c r="B213" s="25" t="s">
        <v>376</v>
      </c>
      <c r="C213" s="4"/>
      <c r="D213" s="262"/>
      <c r="E213" s="262"/>
      <c r="F213" s="262"/>
      <c r="G213" s="71"/>
      <c r="H213" s="262"/>
      <c r="I213" s="262"/>
      <c r="J213" s="262"/>
    </row>
    <row r="214" spans="1:10" ht="26.25">
      <c r="A214" s="107"/>
      <c r="B214" s="89"/>
      <c r="C214" s="38"/>
      <c r="D214" s="241"/>
      <c r="E214" s="500" t="s">
        <v>362</v>
      </c>
      <c r="F214" s="499" t="s">
        <v>363</v>
      </c>
      <c r="G214" s="499" t="s">
        <v>371</v>
      </c>
      <c r="H214" s="34" t="s">
        <v>103</v>
      </c>
      <c r="I214" s="123" t="s">
        <v>270</v>
      </c>
      <c r="J214" s="123" t="s">
        <v>311</v>
      </c>
    </row>
    <row r="215" spans="1:10" ht="26.25">
      <c r="A215" s="14"/>
      <c r="B215" s="15"/>
      <c r="C215" s="14"/>
      <c r="D215" s="19"/>
      <c r="E215" s="498" t="s">
        <v>421</v>
      </c>
      <c r="F215" s="489" t="s">
        <v>422</v>
      </c>
      <c r="G215" s="497" t="s">
        <v>422</v>
      </c>
      <c r="H215" s="754">
        <v>2370</v>
      </c>
      <c r="I215" s="754">
        <v>2540</v>
      </c>
      <c r="J215" s="754">
        <v>2940</v>
      </c>
    </row>
    <row r="216" spans="1:10" s="108" customFormat="1" ht="32.1" customHeight="1">
      <c r="A216" s="14"/>
      <c r="B216" s="15"/>
      <c r="C216" s="14"/>
      <c r="D216" s="19"/>
      <c r="E216" s="489" t="s">
        <v>377</v>
      </c>
      <c r="F216" s="489" t="s">
        <v>378</v>
      </c>
      <c r="G216" s="497" t="s">
        <v>379</v>
      </c>
      <c r="H216" s="754"/>
      <c r="I216" s="754"/>
      <c r="J216" s="754"/>
    </row>
    <row r="217" spans="1:10" s="108" customFormat="1" ht="32.1" customHeight="1">
      <c r="A217" s="14"/>
      <c r="B217" s="15"/>
      <c r="C217" s="14"/>
      <c r="D217" s="19"/>
      <c r="E217" s="98"/>
      <c r="F217"/>
      <c r="G217" s="9"/>
      <c r="H217" s="98"/>
      <c r="I217" s="19"/>
      <c r="J217"/>
    </row>
    <row r="218" spans="1:10" ht="28.35" customHeight="1">
      <c r="A218" s="14"/>
      <c r="B218" s="15"/>
      <c r="C218" s="14"/>
      <c r="D218" s="19"/>
      <c r="E218" s="356" t="s">
        <v>308</v>
      </c>
      <c r="I218" s="19"/>
    </row>
    <row r="219" spans="1:10" ht="21.75" customHeight="1">
      <c r="A219" s="14"/>
      <c r="B219" s="15"/>
      <c r="C219" s="14"/>
      <c r="D219" s="19"/>
      <c r="E219" s="24" t="s">
        <v>400</v>
      </c>
      <c r="F219" s="16"/>
      <c r="G219" s="67"/>
      <c r="H219" s="19"/>
      <c r="I219" s="19"/>
    </row>
    <row r="220" spans="1:10" ht="21.75" customHeight="1">
      <c r="A220" s="14"/>
      <c r="B220" s="15"/>
      <c r="C220" s="14"/>
      <c r="D220" s="19"/>
      <c r="F220" s="16"/>
      <c r="G220" s="67"/>
      <c r="H220" s="19"/>
      <c r="I220" s="19"/>
    </row>
    <row r="221" spans="1:10" ht="21.75" customHeight="1">
      <c r="A221" s="204"/>
      <c r="B221" s="205"/>
      <c r="C221" s="204"/>
      <c r="D221" s="204"/>
      <c r="E221" s="396" t="s">
        <v>359</v>
      </c>
      <c r="F221" s="16"/>
      <c r="G221" s="67"/>
      <c r="H221" s="19"/>
      <c r="I221" s="204"/>
      <c r="J221" s="207"/>
    </row>
    <row r="222" spans="1:10" ht="26.25">
      <c r="A222" s="14"/>
      <c r="B222" s="15"/>
      <c r="C222" s="14"/>
      <c r="D222" s="19"/>
      <c r="E222" s="114"/>
      <c r="F222" s="182"/>
      <c r="G222" s="206"/>
      <c r="H222" s="204"/>
      <c r="I222" s="19"/>
    </row>
    <row r="223" spans="1:10" ht="21.75" customHeight="1">
      <c r="A223" s="14"/>
      <c r="B223" s="15"/>
      <c r="C223" s="14"/>
      <c r="D223" s="19"/>
      <c r="E223" s="16"/>
      <c r="F223" s="16"/>
      <c r="G223" s="67"/>
      <c r="H223" s="19"/>
      <c r="I223" s="19"/>
    </row>
    <row r="224" spans="1:10" ht="21.75" customHeight="1">
      <c r="A224" s="14"/>
      <c r="B224" s="15"/>
      <c r="C224" s="14"/>
      <c r="D224" s="19"/>
      <c r="E224" s="16"/>
      <c r="F224" s="16"/>
      <c r="G224" s="67"/>
      <c r="H224" s="19"/>
      <c r="I224" s="19"/>
    </row>
    <row r="225" spans="1:10" ht="21.75" customHeight="1">
      <c r="A225" s="14"/>
      <c r="B225" s="15"/>
      <c r="C225" s="14"/>
      <c r="D225" s="19"/>
      <c r="E225" s="16"/>
      <c r="F225" s="16"/>
      <c r="G225" s="67"/>
      <c r="H225" s="19"/>
      <c r="I225" s="19"/>
    </row>
    <row r="226" spans="1:10" ht="21.75" customHeight="1">
      <c r="A226" s="14"/>
      <c r="B226" s="15"/>
      <c r="C226" s="14"/>
      <c r="D226" s="19"/>
      <c r="E226" s="16"/>
      <c r="F226" s="16"/>
      <c r="G226" s="67"/>
      <c r="H226" s="19"/>
      <c r="I226" s="19"/>
    </row>
    <row r="227" spans="1:10" ht="21.75" customHeight="1">
      <c r="A227" s="14"/>
      <c r="B227" s="15"/>
      <c r="C227" s="14"/>
      <c r="D227" s="19"/>
      <c r="E227" s="16"/>
      <c r="F227" s="16"/>
      <c r="G227" s="67"/>
      <c r="H227" s="19"/>
      <c r="I227" s="19"/>
    </row>
    <row r="228" spans="1:10" ht="21.75" customHeight="1">
      <c r="B228" s="88"/>
      <c r="C228" s="7"/>
      <c r="D228" s="263"/>
      <c r="E228" s="6"/>
      <c r="F228" s="6"/>
    </row>
    <row r="229" spans="1:10" ht="48.75">
      <c r="A229" s="2" t="s">
        <v>23</v>
      </c>
      <c r="B229" s="25" t="s">
        <v>271</v>
      </c>
      <c r="C229" s="3"/>
      <c r="D229" s="3"/>
      <c r="E229" s="3"/>
      <c r="F229" s="117"/>
      <c r="G229" s="71"/>
      <c r="H229" s="71"/>
      <c r="I229" s="262"/>
      <c r="J229" s="262"/>
    </row>
    <row r="230" spans="1:10" ht="21.75" customHeight="1">
      <c r="A230" s="32"/>
      <c r="B230" s="36"/>
      <c r="C230" s="496" t="s">
        <v>361</v>
      </c>
      <c r="D230" s="496" t="s">
        <v>383</v>
      </c>
      <c r="E230" s="496" t="s">
        <v>362</v>
      </c>
      <c r="F230" s="496" t="s">
        <v>363</v>
      </c>
      <c r="G230" s="496" t="s">
        <v>371</v>
      </c>
      <c r="H230" s="34" t="s">
        <v>103</v>
      </c>
      <c r="I230" s="123" t="s">
        <v>270</v>
      </c>
      <c r="J230" s="123" t="s">
        <v>311</v>
      </c>
    </row>
    <row r="231" spans="1:10" ht="36" customHeight="1">
      <c r="A231" s="1"/>
      <c r="B231" s="14"/>
      <c r="C231" s="482" t="s">
        <v>430</v>
      </c>
      <c r="D231" s="493" t="s">
        <v>432</v>
      </c>
      <c r="E231" s="491" t="s">
        <v>433</v>
      </c>
      <c r="F231" s="493" t="s">
        <v>487</v>
      </c>
      <c r="G231" s="494" t="s">
        <v>488</v>
      </c>
      <c r="H231" s="754">
        <v>2710</v>
      </c>
      <c r="I231" s="754">
        <v>3040</v>
      </c>
      <c r="J231" s="754">
        <v>3450</v>
      </c>
    </row>
    <row r="232" spans="1:10" ht="26.25">
      <c r="A232" s="1"/>
      <c r="B232" s="14"/>
      <c r="C232" s="482" t="s">
        <v>429</v>
      </c>
      <c r="D232" s="493" t="s">
        <v>384</v>
      </c>
      <c r="E232" s="491" t="s">
        <v>401</v>
      </c>
      <c r="F232" s="492" t="s">
        <v>484</v>
      </c>
      <c r="G232" s="491" t="s">
        <v>367</v>
      </c>
      <c r="H232" s="754"/>
      <c r="I232" s="754"/>
      <c r="J232" s="754"/>
    </row>
    <row r="233" spans="1:10" ht="26.25">
      <c r="A233" s="1"/>
      <c r="B233" s="14"/>
      <c r="C233" s="482" t="s">
        <v>431</v>
      </c>
      <c r="D233" s="495" t="s">
        <v>489</v>
      </c>
      <c r="E233" s="491" t="s">
        <v>433</v>
      </c>
      <c r="F233" s="493" t="s">
        <v>487</v>
      </c>
      <c r="G233" s="494" t="s">
        <v>434</v>
      </c>
      <c r="H233" s="754"/>
      <c r="I233" s="754"/>
      <c r="J233" s="754"/>
    </row>
    <row r="234" spans="1:10" ht="26.25">
      <c r="A234" s="1"/>
      <c r="B234" s="14"/>
      <c r="C234" s="482" t="s">
        <v>428</v>
      </c>
      <c r="D234" s="493" t="s">
        <v>482</v>
      </c>
      <c r="E234" s="491" t="s">
        <v>401</v>
      </c>
      <c r="F234" s="492" t="s">
        <v>484</v>
      </c>
      <c r="G234" s="491" t="s">
        <v>385</v>
      </c>
      <c r="H234" s="754"/>
      <c r="I234" s="754"/>
      <c r="J234" s="754"/>
    </row>
    <row r="235" spans="1:10" ht="26.25">
      <c r="A235" s="1"/>
      <c r="B235" s="14"/>
      <c r="C235" s="14"/>
      <c r="D235" s="14"/>
      <c r="E235" s="14"/>
      <c r="F235" s="14"/>
      <c r="G235" s="14"/>
      <c r="H235" s="14"/>
      <c r="I235" s="14"/>
    </row>
    <row r="236" spans="1:10" ht="26.25">
      <c r="A236" s="1"/>
      <c r="B236" s="14"/>
      <c r="C236" s="14"/>
      <c r="D236" s="14"/>
      <c r="E236" s="356" t="s">
        <v>308</v>
      </c>
      <c r="F236" s="14"/>
      <c r="G236" s="14"/>
      <c r="H236" s="14"/>
      <c r="I236" s="14"/>
    </row>
    <row r="237" spans="1:10" ht="26.25">
      <c r="B237" s="14"/>
      <c r="C237" s="14"/>
      <c r="D237" s="14"/>
      <c r="E237" s="24" t="s">
        <v>386</v>
      </c>
      <c r="F237" s="150"/>
      <c r="G237" s="150"/>
      <c r="H237" s="150"/>
    </row>
    <row r="238" spans="1:10" ht="26.25">
      <c r="B238" s="14"/>
      <c r="C238" s="14"/>
      <c r="D238" s="14"/>
      <c r="E238" s="24"/>
      <c r="F238" s="150"/>
      <c r="G238" s="150"/>
      <c r="H238" s="150"/>
    </row>
    <row r="239" spans="1:10" ht="26.25">
      <c r="B239" s="14"/>
      <c r="C239" s="14"/>
      <c r="D239" s="14"/>
      <c r="E239" s="396" t="s">
        <v>359</v>
      </c>
      <c r="F239" s="150"/>
      <c r="G239" s="150"/>
      <c r="H239" s="150"/>
    </row>
    <row r="240" spans="1:10" ht="26.25">
      <c r="B240" s="14"/>
      <c r="C240" s="14"/>
      <c r="D240" s="14"/>
      <c r="E240" s="114"/>
      <c r="F240" s="170"/>
      <c r="G240" s="170"/>
      <c r="H240" s="150"/>
    </row>
    <row r="241" spans="2:10" ht="26.25">
      <c r="B241" s="14"/>
      <c r="C241" s="14"/>
      <c r="D241" s="14"/>
      <c r="E241" s="8"/>
      <c r="F241" s="170"/>
      <c r="G241" s="170"/>
      <c r="H241" s="170"/>
    </row>
    <row r="242" spans="2:10" ht="26.25">
      <c r="B242" s="14"/>
      <c r="C242" s="14"/>
      <c r="D242" s="14"/>
      <c r="E242" s="8"/>
      <c r="F242" s="170"/>
      <c r="G242" s="170"/>
      <c r="H242" s="170"/>
    </row>
    <row r="243" spans="2:10" ht="26.25">
      <c r="B243" s="14"/>
      <c r="C243" s="14"/>
      <c r="D243" s="14"/>
      <c r="E243" s="8"/>
      <c r="F243" s="170"/>
      <c r="G243" s="170"/>
      <c r="H243" s="170"/>
    </row>
    <row r="244" spans="2:10" ht="26.25">
      <c r="B244" s="14"/>
      <c r="C244" s="14"/>
      <c r="D244" s="14"/>
      <c r="E244" s="8"/>
      <c r="F244" s="170"/>
      <c r="G244" s="170"/>
      <c r="H244" s="170"/>
    </row>
    <row r="245" spans="2:10" ht="26.25">
      <c r="B245" s="14"/>
      <c r="C245" s="14"/>
      <c r="D245" s="14"/>
      <c r="E245" s="8"/>
      <c r="F245" s="170"/>
      <c r="G245" s="170"/>
      <c r="H245" s="170"/>
    </row>
    <row r="246" spans="2:10">
      <c r="E246" s="98" t="s">
        <v>319</v>
      </c>
    </row>
    <row r="248" spans="2:10" ht="18.75">
      <c r="B248" s="88"/>
      <c r="C248" s="7"/>
      <c r="D248" s="263"/>
      <c r="E248" s="6"/>
      <c r="F248" s="6"/>
    </row>
    <row r="249" spans="2:10">
      <c r="B249"/>
      <c r="D249"/>
      <c r="E249"/>
      <c r="G249"/>
      <c r="H249"/>
      <c r="I249"/>
    </row>
    <row r="250" spans="2:10">
      <c r="J250" s="98"/>
    </row>
    <row r="274" customFormat="1"/>
  </sheetData>
  <mergeCells count="36">
    <mergeCell ref="H146:H147"/>
    <mergeCell ref="I146:I147"/>
    <mergeCell ref="J146:J147"/>
    <mergeCell ref="H231:H234"/>
    <mergeCell ref="I231:I234"/>
    <mergeCell ref="J231:J234"/>
    <mergeCell ref="H188:H189"/>
    <mergeCell ref="H174:H175"/>
    <mergeCell ref="I174:I175"/>
    <mergeCell ref="J174:J175"/>
    <mergeCell ref="H215:H216"/>
    <mergeCell ref="I215:I216"/>
    <mergeCell ref="J215:J216"/>
    <mergeCell ref="I44:I45"/>
    <mergeCell ref="H60:H61"/>
    <mergeCell ref="I60:I61"/>
    <mergeCell ref="J60:J61"/>
    <mergeCell ref="H31:H32"/>
    <mergeCell ref="I31:I32"/>
    <mergeCell ref="J31:J32"/>
    <mergeCell ref="H131:H132"/>
    <mergeCell ref="I131:I132"/>
    <mergeCell ref="A1:J1"/>
    <mergeCell ref="H5:H6"/>
    <mergeCell ref="I5:I6"/>
    <mergeCell ref="J5:J6"/>
    <mergeCell ref="H18:H19"/>
    <mergeCell ref="I18:I19"/>
    <mergeCell ref="J18:J19"/>
    <mergeCell ref="H77:H80"/>
    <mergeCell ref="I77:I80"/>
    <mergeCell ref="J77:J80"/>
    <mergeCell ref="H94:H95"/>
    <mergeCell ref="I94:I95"/>
    <mergeCell ref="J94:J95"/>
    <mergeCell ref="H44:H45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 xml:space="preserve">&amp;L&amp;"Calibri (Body),Regular"&amp;16Tom Faulkner Canada  Net Trade Price List - 2022
&amp;R&amp;"Calibri (Body),Regular"&amp;16Seating
</oddHeader>
    <oddFooter>&amp;L&amp;"Calibri (Body),Regular"&amp;16Kerbside delivery (excluding taxes, duty and insurance) is 20% of the total order value. White Glove is an extra 5% of total order value. &amp;R&amp;"Calibri (Body),Regular"&amp;14&amp;P</oddFooter>
  </headerFooter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9"/>
  <dimension ref="A1:J67"/>
  <sheetViews>
    <sheetView showGridLines="0" view="pageLayout" topLeftCell="A52" zoomScale="50" zoomScaleNormal="120" zoomScalePageLayoutView="50" workbookViewId="0">
      <selection activeCell="H27" sqref="H27"/>
    </sheetView>
  </sheetViews>
  <sheetFormatPr defaultColWidth="11" defaultRowHeight="15.75"/>
  <cols>
    <col min="1" max="1" width="2.625" customWidth="1"/>
    <col min="2" max="2" width="14" bestFit="1" customWidth="1"/>
    <col min="3" max="3" width="42.125" customWidth="1"/>
    <col min="4" max="4" width="23.625" customWidth="1"/>
    <col min="5" max="5" width="13.5" style="76" customWidth="1"/>
    <col min="6" max="6" width="23.125" style="76" customWidth="1"/>
    <col min="7" max="7" width="33.625" style="76" customWidth="1"/>
    <col min="8" max="8" width="26.625" customWidth="1"/>
    <col min="9" max="9" width="33.125" customWidth="1"/>
    <col min="10" max="10" width="11" hidden="1" customWidth="1"/>
  </cols>
  <sheetData>
    <row r="1" spans="1:10" ht="36">
      <c r="A1" s="696" t="s">
        <v>523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A2" s="11"/>
      <c r="B2" s="11"/>
      <c r="C2" s="11"/>
      <c r="D2" s="11"/>
      <c r="E2" s="74"/>
      <c r="F2" s="74"/>
      <c r="G2" s="74"/>
    </row>
    <row r="3" spans="1:10" ht="48.75">
      <c r="A3" s="2" t="s">
        <v>23</v>
      </c>
      <c r="B3" s="25" t="s">
        <v>38</v>
      </c>
      <c r="C3" s="3"/>
      <c r="D3" s="3"/>
      <c r="E3" s="70"/>
      <c r="F3" s="75"/>
      <c r="G3" s="75"/>
      <c r="H3" s="2"/>
      <c r="I3" s="2"/>
      <c r="J3" s="2"/>
    </row>
    <row r="4" spans="1:10" ht="26.25">
      <c r="A4" s="26"/>
      <c r="B4" s="26" t="s">
        <v>524</v>
      </c>
      <c r="C4" s="26"/>
      <c r="D4" s="68"/>
      <c r="E4" s="36" t="s">
        <v>47</v>
      </c>
      <c r="F4" s="34" t="s">
        <v>94</v>
      </c>
      <c r="G4" s="34" t="s">
        <v>309</v>
      </c>
      <c r="H4" s="749"/>
      <c r="I4" s="750"/>
      <c r="J4" s="30"/>
    </row>
    <row r="5" spans="1:10" ht="26.25">
      <c r="A5" s="14"/>
      <c r="B5" s="14"/>
      <c r="C5" s="14"/>
      <c r="D5" s="14"/>
      <c r="F5" s="43" t="s">
        <v>251</v>
      </c>
    </row>
    <row r="6" spans="1:10" ht="26.25">
      <c r="A6" s="14"/>
      <c r="B6" s="14"/>
      <c r="C6" s="14"/>
      <c r="D6" s="14"/>
      <c r="E6" s="16" t="s">
        <v>2</v>
      </c>
      <c r="F6" s="16" t="s">
        <v>310</v>
      </c>
      <c r="G6" s="65">
        <v>5500</v>
      </c>
      <c r="H6" s="65"/>
    </row>
    <row r="7" spans="1:10" ht="26.25">
      <c r="A7" s="14"/>
      <c r="B7" s="14"/>
      <c r="C7" s="14"/>
      <c r="D7" s="14"/>
      <c r="E7" s="16" t="s">
        <v>4</v>
      </c>
      <c r="F7" s="16" t="s">
        <v>250</v>
      </c>
      <c r="G7" s="65">
        <v>6010</v>
      </c>
      <c r="H7" s="65"/>
    </row>
    <row r="8" spans="1:10" ht="26.25">
      <c r="A8" s="14"/>
      <c r="B8" s="14"/>
      <c r="C8" s="14"/>
      <c r="D8" s="14"/>
      <c r="E8" s="16"/>
      <c r="F8" s="16"/>
      <c r="G8" s="65"/>
      <c r="H8" s="65"/>
    </row>
    <row r="9" spans="1:10" ht="26.25">
      <c r="A9" s="14"/>
      <c r="B9" s="14"/>
      <c r="C9" s="14"/>
      <c r="D9" s="14"/>
      <c r="E9" s="356" t="s">
        <v>308</v>
      </c>
      <c r="F9" s="16"/>
      <c r="G9" s="65"/>
      <c r="H9" s="65"/>
    </row>
    <row r="10" spans="1:10" ht="26.25">
      <c r="A10" s="14"/>
      <c r="B10" s="14"/>
      <c r="C10" s="14"/>
      <c r="D10" s="14"/>
      <c r="E10" s="225"/>
      <c r="F10" s="93"/>
      <c r="G10" s="94"/>
      <c r="H10" s="14"/>
    </row>
    <row r="11" spans="1:10" ht="26.25">
      <c r="A11" s="14"/>
      <c r="B11" s="14"/>
      <c r="C11" s="14"/>
      <c r="D11" s="14"/>
      <c r="E11" s="193" t="s">
        <v>283</v>
      </c>
      <c r="F11" s="19"/>
      <c r="G11" s="14"/>
      <c r="H11" s="14"/>
      <c r="I11" s="14"/>
    </row>
    <row r="12" spans="1:10" ht="26.25">
      <c r="A12" s="14"/>
      <c r="B12" s="14"/>
      <c r="C12" s="14"/>
      <c r="D12" s="14"/>
      <c r="E12" s="129"/>
      <c r="F12" s="19"/>
      <c r="G12" s="14"/>
      <c r="H12" s="14"/>
      <c r="I12" s="14"/>
    </row>
    <row r="13" spans="1:10" ht="26.25">
      <c r="E13" s="14"/>
      <c r="F13" s="19"/>
      <c r="G13" s="14"/>
      <c r="H13" s="14"/>
      <c r="I13" s="14"/>
    </row>
    <row r="14" spans="1:10" ht="26.25">
      <c r="E14" s="82" t="s">
        <v>194</v>
      </c>
      <c r="F14" s="164"/>
      <c r="G14" s="79"/>
      <c r="H14" s="192">
        <v>480</v>
      </c>
      <c r="I14" s="14"/>
    </row>
    <row r="15" spans="1:10" ht="26.25">
      <c r="E15" s="129"/>
      <c r="F15" s="19"/>
      <c r="G15" s="14"/>
      <c r="H15" s="14"/>
      <c r="I15" s="14"/>
    </row>
    <row r="16" spans="1:10" ht="26.25">
      <c r="E16" s="129"/>
      <c r="F16" s="19"/>
      <c r="G16" s="14"/>
      <c r="H16" s="14"/>
      <c r="I16" s="14"/>
    </row>
    <row r="17" spans="1:9" ht="26.25">
      <c r="E17" s="14"/>
      <c r="F17" s="19"/>
      <c r="G17" s="14"/>
      <c r="H17" s="14"/>
      <c r="I17" s="14"/>
    </row>
    <row r="18" spans="1:9" ht="26.25">
      <c r="E18" s="24"/>
      <c r="F18" s="24"/>
      <c r="G18" s="24"/>
      <c r="H18" s="256"/>
      <c r="I18" s="251"/>
    </row>
    <row r="20" spans="1:9" ht="48.75">
      <c r="A20" s="2" t="s">
        <v>23</v>
      </c>
      <c r="B20" s="25" t="s">
        <v>33</v>
      </c>
      <c r="C20" s="3"/>
      <c r="D20" s="3"/>
      <c r="E20" s="70"/>
      <c r="F20" s="75"/>
      <c r="G20" s="75"/>
      <c r="H20" s="2"/>
      <c r="I20" s="2"/>
    </row>
    <row r="21" spans="1:9" ht="26.25">
      <c r="A21" s="26"/>
      <c r="B21" s="26" t="s">
        <v>524</v>
      </c>
      <c r="C21" s="26"/>
      <c r="D21" s="68"/>
      <c r="E21" s="36" t="s">
        <v>47</v>
      </c>
      <c r="F21" s="34" t="s">
        <v>94</v>
      </c>
      <c r="G21" s="34" t="s">
        <v>309</v>
      </c>
      <c r="H21" s="749"/>
      <c r="I21" s="750"/>
    </row>
    <row r="22" spans="1:9" ht="26.25">
      <c r="A22" s="14"/>
      <c r="B22" s="14"/>
      <c r="C22" s="14"/>
      <c r="D22" s="14"/>
      <c r="F22" s="43" t="s">
        <v>353</v>
      </c>
    </row>
    <row r="23" spans="1:9" ht="26.25">
      <c r="A23" s="14"/>
      <c r="B23" s="14"/>
      <c r="C23" s="14"/>
      <c r="D23" s="14"/>
      <c r="E23" s="16"/>
      <c r="F23" s="16" t="s">
        <v>354</v>
      </c>
      <c r="G23" s="65">
        <v>10730</v>
      </c>
      <c r="H23" s="65"/>
    </row>
    <row r="24" spans="1:9" ht="26.25">
      <c r="A24" s="14"/>
      <c r="B24" s="14"/>
      <c r="C24" s="14"/>
      <c r="D24" s="14"/>
      <c r="E24" s="16"/>
      <c r="F24" s="16"/>
      <c r="G24" s="65"/>
      <c r="H24" s="65"/>
    </row>
    <row r="25" spans="1:9" ht="26.25">
      <c r="A25" s="14"/>
      <c r="B25" s="14"/>
      <c r="C25" s="14"/>
      <c r="D25" s="14"/>
      <c r="E25" s="16"/>
      <c r="F25" s="16"/>
      <c r="G25" s="65"/>
      <c r="H25" s="65"/>
    </row>
    <row r="26" spans="1:9" ht="26.25">
      <c r="A26" s="14"/>
      <c r="B26" s="14"/>
      <c r="C26" s="14"/>
      <c r="D26" s="14"/>
      <c r="E26" s="356" t="s">
        <v>308</v>
      </c>
      <c r="F26" s="16"/>
      <c r="G26" s="65"/>
      <c r="H26" s="65"/>
    </row>
    <row r="27" spans="1:9" ht="26.25">
      <c r="A27" s="14"/>
      <c r="B27" s="14"/>
      <c r="C27" s="14"/>
      <c r="D27" s="14"/>
      <c r="E27" s="225"/>
      <c r="F27" s="93"/>
      <c r="G27" s="94"/>
      <c r="H27" s="14"/>
    </row>
    <row r="28" spans="1:9" ht="26.25">
      <c r="A28" s="14"/>
      <c r="B28" s="14"/>
      <c r="C28" s="14"/>
      <c r="D28" s="14"/>
      <c r="E28" s="193" t="s">
        <v>463</v>
      </c>
      <c r="F28" s="19"/>
      <c r="G28" s="14"/>
      <c r="H28" s="14"/>
      <c r="I28" s="14"/>
    </row>
    <row r="29" spans="1:9" ht="26.25">
      <c r="A29" s="14"/>
      <c r="B29" s="14"/>
      <c r="C29" s="14"/>
      <c r="D29" s="14"/>
      <c r="E29" s="129"/>
      <c r="F29" s="19"/>
      <c r="G29" s="14"/>
      <c r="H29" s="14"/>
      <c r="I29" s="14"/>
    </row>
    <row r="30" spans="1:9" ht="26.25">
      <c r="E30" s="14"/>
      <c r="F30" s="19"/>
      <c r="G30" s="14"/>
      <c r="H30" s="14"/>
      <c r="I30" s="14"/>
    </row>
    <row r="31" spans="1:9" ht="26.25">
      <c r="E31" s="23"/>
      <c r="F31" s="19"/>
      <c r="G31" s="14"/>
      <c r="H31" s="256"/>
      <c r="I31" s="14"/>
    </row>
    <row r="32" spans="1:9" ht="26.25">
      <c r="E32" s="129"/>
      <c r="F32" s="19"/>
      <c r="G32" s="14"/>
      <c r="H32" s="14"/>
      <c r="I32" s="14"/>
    </row>
    <row r="33" spans="1:10" ht="26.25">
      <c r="E33" s="129"/>
      <c r="F33" s="19"/>
      <c r="G33" s="14"/>
      <c r="H33" s="14"/>
      <c r="I33" s="14"/>
    </row>
    <row r="34" spans="1:10" ht="26.25">
      <c r="E34" s="129"/>
      <c r="F34" s="19"/>
      <c r="G34" s="14"/>
      <c r="H34" s="14"/>
      <c r="I34" s="14"/>
    </row>
    <row r="35" spans="1:10" ht="48.75">
      <c r="A35" s="2" t="s">
        <v>23</v>
      </c>
      <c r="B35" s="25" t="s">
        <v>101</v>
      </c>
      <c r="C35" s="3"/>
      <c r="D35" s="70"/>
      <c r="E35" s="75"/>
      <c r="F35" s="75"/>
      <c r="G35" s="2"/>
      <c r="H35" s="2"/>
      <c r="I35" s="2"/>
      <c r="J35" s="2"/>
    </row>
    <row r="36" spans="1:10" ht="26.25">
      <c r="A36" s="26"/>
      <c r="B36" s="26" t="s">
        <v>525</v>
      </c>
      <c r="C36" s="26"/>
      <c r="D36" s="68"/>
      <c r="E36" s="36" t="s">
        <v>47</v>
      </c>
      <c r="F36" s="34" t="s">
        <v>94</v>
      </c>
      <c r="G36" s="34" t="s">
        <v>520</v>
      </c>
      <c r="H36" s="34" t="s">
        <v>521</v>
      </c>
      <c r="I36" s="253"/>
      <c r="J36" s="231"/>
    </row>
    <row r="37" spans="1:10" ht="26.25">
      <c r="A37" s="14"/>
      <c r="B37" s="14"/>
      <c r="C37" s="14"/>
      <c r="D37" s="14"/>
      <c r="F37" s="43" t="s">
        <v>120</v>
      </c>
    </row>
    <row r="38" spans="1:10" ht="26.25">
      <c r="A38" s="14"/>
      <c r="B38" s="14"/>
      <c r="C38" s="14"/>
      <c r="D38" s="14"/>
      <c r="E38" s="16" t="s">
        <v>76</v>
      </c>
      <c r="F38" s="16" t="s">
        <v>215</v>
      </c>
      <c r="G38" s="726">
        <v>14400</v>
      </c>
      <c r="H38" s="726">
        <v>22010</v>
      </c>
    </row>
    <row r="39" spans="1:10" ht="26.25">
      <c r="A39" s="14"/>
      <c r="B39" s="14"/>
      <c r="C39" s="14"/>
      <c r="D39" s="14"/>
      <c r="E39" s="16" t="s">
        <v>77</v>
      </c>
      <c r="F39" s="87" t="s">
        <v>246</v>
      </c>
      <c r="G39" s="726"/>
      <c r="H39" s="726"/>
    </row>
    <row r="40" spans="1:10" ht="26.25">
      <c r="A40" s="14"/>
      <c r="B40" s="14"/>
      <c r="C40" s="14"/>
      <c r="D40" s="14"/>
      <c r="E40" s="16"/>
      <c r="F40" s="16"/>
      <c r="G40" s="65"/>
      <c r="H40" s="65"/>
    </row>
    <row r="41" spans="1:10" ht="26.25">
      <c r="A41" s="14"/>
      <c r="B41" s="14"/>
      <c r="C41" s="14"/>
      <c r="D41" s="14"/>
      <c r="E41" s="356"/>
      <c r="F41" s="16"/>
      <c r="G41" s="65"/>
      <c r="H41" s="65"/>
    </row>
    <row r="42" spans="1:10" ht="26.25">
      <c r="D42" s="14"/>
      <c r="E42" s="225"/>
      <c r="F42" s="93"/>
      <c r="G42" s="94"/>
      <c r="H42" s="14"/>
    </row>
    <row r="43" spans="1:10" ht="26.25">
      <c r="D43" s="14"/>
      <c r="E43" s="193"/>
      <c r="F43" s="19"/>
      <c r="G43" s="14"/>
      <c r="H43" s="14"/>
      <c r="I43" s="14"/>
    </row>
    <row r="44" spans="1:10" ht="26.25">
      <c r="D44" s="14"/>
      <c r="E44" s="129"/>
      <c r="F44" s="19"/>
      <c r="G44" s="14"/>
      <c r="H44" s="14"/>
      <c r="I44" s="14"/>
    </row>
    <row r="45" spans="1:10">
      <c r="D45" s="76"/>
      <c r="G45"/>
    </row>
    <row r="46" spans="1:10">
      <c r="D46" s="76"/>
      <c r="G46"/>
    </row>
    <row r="47" spans="1:10">
      <c r="D47" s="76"/>
      <c r="G47"/>
    </row>
    <row r="48" spans="1:10">
      <c r="D48" s="76"/>
      <c r="G48"/>
    </row>
    <row r="49" spans="1:9" ht="39.75" customHeight="1">
      <c r="D49" s="76"/>
      <c r="G49"/>
    </row>
    <row r="50" spans="1:9">
      <c r="D50" s="76"/>
      <c r="G50"/>
    </row>
    <row r="51" spans="1:9">
      <c r="D51" s="76"/>
      <c r="G51"/>
    </row>
    <row r="52" spans="1:9">
      <c r="D52" s="76"/>
      <c r="G52"/>
    </row>
    <row r="53" spans="1:9" ht="48.75">
      <c r="A53" s="2" t="s">
        <v>23</v>
      </c>
      <c r="B53" s="25" t="s">
        <v>516</v>
      </c>
      <c r="C53" s="3"/>
      <c r="D53" s="70"/>
      <c r="E53" s="75"/>
      <c r="F53" s="75"/>
      <c r="G53" s="2"/>
      <c r="H53" s="2"/>
      <c r="I53" s="2"/>
    </row>
    <row r="54" spans="1:9" ht="26.25">
      <c r="A54" s="26"/>
      <c r="B54" s="26" t="s">
        <v>526</v>
      </c>
      <c r="C54" s="26"/>
      <c r="D54" s="68"/>
      <c r="E54" s="36" t="s">
        <v>47</v>
      </c>
      <c r="F54" s="35" t="s">
        <v>94</v>
      </c>
      <c r="G54" s="35"/>
      <c r="H54" s="253"/>
      <c r="I54" s="253"/>
    </row>
    <row r="55" spans="1:9" ht="26.25">
      <c r="A55" s="14"/>
      <c r="B55" s="14"/>
      <c r="C55" s="14"/>
      <c r="D55" s="14"/>
      <c r="F55" s="43" t="s">
        <v>120</v>
      </c>
    </row>
    <row r="56" spans="1:9" ht="26.25">
      <c r="A56" s="14"/>
      <c r="B56" s="14"/>
      <c r="C56" s="14"/>
      <c r="D56" s="14"/>
      <c r="E56" s="16"/>
      <c r="F56" s="16" t="s">
        <v>527</v>
      </c>
      <c r="G56" s="213">
        <v>9980</v>
      </c>
      <c r="H56" s="425"/>
    </row>
    <row r="57" spans="1:9" ht="26.25">
      <c r="A57" s="14"/>
      <c r="B57" s="14"/>
      <c r="C57" s="14"/>
      <c r="D57" s="14"/>
      <c r="E57" s="16"/>
      <c r="F57" s="87"/>
      <c r="G57" s="425"/>
      <c r="H57" s="425"/>
    </row>
    <row r="58" spans="1:9" ht="26.25">
      <c r="A58" s="14"/>
      <c r="B58" s="14"/>
      <c r="C58" s="14"/>
      <c r="D58" s="14"/>
      <c r="E58" s="176" t="s">
        <v>22</v>
      </c>
      <c r="F58" s="67"/>
      <c r="G58" s="67"/>
      <c r="H58" s="9"/>
    </row>
    <row r="59" spans="1:9" ht="26.25">
      <c r="A59" s="14"/>
      <c r="B59" s="14"/>
      <c r="C59" s="14"/>
      <c r="D59" s="14"/>
      <c r="E59" s="169"/>
      <c r="F59" s="67"/>
      <c r="G59" s="67"/>
      <c r="H59" s="9"/>
    </row>
    <row r="60" spans="1:9" ht="26.25">
      <c r="D60" s="14"/>
      <c r="E60" s="81" t="s">
        <v>548</v>
      </c>
      <c r="F60" s="160"/>
      <c r="G60" s="160"/>
      <c r="H60" s="161">
        <v>1750</v>
      </c>
    </row>
    <row r="61" spans="1:9" ht="26.25">
      <c r="D61" s="14"/>
      <c r="E61" s="24"/>
      <c r="F61" s="67"/>
      <c r="G61" s="67"/>
      <c r="H61" s="143"/>
      <c r="I61" s="14"/>
    </row>
    <row r="62" spans="1:9" ht="26.25">
      <c r="D62" s="14"/>
      <c r="E62" s="24" t="s">
        <v>549</v>
      </c>
      <c r="F62" s="67"/>
      <c r="G62" s="67"/>
      <c r="H62" s="143"/>
      <c r="I62" s="14"/>
    </row>
    <row r="63" spans="1:9" ht="26.25">
      <c r="D63" s="76"/>
      <c r="E63" s="81" t="s">
        <v>543</v>
      </c>
      <c r="F63" s="552"/>
      <c r="G63" s="166"/>
      <c r="H63" s="161">
        <v>3900</v>
      </c>
    </row>
    <row r="64" spans="1:9">
      <c r="D64" s="76"/>
      <c r="G64"/>
    </row>
    <row r="65" spans="2:7">
      <c r="B65" s="423"/>
      <c r="C65" s="423"/>
      <c r="D65" s="423"/>
      <c r="E65" s="424"/>
      <c r="F65" s="424"/>
      <c r="G65" s="424"/>
    </row>
    <row r="66" spans="2:7">
      <c r="B66" s="423"/>
      <c r="C66" s="423"/>
      <c r="D66" s="423"/>
      <c r="E66" s="424"/>
      <c r="F66" s="424"/>
      <c r="G66" s="424"/>
    </row>
    <row r="67" spans="2:7">
      <c r="B67" s="423"/>
      <c r="C67" s="423"/>
      <c r="D67" s="423"/>
      <c r="E67" s="424"/>
      <c r="F67" s="424"/>
      <c r="G67" s="424"/>
    </row>
  </sheetData>
  <mergeCells count="5">
    <mergeCell ref="H38:H39"/>
    <mergeCell ref="A1:J1"/>
    <mergeCell ref="H4:I4"/>
    <mergeCell ref="H21:I21"/>
    <mergeCell ref="G38:G39"/>
  </mergeCells>
  <phoneticPr fontId="8" type="noConversion"/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UK Retail Price List 2022
&amp;R&amp;"Calibri (Body),Regular"&amp;16Desks, Cabinets &amp; Screens
</oddHeader>
    <oddFooter>&amp;L&amp;"Calibri (Body),Regular"&amp;16Prices do not include delivery and installation.&amp;R&amp;"Calibri (Body),Regular"&amp;14&amp;P</oddFooter>
  </headerFooter>
  <drawing r:id="rId2"/>
  <extLst>
    <ext xmlns:mx="http://schemas.microsoft.com/office/mac/excel/2008/main" uri="{64002731-A6B0-56B0-2670-7721B7C09600}">
      <mx:PLV Mode="1" OnePage="0" WScale="38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8CE7D-DE38-4F22-9EA1-6C03AB230A7D}">
  <sheetPr codeName="Sheet54">
    <tabColor rgb="FF7030A0"/>
  </sheetPr>
  <dimension ref="A1:J67"/>
  <sheetViews>
    <sheetView showGridLines="0" view="pageLayout" zoomScale="50" zoomScaleNormal="120" zoomScalePageLayoutView="50" workbookViewId="0">
      <selection activeCell="I15" sqref="I15"/>
    </sheetView>
  </sheetViews>
  <sheetFormatPr defaultColWidth="11" defaultRowHeight="15.75"/>
  <cols>
    <col min="1" max="1" width="2.625" customWidth="1"/>
    <col min="2" max="2" width="14" bestFit="1" customWidth="1"/>
    <col min="3" max="3" width="42.125" customWidth="1"/>
    <col min="4" max="4" width="23.625" customWidth="1"/>
    <col min="5" max="5" width="13.5" style="76" customWidth="1"/>
    <col min="6" max="6" width="23.125" style="76" customWidth="1"/>
    <col min="7" max="7" width="33.625" style="76" customWidth="1"/>
    <col min="8" max="8" width="26.625" customWidth="1"/>
    <col min="9" max="9" width="33.125" customWidth="1"/>
    <col min="10" max="10" width="11" hidden="1" customWidth="1"/>
  </cols>
  <sheetData>
    <row r="1" spans="1:10" ht="36">
      <c r="A1" s="696" t="s">
        <v>523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A2" s="11"/>
      <c r="B2" s="11"/>
      <c r="C2" s="11"/>
      <c r="D2" s="11"/>
      <c r="E2" s="74"/>
      <c r="F2" s="74"/>
      <c r="G2" s="74"/>
    </row>
    <row r="3" spans="1:10" ht="48.75">
      <c r="A3" s="2" t="s">
        <v>23</v>
      </c>
      <c r="B3" s="25" t="s">
        <v>38</v>
      </c>
      <c r="C3" s="3"/>
      <c r="D3" s="3"/>
      <c r="E3" s="70"/>
      <c r="F3" s="75"/>
      <c r="G3" s="75"/>
      <c r="H3" s="2"/>
      <c r="I3" s="2"/>
      <c r="J3" s="2"/>
    </row>
    <row r="4" spans="1:10" ht="26.25">
      <c r="A4" s="26"/>
      <c r="B4" s="26" t="s">
        <v>524</v>
      </c>
      <c r="C4" s="26"/>
      <c r="D4" s="68"/>
      <c r="E4" s="36" t="s">
        <v>47</v>
      </c>
      <c r="F4" s="34" t="s">
        <v>94</v>
      </c>
      <c r="G4" s="34" t="s">
        <v>309</v>
      </c>
      <c r="H4" s="749"/>
      <c r="I4" s="750"/>
      <c r="J4" s="30"/>
    </row>
    <row r="5" spans="1:10" ht="26.25">
      <c r="A5" s="14"/>
      <c r="B5" s="14"/>
      <c r="C5" s="14"/>
      <c r="D5" s="14"/>
      <c r="F5" s="43" t="s">
        <v>251</v>
      </c>
    </row>
    <row r="6" spans="1:10" ht="26.25">
      <c r="A6" s="14"/>
      <c r="B6" s="14"/>
      <c r="C6" s="14"/>
      <c r="D6" s="14"/>
      <c r="E6" s="16" t="s">
        <v>2</v>
      </c>
      <c r="F6" s="16" t="s">
        <v>310</v>
      </c>
      <c r="G6" s="65">
        <f>ROUNDUP((('UK-R-Desks, Cabinets &amp; Screens'!G6)/1.59)/10,0)*10</f>
        <v>3460</v>
      </c>
      <c r="H6" s="65"/>
    </row>
    <row r="7" spans="1:10" ht="26.25">
      <c r="A7" s="14"/>
      <c r="B7" s="14"/>
      <c r="C7" s="14"/>
      <c r="D7" s="14"/>
      <c r="E7" s="16" t="s">
        <v>4</v>
      </c>
      <c r="F7" s="16" t="s">
        <v>250</v>
      </c>
      <c r="G7" s="65">
        <f>ROUNDUP((('UK-R-Desks, Cabinets &amp; Screens'!G7)/1.59)/10,0)*10</f>
        <v>3780</v>
      </c>
      <c r="H7" s="65"/>
    </row>
    <row r="8" spans="1:10" ht="26.25">
      <c r="A8" s="14"/>
      <c r="B8" s="14"/>
      <c r="C8" s="14"/>
      <c r="D8" s="14"/>
      <c r="E8" s="16"/>
      <c r="F8" s="16"/>
      <c r="G8" s="65"/>
      <c r="H8" s="65"/>
    </row>
    <row r="9" spans="1:10" ht="26.25">
      <c r="A9" s="14"/>
      <c r="B9" s="14"/>
      <c r="C9" s="14"/>
      <c r="D9" s="14"/>
      <c r="E9" s="356" t="s">
        <v>308</v>
      </c>
      <c r="F9" s="16"/>
      <c r="G9" s="65"/>
      <c r="H9" s="65"/>
    </row>
    <row r="10" spans="1:10" ht="26.25">
      <c r="A10" s="14"/>
      <c r="B10" s="14"/>
      <c r="C10" s="14"/>
      <c r="D10" s="14"/>
      <c r="E10" s="225"/>
      <c r="F10" s="93"/>
      <c r="G10" s="94"/>
      <c r="H10" s="14"/>
    </row>
    <row r="11" spans="1:10" ht="26.25">
      <c r="A11" s="14"/>
      <c r="B11" s="14"/>
      <c r="C11" s="14"/>
      <c r="D11" s="14"/>
      <c r="E11" s="193" t="s">
        <v>283</v>
      </c>
      <c r="F11" s="19"/>
      <c r="G11" s="14"/>
      <c r="H11" s="14"/>
      <c r="I11" s="14"/>
    </row>
    <row r="12" spans="1:10" ht="26.25">
      <c r="A12" s="14"/>
      <c r="B12" s="14"/>
      <c r="C12" s="14"/>
      <c r="D12" s="14"/>
      <c r="E12" s="129"/>
      <c r="F12" s="19"/>
      <c r="G12" s="14"/>
      <c r="H12" s="14"/>
      <c r="I12" s="14"/>
    </row>
    <row r="13" spans="1:10" ht="26.25">
      <c r="E13" s="14"/>
      <c r="F13" s="19"/>
      <c r="G13" s="14"/>
      <c r="H13" s="14"/>
      <c r="I13" s="14"/>
    </row>
    <row r="14" spans="1:10" ht="26.25">
      <c r="E14" s="82" t="s">
        <v>194</v>
      </c>
      <c r="F14" s="164"/>
      <c r="G14" s="79"/>
      <c r="H14" s="209">
        <f>ROUNDUP((('UK-R-Desks, Cabinets &amp; Screens'!H14)/1.59)/10,0)*10</f>
        <v>310</v>
      </c>
      <c r="I14" s="14"/>
    </row>
    <row r="15" spans="1:10" ht="26.25">
      <c r="E15" s="129"/>
      <c r="F15" s="19"/>
      <c r="G15" s="14"/>
      <c r="H15" s="14"/>
      <c r="I15" s="14"/>
    </row>
    <row r="16" spans="1:10" ht="26.25">
      <c r="E16" s="129"/>
      <c r="F16" s="19"/>
      <c r="G16" s="14"/>
      <c r="H16" s="14"/>
      <c r="I16" s="14"/>
    </row>
    <row r="17" spans="1:9" ht="26.25">
      <c r="E17" s="14"/>
      <c r="F17" s="19"/>
      <c r="G17" s="14"/>
      <c r="H17" s="14"/>
      <c r="I17" s="14"/>
    </row>
    <row r="18" spans="1:9" ht="26.25">
      <c r="E18" s="24"/>
      <c r="F18" s="24"/>
      <c r="G18" s="24"/>
      <c r="H18" s="256"/>
      <c r="I18" s="251"/>
    </row>
    <row r="20" spans="1:9" ht="48.75">
      <c r="A20" s="2" t="s">
        <v>23</v>
      </c>
      <c r="B20" s="25" t="s">
        <v>33</v>
      </c>
      <c r="C20" s="3"/>
      <c r="D20" s="3"/>
      <c r="E20" s="70"/>
      <c r="F20" s="75"/>
      <c r="G20" s="75"/>
      <c r="H20" s="2"/>
      <c r="I20" s="2"/>
    </row>
    <row r="21" spans="1:9" ht="26.25">
      <c r="A21" s="26"/>
      <c r="B21" s="26" t="s">
        <v>524</v>
      </c>
      <c r="C21" s="26"/>
      <c r="D21" s="68"/>
      <c r="E21" s="36" t="s">
        <v>47</v>
      </c>
      <c r="F21" s="34" t="s">
        <v>94</v>
      </c>
      <c r="G21" s="34" t="s">
        <v>309</v>
      </c>
      <c r="H21" s="749"/>
      <c r="I21" s="750"/>
    </row>
    <row r="22" spans="1:9" ht="26.25">
      <c r="A22" s="14"/>
      <c r="B22" s="14"/>
      <c r="C22" s="14"/>
      <c r="D22" s="14"/>
      <c r="F22" s="43" t="s">
        <v>353</v>
      </c>
    </row>
    <row r="23" spans="1:9" ht="26.25">
      <c r="A23" s="14"/>
      <c r="B23" s="14"/>
      <c r="C23" s="14"/>
      <c r="D23" s="14"/>
      <c r="E23" s="16"/>
      <c r="F23" s="16" t="s">
        <v>354</v>
      </c>
      <c r="G23" s="65">
        <f>ROUNDUP((('UK-R-Desks, Cabinets &amp; Screens'!G23)/1.59)/10,0)*10</f>
        <v>6750</v>
      </c>
      <c r="H23" s="65"/>
    </row>
    <row r="24" spans="1:9" ht="26.25">
      <c r="A24" s="14"/>
      <c r="B24" s="14"/>
      <c r="C24" s="14"/>
      <c r="D24" s="14"/>
      <c r="E24" s="16"/>
      <c r="F24" s="16"/>
      <c r="G24" s="65"/>
      <c r="H24" s="65"/>
    </row>
    <row r="25" spans="1:9" ht="26.25">
      <c r="A25" s="14"/>
      <c r="B25" s="14"/>
      <c r="C25" s="14"/>
      <c r="D25" s="14"/>
      <c r="E25" s="16"/>
      <c r="F25" s="16"/>
      <c r="G25" s="65"/>
      <c r="H25" s="65"/>
    </row>
    <row r="26" spans="1:9" ht="26.25">
      <c r="A26" s="14"/>
      <c r="B26" s="14"/>
      <c r="C26" s="14"/>
      <c r="D26" s="14"/>
      <c r="E26" s="356" t="s">
        <v>308</v>
      </c>
      <c r="F26" s="16"/>
      <c r="G26" s="65"/>
      <c r="H26" s="65"/>
    </row>
    <row r="27" spans="1:9" ht="26.25">
      <c r="A27" s="14"/>
      <c r="B27" s="14"/>
      <c r="C27" s="14"/>
      <c r="D27" s="14"/>
      <c r="E27" s="225"/>
      <c r="F27" s="93"/>
      <c r="G27" s="94"/>
      <c r="H27" s="14"/>
    </row>
    <row r="28" spans="1:9" ht="26.25">
      <c r="A28" s="14"/>
      <c r="B28" s="14"/>
      <c r="C28" s="14"/>
      <c r="D28" s="14"/>
      <c r="E28" s="193" t="s">
        <v>463</v>
      </c>
      <c r="F28" s="19"/>
      <c r="G28" s="14"/>
      <c r="H28" s="14"/>
      <c r="I28" s="14"/>
    </row>
    <row r="29" spans="1:9" ht="26.25">
      <c r="A29" s="14"/>
      <c r="B29" s="14"/>
      <c r="C29" s="14"/>
      <c r="D29" s="14"/>
      <c r="E29" s="129"/>
      <c r="F29" s="19"/>
      <c r="G29" s="14"/>
      <c r="H29" s="14"/>
      <c r="I29" s="14"/>
    </row>
    <row r="30" spans="1:9" ht="26.25">
      <c r="E30" s="14"/>
      <c r="F30" s="19"/>
      <c r="G30" s="14"/>
      <c r="H30" s="14"/>
      <c r="I30" s="14"/>
    </row>
    <row r="31" spans="1:9" ht="26.25">
      <c r="E31" s="23"/>
      <c r="F31" s="19"/>
      <c r="G31" s="14"/>
      <c r="H31" s="256"/>
      <c r="I31" s="14"/>
    </row>
    <row r="32" spans="1:9" ht="26.25">
      <c r="E32" s="129"/>
      <c r="F32" s="19"/>
      <c r="G32" s="14"/>
      <c r="H32" s="14"/>
      <c r="I32" s="14"/>
    </row>
    <row r="33" spans="1:10" ht="26.25">
      <c r="E33" s="129"/>
      <c r="F33" s="19"/>
      <c r="G33" s="14"/>
      <c r="H33" s="14"/>
      <c r="I33" s="14"/>
    </row>
    <row r="34" spans="1:10" ht="26.25">
      <c r="E34" s="129"/>
      <c r="F34" s="19"/>
      <c r="G34" s="14"/>
      <c r="H34" s="14"/>
      <c r="I34" s="14"/>
    </row>
    <row r="35" spans="1:10" ht="48.75">
      <c r="A35" s="2" t="s">
        <v>23</v>
      </c>
      <c r="B35" s="25" t="s">
        <v>101</v>
      </c>
      <c r="C35" s="3"/>
      <c r="D35" s="70"/>
      <c r="E35" s="75"/>
      <c r="F35" s="75"/>
      <c r="G35" s="2"/>
      <c r="H35" s="2"/>
      <c r="I35" s="2"/>
      <c r="J35" s="2"/>
    </row>
    <row r="36" spans="1:10" ht="26.25">
      <c r="A36" s="26"/>
      <c r="B36" s="26" t="s">
        <v>525</v>
      </c>
      <c r="C36" s="26"/>
      <c r="D36" s="68"/>
      <c r="E36" s="36" t="s">
        <v>47</v>
      </c>
      <c r="F36" s="34" t="s">
        <v>94</v>
      </c>
      <c r="G36" s="34" t="s">
        <v>520</v>
      </c>
      <c r="H36" s="34" t="s">
        <v>521</v>
      </c>
      <c r="I36" s="253"/>
      <c r="J36" s="231"/>
    </row>
    <row r="37" spans="1:10" ht="26.25">
      <c r="A37" s="14"/>
      <c r="B37" s="14"/>
      <c r="C37" s="14"/>
      <c r="D37" s="14"/>
      <c r="F37" s="43" t="s">
        <v>120</v>
      </c>
    </row>
    <row r="38" spans="1:10" ht="26.25">
      <c r="A38" s="14"/>
      <c r="B38" s="14"/>
      <c r="C38" s="14"/>
      <c r="D38" s="14"/>
      <c r="E38" s="16" t="s">
        <v>76</v>
      </c>
      <c r="F38" s="16" t="s">
        <v>215</v>
      </c>
      <c r="G38" s="65">
        <f>ROUNDUP((('UK-R-Desks, Cabinets &amp; Screens'!G38)/1.59)/10,0)*10</f>
        <v>9060</v>
      </c>
      <c r="H38" s="65">
        <f>ROUNDUP((('UK-R-Desks, Cabinets &amp; Screens'!H38)/1.59)/10,0)*10</f>
        <v>13850</v>
      </c>
    </row>
    <row r="39" spans="1:10" ht="26.25">
      <c r="A39" s="14"/>
      <c r="B39" s="14"/>
      <c r="C39" s="14"/>
      <c r="D39" s="14"/>
      <c r="E39" s="16" t="s">
        <v>77</v>
      </c>
      <c r="F39" s="87" t="s">
        <v>246</v>
      </c>
      <c r="G39" s="425"/>
      <c r="H39" s="425"/>
    </row>
    <row r="40" spans="1:10" ht="26.25">
      <c r="A40" s="14"/>
      <c r="B40" s="14"/>
      <c r="C40" s="14"/>
      <c r="D40" s="14"/>
      <c r="E40" s="16"/>
      <c r="F40" s="16"/>
      <c r="G40" s="65"/>
      <c r="H40" s="65"/>
    </row>
    <row r="41" spans="1:10" ht="26.25">
      <c r="A41" s="14"/>
      <c r="B41" s="14"/>
      <c r="C41" s="14"/>
      <c r="D41" s="14"/>
      <c r="E41" s="356"/>
      <c r="F41" s="16"/>
      <c r="G41" s="65"/>
      <c r="H41" s="65"/>
    </row>
    <row r="42" spans="1:10" ht="26.25">
      <c r="D42" s="14"/>
      <c r="E42" s="225"/>
      <c r="F42" s="93"/>
      <c r="G42" s="94"/>
      <c r="H42" s="14"/>
    </row>
    <row r="43" spans="1:10" ht="26.25">
      <c r="D43" s="14"/>
      <c r="E43" s="193"/>
      <c r="F43" s="19"/>
      <c r="G43" s="14"/>
      <c r="H43" s="14"/>
      <c r="I43" s="14"/>
    </row>
    <row r="44" spans="1:10" ht="26.25">
      <c r="D44" s="14"/>
      <c r="E44" s="129"/>
      <c r="F44" s="19"/>
      <c r="G44" s="14"/>
      <c r="H44" s="14"/>
      <c r="I44" s="14"/>
    </row>
    <row r="45" spans="1:10">
      <c r="D45" s="76"/>
      <c r="G45"/>
    </row>
    <row r="46" spans="1:10">
      <c r="D46" s="76"/>
      <c r="G46"/>
    </row>
    <row r="47" spans="1:10">
      <c r="D47" s="76"/>
      <c r="G47"/>
    </row>
    <row r="48" spans="1:10">
      <c r="D48" s="76"/>
      <c r="G48"/>
    </row>
    <row r="49" spans="1:9" ht="39.75" customHeight="1">
      <c r="D49" s="76"/>
      <c r="G49"/>
    </row>
    <row r="50" spans="1:9">
      <c r="D50" s="76"/>
      <c r="G50"/>
    </row>
    <row r="51" spans="1:9">
      <c r="D51" s="76"/>
      <c r="G51"/>
    </row>
    <row r="52" spans="1:9">
      <c r="D52" s="76"/>
      <c r="G52"/>
    </row>
    <row r="53" spans="1:9" ht="48.75">
      <c r="A53" s="2" t="s">
        <v>23</v>
      </c>
      <c r="B53" s="25" t="s">
        <v>516</v>
      </c>
      <c r="C53" s="3"/>
      <c r="D53" s="70"/>
      <c r="E53" s="75"/>
      <c r="F53" s="75"/>
      <c r="G53" s="2"/>
      <c r="H53" s="2"/>
      <c r="I53" s="2"/>
    </row>
    <row r="54" spans="1:9" ht="26.25">
      <c r="A54" s="26"/>
      <c r="B54" s="26" t="s">
        <v>526</v>
      </c>
      <c r="C54" s="26"/>
      <c r="D54" s="68"/>
      <c r="E54" s="36" t="s">
        <v>47</v>
      </c>
      <c r="F54" s="35" t="s">
        <v>94</v>
      </c>
      <c r="G54" s="35"/>
      <c r="H54" s="253"/>
      <c r="I54" s="253"/>
    </row>
    <row r="55" spans="1:9" ht="26.25">
      <c r="A55" s="14"/>
      <c r="B55" s="14"/>
      <c r="C55" s="14"/>
      <c r="D55" s="14"/>
      <c r="F55" s="43" t="s">
        <v>120</v>
      </c>
    </row>
    <row r="56" spans="1:9" ht="26.25">
      <c r="A56" s="14"/>
      <c r="B56" s="14"/>
      <c r="C56" s="14"/>
      <c r="D56" s="14"/>
      <c r="E56" s="16"/>
      <c r="F56" s="16" t="s">
        <v>527</v>
      </c>
      <c r="G56" s="65">
        <f>ROUNDUP((('UK-R-Desks, Cabinets &amp; Screens'!G56)/1.59)/10,0)*10</f>
        <v>6280</v>
      </c>
      <c r="H56" s="425"/>
    </row>
    <row r="57" spans="1:9" ht="26.25">
      <c r="A57" s="14"/>
      <c r="B57" s="14"/>
      <c r="C57" s="14"/>
      <c r="D57" s="14"/>
      <c r="E57" s="16"/>
      <c r="F57" s="87"/>
      <c r="G57" s="425"/>
      <c r="H57" s="425"/>
    </row>
    <row r="58" spans="1:9" ht="26.25">
      <c r="A58" s="14"/>
      <c r="B58" s="14"/>
      <c r="C58" s="14"/>
      <c r="D58" s="14"/>
      <c r="E58" s="176" t="s">
        <v>22</v>
      </c>
      <c r="F58" s="67"/>
      <c r="G58" s="67"/>
      <c r="H58" s="9"/>
    </row>
    <row r="59" spans="1:9" ht="26.25">
      <c r="A59" s="14"/>
      <c r="B59" s="14"/>
      <c r="C59" s="14"/>
      <c r="D59" s="14"/>
      <c r="E59" s="169"/>
      <c r="F59" s="67"/>
      <c r="G59" s="67"/>
      <c r="H59" s="9"/>
    </row>
    <row r="60" spans="1:9" ht="26.25">
      <c r="D60" s="14"/>
      <c r="E60" s="81" t="s">
        <v>548</v>
      </c>
      <c r="F60" s="160"/>
      <c r="G60" s="160"/>
      <c r="H60" s="209">
        <f>ROUNDUP((('UK-R-Desks, Cabinets &amp; Screens'!H60)/1.59)/10,0)*10</f>
        <v>1110</v>
      </c>
    </row>
    <row r="61" spans="1:9" ht="26.25">
      <c r="D61" s="14"/>
      <c r="E61" s="24"/>
      <c r="F61" s="67"/>
      <c r="G61" s="67"/>
      <c r="H61" s="143"/>
      <c r="I61" s="14"/>
    </row>
    <row r="62" spans="1:9" ht="26.25">
      <c r="D62" s="14"/>
      <c r="E62" s="24" t="s">
        <v>549</v>
      </c>
      <c r="F62" s="67"/>
      <c r="G62" s="67"/>
      <c r="H62" s="65"/>
      <c r="I62" s="14"/>
    </row>
    <row r="63" spans="1:9" ht="26.25">
      <c r="D63" s="76"/>
      <c r="E63" s="81" t="s">
        <v>543</v>
      </c>
      <c r="F63" s="552"/>
      <c r="G63" s="166"/>
      <c r="H63" s="209">
        <f>ROUNDUP((('UK-R-Desks, Cabinets &amp; Screens'!H63)/1.59)/10,0)*10</f>
        <v>2460</v>
      </c>
    </row>
    <row r="64" spans="1:9">
      <c r="D64" s="76"/>
      <c r="G64"/>
    </row>
    <row r="65" spans="2:7">
      <c r="B65" s="423"/>
      <c r="C65" s="423"/>
      <c r="D65" s="423"/>
      <c r="E65" s="424"/>
      <c r="F65" s="424"/>
      <c r="G65" s="424"/>
    </row>
    <row r="66" spans="2:7">
      <c r="B66" s="423"/>
      <c r="C66" s="423"/>
      <c r="D66" s="423"/>
      <c r="E66" s="424"/>
      <c r="F66" s="424"/>
      <c r="G66" s="424"/>
    </row>
    <row r="67" spans="2:7">
      <c r="B67" s="423"/>
      <c r="C67" s="423"/>
      <c r="D67" s="423"/>
      <c r="E67" s="424"/>
      <c r="F67" s="424"/>
      <c r="G67" s="424"/>
    </row>
  </sheetData>
  <mergeCells count="3">
    <mergeCell ref="A1:J1"/>
    <mergeCell ref="H4:I4"/>
    <mergeCell ref="H21:I2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UK Trade Price List 2022
&amp;R&amp;"Calibri (Body),Regular"&amp;16Desks, Cabinets &amp; Screens
</oddHeader>
    <oddFooter>&amp;L&amp;"Calibri (Body),Regular"&amp;16Prices do not include delivery and installation.&amp;R&amp;"Calibri (Body),Regular"&amp;14&amp;P</oddFooter>
  </headerFooter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4986-4013-4D16-83D2-04ED7089C98B}">
  <sheetPr codeName="Sheet55">
    <tabColor rgb="FF00B0F0"/>
  </sheetPr>
  <dimension ref="A1:J67"/>
  <sheetViews>
    <sheetView showGridLines="0" view="pageLayout" zoomScale="50" zoomScaleNormal="120" zoomScalePageLayoutView="50" workbookViewId="0">
      <selection activeCell="C185" sqref="C185"/>
    </sheetView>
  </sheetViews>
  <sheetFormatPr defaultColWidth="11" defaultRowHeight="15.75"/>
  <cols>
    <col min="1" max="1" width="2.625" customWidth="1"/>
    <col min="2" max="2" width="14" bestFit="1" customWidth="1"/>
    <col min="3" max="3" width="42.125" customWidth="1"/>
    <col min="4" max="4" width="23.625" customWidth="1"/>
    <col min="5" max="5" width="13.5" style="76" customWidth="1"/>
    <col min="6" max="6" width="23.125" style="76" customWidth="1"/>
    <col min="7" max="7" width="33.625" style="76" customWidth="1"/>
    <col min="8" max="8" width="26.625" customWidth="1"/>
    <col min="9" max="9" width="33.125" customWidth="1"/>
    <col min="10" max="10" width="11" hidden="1" customWidth="1"/>
  </cols>
  <sheetData>
    <row r="1" spans="1:10" ht="36">
      <c r="A1" s="696" t="s">
        <v>523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A2" s="11"/>
      <c r="B2" s="11"/>
      <c r="C2" s="11"/>
      <c r="D2" s="11"/>
      <c r="E2" s="74"/>
      <c r="F2" s="74"/>
      <c r="G2" s="74"/>
    </row>
    <row r="3" spans="1:10" ht="48.75">
      <c r="A3" s="2" t="s">
        <v>23</v>
      </c>
      <c r="B3" s="25" t="s">
        <v>38</v>
      </c>
      <c r="C3" s="3"/>
      <c r="D3" s="3"/>
      <c r="E3" s="70"/>
      <c r="F3" s="75"/>
      <c r="G3" s="75"/>
      <c r="H3" s="2"/>
      <c r="I3" s="2"/>
      <c r="J3" s="2"/>
    </row>
    <row r="4" spans="1:10" ht="26.25">
      <c r="A4" s="26"/>
      <c r="B4" s="26" t="s">
        <v>524</v>
      </c>
      <c r="C4" s="26"/>
      <c r="D4" s="68"/>
      <c r="E4" s="36" t="s">
        <v>47</v>
      </c>
      <c r="F4" s="34" t="s">
        <v>94</v>
      </c>
      <c r="G4" s="34" t="s">
        <v>309</v>
      </c>
      <c r="H4" s="749"/>
      <c r="I4" s="750"/>
      <c r="J4" s="30"/>
    </row>
    <row r="5" spans="1:10" ht="26.25">
      <c r="A5" s="14"/>
      <c r="B5" s="14"/>
      <c r="C5" s="14"/>
      <c r="D5" s="14"/>
      <c r="F5" s="43" t="s">
        <v>251</v>
      </c>
    </row>
    <row r="6" spans="1:10" ht="26.25">
      <c r="A6" s="14"/>
      <c r="B6" s="14"/>
      <c r="C6" s="14"/>
      <c r="D6" s="14"/>
      <c r="E6" s="16" t="s">
        <v>2</v>
      </c>
      <c r="F6" s="16" t="s">
        <v>310</v>
      </c>
      <c r="G6" s="221">
        <f>ROUNDUP((('Exchange rate'!Eur_per_GBP*('UK-R-Desks, Cabinets &amp; Screens'!G6/(1+'Exchange rate'!UK_vat_rate))*1.25*0.9165)+1)/10,0)*10</f>
        <v>6310</v>
      </c>
      <c r="H6" s="65"/>
    </row>
    <row r="7" spans="1:10" ht="26.25">
      <c r="A7" s="14"/>
      <c r="B7" s="14"/>
      <c r="C7" s="14"/>
      <c r="D7" s="14"/>
      <c r="E7" s="16" t="s">
        <v>4</v>
      </c>
      <c r="F7" s="16" t="s">
        <v>250</v>
      </c>
      <c r="G7" s="221">
        <f>ROUNDUP((('Exchange rate'!Eur_per_GBP*('UK-R-Desks, Cabinets &amp; Screens'!G7/(1+'Exchange rate'!UK_vat_rate))*1.25*0.9165)+1)/10,0)*10</f>
        <v>6890</v>
      </c>
      <c r="H7" s="65"/>
    </row>
    <row r="8" spans="1:10" ht="26.25">
      <c r="A8" s="14"/>
      <c r="B8" s="14"/>
      <c r="C8" s="14"/>
      <c r="D8" s="14"/>
      <c r="E8" s="16"/>
      <c r="F8" s="16"/>
      <c r="G8" s="65"/>
      <c r="H8" s="65"/>
    </row>
    <row r="9" spans="1:10" ht="26.25">
      <c r="A9" s="14"/>
      <c r="B9" s="14"/>
      <c r="C9" s="14"/>
      <c r="D9" s="14"/>
      <c r="E9" s="356" t="s">
        <v>308</v>
      </c>
      <c r="F9" s="16"/>
      <c r="G9" s="65"/>
      <c r="H9" s="65"/>
    </row>
    <row r="10" spans="1:10" ht="26.25">
      <c r="A10" s="14"/>
      <c r="B10" s="14"/>
      <c r="C10" s="14"/>
      <c r="D10" s="14"/>
      <c r="E10" s="225"/>
      <c r="F10" s="93"/>
      <c r="G10" s="94"/>
      <c r="H10" s="14"/>
    </row>
    <row r="11" spans="1:10" ht="26.25">
      <c r="A11" s="14"/>
      <c r="B11" s="14"/>
      <c r="C11" s="14"/>
      <c r="D11" s="14"/>
      <c r="E11" s="193" t="s">
        <v>283</v>
      </c>
      <c r="F11" s="19"/>
      <c r="G11" s="14"/>
      <c r="H11" s="14"/>
      <c r="I11" s="14"/>
    </row>
    <row r="12" spans="1:10" ht="26.25">
      <c r="A12" s="14"/>
      <c r="B12" s="14"/>
      <c r="C12" s="14"/>
      <c r="D12" s="14"/>
      <c r="E12" s="129"/>
      <c r="F12" s="19"/>
      <c r="G12" s="14"/>
      <c r="H12" s="14"/>
      <c r="I12" s="14"/>
    </row>
    <row r="13" spans="1:10" ht="26.25">
      <c r="E13" s="14"/>
      <c r="F13" s="19"/>
      <c r="G13" s="14"/>
      <c r="H13" s="14"/>
      <c r="I13" s="14"/>
    </row>
    <row r="14" spans="1:10" ht="26.25">
      <c r="E14" s="82" t="s">
        <v>194</v>
      </c>
      <c r="F14" s="164"/>
      <c r="G14" s="79"/>
      <c r="H14" s="258">
        <f>ROUNDUP((('Exchange rate'!Eur_per_GBP*('UK-R-Desks, Cabinets &amp; Screens'!H14/(1+'Exchange rate'!UK_vat_rate))*1.25*0.9165)+1)/10,0)*10</f>
        <v>560</v>
      </c>
      <c r="I14" s="14"/>
    </row>
    <row r="15" spans="1:10" ht="26.25">
      <c r="E15" s="129"/>
      <c r="F15" s="19"/>
      <c r="G15" s="14"/>
      <c r="H15" s="14"/>
      <c r="I15" s="14"/>
    </row>
    <row r="16" spans="1:10" ht="26.25">
      <c r="E16" s="129"/>
      <c r="F16" s="19"/>
      <c r="G16" s="14"/>
      <c r="H16" s="14"/>
      <c r="I16" s="14"/>
    </row>
    <row r="17" spans="1:9" ht="26.25">
      <c r="E17" s="14"/>
      <c r="F17" s="19"/>
      <c r="G17" s="14"/>
      <c r="H17" s="14"/>
      <c r="I17" s="14"/>
    </row>
    <row r="18" spans="1:9" ht="26.25">
      <c r="E18" s="24"/>
      <c r="F18" s="24"/>
      <c r="G18" s="24"/>
      <c r="H18" s="256"/>
      <c r="I18" s="251"/>
    </row>
    <row r="20" spans="1:9" ht="48.75">
      <c r="A20" s="2" t="s">
        <v>23</v>
      </c>
      <c r="B20" s="25" t="s">
        <v>33</v>
      </c>
      <c r="C20" s="3"/>
      <c r="D20" s="3"/>
      <c r="E20" s="70"/>
      <c r="F20" s="75"/>
      <c r="G20" s="75"/>
      <c r="H20" s="2"/>
      <c r="I20" s="2"/>
    </row>
    <row r="21" spans="1:9" ht="26.25">
      <c r="A21" s="26"/>
      <c r="B21" s="26" t="s">
        <v>524</v>
      </c>
      <c r="C21" s="26"/>
      <c r="D21" s="68"/>
      <c r="E21" s="36" t="s">
        <v>47</v>
      </c>
      <c r="F21" s="34" t="s">
        <v>94</v>
      </c>
      <c r="G21" s="34" t="s">
        <v>309</v>
      </c>
      <c r="H21" s="749"/>
      <c r="I21" s="750"/>
    </row>
    <row r="22" spans="1:9" ht="26.25">
      <c r="A22" s="14"/>
      <c r="B22" s="14"/>
      <c r="C22" s="14"/>
      <c r="D22" s="14"/>
      <c r="F22" s="43" t="s">
        <v>353</v>
      </c>
    </row>
    <row r="23" spans="1:9" ht="26.25">
      <c r="A23" s="14"/>
      <c r="B23" s="14"/>
      <c r="C23" s="14"/>
      <c r="D23" s="14"/>
      <c r="E23" s="16"/>
      <c r="F23" s="16" t="s">
        <v>354</v>
      </c>
      <c r="G23" s="221">
        <f>ROUNDUP((('Exchange rate'!Eur_per_GBP*('UK-R-Desks, Cabinets &amp; Screens'!G23/(1+'Exchange rate'!UK_vat_rate))*1.25*0.9165)+1)/10,0)*10</f>
        <v>12300</v>
      </c>
      <c r="H23" s="65"/>
    </row>
    <row r="24" spans="1:9" ht="26.25">
      <c r="A24" s="14"/>
      <c r="B24" s="14"/>
      <c r="C24" s="14"/>
      <c r="D24" s="14"/>
      <c r="E24" s="16"/>
      <c r="F24" s="16"/>
      <c r="G24" s="65"/>
      <c r="H24" s="65"/>
    </row>
    <row r="25" spans="1:9" ht="26.25">
      <c r="A25" s="14"/>
      <c r="B25" s="14"/>
      <c r="C25" s="14"/>
      <c r="D25" s="14"/>
      <c r="E25" s="16"/>
      <c r="F25" s="16"/>
      <c r="G25" s="65"/>
      <c r="H25" s="65"/>
    </row>
    <row r="26" spans="1:9" ht="26.25">
      <c r="A26" s="14"/>
      <c r="B26" s="14"/>
      <c r="C26" s="14"/>
      <c r="D26" s="14"/>
      <c r="E26" s="356" t="s">
        <v>308</v>
      </c>
      <c r="F26" s="16"/>
      <c r="G26" s="65"/>
      <c r="H26" s="65"/>
    </row>
    <row r="27" spans="1:9" ht="26.25">
      <c r="A27" s="14"/>
      <c r="B27" s="14"/>
      <c r="C27" s="14"/>
      <c r="D27" s="14"/>
      <c r="E27" s="225"/>
      <c r="F27" s="93"/>
      <c r="G27" s="94"/>
      <c r="H27" s="14"/>
    </row>
    <row r="28" spans="1:9" ht="26.25">
      <c r="A28" s="14"/>
      <c r="B28" s="14"/>
      <c r="C28" s="14"/>
      <c r="D28" s="14"/>
      <c r="E28" s="193" t="s">
        <v>463</v>
      </c>
      <c r="F28" s="19"/>
      <c r="G28" s="14"/>
      <c r="H28" s="14"/>
      <c r="I28" s="14"/>
    </row>
    <row r="29" spans="1:9" ht="26.25">
      <c r="A29" s="14"/>
      <c r="B29" s="14"/>
      <c r="C29" s="14"/>
      <c r="D29" s="14"/>
      <c r="E29" s="129"/>
      <c r="F29" s="19"/>
      <c r="G29" s="14"/>
      <c r="H29" s="14"/>
      <c r="I29" s="14"/>
    </row>
    <row r="30" spans="1:9" ht="26.25">
      <c r="E30" s="14"/>
      <c r="F30" s="19"/>
      <c r="G30" s="14"/>
      <c r="H30" s="14"/>
      <c r="I30" s="14"/>
    </row>
    <row r="31" spans="1:9" ht="26.25">
      <c r="E31" s="23"/>
      <c r="F31" s="19"/>
      <c r="G31" s="14"/>
      <c r="H31" s="256"/>
      <c r="I31" s="14"/>
    </row>
    <row r="32" spans="1:9" ht="26.25">
      <c r="E32" s="129"/>
      <c r="F32" s="19"/>
      <c r="G32" s="14"/>
      <c r="H32" s="14"/>
      <c r="I32" s="14"/>
    </row>
    <row r="33" spans="1:10" ht="26.25">
      <c r="E33" s="129"/>
      <c r="F33" s="19"/>
      <c r="G33" s="14"/>
      <c r="H33" s="14"/>
      <c r="I33" s="14"/>
    </row>
    <row r="34" spans="1:10" ht="26.25">
      <c r="E34" s="129"/>
      <c r="F34" s="19"/>
      <c r="G34" s="14"/>
      <c r="H34" s="14"/>
      <c r="I34" s="14"/>
    </row>
    <row r="35" spans="1:10" ht="48.75">
      <c r="A35" s="2" t="s">
        <v>23</v>
      </c>
      <c r="B35" s="25" t="s">
        <v>101</v>
      </c>
      <c r="C35" s="3"/>
      <c r="D35" s="70"/>
      <c r="E35" s="75"/>
      <c r="F35" s="75"/>
      <c r="G35" s="2"/>
      <c r="H35" s="2"/>
      <c r="I35" s="2"/>
      <c r="J35" s="2"/>
    </row>
    <row r="36" spans="1:10" ht="26.25">
      <c r="A36" s="26"/>
      <c r="B36" s="26" t="s">
        <v>525</v>
      </c>
      <c r="C36" s="26"/>
      <c r="D36" s="68"/>
      <c r="E36" s="36" t="s">
        <v>47</v>
      </c>
      <c r="F36" s="34" t="s">
        <v>94</v>
      </c>
      <c r="G36" s="34" t="s">
        <v>520</v>
      </c>
      <c r="H36" s="34" t="s">
        <v>521</v>
      </c>
      <c r="I36" s="253"/>
      <c r="J36" s="231"/>
    </row>
    <row r="37" spans="1:10" ht="26.25">
      <c r="A37" s="14"/>
      <c r="B37" s="14"/>
      <c r="C37" s="14"/>
      <c r="D37" s="14"/>
      <c r="F37" s="43" t="s">
        <v>120</v>
      </c>
    </row>
    <row r="38" spans="1:10" ht="26.25">
      <c r="A38" s="14"/>
      <c r="B38" s="14"/>
      <c r="C38" s="14"/>
      <c r="D38" s="14"/>
      <c r="E38" s="16" t="s">
        <v>76</v>
      </c>
      <c r="F38" s="16" t="s">
        <v>215</v>
      </c>
      <c r="G38" s="221">
        <f>ROUNDUP((('Exchange rate'!Eur_per_GBP*('UK-R-Desks, Cabinets &amp; Screens'!G38/(1+'Exchange rate'!UK_vat_rate))*1.25*0.9165)+1)/10,0)*10</f>
        <v>16500</v>
      </c>
      <c r="H38" s="221">
        <f>ROUNDUP((('Exchange rate'!Eur_per_GBP*('UK-R-Desks, Cabinets &amp; Screens'!H38/(1+'Exchange rate'!UK_vat_rate))*1.25*0.9165)+1)/10,0)*10</f>
        <v>25220</v>
      </c>
    </row>
    <row r="39" spans="1:10" ht="26.25">
      <c r="A39" s="14"/>
      <c r="B39" s="14"/>
      <c r="C39" s="14"/>
      <c r="D39" s="14"/>
      <c r="E39" s="16" t="s">
        <v>77</v>
      </c>
      <c r="F39" s="87" t="s">
        <v>246</v>
      </c>
      <c r="G39" s="425"/>
      <c r="H39" s="425"/>
    </row>
    <row r="40" spans="1:10" ht="26.25">
      <c r="A40" s="14"/>
      <c r="B40" s="14"/>
      <c r="C40" s="14"/>
      <c r="D40" s="14"/>
      <c r="E40" s="16"/>
      <c r="F40" s="16"/>
      <c r="G40" s="65"/>
      <c r="H40" s="65"/>
    </row>
    <row r="41" spans="1:10" ht="26.25">
      <c r="A41" s="14"/>
      <c r="B41" s="14"/>
      <c r="C41" s="14"/>
      <c r="D41" s="14"/>
      <c r="E41" s="356"/>
      <c r="F41" s="16"/>
      <c r="G41" s="65"/>
      <c r="H41" s="65"/>
    </row>
    <row r="42" spans="1:10" ht="26.25">
      <c r="D42" s="14"/>
      <c r="E42" s="225"/>
      <c r="F42" s="93"/>
      <c r="G42" s="94"/>
      <c r="H42" s="14"/>
    </row>
    <row r="43" spans="1:10" ht="26.25">
      <c r="D43" s="14"/>
      <c r="E43" s="193"/>
      <c r="F43" s="19"/>
      <c r="G43" s="14"/>
      <c r="H43" s="14"/>
      <c r="I43" s="14"/>
    </row>
    <row r="44" spans="1:10" ht="26.25">
      <c r="D44" s="14"/>
      <c r="E44" s="129"/>
      <c r="F44" s="19"/>
      <c r="G44" s="14"/>
      <c r="H44" s="14"/>
      <c r="I44" s="14"/>
    </row>
    <row r="45" spans="1:10">
      <c r="D45" s="76"/>
      <c r="G45"/>
    </row>
    <row r="46" spans="1:10">
      <c r="D46" s="76"/>
      <c r="G46"/>
    </row>
    <row r="47" spans="1:10">
      <c r="D47" s="76"/>
      <c r="G47"/>
    </row>
    <row r="48" spans="1:10">
      <c r="D48" s="76"/>
      <c r="G48"/>
    </row>
    <row r="49" spans="1:9" ht="39.75" customHeight="1">
      <c r="D49" s="76"/>
      <c r="G49"/>
    </row>
    <row r="50" spans="1:9">
      <c r="D50" s="76"/>
      <c r="G50"/>
    </row>
    <row r="51" spans="1:9">
      <c r="D51" s="76"/>
      <c r="G51"/>
    </row>
    <row r="52" spans="1:9">
      <c r="D52" s="76"/>
      <c r="G52"/>
    </row>
    <row r="53" spans="1:9" ht="48.75">
      <c r="A53" s="2" t="s">
        <v>23</v>
      </c>
      <c r="B53" s="25" t="s">
        <v>516</v>
      </c>
      <c r="C53" s="3"/>
      <c r="D53" s="70"/>
      <c r="E53" s="75"/>
      <c r="F53" s="75"/>
      <c r="G53" s="2"/>
      <c r="H53" s="2"/>
      <c r="I53" s="2"/>
    </row>
    <row r="54" spans="1:9" ht="26.25">
      <c r="A54" s="26"/>
      <c r="B54" s="26" t="s">
        <v>526</v>
      </c>
      <c r="C54" s="26"/>
      <c r="D54" s="68"/>
      <c r="E54" s="36" t="s">
        <v>47</v>
      </c>
      <c r="F54" s="35" t="s">
        <v>94</v>
      </c>
      <c r="G54" s="35"/>
      <c r="H54" s="253"/>
      <c r="I54" s="253"/>
    </row>
    <row r="55" spans="1:9" ht="26.25">
      <c r="A55" s="14"/>
      <c r="B55" s="14"/>
      <c r="C55" s="14"/>
      <c r="D55" s="14"/>
      <c r="F55" s="43" t="s">
        <v>120</v>
      </c>
    </row>
    <row r="56" spans="1:9" ht="26.25">
      <c r="A56" s="14"/>
      <c r="B56" s="14"/>
      <c r="C56" s="14"/>
      <c r="D56" s="14"/>
      <c r="E56" s="16"/>
      <c r="F56" s="16" t="s">
        <v>527</v>
      </c>
      <c r="G56" s="221">
        <f>ROUNDUP((('Exchange rate'!Eur_per_GBP*('UK-R-Desks, Cabinets &amp; Screens'!G56/(1+'Exchange rate'!UK_vat_rate))*1.25*0.9165)+1)/10,0)*10</f>
        <v>11440</v>
      </c>
      <c r="H56" s="425"/>
    </row>
    <row r="57" spans="1:9" ht="26.25">
      <c r="A57" s="14"/>
      <c r="B57" s="14"/>
      <c r="C57" s="14"/>
      <c r="D57" s="14"/>
      <c r="E57" s="16"/>
      <c r="F57" s="87"/>
      <c r="G57" s="425"/>
      <c r="H57" s="425"/>
    </row>
    <row r="58" spans="1:9" ht="26.25">
      <c r="A58" s="14"/>
      <c r="B58" s="14"/>
      <c r="C58" s="14"/>
      <c r="D58" s="14"/>
      <c r="E58" s="176" t="s">
        <v>22</v>
      </c>
      <c r="F58" s="67"/>
      <c r="G58" s="67"/>
      <c r="H58" s="9"/>
    </row>
    <row r="59" spans="1:9" ht="26.25">
      <c r="A59" s="14"/>
      <c r="B59" s="14"/>
      <c r="C59" s="14"/>
      <c r="D59" s="14"/>
      <c r="E59" s="169"/>
      <c r="F59" s="67"/>
      <c r="G59" s="67"/>
      <c r="H59" s="9"/>
    </row>
    <row r="60" spans="1:9" ht="26.25">
      <c r="D60" s="14"/>
      <c r="E60" s="81" t="s">
        <v>548</v>
      </c>
      <c r="F60" s="160"/>
      <c r="G60" s="160"/>
      <c r="H60" s="258">
        <f>ROUNDUP((('Exchange rate'!Eur_per_GBP*('UK-R-Desks, Cabinets &amp; Screens'!H60/(1+'Exchange rate'!UK_vat_rate))*1.25*0.9165)+1)/10,0)*10</f>
        <v>2010</v>
      </c>
    </row>
    <row r="61" spans="1:9" ht="26.25">
      <c r="D61" s="14"/>
      <c r="E61" s="24"/>
      <c r="F61" s="67"/>
      <c r="G61" s="67"/>
      <c r="H61" s="143"/>
      <c r="I61" s="14"/>
    </row>
    <row r="62" spans="1:9" ht="26.25">
      <c r="D62" s="14"/>
      <c r="E62" s="24" t="s">
        <v>549</v>
      </c>
      <c r="F62" s="67"/>
      <c r="G62" s="67"/>
      <c r="H62" s="221"/>
      <c r="I62" s="14"/>
    </row>
    <row r="63" spans="1:9" ht="26.25">
      <c r="D63" s="76"/>
      <c r="E63" s="81" t="s">
        <v>543</v>
      </c>
      <c r="F63" s="552"/>
      <c r="G63" s="166"/>
      <c r="H63" s="258">
        <f>ROUNDUP((('Exchange rate'!Eur_per_GBP*('UK-R-Desks, Cabinets &amp; Screens'!H63/(1+'Exchange rate'!UK_vat_rate))*1.25*0.9165)+1)/10,0)*10</f>
        <v>4470</v>
      </c>
    </row>
    <row r="64" spans="1:9">
      <c r="D64" s="76"/>
      <c r="G64"/>
    </row>
    <row r="65" spans="2:7">
      <c r="B65" s="423"/>
      <c r="C65" s="423"/>
      <c r="D65" s="423"/>
      <c r="E65" s="424"/>
      <c r="F65" s="424"/>
      <c r="G65" s="424"/>
    </row>
    <row r="66" spans="2:7">
      <c r="B66" s="423"/>
      <c r="C66" s="423"/>
      <c r="D66" s="423"/>
      <c r="E66" s="424"/>
      <c r="F66" s="424"/>
      <c r="G66" s="424"/>
    </row>
    <row r="67" spans="2:7">
      <c r="B67" s="423"/>
      <c r="C67" s="423"/>
      <c r="D67" s="423"/>
      <c r="E67" s="424"/>
      <c r="F67" s="424"/>
      <c r="G67" s="424"/>
    </row>
  </sheetData>
  <mergeCells count="3">
    <mergeCell ref="A1:J1"/>
    <mergeCell ref="H4:I4"/>
    <mergeCell ref="H21:I2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EU Retail Price List 2022
&amp;R&amp;"Calibri (Body),Regular"&amp;16Desks, Cabinets &amp; Screens
</oddHeader>
    <oddFooter>&amp;R&amp;"Calibri (Body),Regular"&amp;14&amp;P</oddFooter>
  </headerFooter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F722-488C-4C27-9187-CFBEE3BC9ABA}">
  <sheetPr codeName="Sheet56">
    <tabColor rgb="FF00B050"/>
  </sheetPr>
  <dimension ref="A1:J67"/>
  <sheetViews>
    <sheetView showGridLines="0" view="pageLayout" topLeftCell="A36" zoomScale="50" zoomScaleNormal="120" zoomScalePageLayoutView="50" workbookViewId="0">
      <selection activeCell="H309" sqref="H309"/>
    </sheetView>
  </sheetViews>
  <sheetFormatPr defaultColWidth="11" defaultRowHeight="15.75"/>
  <cols>
    <col min="1" max="1" width="2.625" customWidth="1"/>
    <col min="2" max="2" width="14" bestFit="1" customWidth="1"/>
    <col min="3" max="3" width="42.125" customWidth="1"/>
    <col min="4" max="4" width="23.625" customWidth="1"/>
    <col min="5" max="5" width="13.5" style="76" customWidth="1"/>
    <col min="6" max="6" width="23.125" style="76" customWidth="1"/>
    <col min="7" max="7" width="33.625" style="76" customWidth="1"/>
    <col min="8" max="8" width="26.625" customWidth="1"/>
    <col min="9" max="9" width="33.125" customWidth="1"/>
    <col min="10" max="10" width="11" hidden="1" customWidth="1"/>
  </cols>
  <sheetData>
    <row r="1" spans="1:10" ht="36">
      <c r="A1" s="696" t="s">
        <v>523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 ht="28.5">
      <c r="A2" s="11"/>
      <c r="B2" s="11"/>
      <c r="C2" s="11"/>
      <c r="D2" s="11"/>
      <c r="E2" s="74"/>
      <c r="F2" s="74"/>
      <c r="G2" s="74"/>
    </row>
    <row r="3" spans="1:10" ht="48.75">
      <c r="A3" s="2" t="s">
        <v>23</v>
      </c>
      <c r="B3" s="25" t="s">
        <v>38</v>
      </c>
      <c r="C3" s="3"/>
      <c r="D3" s="3"/>
      <c r="E3" s="70"/>
      <c r="F3" s="75"/>
      <c r="G3" s="75"/>
      <c r="H3" s="2"/>
      <c r="I3" s="2"/>
      <c r="J3" s="2"/>
    </row>
    <row r="4" spans="1:10" ht="26.25">
      <c r="A4" s="26"/>
      <c r="B4" s="26" t="s">
        <v>524</v>
      </c>
      <c r="C4" s="26"/>
      <c r="D4" s="68"/>
      <c r="E4" s="36" t="s">
        <v>47</v>
      </c>
      <c r="F4" s="34" t="s">
        <v>94</v>
      </c>
      <c r="G4" s="34" t="s">
        <v>309</v>
      </c>
      <c r="H4" s="749"/>
      <c r="I4" s="750"/>
      <c r="J4" s="30"/>
    </row>
    <row r="5" spans="1:10" ht="26.25">
      <c r="A5" s="14"/>
      <c r="B5" s="14"/>
      <c r="C5" s="14"/>
      <c r="D5" s="14"/>
      <c r="F5" s="43" t="s">
        <v>251</v>
      </c>
    </row>
    <row r="6" spans="1:10" ht="26.25">
      <c r="A6" s="14"/>
      <c r="B6" s="14"/>
      <c r="C6" s="14"/>
      <c r="D6" s="14"/>
      <c r="E6" s="16" t="s">
        <v>2</v>
      </c>
      <c r="F6" s="16" t="s">
        <v>310</v>
      </c>
      <c r="G6" s="221">
        <f>ROUNDUP((((('Exchange rate'!Eur_per_GBP*('UK-R-Desks, Cabinets &amp; Screens'!G6/(1+'Exchange rate'!UK_vat_rate))*1.25)-('Exchange rate'!Eur_per_GBP*('UK-R-Desks, Cabinets &amp; Screens'!G6/(1+'Exchange rate'!UK_vat_rate))*1.25)*0.25)+1)*0.9165)/10,0)*10</f>
        <v>4730</v>
      </c>
      <c r="H6" s="65"/>
    </row>
    <row r="7" spans="1:10" ht="26.25">
      <c r="A7" s="14"/>
      <c r="B7" s="14"/>
      <c r="C7" s="14"/>
      <c r="D7" s="14"/>
      <c r="E7" s="16" t="s">
        <v>4</v>
      </c>
      <c r="F7" s="16" t="s">
        <v>250</v>
      </c>
      <c r="G7" s="221">
        <f>ROUNDUP((((('Exchange rate'!Eur_per_GBP*('UK-R-Desks, Cabinets &amp; Screens'!G7/(1+'Exchange rate'!UK_vat_rate))*1.25)-('Exchange rate'!Eur_per_GBP*('UK-R-Desks, Cabinets &amp; Screens'!G7/(1+'Exchange rate'!UK_vat_rate))*1.25)*0.25)+1)*0.9165)/10,0)*10</f>
        <v>5170</v>
      </c>
      <c r="H7" s="65"/>
    </row>
    <row r="8" spans="1:10" ht="26.25">
      <c r="A8" s="14"/>
      <c r="B8" s="14"/>
      <c r="C8" s="14"/>
      <c r="D8" s="14"/>
      <c r="E8" s="16"/>
      <c r="F8" s="16"/>
      <c r="G8" s="65"/>
      <c r="H8" s="65"/>
    </row>
    <row r="9" spans="1:10" ht="26.25">
      <c r="A9" s="14"/>
      <c r="B9" s="14"/>
      <c r="C9" s="14"/>
      <c r="D9" s="14"/>
      <c r="E9" s="356" t="s">
        <v>308</v>
      </c>
      <c r="F9" s="16"/>
      <c r="G9" s="65"/>
      <c r="H9" s="65"/>
    </row>
    <row r="10" spans="1:10" ht="26.25">
      <c r="A10" s="14"/>
      <c r="B10" s="14"/>
      <c r="C10" s="14"/>
      <c r="D10" s="14"/>
      <c r="E10" s="225"/>
      <c r="F10" s="93"/>
      <c r="G10" s="94"/>
      <c r="H10" s="14"/>
    </row>
    <row r="11" spans="1:10" ht="26.25">
      <c r="A11" s="14"/>
      <c r="B11" s="14"/>
      <c r="C11" s="14"/>
      <c r="D11" s="14"/>
      <c r="E11" s="193" t="s">
        <v>283</v>
      </c>
      <c r="F11" s="19"/>
      <c r="G11" s="14"/>
      <c r="H11" s="14"/>
      <c r="I11" s="14"/>
    </row>
    <row r="12" spans="1:10" ht="26.25">
      <c r="A12" s="14"/>
      <c r="B12" s="14"/>
      <c r="C12" s="14"/>
      <c r="D12" s="14"/>
      <c r="E12" s="129"/>
      <c r="F12" s="19"/>
      <c r="G12" s="14"/>
      <c r="H12" s="14"/>
      <c r="I12" s="14"/>
    </row>
    <row r="13" spans="1:10" ht="26.25">
      <c r="E13" s="14"/>
      <c r="F13" s="19"/>
      <c r="G13" s="14"/>
      <c r="H13" s="14"/>
      <c r="I13" s="14"/>
    </row>
    <row r="14" spans="1:10" ht="26.25">
      <c r="E14" s="82" t="s">
        <v>194</v>
      </c>
      <c r="F14" s="164"/>
      <c r="G14" s="79"/>
      <c r="H14" s="372">
        <f>ROUNDUP(((('Exchange rate'!Eur_per_GBP*('UK-R-Desks, Cabinets &amp; Screens'!H14/(1+'Exchange rate'!UK_vat_rate))*1.25*0.9165)+1)/1.59)/10,0)*10</f>
        <v>350</v>
      </c>
      <c r="I14" s="14"/>
    </row>
    <row r="15" spans="1:10" ht="26.25">
      <c r="E15" s="129"/>
      <c r="F15" s="19"/>
      <c r="G15" s="14"/>
      <c r="H15" s="14"/>
      <c r="I15" s="14"/>
    </row>
    <row r="16" spans="1:10" ht="26.25">
      <c r="E16" s="129"/>
      <c r="F16" s="19"/>
      <c r="G16" s="14"/>
      <c r="H16" s="14"/>
      <c r="I16" s="14"/>
    </row>
    <row r="17" spans="1:9" ht="26.25">
      <c r="E17" s="14"/>
      <c r="F17" s="19"/>
      <c r="G17" s="14"/>
      <c r="H17" s="14"/>
      <c r="I17" s="14"/>
    </row>
    <row r="18" spans="1:9" ht="26.25">
      <c r="E18" s="24"/>
      <c r="F18" s="24"/>
      <c r="G18" s="24"/>
      <c r="H18" s="256"/>
      <c r="I18" s="251"/>
    </row>
    <row r="20" spans="1:9" ht="48.75">
      <c r="A20" s="2" t="s">
        <v>23</v>
      </c>
      <c r="B20" s="25" t="s">
        <v>33</v>
      </c>
      <c r="C20" s="3"/>
      <c r="D20" s="3"/>
      <c r="E20" s="70"/>
      <c r="F20" s="75"/>
      <c r="G20" s="75"/>
      <c r="H20" s="2"/>
      <c r="I20" s="2"/>
    </row>
    <row r="21" spans="1:9" ht="26.25">
      <c r="A21" s="26"/>
      <c r="B21" s="26" t="s">
        <v>524</v>
      </c>
      <c r="C21" s="26"/>
      <c r="D21" s="68"/>
      <c r="E21" s="36" t="s">
        <v>47</v>
      </c>
      <c r="F21" s="34" t="s">
        <v>94</v>
      </c>
      <c r="G21" s="34" t="s">
        <v>309</v>
      </c>
      <c r="H21" s="749"/>
      <c r="I21" s="750"/>
    </row>
    <row r="22" spans="1:9" ht="26.25">
      <c r="A22" s="14"/>
      <c r="B22" s="14"/>
      <c r="C22" s="14"/>
      <c r="D22" s="14"/>
      <c r="F22" s="43" t="s">
        <v>353</v>
      </c>
    </row>
    <row r="23" spans="1:9" ht="26.25">
      <c r="A23" s="14"/>
      <c r="B23" s="14"/>
      <c r="C23" s="14"/>
      <c r="D23" s="14"/>
      <c r="E23" s="16"/>
      <c r="F23" s="16" t="s">
        <v>354</v>
      </c>
      <c r="G23" s="221">
        <v>9750</v>
      </c>
      <c r="H23" s="65"/>
    </row>
    <row r="24" spans="1:9" ht="26.25">
      <c r="A24" s="14"/>
      <c r="B24" s="14"/>
      <c r="C24" s="14"/>
      <c r="D24" s="14"/>
      <c r="E24" s="16"/>
      <c r="F24" s="16"/>
      <c r="G24" s="65"/>
      <c r="H24" s="65"/>
    </row>
    <row r="25" spans="1:9" ht="26.25">
      <c r="A25" s="14"/>
      <c r="B25" s="14"/>
      <c r="C25" s="14"/>
      <c r="D25" s="14"/>
      <c r="E25" s="16"/>
      <c r="F25" s="16"/>
      <c r="G25" s="65"/>
      <c r="H25" s="65"/>
    </row>
    <row r="26" spans="1:9" ht="26.25">
      <c r="A26" s="14"/>
      <c r="B26" s="14"/>
      <c r="C26" s="14"/>
      <c r="D26" s="14"/>
      <c r="E26" s="356" t="s">
        <v>308</v>
      </c>
      <c r="F26" s="16"/>
      <c r="G26" s="65"/>
      <c r="H26" s="65"/>
    </row>
    <row r="27" spans="1:9" ht="26.25">
      <c r="A27" s="14"/>
      <c r="B27" s="14"/>
      <c r="C27" s="14"/>
      <c r="D27" s="14"/>
      <c r="E27" s="225"/>
      <c r="F27" s="93"/>
      <c r="G27" s="94"/>
      <c r="H27" s="14"/>
    </row>
    <row r="28" spans="1:9" ht="26.25">
      <c r="A28" s="14"/>
      <c r="B28" s="14"/>
      <c r="C28" s="14"/>
      <c r="D28" s="14"/>
      <c r="E28" s="193" t="s">
        <v>463</v>
      </c>
      <c r="F28" s="19"/>
      <c r="G28" s="14"/>
      <c r="H28" s="14"/>
      <c r="I28" s="14"/>
    </row>
    <row r="29" spans="1:9" ht="26.25">
      <c r="A29" s="14"/>
      <c r="B29" s="14"/>
      <c r="C29" s="14"/>
      <c r="D29" s="14"/>
      <c r="E29" s="129"/>
      <c r="F29" s="19"/>
      <c r="G29" s="14"/>
      <c r="H29" s="14"/>
      <c r="I29" s="14"/>
    </row>
    <row r="30" spans="1:9" ht="26.25">
      <c r="E30" s="14"/>
      <c r="F30" s="19"/>
      <c r="G30" s="14"/>
      <c r="H30" s="14"/>
      <c r="I30" s="14"/>
    </row>
    <row r="31" spans="1:9" ht="26.25">
      <c r="E31" s="23"/>
      <c r="F31" s="19"/>
      <c r="G31" s="14"/>
      <c r="H31" s="256"/>
      <c r="I31" s="14"/>
    </row>
    <row r="32" spans="1:9" ht="26.25">
      <c r="E32" s="129"/>
      <c r="F32" s="19"/>
      <c r="G32" s="14"/>
      <c r="H32" s="14"/>
      <c r="I32" s="14"/>
    </row>
    <row r="33" spans="1:10" ht="26.25">
      <c r="E33" s="129"/>
      <c r="F33" s="19"/>
      <c r="G33" s="14"/>
      <c r="H33" s="14"/>
      <c r="I33" s="14"/>
    </row>
    <row r="34" spans="1:10" ht="26.25">
      <c r="E34" s="129"/>
      <c r="F34" s="19"/>
      <c r="G34" s="14"/>
      <c r="H34" s="14"/>
      <c r="I34" s="14"/>
    </row>
    <row r="35" spans="1:10" ht="48.75">
      <c r="A35" s="2" t="s">
        <v>23</v>
      </c>
      <c r="B35" s="25" t="s">
        <v>101</v>
      </c>
      <c r="C35" s="3"/>
      <c r="D35" s="70"/>
      <c r="E35" s="75"/>
      <c r="F35" s="75"/>
      <c r="G35" s="2"/>
      <c r="H35" s="2"/>
      <c r="I35" s="2"/>
      <c r="J35" s="2"/>
    </row>
    <row r="36" spans="1:10" ht="26.25">
      <c r="A36" s="26"/>
      <c r="B36" s="26" t="s">
        <v>525</v>
      </c>
      <c r="C36" s="26"/>
      <c r="D36" s="68"/>
      <c r="E36" s="36" t="s">
        <v>47</v>
      </c>
      <c r="F36" s="34" t="s">
        <v>94</v>
      </c>
      <c r="G36" s="34" t="s">
        <v>520</v>
      </c>
      <c r="H36" s="34" t="s">
        <v>521</v>
      </c>
      <c r="I36" s="253"/>
      <c r="J36" s="231"/>
    </row>
    <row r="37" spans="1:10" ht="26.25">
      <c r="A37" s="14"/>
      <c r="B37" s="14"/>
      <c r="C37" s="14"/>
      <c r="D37" s="14"/>
      <c r="F37" s="43" t="s">
        <v>120</v>
      </c>
    </row>
    <row r="38" spans="1:10" ht="26.25">
      <c r="A38" s="14"/>
      <c r="B38" s="14"/>
      <c r="C38" s="14"/>
      <c r="D38" s="14"/>
      <c r="E38" s="16" t="s">
        <v>76</v>
      </c>
      <c r="F38" s="16" t="s">
        <v>215</v>
      </c>
      <c r="G38" s="221">
        <f>ROUNDUP((((('Exchange rate'!Eur_per_GBP*('UK-R-Desks, Cabinets &amp; Screens'!G38/(1+'Exchange rate'!UK_vat_rate))*1.25)-('Exchange rate'!Eur_per_GBP*('UK-R-Desks, Cabinets &amp; Screens'!G38/(1+'Exchange rate'!UK_vat_rate))*1.25)*0.25)+1)*0.9165)/10,0)*10</f>
        <v>12380</v>
      </c>
      <c r="H38" s="221">
        <f>ROUNDUP((((('Exchange rate'!Eur_per_GBP*('UK-R-Desks, Cabinets &amp; Screens'!H38/(1+'Exchange rate'!UK_vat_rate))*1.25)-('Exchange rate'!Eur_per_GBP*('UK-R-Desks, Cabinets &amp; Screens'!H38/(1+'Exchange rate'!UK_vat_rate))*1.25)*0.25)+1)*0.9165)/10,0)*10</f>
        <v>18920</v>
      </c>
    </row>
    <row r="39" spans="1:10" ht="26.25">
      <c r="A39" s="14"/>
      <c r="B39" s="14"/>
      <c r="C39" s="14"/>
      <c r="D39" s="14"/>
      <c r="E39" s="16" t="s">
        <v>77</v>
      </c>
      <c r="F39" s="87" t="s">
        <v>246</v>
      </c>
      <c r="G39" s="425"/>
      <c r="H39" s="425"/>
    </row>
    <row r="40" spans="1:10" ht="26.25">
      <c r="A40" s="14"/>
      <c r="B40" s="14"/>
      <c r="C40" s="14"/>
      <c r="D40" s="14"/>
      <c r="E40" s="16"/>
      <c r="F40" s="16"/>
      <c r="G40" s="65"/>
      <c r="H40" s="65"/>
    </row>
    <row r="41" spans="1:10" ht="26.25">
      <c r="A41" s="14"/>
      <c r="B41" s="14"/>
      <c r="C41" s="14"/>
      <c r="D41" s="14"/>
      <c r="E41" s="356"/>
      <c r="F41" s="16"/>
      <c r="G41" s="65"/>
      <c r="H41" s="65"/>
    </row>
    <row r="42" spans="1:10" ht="26.25">
      <c r="D42" s="14"/>
      <c r="E42" s="225"/>
      <c r="F42" s="93"/>
      <c r="G42" s="94"/>
      <c r="H42" s="14"/>
    </row>
    <row r="43" spans="1:10" ht="26.25">
      <c r="D43" s="14"/>
      <c r="E43" s="193"/>
      <c r="F43" s="19"/>
      <c r="G43" s="14"/>
      <c r="H43" s="14"/>
      <c r="I43" s="14"/>
    </row>
    <row r="44" spans="1:10" ht="26.25">
      <c r="D44" s="14"/>
      <c r="E44" s="129"/>
      <c r="F44" s="19"/>
      <c r="G44" s="14"/>
      <c r="H44" s="14"/>
      <c r="I44" s="14"/>
    </row>
    <row r="45" spans="1:10">
      <c r="D45" s="76"/>
      <c r="G45"/>
    </row>
    <row r="46" spans="1:10">
      <c r="D46" s="76"/>
      <c r="G46"/>
    </row>
    <row r="47" spans="1:10">
      <c r="D47" s="76"/>
      <c r="G47"/>
    </row>
    <row r="48" spans="1:10">
      <c r="D48" s="76"/>
      <c r="G48"/>
    </row>
    <row r="49" spans="1:9" ht="39.75" customHeight="1">
      <c r="D49" s="76"/>
      <c r="G49"/>
    </row>
    <row r="50" spans="1:9">
      <c r="D50" s="76"/>
      <c r="G50"/>
    </row>
    <row r="51" spans="1:9">
      <c r="D51" s="76"/>
      <c r="G51"/>
    </row>
    <row r="52" spans="1:9">
      <c r="D52" s="76"/>
      <c r="G52"/>
    </row>
    <row r="53" spans="1:9" ht="48.75">
      <c r="A53" s="2" t="s">
        <v>23</v>
      </c>
      <c r="B53" s="25" t="s">
        <v>516</v>
      </c>
      <c r="C53" s="3"/>
      <c r="D53" s="70"/>
      <c r="E53" s="75"/>
      <c r="F53" s="75"/>
      <c r="G53" s="2"/>
      <c r="H53" s="2"/>
      <c r="I53" s="2"/>
    </row>
    <row r="54" spans="1:9" ht="26.25">
      <c r="A54" s="26"/>
      <c r="B54" s="26" t="s">
        <v>526</v>
      </c>
      <c r="C54" s="26"/>
      <c r="D54" s="68"/>
      <c r="E54" s="36" t="s">
        <v>47</v>
      </c>
      <c r="F54" s="35" t="s">
        <v>94</v>
      </c>
      <c r="G54" s="35"/>
      <c r="H54" s="253"/>
      <c r="I54" s="253"/>
    </row>
    <row r="55" spans="1:9" ht="26.25">
      <c r="A55" s="14"/>
      <c r="B55" s="14"/>
      <c r="C55" s="14"/>
      <c r="D55" s="14"/>
      <c r="F55" s="43" t="s">
        <v>120</v>
      </c>
    </row>
    <row r="56" spans="1:9" ht="26.25">
      <c r="A56" s="14"/>
      <c r="B56" s="14"/>
      <c r="C56" s="14"/>
      <c r="D56" s="14"/>
      <c r="E56" s="16"/>
      <c r="F56" s="16" t="s">
        <v>527</v>
      </c>
      <c r="G56" s="221">
        <f>ROUNDUP((((('Exchange rate'!Eur_per_GBP*('UK-R-Desks, Cabinets &amp; Screens'!G56/(1+'Exchange rate'!UK_vat_rate))*1.25)-('Exchange rate'!Eur_per_GBP*('UK-R-Desks, Cabinets &amp; Screens'!G56/(1+'Exchange rate'!UK_vat_rate))*1.25)*0.25)+1)*0.9165)/10,0)*10</f>
        <v>8580</v>
      </c>
      <c r="H56" s="425"/>
    </row>
    <row r="57" spans="1:9" ht="26.25">
      <c r="A57" s="14"/>
      <c r="B57" s="14"/>
      <c r="C57" s="14"/>
      <c r="D57" s="14"/>
      <c r="E57" s="16"/>
      <c r="F57" s="87"/>
      <c r="G57" s="425"/>
      <c r="H57" s="425"/>
    </row>
    <row r="58" spans="1:9" ht="26.25">
      <c r="A58" s="14"/>
      <c r="B58" s="14"/>
      <c r="C58" s="14"/>
      <c r="D58" s="14"/>
      <c r="E58" s="176" t="s">
        <v>22</v>
      </c>
      <c r="F58" s="67"/>
      <c r="G58" s="67"/>
      <c r="H58" s="9"/>
    </row>
    <row r="59" spans="1:9" ht="26.25">
      <c r="A59" s="14"/>
      <c r="B59" s="14"/>
      <c r="C59" s="14"/>
      <c r="D59" s="14"/>
      <c r="E59" s="169"/>
      <c r="F59" s="67"/>
      <c r="G59" s="67"/>
      <c r="H59" s="9"/>
    </row>
    <row r="60" spans="1:9" ht="26.25">
      <c r="D60" s="14"/>
      <c r="E60" s="81" t="s">
        <v>548</v>
      </c>
      <c r="F60" s="160"/>
      <c r="G60" s="160"/>
      <c r="H60" s="372">
        <f>ROUNDUP(((('Exchange rate'!Eur_per_GBP*('UK-R-Desks, Cabinets &amp; Screens'!H60/(1+'Exchange rate'!UK_vat_rate))*1.25*0.9165)+1)/1.59)/10,0)*10</f>
        <v>1270</v>
      </c>
    </row>
    <row r="61" spans="1:9" ht="26.25">
      <c r="D61" s="14"/>
      <c r="E61" s="24"/>
      <c r="F61" s="67"/>
      <c r="G61" s="67"/>
      <c r="H61" s="143"/>
      <c r="I61" s="14"/>
    </row>
    <row r="62" spans="1:9" ht="26.25">
      <c r="D62" s="14"/>
      <c r="E62" s="24" t="s">
        <v>549</v>
      </c>
      <c r="F62" s="67"/>
      <c r="G62" s="67"/>
      <c r="H62" s="549"/>
      <c r="I62" s="14"/>
    </row>
    <row r="63" spans="1:9" ht="26.25">
      <c r="D63" s="76"/>
      <c r="E63" s="81" t="s">
        <v>543</v>
      </c>
      <c r="F63" s="552"/>
      <c r="G63" s="166"/>
      <c r="H63" s="372">
        <f>ROUNDUP(((('Exchange rate'!Eur_per_GBP*('UK-R-Desks, Cabinets &amp; Screens'!H63/(1+'Exchange rate'!UK_vat_rate))*1.25*0.9165)+1)/1.59)/10,0)*10</f>
        <v>2820</v>
      </c>
    </row>
    <row r="64" spans="1:9">
      <c r="D64" s="76"/>
      <c r="G64"/>
    </row>
    <row r="65" spans="2:7">
      <c r="B65" s="423"/>
      <c r="C65" s="423"/>
      <c r="D65" s="423"/>
      <c r="E65" s="424"/>
      <c r="F65" s="424"/>
      <c r="G65" s="424"/>
    </row>
    <row r="66" spans="2:7">
      <c r="B66" s="423"/>
      <c r="C66" s="423"/>
      <c r="D66" s="423"/>
      <c r="E66" s="424"/>
      <c r="F66" s="424"/>
      <c r="G66" s="424"/>
    </row>
    <row r="67" spans="2:7">
      <c r="B67" s="423"/>
      <c r="C67" s="423"/>
      <c r="D67" s="423"/>
      <c r="E67" s="424"/>
      <c r="F67" s="424"/>
      <c r="G67" s="424"/>
    </row>
  </sheetData>
  <mergeCells count="3">
    <mergeCell ref="A1:J1"/>
    <mergeCell ref="H4:I4"/>
    <mergeCell ref="H21:I2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EU Trade Price List 2022
&amp;R&amp;"Calibri (Body),Regular"&amp;16Desks, Cabinets &amp; Screens
</oddHeader>
    <oddFooter>&amp;R&amp;"Calibri (Body),Regular"&amp;14&amp;P</oddFooter>
  </headerFooter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EDF8E-A5D8-48D8-8A58-627E614E5B33}">
  <sheetPr codeName="Sheet57">
    <tabColor rgb="FFFFC000"/>
  </sheetPr>
  <dimension ref="A1:K67"/>
  <sheetViews>
    <sheetView showGridLines="0" view="pageLayout" zoomScale="50" zoomScaleNormal="120" zoomScalePageLayoutView="50" workbookViewId="0">
      <selection activeCell="F6" sqref="F6"/>
    </sheetView>
  </sheetViews>
  <sheetFormatPr defaultColWidth="11" defaultRowHeight="15.75"/>
  <cols>
    <col min="1" max="1" width="2.625" customWidth="1"/>
    <col min="2" max="2" width="14" bestFit="1" customWidth="1"/>
    <col min="3" max="3" width="42.125" customWidth="1"/>
    <col min="4" max="4" width="18.625" customWidth="1"/>
    <col min="5" max="5" width="13.5" style="76" customWidth="1"/>
    <col min="6" max="6" width="22.125" style="76" bestFit="1" customWidth="1"/>
    <col min="7" max="7" width="23.125" style="76" customWidth="1"/>
    <col min="8" max="8" width="18" style="76" bestFit="1" customWidth="1"/>
    <col min="9" max="9" width="20.5" bestFit="1" customWidth="1"/>
    <col min="10" max="10" width="33.125" customWidth="1"/>
    <col min="11" max="11" width="11" hidden="1" customWidth="1"/>
  </cols>
  <sheetData>
    <row r="1" spans="1:11" ht="36">
      <c r="A1" s="696" t="s">
        <v>523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 ht="28.5">
      <c r="A2" s="11"/>
      <c r="B2" s="11"/>
      <c r="C2" s="11"/>
      <c r="D2" s="11"/>
      <c r="E2" s="74"/>
      <c r="F2" s="74"/>
      <c r="G2" s="74"/>
      <c r="H2" s="74"/>
    </row>
    <row r="3" spans="1:11" ht="48.75">
      <c r="A3" s="2" t="s">
        <v>23</v>
      </c>
      <c r="B3" s="25" t="s">
        <v>38</v>
      </c>
      <c r="C3" s="3"/>
      <c r="D3" s="3"/>
      <c r="E3" s="70"/>
      <c r="F3" s="70"/>
      <c r="G3" s="75"/>
      <c r="H3" s="75"/>
      <c r="I3" s="2"/>
      <c r="J3" s="2"/>
      <c r="K3" s="2"/>
    </row>
    <row r="4" spans="1:11" ht="26.25">
      <c r="A4" s="26"/>
      <c r="B4" s="26" t="s">
        <v>524</v>
      </c>
      <c r="C4" s="26"/>
      <c r="D4" s="68"/>
      <c r="E4" s="36" t="s">
        <v>47</v>
      </c>
      <c r="F4" s="749" t="s">
        <v>94</v>
      </c>
      <c r="G4" s="756"/>
      <c r="H4" s="34" t="s">
        <v>309</v>
      </c>
      <c r="I4" s="749"/>
      <c r="J4" s="750"/>
      <c r="K4" s="30"/>
    </row>
    <row r="5" spans="1:11" ht="26.25">
      <c r="A5" s="14"/>
      <c r="B5" s="14"/>
      <c r="C5" s="14"/>
      <c r="D5" s="14"/>
      <c r="F5" s="182" t="s">
        <v>251</v>
      </c>
      <c r="G5" s="183" t="s">
        <v>174</v>
      </c>
    </row>
    <row r="6" spans="1:11" ht="26.25">
      <c r="A6" s="14"/>
      <c r="B6" s="14"/>
      <c r="C6" s="14"/>
      <c r="D6" s="14"/>
      <c r="E6" s="16" t="s">
        <v>2</v>
      </c>
      <c r="F6" s="24" t="s">
        <v>310</v>
      </c>
      <c r="G6" s="24" t="s">
        <v>355</v>
      </c>
      <c r="H6" s="216">
        <f>ROUNDUP(((USD_per_GBP*('UK-R-Desks, Cabinets &amp; Screens'!G6/(1+'Exchange rate'!UK_vat_rate)))+1)/10,0)*10</f>
        <v>6420</v>
      </c>
      <c r="I6" s="65"/>
    </row>
    <row r="7" spans="1:11" ht="26.25">
      <c r="A7" s="14"/>
      <c r="B7" s="14"/>
      <c r="C7" s="14"/>
      <c r="D7" s="14"/>
      <c r="E7" s="16" t="s">
        <v>4</v>
      </c>
      <c r="F7" s="24" t="s">
        <v>250</v>
      </c>
      <c r="G7" s="24" t="s">
        <v>356</v>
      </c>
      <c r="H7" s="216">
        <f>ROUNDUP(((USD_per_GBP*('UK-R-Desks, Cabinets &amp; Screens'!G7/(1+'Exchange rate'!UK_vat_rate)))+1)/10,0)*10</f>
        <v>7020</v>
      </c>
      <c r="I7" s="65"/>
    </row>
    <row r="8" spans="1:11" ht="26.25">
      <c r="A8" s="14"/>
      <c r="B8" s="14"/>
      <c r="C8" s="14"/>
      <c r="D8" s="14"/>
      <c r="E8" s="16"/>
      <c r="F8" s="16"/>
      <c r="G8" s="16"/>
      <c r="H8" s="65"/>
      <c r="I8" s="65"/>
    </row>
    <row r="9" spans="1:11" ht="26.25">
      <c r="A9" s="14"/>
      <c r="B9" s="14"/>
      <c r="C9" s="14"/>
      <c r="D9" s="14"/>
      <c r="E9" s="356" t="s">
        <v>308</v>
      </c>
      <c r="F9" s="356"/>
      <c r="G9" s="16"/>
      <c r="H9" s="65"/>
      <c r="I9" s="65"/>
    </row>
    <row r="10" spans="1:11" ht="26.25">
      <c r="A10" s="14"/>
      <c r="B10" s="14"/>
      <c r="C10" s="14"/>
      <c r="D10" s="14"/>
      <c r="E10" s="225"/>
      <c r="F10" s="225"/>
      <c r="G10" s="93"/>
      <c r="H10" s="94"/>
      <c r="I10" s="14"/>
    </row>
    <row r="11" spans="1:11" ht="26.25">
      <c r="A11" s="14"/>
      <c r="B11" s="14"/>
      <c r="C11" s="14"/>
      <c r="D11" s="14"/>
      <c r="E11" s="193" t="s">
        <v>283</v>
      </c>
      <c r="F11" s="193"/>
      <c r="G11" s="19"/>
      <c r="H11" s="14"/>
      <c r="I11" s="14"/>
      <c r="J11" s="14"/>
    </row>
    <row r="12" spans="1:11" ht="26.25">
      <c r="A12" s="14"/>
      <c r="B12" s="14"/>
      <c r="C12" s="14"/>
      <c r="D12" s="14"/>
      <c r="E12" s="129"/>
      <c r="F12" s="129"/>
      <c r="G12" s="19"/>
      <c r="H12" s="14"/>
      <c r="I12" s="14"/>
      <c r="J12" s="14"/>
    </row>
    <row r="13" spans="1:11" ht="26.25">
      <c r="E13" s="14"/>
      <c r="F13" s="14"/>
      <c r="G13" s="19"/>
      <c r="H13" s="14"/>
      <c r="I13" s="14"/>
      <c r="J13" s="14"/>
    </row>
    <row r="14" spans="1:11" ht="26.25">
      <c r="E14" s="82" t="s">
        <v>194</v>
      </c>
      <c r="F14" s="82"/>
      <c r="G14" s="164"/>
      <c r="H14" s="79"/>
      <c r="I14" s="259">
        <f>ROUNDUP(((USD_per_GBP*('UK-R-Desks, Cabinets &amp; Screens'!H14/(1+'Exchange rate'!UK_vat_rate)))+1)/10,0)*10</f>
        <v>570</v>
      </c>
      <c r="J14" s="14"/>
    </row>
    <row r="15" spans="1:11" ht="26.25">
      <c r="E15" s="129"/>
      <c r="F15" s="129"/>
      <c r="G15" s="19"/>
      <c r="H15" s="14"/>
      <c r="I15" s="14"/>
      <c r="J15" s="14"/>
    </row>
    <row r="16" spans="1:11" ht="26.25">
      <c r="E16" s="129"/>
      <c r="F16" s="129"/>
      <c r="G16" s="19"/>
      <c r="H16" s="14"/>
      <c r="I16" s="14"/>
      <c r="J16" s="14"/>
    </row>
    <row r="17" spans="1:10" ht="26.25">
      <c r="E17" s="14"/>
      <c r="F17" s="14"/>
      <c r="G17" s="19"/>
      <c r="H17" s="14"/>
      <c r="I17" s="14"/>
      <c r="J17" s="14"/>
    </row>
    <row r="18" spans="1:10" ht="26.25">
      <c r="E18" s="24"/>
      <c r="F18" s="24"/>
      <c r="G18" s="24"/>
      <c r="H18" s="24"/>
      <c r="I18" s="256"/>
      <c r="J18" s="251"/>
    </row>
    <row r="20" spans="1:10" ht="48.75">
      <c r="A20" s="2" t="s">
        <v>23</v>
      </c>
      <c r="B20" s="25" t="s">
        <v>33</v>
      </c>
      <c r="C20" s="3"/>
      <c r="D20" s="3"/>
      <c r="E20" s="70"/>
      <c r="F20" s="70"/>
      <c r="G20" s="75"/>
      <c r="H20" s="75"/>
      <c r="I20" s="2"/>
      <c r="J20" s="2"/>
    </row>
    <row r="21" spans="1:10" ht="26.25">
      <c r="A21" s="26"/>
      <c r="B21" s="26" t="s">
        <v>524</v>
      </c>
      <c r="C21" s="26"/>
      <c r="D21" s="68"/>
      <c r="E21" s="36" t="s">
        <v>47</v>
      </c>
      <c r="F21" s="749" t="s">
        <v>94</v>
      </c>
      <c r="G21" s="756"/>
      <c r="H21" s="34" t="s">
        <v>309</v>
      </c>
      <c r="I21" s="749"/>
      <c r="J21" s="750"/>
    </row>
    <row r="22" spans="1:10" ht="26.25">
      <c r="A22" s="14"/>
      <c r="B22" s="14"/>
      <c r="C22" s="14"/>
      <c r="D22" s="14"/>
      <c r="F22" s="182" t="s">
        <v>353</v>
      </c>
      <c r="G22" s="183" t="s">
        <v>161</v>
      </c>
    </row>
    <row r="23" spans="1:10" ht="26.25">
      <c r="A23" s="14"/>
      <c r="B23" s="14"/>
      <c r="C23" s="14"/>
      <c r="D23" s="14"/>
      <c r="E23" s="16"/>
      <c r="F23" s="24" t="s">
        <v>354</v>
      </c>
      <c r="G23" s="24" t="s">
        <v>357</v>
      </c>
      <c r="H23" s="216">
        <f>ROUNDUP(((USD_per_GBP*('UK-R-Desks, Cabinets &amp; Screens'!G23/(1+'Exchange rate'!UK_vat_rate)))+1)/10,0)*10</f>
        <v>12520</v>
      </c>
      <c r="I23" s="65"/>
    </row>
    <row r="24" spans="1:10" ht="26.25">
      <c r="A24" s="14"/>
      <c r="B24" s="14"/>
      <c r="C24" s="14"/>
      <c r="D24" s="14"/>
      <c r="E24" s="16"/>
      <c r="F24" s="16"/>
      <c r="G24" s="16"/>
      <c r="H24" s="65"/>
      <c r="I24" s="65"/>
    </row>
    <row r="25" spans="1:10" ht="26.25">
      <c r="A25" s="14"/>
      <c r="B25" s="14"/>
      <c r="C25" s="14"/>
      <c r="D25" s="14"/>
      <c r="E25" s="16"/>
      <c r="F25" s="16"/>
      <c r="G25" s="16"/>
      <c r="H25" s="65"/>
      <c r="I25" s="65"/>
    </row>
    <row r="26" spans="1:10" ht="26.25">
      <c r="A26" s="14"/>
      <c r="B26" s="14"/>
      <c r="C26" s="14"/>
      <c r="D26" s="14"/>
      <c r="E26" s="356" t="s">
        <v>308</v>
      </c>
      <c r="F26" s="356"/>
      <c r="G26" s="16"/>
      <c r="H26" s="65"/>
      <c r="I26" s="65"/>
    </row>
    <row r="27" spans="1:10" ht="26.25">
      <c r="A27" s="14"/>
      <c r="B27" s="14"/>
      <c r="C27" s="14"/>
      <c r="D27" s="14"/>
      <c r="E27" s="225"/>
      <c r="F27" s="225"/>
      <c r="G27" s="93"/>
      <c r="H27" s="94"/>
      <c r="I27" s="14"/>
    </row>
    <row r="28" spans="1:10" ht="26.25">
      <c r="A28" s="14"/>
      <c r="B28" s="14"/>
      <c r="C28" s="14"/>
      <c r="D28" s="14"/>
      <c r="E28" s="193" t="s">
        <v>463</v>
      </c>
      <c r="F28" s="193"/>
      <c r="G28" s="19"/>
      <c r="H28" s="14"/>
      <c r="I28" s="14"/>
      <c r="J28" s="14"/>
    </row>
    <row r="29" spans="1:10" ht="26.25">
      <c r="A29" s="14"/>
      <c r="B29" s="14"/>
      <c r="C29" s="14"/>
      <c r="D29" s="14"/>
      <c r="E29" s="129"/>
      <c r="F29" s="129"/>
      <c r="G29" s="19"/>
      <c r="H29" s="14"/>
      <c r="I29" s="14"/>
      <c r="J29" s="14"/>
    </row>
    <row r="30" spans="1:10" ht="26.25">
      <c r="E30" s="14"/>
      <c r="F30" s="14"/>
      <c r="G30" s="19"/>
      <c r="H30" s="14"/>
      <c r="I30" s="14"/>
      <c r="J30" s="14"/>
    </row>
    <row r="31" spans="1:10" ht="26.25">
      <c r="E31" s="23"/>
      <c r="F31" s="23"/>
      <c r="G31" s="19"/>
      <c r="H31" s="14"/>
      <c r="I31" s="256"/>
      <c r="J31" s="14"/>
    </row>
    <row r="32" spans="1:10" ht="26.25">
      <c r="E32" s="129"/>
      <c r="F32" s="129"/>
      <c r="G32" s="19"/>
      <c r="H32" s="14"/>
      <c r="I32" s="14"/>
      <c r="J32" s="14"/>
    </row>
    <row r="33" spans="1:11" ht="26.25">
      <c r="E33" s="129"/>
      <c r="F33" s="129"/>
      <c r="G33" s="19"/>
      <c r="H33" s="14"/>
      <c r="I33" s="14"/>
      <c r="J33" s="14"/>
    </row>
    <row r="34" spans="1:11" ht="26.25">
      <c r="E34" s="129"/>
      <c r="F34" s="129"/>
      <c r="G34" s="19"/>
      <c r="H34" s="14"/>
      <c r="I34" s="14"/>
      <c r="J34" s="14"/>
    </row>
    <row r="35" spans="1:11" ht="48.75">
      <c r="A35" s="2" t="s">
        <v>23</v>
      </c>
      <c r="B35" s="25" t="s">
        <v>101</v>
      </c>
      <c r="C35" s="3"/>
      <c r="D35" s="70"/>
      <c r="E35" s="75"/>
      <c r="F35" s="75"/>
      <c r="G35" s="75"/>
      <c r="H35" s="2"/>
      <c r="I35" s="2"/>
      <c r="J35" s="2"/>
      <c r="K35" s="2"/>
    </row>
    <row r="36" spans="1:11" ht="26.25">
      <c r="A36" s="26"/>
      <c r="B36" s="26" t="s">
        <v>525</v>
      </c>
      <c r="C36" s="26"/>
      <c r="D36" s="68"/>
      <c r="E36" s="36" t="s">
        <v>47</v>
      </c>
      <c r="F36" s="749" t="s">
        <v>94</v>
      </c>
      <c r="G36" s="756"/>
      <c r="H36" s="34" t="s">
        <v>520</v>
      </c>
      <c r="I36" s="34" t="s">
        <v>521</v>
      </c>
      <c r="J36" s="253"/>
      <c r="K36" s="231"/>
    </row>
    <row r="37" spans="1:11" ht="26.25">
      <c r="A37" s="14"/>
      <c r="B37" s="14"/>
      <c r="C37" s="14"/>
      <c r="D37" s="14"/>
      <c r="F37" s="43" t="s">
        <v>120</v>
      </c>
      <c r="G37" s="43" t="s">
        <v>131</v>
      </c>
    </row>
    <row r="38" spans="1:11" ht="26.25">
      <c r="A38" s="14"/>
      <c r="B38" s="14"/>
      <c r="C38" s="14"/>
      <c r="D38" s="14"/>
      <c r="E38" s="16" t="s">
        <v>76</v>
      </c>
      <c r="F38" s="16" t="s">
        <v>215</v>
      </c>
      <c r="G38" s="16" t="s">
        <v>539</v>
      </c>
      <c r="H38" s="216">
        <f>ROUNDUP(((USD_per_GBP*('UK-R-Desks, Cabinets &amp; Screens'!G38/(1+'Exchange rate'!UK_vat_rate)))+1)/10,0)*10</f>
        <v>16810</v>
      </c>
      <c r="I38" s="216">
        <f>ROUNDUP(((USD_per_GBP*('UK-R-Desks, Cabinets &amp; Screens'!H38/(1+'Exchange rate'!UK_vat_rate)))+1)/10,0)*10</f>
        <v>25680</v>
      </c>
    </row>
    <row r="39" spans="1:11" ht="26.25">
      <c r="A39" s="14"/>
      <c r="B39" s="14"/>
      <c r="C39" s="14"/>
      <c r="D39" s="14"/>
      <c r="E39" s="16" t="s">
        <v>77</v>
      </c>
      <c r="F39" s="87" t="s">
        <v>246</v>
      </c>
      <c r="G39" s="16" t="s">
        <v>540</v>
      </c>
      <c r="H39" s="425"/>
      <c r="I39" s="425"/>
    </row>
    <row r="40" spans="1:11" ht="26.25">
      <c r="A40" s="14"/>
      <c r="B40" s="14"/>
      <c r="C40" s="14"/>
      <c r="D40" s="14"/>
      <c r="E40" s="16"/>
      <c r="F40" s="16"/>
      <c r="G40" s="16"/>
      <c r="H40" s="65"/>
      <c r="I40" s="65"/>
    </row>
    <row r="41" spans="1:11" ht="26.25">
      <c r="A41" s="14"/>
      <c r="B41" s="14"/>
      <c r="C41" s="14"/>
      <c r="D41" s="14"/>
      <c r="E41" s="356"/>
      <c r="F41" s="356"/>
      <c r="G41" s="16"/>
      <c r="H41" s="65"/>
      <c r="I41" s="65"/>
    </row>
    <row r="42" spans="1:11" ht="26.25">
      <c r="D42" s="14"/>
      <c r="E42" s="225"/>
      <c r="F42" s="225"/>
      <c r="G42" s="93"/>
      <c r="H42" s="94"/>
      <c r="I42" s="14"/>
    </row>
    <row r="43" spans="1:11" ht="26.25">
      <c r="D43" s="14"/>
      <c r="E43" s="193"/>
      <c r="F43" s="193"/>
      <c r="G43" s="19"/>
      <c r="H43" s="14"/>
      <c r="I43" s="14"/>
      <c r="J43" s="14"/>
    </row>
    <row r="44" spans="1:11" ht="26.25">
      <c r="D44" s="14"/>
      <c r="E44" s="129"/>
      <c r="F44" s="129"/>
      <c r="G44" s="19"/>
      <c r="H44" s="14"/>
      <c r="I44" s="14"/>
      <c r="J44" s="14"/>
    </row>
    <row r="45" spans="1:11">
      <c r="D45" s="76"/>
      <c r="H45"/>
    </row>
    <row r="46" spans="1:11">
      <c r="D46" s="76"/>
      <c r="H46"/>
    </row>
    <row r="47" spans="1:11">
      <c r="D47" s="76"/>
      <c r="H47"/>
    </row>
    <row r="48" spans="1:11">
      <c r="D48" s="76"/>
      <c r="H48"/>
    </row>
    <row r="49" spans="1:10" ht="39.75" customHeight="1">
      <c r="D49" s="76"/>
      <c r="H49"/>
    </row>
    <row r="50" spans="1:10">
      <c r="D50" s="76"/>
      <c r="H50"/>
    </row>
    <row r="51" spans="1:10">
      <c r="D51" s="76"/>
      <c r="H51"/>
    </row>
    <row r="52" spans="1:10">
      <c r="D52" s="76"/>
      <c r="H52"/>
    </row>
    <row r="53" spans="1:10" ht="48.75">
      <c r="A53" s="2" t="s">
        <v>23</v>
      </c>
      <c r="B53" s="25" t="s">
        <v>516</v>
      </c>
      <c r="C53" s="3"/>
      <c r="D53" s="70"/>
      <c r="E53" s="75"/>
      <c r="F53" s="75"/>
      <c r="G53" s="75"/>
      <c r="H53" s="2"/>
      <c r="I53" s="2"/>
      <c r="J53" s="2"/>
    </row>
    <row r="54" spans="1:10" ht="26.25">
      <c r="A54" s="26"/>
      <c r="B54" s="26" t="s">
        <v>526</v>
      </c>
      <c r="C54" s="26"/>
      <c r="D54" s="68"/>
      <c r="E54" s="36" t="s">
        <v>47</v>
      </c>
      <c r="F54" s="749" t="s">
        <v>94</v>
      </c>
      <c r="G54" s="756"/>
      <c r="H54" s="35"/>
      <c r="I54" s="253"/>
      <c r="J54" s="253"/>
    </row>
    <row r="55" spans="1:10" ht="26.25">
      <c r="A55" s="14"/>
      <c r="B55" s="14"/>
      <c r="C55" s="14"/>
      <c r="D55" s="14"/>
      <c r="F55" s="43" t="s">
        <v>120</v>
      </c>
      <c r="G55" s="43" t="s">
        <v>131</v>
      </c>
    </row>
    <row r="56" spans="1:10" ht="26.25">
      <c r="A56" s="14"/>
      <c r="B56" s="14"/>
      <c r="C56" s="14"/>
      <c r="D56" s="14"/>
      <c r="E56" s="16"/>
      <c r="F56" s="16" t="s">
        <v>527</v>
      </c>
      <c r="G56" s="16" t="s">
        <v>538</v>
      </c>
      <c r="H56" s="216">
        <f>ROUNDUP(((USD_per_GBP*('UK-R-Desks, Cabinets &amp; Screens'!G56/(1+'Exchange rate'!UK_vat_rate)))+1)/10,0)*10</f>
        <v>11650</v>
      </c>
      <c r="I56" s="425"/>
    </row>
    <row r="57" spans="1:10" ht="26.25">
      <c r="A57" s="14"/>
      <c r="B57" s="14"/>
      <c r="C57" s="14"/>
      <c r="D57" s="14"/>
      <c r="E57" s="16"/>
      <c r="F57" s="16"/>
      <c r="G57" s="87"/>
      <c r="H57" s="425"/>
      <c r="I57" s="425"/>
    </row>
    <row r="58" spans="1:10" ht="26.25">
      <c r="A58" s="14"/>
      <c r="B58" s="14"/>
      <c r="C58" s="14"/>
      <c r="D58" s="14"/>
      <c r="E58" s="176" t="s">
        <v>22</v>
      </c>
      <c r="F58" s="176"/>
      <c r="G58" s="67"/>
      <c r="H58" s="67"/>
      <c r="I58" s="9"/>
    </row>
    <row r="59" spans="1:10" ht="26.25">
      <c r="A59" s="14"/>
      <c r="B59" s="14"/>
      <c r="C59" s="14"/>
      <c r="D59" s="14"/>
      <c r="E59" s="169"/>
      <c r="F59" s="169"/>
      <c r="G59" s="67"/>
      <c r="H59" s="67"/>
      <c r="I59" s="9"/>
    </row>
    <row r="60" spans="1:10" ht="26.25">
      <c r="D60" s="14"/>
      <c r="E60" s="81" t="s">
        <v>548</v>
      </c>
      <c r="F60" s="81"/>
      <c r="G60" s="160"/>
      <c r="H60" s="160"/>
      <c r="I60" s="259">
        <f>ROUNDUP(((USD_per_GBP*('UK-R-Desks, Cabinets &amp; Screens'!H60/(1+'Exchange rate'!UK_vat_rate)))+1)/10,0)*10</f>
        <v>2050</v>
      </c>
    </row>
    <row r="61" spans="1:10" ht="26.25">
      <c r="D61" s="14"/>
      <c r="E61" s="24"/>
      <c r="F61" s="24"/>
      <c r="G61" s="67"/>
      <c r="H61" s="67"/>
      <c r="I61" s="143"/>
      <c r="J61" s="14"/>
    </row>
    <row r="62" spans="1:10" ht="26.25">
      <c r="D62" s="14"/>
      <c r="E62" s="24" t="s">
        <v>549</v>
      </c>
      <c r="F62" s="24"/>
      <c r="G62" s="67"/>
      <c r="H62" s="67"/>
      <c r="I62" s="216"/>
      <c r="J62" s="14"/>
    </row>
    <row r="63" spans="1:10" ht="26.25">
      <c r="D63" s="76"/>
      <c r="E63" s="81" t="s">
        <v>543</v>
      </c>
      <c r="F63" s="552"/>
      <c r="G63" s="552"/>
      <c r="H63" s="166"/>
      <c r="I63" s="259">
        <f>ROUNDUP(((USD_per_GBP*('UK-R-Desks, Cabinets &amp; Screens'!H63/(1+'Exchange rate'!UK_vat_rate)))+1)/10,0)*10</f>
        <v>4560</v>
      </c>
    </row>
    <row r="64" spans="1:10">
      <c r="D64" s="76"/>
      <c r="H64"/>
    </row>
    <row r="65" spans="2:8">
      <c r="B65" s="423"/>
      <c r="C65" s="423"/>
      <c r="D65" s="423"/>
      <c r="E65" s="424"/>
      <c r="F65" s="424"/>
      <c r="G65" s="424"/>
      <c r="H65" s="424"/>
    </row>
    <row r="66" spans="2:8">
      <c r="B66" s="423"/>
      <c r="C66" s="423"/>
      <c r="D66" s="423"/>
      <c r="E66" s="424"/>
      <c r="F66" s="424"/>
      <c r="G66" s="424"/>
      <c r="H66" s="424"/>
    </row>
    <row r="67" spans="2:8">
      <c r="B67" s="423"/>
      <c r="C67" s="423"/>
      <c r="D67" s="423"/>
      <c r="E67" s="424"/>
      <c r="F67" s="424"/>
      <c r="G67" s="424"/>
      <c r="H67" s="424"/>
    </row>
  </sheetData>
  <mergeCells count="7">
    <mergeCell ref="F54:G54"/>
    <mergeCell ref="F36:G36"/>
    <mergeCell ref="A1:K1"/>
    <mergeCell ref="I4:J4"/>
    <mergeCell ref="I21:J21"/>
    <mergeCell ref="F4:G4"/>
    <mergeCell ref="F21:G2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US Trade Price List 2022
&amp;R&amp;"Calibri (Body),Regular"&amp;16Desks, Cabinets &amp; Screens
</oddHeader>
    <oddFooter>&amp;R&amp;"Calibri (Body),Regular"&amp;14&amp;P</oddFooter>
  </headerFooter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0246-24DD-4071-9D9C-395764FB4049}">
  <sheetPr codeName="Sheet58">
    <tabColor theme="0" tint="-0.499984740745262"/>
  </sheetPr>
  <dimension ref="A1:K67"/>
  <sheetViews>
    <sheetView showGridLines="0" view="pageLayout" zoomScale="40" zoomScaleNormal="120" zoomScalePageLayoutView="40" workbookViewId="0">
      <selection activeCell="D18" sqref="D18"/>
    </sheetView>
  </sheetViews>
  <sheetFormatPr defaultColWidth="11" defaultRowHeight="15.75"/>
  <cols>
    <col min="1" max="1" width="2.625" customWidth="1"/>
    <col min="2" max="2" width="14" bestFit="1" customWidth="1"/>
    <col min="3" max="3" width="42.125" customWidth="1"/>
    <col min="4" max="4" width="18.625" customWidth="1"/>
    <col min="5" max="5" width="13.5" style="76" customWidth="1"/>
    <col min="6" max="6" width="22.125" style="76" bestFit="1" customWidth="1"/>
    <col min="7" max="7" width="23.125" style="76" customWidth="1"/>
    <col min="8" max="8" width="18" style="76" bestFit="1" customWidth="1"/>
    <col min="9" max="9" width="20.5" bestFit="1" customWidth="1"/>
    <col min="10" max="10" width="33.125" customWidth="1"/>
    <col min="11" max="11" width="11" hidden="1" customWidth="1"/>
  </cols>
  <sheetData>
    <row r="1" spans="1:11" ht="36">
      <c r="A1" s="696" t="s">
        <v>523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 ht="28.5">
      <c r="A2" s="11"/>
      <c r="B2" s="11"/>
      <c r="C2" s="11"/>
      <c r="D2" s="11"/>
      <c r="E2" s="74"/>
      <c r="F2" s="74"/>
      <c r="G2" s="74"/>
      <c r="H2" s="74"/>
    </row>
    <row r="3" spans="1:11" ht="48.75">
      <c r="A3" s="2" t="s">
        <v>23</v>
      </c>
      <c r="B3" s="25" t="s">
        <v>38</v>
      </c>
      <c r="C3" s="3"/>
      <c r="D3" s="3"/>
      <c r="E3" s="70"/>
      <c r="F3" s="70"/>
      <c r="G3" s="75"/>
      <c r="H3" s="75"/>
      <c r="I3" s="2"/>
      <c r="J3" s="2"/>
      <c r="K3" s="2"/>
    </row>
    <row r="4" spans="1:11" ht="26.25">
      <c r="A4" s="26"/>
      <c r="B4" s="26" t="s">
        <v>524</v>
      </c>
      <c r="C4" s="26"/>
      <c r="D4" s="68"/>
      <c r="E4" s="36" t="s">
        <v>47</v>
      </c>
      <c r="F4" s="749" t="s">
        <v>94</v>
      </c>
      <c r="G4" s="756"/>
      <c r="H4" s="34" t="s">
        <v>309</v>
      </c>
      <c r="I4" s="749"/>
      <c r="J4" s="750"/>
      <c r="K4" s="30"/>
    </row>
    <row r="5" spans="1:11" ht="26.25">
      <c r="A5" s="14"/>
      <c r="B5" s="14"/>
      <c r="C5" s="14"/>
      <c r="D5" s="14"/>
      <c r="F5" s="182" t="s">
        <v>251</v>
      </c>
      <c r="G5" s="183" t="s">
        <v>174</v>
      </c>
    </row>
    <row r="6" spans="1:11" ht="26.25">
      <c r="A6" s="14"/>
      <c r="B6" s="14"/>
      <c r="C6" s="14"/>
      <c r="D6" s="14"/>
      <c r="E6" s="16" t="s">
        <v>2</v>
      </c>
      <c r="F6" s="24" t="s">
        <v>310</v>
      </c>
      <c r="G6" s="24" t="s">
        <v>355</v>
      </c>
      <c r="H6" s="216">
        <f>ROUNDUP((('UK-R-Desks, Cabinets &amp; Screens'!G6)*USD_per_GBP)*(1-UK_VAT),-1)</f>
        <v>6160</v>
      </c>
      <c r="I6" s="65"/>
    </row>
    <row r="7" spans="1:11" ht="26.25">
      <c r="A7" s="14"/>
      <c r="B7" s="14"/>
      <c r="C7" s="14"/>
      <c r="D7" s="14"/>
      <c r="E7" s="16" t="s">
        <v>4</v>
      </c>
      <c r="F7" s="24" t="s">
        <v>250</v>
      </c>
      <c r="G7" s="24" t="s">
        <v>356</v>
      </c>
      <c r="H7" s="216">
        <f>ROUNDUP((('UK-R-Desks, Cabinets &amp; Screens'!G7)*USD_per_GBP)*(1-UK_VAT),-1)</f>
        <v>6740</v>
      </c>
      <c r="I7" s="65"/>
    </row>
    <row r="8" spans="1:11" ht="26.25">
      <c r="A8" s="14"/>
      <c r="B8" s="14"/>
      <c r="C8" s="14"/>
      <c r="D8" s="14"/>
      <c r="E8" s="16"/>
      <c r="F8" s="16"/>
      <c r="G8" s="16"/>
      <c r="H8" s="65"/>
      <c r="I8" s="65"/>
    </row>
    <row r="9" spans="1:11" ht="26.25">
      <c r="A9" s="14"/>
      <c r="B9" s="14"/>
      <c r="C9" s="14"/>
      <c r="D9" s="14"/>
      <c r="E9" s="356" t="s">
        <v>308</v>
      </c>
      <c r="F9" s="356"/>
      <c r="G9" s="16"/>
      <c r="H9" s="65"/>
      <c r="I9" s="65"/>
    </row>
    <row r="10" spans="1:11" ht="26.25">
      <c r="A10" s="14"/>
      <c r="B10" s="14"/>
      <c r="C10" s="14"/>
      <c r="D10" s="14"/>
      <c r="E10" s="225"/>
      <c r="F10" s="225"/>
      <c r="G10" s="93"/>
      <c r="H10" s="94"/>
      <c r="I10" s="14"/>
    </row>
    <row r="11" spans="1:11" ht="26.25">
      <c r="A11" s="14"/>
      <c r="B11" s="14"/>
      <c r="C11" s="14"/>
      <c r="D11" s="14"/>
      <c r="E11" s="193" t="s">
        <v>283</v>
      </c>
      <c r="F11" s="193"/>
      <c r="G11" s="19"/>
      <c r="H11" s="14"/>
      <c r="I11" s="14"/>
      <c r="J11" s="14"/>
    </row>
    <row r="12" spans="1:11" ht="26.25">
      <c r="A12" s="14"/>
      <c r="B12" s="14"/>
      <c r="C12" s="14"/>
      <c r="D12" s="14"/>
      <c r="E12" s="129"/>
      <c r="F12" s="129"/>
      <c r="G12" s="19"/>
      <c r="H12" s="14"/>
      <c r="I12" s="14"/>
      <c r="J12" s="14"/>
    </row>
    <row r="13" spans="1:11" ht="26.25">
      <c r="E13" s="14"/>
      <c r="F13" s="14"/>
      <c r="G13" s="19"/>
      <c r="H13" s="14"/>
      <c r="I13" s="14"/>
      <c r="J13" s="14"/>
    </row>
    <row r="14" spans="1:11" ht="26.25">
      <c r="E14" s="82" t="s">
        <v>194</v>
      </c>
      <c r="F14" s="82"/>
      <c r="G14" s="164"/>
      <c r="H14" s="79"/>
      <c r="I14" s="259">
        <f>ROUNDUP((('UK-R-Desks, Cabinets &amp; Screens'!H14)*USD_per_GBP)*(1-UK_VAT),-1)</f>
        <v>540</v>
      </c>
      <c r="J14" s="14"/>
    </row>
    <row r="15" spans="1:11" ht="26.25">
      <c r="E15" s="129"/>
      <c r="F15" s="129"/>
      <c r="G15" s="19"/>
      <c r="H15" s="14"/>
      <c r="I15" s="14"/>
      <c r="J15" s="14"/>
    </row>
    <row r="16" spans="1:11" ht="26.25">
      <c r="E16" s="129"/>
      <c r="F16" s="129"/>
      <c r="G16" s="19"/>
      <c r="H16" s="14"/>
      <c r="I16" s="14"/>
      <c r="J16" s="14"/>
    </row>
    <row r="17" spans="1:10" ht="26.25">
      <c r="E17" s="14"/>
      <c r="F17" s="14"/>
      <c r="G17" s="19"/>
      <c r="H17" s="14"/>
      <c r="I17" s="14"/>
      <c r="J17" s="14"/>
    </row>
    <row r="18" spans="1:10" ht="26.25">
      <c r="E18" s="24"/>
      <c r="F18" s="24"/>
      <c r="G18" s="24"/>
      <c r="H18" s="24"/>
      <c r="I18" s="256"/>
      <c r="J18" s="251"/>
    </row>
    <row r="20" spans="1:10" ht="48.75">
      <c r="A20" s="2" t="s">
        <v>23</v>
      </c>
      <c r="B20" s="25" t="s">
        <v>33</v>
      </c>
      <c r="C20" s="3"/>
      <c r="D20" s="3"/>
      <c r="E20" s="70"/>
      <c r="F20" s="70"/>
      <c r="G20" s="75"/>
      <c r="H20" s="75"/>
      <c r="I20" s="2"/>
      <c r="J20" s="2"/>
    </row>
    <row r="21" spans="1:10" ht="26.25">
      <c r="A21" s="26"/>
      <c r="B21" s="26" t="s">
        <v>524</v>
      </c>
      <c r="C21" s="26"/>
      <c r="D21" s="68"/>
      <c r="E21" s="36" t="s">
        <v>47</v>
      </c>
      <c r="F21" s="749" t="s">
        <v>94</v>
      </c>
      <c r="G21" s="756"/>
      <c r="H21" s="34" t="s">
        <v>309</v>
      </c>
      <c r="I21" s="749"/>
      <c r="J21" s="750"/>
    </row>
    <row r="22" spans="1:10" ht="26.25">
      <c r="A22" s="14"/>
      <c r="B22" s="14"/>
      <c r="C22" s="14"/>
      <c r="D22" s="14"/>
      <c r="F22" s="182" t="s">
        <v>353</v>
      </c>
      <c r="G22" s="183" t="s">
        <v>161</v>
      </c>
    </row>
    <row r="23" spans="1:10" ht="26.25">
      <c r="A23" s="14"/>
      <c r="B23" s="14"/>
      <c r="C23" s="14"/>
      <c r="D23" s="14"/>
      <c r="E23" s="16"/>
      <c r="F23" s="24" t="s">
        <v>354</v>
      </c>
      <c r="G23" s="24" t="s">
        <v>357</v>
      </c>
      <c r="H23" s="216">
        <f>ROUNDUP((('UK-R-Desks, Cabinets &amp; Screens'!G23)*USD_per_GBP)*(1-UK_VAT),-1)</f>
        <v>12020</v>
      </c>
      <c r="I23" s="65"/>
    </row>
    <row r="24" spans="1:10" ht="26.25">
      <c r="A24" s="14"/>
      <c r="B24" s="14"/>
      <c r="C24" s="14"/>
      <c r="D24" s="14"/>
      <c r="E24" s="16"/>
      <c r="F24" s="16"/>
      <c r="G24" s="16"/>
      <c r="H24" s="65"/>
      <c r="I24" s="65"/>
    </row>
    <row r="25" spans="1:10" ht="26.25">
      <c r="A25" s="14"/>
      <c r="B25" s="14"/>
      <c r="C25" s="14"/>
      <c r="D25" s="14"/>
      <c r="E25" s="16"/>
      <c r="F25" s="16"/>
      <c r="G25" s="16"/>
      <c r="H25" s="65"/>
      <c r="I25" s="65"/>
    </row>
    <row r="26" spans="1:10" ht="26.25">
      <c r="A26" s="14"/>
      <c r="B26" s="14"/>
      <c r="C26" s="14"/>
      <c r="D26" s="14"/>
      <c r="E26" s="356" t="s">
        <v>308</v>
      </c>
      <c r="F26" s="356"/>
      <c r="G26" s="16"/>
      <c r="H26" s="65"/>
      <c r="I26" s="65"/>
    </row>
    <row r="27" spans="1:10" ht="26.25">
      <c r="A27" s="14"/>
      <c r="B27" s="14"/>
      <c r="C27" s="14"/>
      <c r="D27" s="14"/>
      <c r="E27" s="225"/>
      <c r="F27" s="225"/>
      <c r="G27" s="93"/>
      <c r="H27" s="94"/>
      <c r="I27" s="14"/>
    </row>
    <row r="28" spans="1:10" ht="26.25">
      <c r="A28" s="14"/>
      <c r="B28" s="14"/>
      <c r="C28" s="14"/>
      <c r="D28" s="14"/>
      <c r="E28" s="193" t="s">
        <v>463</v>
      </c>
      <c r="F28" s="193"/>
      <c r="G28" s="19"/>
      <c r="H28" s="14"/>
      <c r="I28" s="14"/>
      <c r="J28" s="14"/>
    </row>
    <row r="29" spans="1:10" ht="26.25">
      <c r="A29" s="14"/>
      <c r="B29" s="14"/>
      <c r="C29" s="14"/>
      <c r="D29" s="14"/>
      <c r="E29" s="129"/>
      <c r="F29" s="129"/>
      <c r="G29" s="19"/>
      <c r="H29" s="14"/>
      <c r="I29" s="14"/>
      <c r="J29" s="14"/>
    </row>
    <row r="30" spans="1:10" ht="26.25">
      <c r="E30" s="14"/>
      <c r="F30" s="14"/>
      <c r="G30" s="19"/>
      <c r="H30" s="14"/>
      <c r="I30" s="14"/>
      <c r="J30" s="14"/>
    </row>
    <row r="31" spans="1:10" ht="26.25">
      <c r="E31" s="23"/>
      <c r="F31" s="23"/>
      <c r="G31" s="19"/>
      <c r="H31" s="14"/>
      <c r="I31" s="256"/>
      <c r="J31" s="14"/>
    </row>
    <row r="32" spans="1:10" ht="26.25">
      <c r="E32" s="129"/>
      <c r="F32" s="129"/>
      <c r="G32" s="19"/>
      <c r="H32" s="14"/>
      <c r="I32" s="14"/>
      <c r="J32" s="14"/>
    </row>
    <row r="33" spans="1:11" ht="26.25">
      <c r="E33" s="129"/>
      <c r="F33" s="129"/>
      <c r="G33" s="19"/>
      <c r="H33" s="14"/>
      <c r="I33" s="14"/>
      <c r="J33" s="14"/>
    </row>
    <row r="34" spans="1:11" ht="26.25">
      <c r="E34" s="129"/>
      <c r="F34" s="129"/>
      <c r="G34" s="19"/>
      <c r="H34" s="14"/>
      <c r="I34" s="14"/>
      <c r="J34" s="14"/>
    </row>
    <row r="35" spans="1:11" ht="48.75">
      <c r="A35" s="2" t="s">
        <v>23</v>
      </c>
      <c r="B35" s="25" t="s">
        <v>101</v>
      </c>
      <c r="C35" s="3"/>
      <c r="D35" s="70"/>
      <c r="E35" s="75"/>
      <c r="F35" s="75"/>
      <c r="G35" s="75"/>
      <c r="H35" s="2"/>
      <c r="I35" s="2"/>
      <c r="J35" s="2"/>
      <c r="K35" s="2"/>
    </row>
    <row r="36" spans="1:11" ht="26.25">
      <c r="A36" s="26"/>
      <c r="B36" s="26" t="s">
        <v>525</v>
      </c>
      <c r="C36" s="26"/>
      <c r="D36" s="68"/>
      <c r="E36" s="36" t="s">
        <v>47</v>
      </c>
      <c r="F36" s="749" t="s">
        <v>94</v>
      </c>
      <c r="G36" s="756"/>
      <c r="H36" s="34" t="s">
        <v>520</v>
      </c>
      <c r="I36" s="34" t="s">
        <v>521</v>
      </c>
      <c r="J36" s="253"/>
      <c r="K36" s="231"/>
    </row>
    <row r="37" spans="1:11" ht="26.25">
      <c r="A37" s="14"/>
      <c r="B37" s="14"/>
      <c r="C37" s="14"/>
      <c r="D37" s="14"/>
      <c r="F37" s="43" t="s">
        <v>120</v>
      </c>
      <c r="G37" s="43" t="s">
        <v>131</v>
      </c>
    </row>
    <row r="38" spans="1:11" ht="26.25">
      <c r="A38" s="14"/>
      <c r="B38" s="14"/>
      <c r="C38" s="14"/>
      <c r="D38" s="14"/>
      <c r="E38" s="16" t="s">
        <v>76</v>
      </c>
      <c r="F38" s="16" t="s">
        <v>215</v>
      </c>
      <c r="G38" s="16" t="s">
        <v>539</v>
      </c>
      <c r="H38" s="216">
        <f>ROUNDUP((('UK-R-Desks, Cabinets &amp; Screens'!G38)*USD_per_GBP)*(1-UK_VAT),-1)</f>
        <v>16130</v>
      </c>
      <c r="I38" s="216">
        <f>ROUNDUP((('UK-R-Desks, Cabinets &amp; Screens'!H38)*USD_per_GBP)*(1-UK_VAT),-1)</f>
        <v>24660</v>
      </c>
    </row>
    <row r="39" spans="1:11" ht="26.25">
      <c r="A39" s="14"/>
      <c r="B39" s="14"/>
      <c r="C39" s="14"/>
      <c r="D39" s="14"/>
      <c r="E39" s="16" t="s">
        <v>77</v>
      </c>
      <c r="F39" s="87" t="s">
        <v>246</v>
      </c>
      <c r="G39" s="16" t="s">
        <v>540</v>
      </c>
      <c r="H39" s="425"/>
      <c r="I39" s="425"/>
    </row>
    <row r="40" spans="1:11" ht="26.25">
      <c r="A40" s="14"/>
      <c r="B40" s="14"/>
      <c r="C40" s="14"/>
      <c r="D40" s="14"/>
      <c r="E40" s="16"/>
      <c r="F40" s="16"/>
      <c r="G40" s="16"/>
      <c r="H40" s="65"/>
      <c r="I40" s="65"/>
    </row>
    <row r="41" spans="1:11" ht="26.25">
      <c r="A41" s="14"/>
      <c r="B41" s="14"/>
      <c r="C41" s="14"/>
      <c r="D41" s="14"/>
      <c r="E41" s="356"/>
      <c r="F41" s="356"/>
      <c r="G41" s="16"/>
      <c r="H41" s="65"/>
      <c r="I41" s="65"/>
    </row>
    <row r="42" spans="1:11" ht="26.25">
      <c r="D42" s="14"/>
      <c r="E42" s="225"/>
      <c r="F42" s="225"/>
      <c r="G42" s="93"/>
      <c r="H42" s="94"/>
      <c r="I42" s="14"/>
    </row>
    <row r="43" spans="1:11" ht="26.25">
      <c r="D43" s="14"/>
      <c r="E43" s="193"/>
      <c r="F43" s="193"/>
      <c r="G43" s="19"/>
      <c r="H43" s="14"/>
      <c r="I43" s="14"/>
      <c r="J43" s="14"/>
    </row>
    <row r="44" spans="1:11" ht="26.25">
      <c r="D44" s="14"/>
      <c r="E44" s="129"/>
      <c r="F44" s="129"/>
      <c r="G44" s="19"/>
      <c r="H44" s="14"/>
      <c r="I44" s="14"/>
      <c r="J44" s="14"/>
    </row>
    <row r="45" spans="1:11">
      <c r="D45" s="76"/>
      <c r="H45"/>
    </row>
    <row r="46" spans="1:11">
      <c r="D46" s="76"/>
      <c r="H46"/>
    </row>
    <row r="47" spans="1:11">
      <c r="D47" s="76"/>
      <c r="H47"/>
    </row>
    <row r="48" spans="1:11">
      <c r="D48" s="76"/>
      <c r="H48"/>
    </row>
    <row r="49" spans="1:10" ht="39.75" customHeight="1">
      <c r="D49" s="76"/>
      <c r="H49"/>
    </row>
    <row r="50" spans="1:10">
      <c r="D50" s="76"/>
      <c r="H50"/>
    </row>
    <row r="51" spans="1:10">
      <c r="D51" s="76"/>
      <c r="H51"/>
    </row>
    <row r="52" spans="1:10">
      <c r="D52" s="76"/>
      <c r="H52"/>
    </row>
    <row r="53" spans="1:10" ht="48.75">
      <c r="A53" s="2" t="s">
        <v>23</v>
      </c>
      <c r="B53" s="25" t="s">
        <v>516</v>
      </c>
      <c r="C53" s="3"/>
      <c r="D53" s="70"/>
      <c r="E53" s="75"/>
      <c r="F53" s="75"/>
      <c r="G53" s="75"/>
      <c r="H53" s="2"/>
      <c r="I53" s="2"/>
      <c r="J53" s="2"/>
    </row>
    <row r="54" spans="1:10" ht="26.25">
      <c r="A54" s="26"/>
      <c r="B54" s="26" t="s">
        <v>526</v>
      </c>
      <c r="C54" s="26"/>
      <c r="D54" s="68"/>
      <c r="E54" s="36" t="s">
        <v>47</v>
      </c>
      <c r="F54" s="749" t="s">
        <v>94</v>
      </c>
      <c r="G54" s="756"/>
      <c r="H54" s="35"/>
      <c r="I54" s="253"/>
      <c r="J54" s="253"/>
    </row>
    <row r="55" spans="1:10" ht="26.25">
      <c r="A55" s="14"/>
      <c r="B55" s="14"/>
      <c r="C55" s="14"/>
      <c r="D55" s="14"/>
      <c r="F55" s="43" t="s">
        <v>120</v>
      </c>
      <c r="G55" s="43" t="s">
        <v>131</v>
      </c>
    </row>
    <row r="56" spans="1:10" ht="26.25">
      <c r="A56" s="14"/>
      <c r="B56" s="14"/>
      <c r="C56" s="14"/>
      <c r="D56" s="14"/>
      <c r="E56" s="16"/>
      <c r="F56" s="16" t="s">
        <v>527</v>
      </c>
      <c r="G56" s="16" t="s">
        <v>538</v>
      </c>
      <c r="H56" s="216">
        <f>ROUNDUP((('UK-R-Desks, Cabinets &amp; Screens'!G56)*USD_per_GBP)*(1-UK_VAT),-1)</f>
        <v>11180</v>
      </c>
      <c r="I56" s="425"/>
    </row>
    <row r="57" spans="1:10" ht="26.25">
      <c r="A57" s="14"/>
      <c r="B57" s="14"/>
      <c r="C57" s="14"/>
      <c r="D57" s="14"/>
      <c r="E57" s="16"/>
      <c r="F57" s="16"/>
      <c r="G57" s="87"/>
      <c r="H57" s="425"/>
      <c r="I57" s="425"/>
    </row>
    <row r="58" spans="1:10" ht="26.25">
      <c r="A58" s="14"/>
      <c r="B58" s="14"/>
      <c r="C58" s="14"/>
      <c r="D58" s="14"/>
      <c r="E58" s="193" t="s">
        <v>22</v>
      </c>
      <c r="F58" s="193"/>
      <c r="G58" s="67"/>
      <c r="H58" s="67"/>
      <c r="I58" s="9"/>
    </row>
    <row r="59" spans="1:10" ht="26.25">
      <c r="A59" s="14"/>
      <c r="B59" s="14"/>
      <c r="C59" s="14"/>
      <c r="D59" s="14"/>
      <c r="E59" s="169"/>
      <c r="F59" s="169"/>
      <c r="G59" s="67"/>
      <c r="H59" s="67"/>
      <c r="I59" s="9"/>
    </row>
    <row r="60" spans="1:10" ht="26.25">
      <c r="D60" s="14"/>
      <c r="E60" s="81" t="s">
        <v>548</v>
      </c>
      <c r="F60" s="81"/>
      <c r="G60" s="160"/>
      <c r="H60" s="160"/>
      <c r="I60" s="259">
        <f>ROUNDUP((('UK-R-Desks, Cabinets &amp; Screens'!H60)*USD_per_GBP)*(1-UK_VAT),-1)</f>
        <v>1960</v>
      </c>
    </row>
    <row r="61" spans="1:10" ht="26.25">
      <c r="D61" s="14"/>
      <c r="E61" s="24"/>
      <c r="F61" s="24"/>
      <c r="G61" s="67"/>
      <c r="H61" s="67"/>
      <c r="I61" s="143"/>
      <c r="J61" s="14"/>
    </row>
    <row r="62" spans="1:10" ht="26.25">
      <c r="D62" s="14"/>
      <c r="E62" s="24" t="s">
        <v>549</v>
      </c>
      <c r="F62" s="24"/>
      <c r="G62" s="67"/>
      <c r="H62" s="67"/>
      <c r="I62" s="216"/>
      <c r="J62" s="14"/>
    </row>
    <row r="63" spans="1:10" ht="26.25">
      <c r="D63" s="76"/>
      <c r="E63" s="81" t="s">
        <v>543</v>
      </c>
      <c r="F63" s="552"/>
      <c r="G63" s="552"/>
      <c r="H63" s="166"/>
      <c r="I63" s="259">
        <f>ROUNDUP((('UK-R-Desks, Cabinets &amp; Screens'!H63)*USD_per_GBP)*(1-UK_VAT),-1)</f>
        <v>4370</v>
      </c>
    </row>
    <row r="64" spans="1:10">
      <c r="D64" s="76"/>
      <c r="H64"/>
    </row>
    <row r="65" spans="2:8">
      <c r="B65" s="423"/>
      <c r="C65" s="423"/>
      <c r="D65" s="423"/>
      <c r="E65" s="424"/>
      <c r="F65" s="424"/>
      <c r="G65" s="424"/>
      <c r="H65" s="424"/>
    </row>
    <row r="66" spans="2:8">
      <c r="B66" s="423"/>
      <c r="C66" s="423"/>
      <c r="D66" s="423"/>
      <c r="E66" s="424"/>
      <c r="F66" s="424"/>
      <c r="G66" s="424"/>
      <c r="H66" s="424"/>
    </row>
    <row r="67" spans="2:8">
      <c r="B67" s="423"/>
      <c r="C67" s="423"/>
      <c r="D67" s="423"/>
      <c r="E67" s="424"/>
      <c r="F67" s="424"/>
      <c r="G67" s="424"/>
      <c r="H67" s="424"/>
    </row>
  </sheetData>
  <mergeCells count="7">
    <mergeCell ref="F54:G54"/>
    <mergeCell ref="F36:G36"/>
    <mergeCell ref="A1:K1"/>
    <mergeCell ref="I4:J4"/>
    <mergeCell ref="I21:J21"/>
    <mergeCell ref="F4:G4"/>
    <mergeCell ref="F21:G2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UAE Retail Price List - 2022
&amp;R&amp;"Calibri (Body),Regular"&amp;16Desks, Cabinets &amp; Screens
</oddHeader>
    <oddFooter>&amp;L&amp;"Calibri (Body),Regular"&amp;16Prices do not include delivery, installation and local taxes. &amp;R&amp;"Calibri (Body),Regular"&amp;14&amp;P</oddFooter>
  </headerFooter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CB6C6-5B20-48AE-95BD-7AD540D1A131}">
  <sheetPr codeName="Sheet59">
    <tabColor theme="1"/>
  </sheetPr>
  <dimension ref="A1:K67"/>
  <sheetViews>
    <sheetView showGridLines="0" view="pageLayout" zoomScale="40" zoomScaleNormal="120" zoomScalePageLayoutView="40" workbookViewId="0">
      <selection activeCell="D5" sqref="D5"/>
    </sheetView>
  </sheetViews>
  <sheetFormatPr defaultColWidth="11" defaultRowHeight="15.75"/>
  <cols>
    <col min="1" max="1" width="2.625" customWidth="1"/>
    <col min="2" max="2" width="14" bestFit="1" customWidth="1"/>
    <col min="3" max="3" width="42.125" customWidth="1"/>
    <col min="4" max="4" width="18.625" customWidth="1"/>
    <col min="5" max="5" width="13.5" style="76" customWidth="1"/>
    <col min="6" max="6" width="22.125" style="76" bestFit="1" customWidth="1"/>
    <col min="7" max="7" width="23.125" style="76" customWidth="1"/>
    <col min="8" max="8" width="18" style="76" bestFit="1" customWidth="1"/>
    <col min="9" max="9" width="20.5" bestFit="1" customWidth="1"/>
    <col min="10" max="10" width="33.125" customWidth="1"/>
    <col min="11" max="11" width="11" hidden="1" customWidth="1"/>
  </cols>
  <sheetData>
    <row r="1" spans="1:11" ht="36">
      <c r="A1" s="696" t="s">
        <v>523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 ht="28.5">
      <c r="A2" s="11"/>
      <c r="B2" s="11"/>
      <c r="C2" s="11"/>
      <c r="D2" s="11"/>
      <c r="E2" s="74"/>
      <c r="F2" s="74"/>
      <c r="G2" s="74"/>
      <c r="H2" s="74"/>
    </row>
    <row r="3" spans="1:11" ht="48.75">
      <c r="A3" s="2" t="s">
        <v>23</v>
      </c>
      <c r="B3" s="25" t="s">
        <v>38</v>
      </c>
      <c r="C3" s="3"/>
      <c r="D3" s="3"/>
      <c r="E3" s="70"/>
      <c r="F3" s="70"/>
      <c r="G3" s="75"/>
      <c r="H3" s="75"/>
      <c r="I3" s="2"/>
      <c r="J3" s="2"/>
      <c r="K3" s="2"/>
    </row>
    <row r="4" spans="1:11" ht="26.25">
      <c r="A4" s="26"/>
      <c r="B4" s="26" t="s">
        <v>524</v>
      </c>
      <c r="C4" s="26"/>
      <c r="D4" s="68"/>
      <c r="E4" s="36" t="s">
        <v>47</v>
      </c>
      <c r="F4" s="749" t="s">
        <v>94</v>
      </c>
      <c r="G4" s="756"/>
      <c r="H4" s="34" t="s">
        <v>309</v>
      </c>
      <c r="I4" s="749"/>
      <c r="J4" s="750"/>
      <c r="K4" s="30"/>
    </row>
    <row r="5" spans="1:11" ht="26.25">
      <c r="A5" s="14"/>
      <c r="B5" s="14"/>
      <c r="C5" s="14"/>
      <c r="D5" s="14"/>
      <c r="F5" s="182" t="s">
        <v>251</v>
      </c>
      <c r="G5" s="183" t="s">
        <v>174</v>
      </c>
    </row>
    <row r="6" spans="1:11" ht="26.25">
      <c r="A6" s="14"/>
      <c r="B6" s="14"/>
      <c r="C6" s="14"/>
      <c r="D6" s="14"/>
      <c r="E6" s="16" t="s">
        <v>2</v>
      </c>
      <c r="F6" s="24" t="s">
        <v>310</v>
      </c>
      <c r="G6" s="24" t="s">
        <v>355</v>
      </c>
      <c r="H6" s="216">
        <f>ROUNDUP((('UK-T-Desks, Cabinets &amp; Screens '!G6)*USD_per_GBP),-1)</f>
        <v>4850</v>
      </c>
      <c r="I6" s="65"/>
    </row>
    <row r="7" spans="1:11" ht="26.25">
      <c r="A7" s="14"/>
      <c r="B7" s="14"/>
      <c r="C7" s="14"/>
      <c r="D7" s="14"/>
      <c r="E7" s="16" t="s">
        <v>4</v>
      </c>
      <c r="F7" s="24" t="s">
        <v>250</v>
      </c>
      <c r="G7" s="24" t="s">
        <v>356</v>
      </c>
      <c r="H7" s="216">
        <f>ROUNDUP((('UK-T-Desks, Cabinets &amp; Screens '!G7)*USD_per_GBP),-1)</f>
        <v>5300</v>
      </c>
      <c r="I7" s="65"/>
    </row>
    <row r="8" spans="1:11" ht="26.25">
      <c r="A8" s="14"/>
      <c r="B8" s="14"/>
      <c r="C8" s="14"/>
      <c r="D8" s="14"/>
      <c r="E8" s="16"/>
      <c r="F8" s="16"/>
      <c r="G8" s="16"/>
      <c r="H8" s="65"/>
      <c r="I8" s="65"/>
    </row>
    <row r="9" spans="1:11" ht="26.25">
      <c r="A9" s="14"/>
      <c r="B9" s="14"/>
      <c r="C9" s="14"/>
      <c r="D9" s="14"/>
      <c r="E9" s="356" t="s">
        <v>308</v>
      </c>
      <c r="F9" s="356"/>
      <c r="G9" s="16"/>
      <c r="H9" s="65"/>
      <c r="I9" s="65"/>
    </row>
    <row r="10" spans="1:11" ht="26.25">
      <c r="A10" s="14"/>
      <c r="B10" s="14"/>
      <c r="C10" s="14"/>
      <c r="D10" s="14"/>
      <c r="E10" s="225"/>
      <c r="F10" s="225"/>
      <c r="G10" s="93"/>
      <c r="H10" s="94"/>
      <c r="I10" s="14"/>
    </row>
    <row r="11" spans="1:11" ht="26.25">
      <c r="A11" s="14"/>
      <c r="B11" s="14"/>
      <c r="C11" s="14"/>
      <c r="D11" s="14"/>
      <c r="E11" s="193" t="s">
        <v>283</v>
      </c>
      <c r="F11" s="193"/>
      <c r="G11" s="19"/>
      <c r="H11" s="14"/>
      <c r="I11" s="14"/>
      <c r="J11" s="14"/>
    </row>
    <row r="12" spans="1:11" ht="26.25">
      <c r="A12" s="14"/>
      <c r="B12" s="14"/>
      <c r="C12" s="14"/>
      <c r="D12" s="14"/>
      <c r="E12" s="129"/>
      <c r="F12" s="129"/>
      <c r="G12" s="19"/>
      <c r="H12" s="14"/>
      <c r="I12" s="14"/>
      <c r="J12" s="14"/>
    </row>
    <row r="13" spans="1:11" ht="26.25">
      <c r="E13" s="14"/>
      <c r="F13" s="14"/>
      <c r="G13" s="19"/>
      <c r="H13" s="14"/>
      <c r="I13" s="14"/>
      <c r="J13" s="14"/>
    </row>
    <row r="14" spans="1:11" ht="26.25">
      <c r="E14" s="82" t="s">
        <v>194</v>
      </c>
      <c r="F14" s="82"/>
      <c r="G14" s="164"/>
      <c r="H14" s="79"/>
      <c r="I14" s="259">
        <f>ROUNDUP((('UK-T-Desks, Cabinets &amp; Screens '!H14)*USD_per_GBP),-1)</f>
        <v>440</v>
      </c>
      <c r="J14" s="14"/>
    </row>
    <row r="15" spans="1:11" ht="26.25">
      <c r="E15" s="129"/>
      <c r="F15" s="129"/>
      <c r="G15" s="19"/>
      <c r="H15" s="14"/>
      <c r="I15" s="14"/>
      <c r="J15" s="14"/>
    </row>
    <row r="16" spans="1:11" ht="26.25">
      <c r="E16" s="129"/>
      <c r="F16" s="129"/>
      <c r="G16" s="19"/>
      <c r="H16" s="14"/>
      <c r="I16" s="14"/>
      <c r="J16" s="14"/>
    </row>
    <row r="17" spans="1:10" ht="26.25">
      <c r="E17" s="14"/>
      <c r="F17" s="14"/>
      <c r="G17" s="19"/>
      <c r="H17" s="14"/>
      <c r="I17" s="14"/>
      <c r="J17" s="14"/>
    </row>
    <row r="18" spans="1:10" ht="26.25">
      <c r="E18" s="24"/>
      <c r="F18" s="24"/>
      <c r="G18" s="24"/>
      <c r="H18" s="24"/>
      <c r="I18" s="256"/>
      <c r="J18" s="251"/>
    </row>
    <row r="20" spans="1:10" ht="48.75">
      <c r="A20" s="2" t="s">
        <v>23</v>
      </c>
      <c r="B20" s="25" t="s">
        <v>33</v>
      </c>
      <c r="C20" s="3"/>
      <c r="D20" s="3"/>
      <c r="E20" s="70"/>
      <c r="F20" s="70"/>
      <c r="G20" s="75"/>
      <c r="H20" s="75"/>
      <c r="I20" s="2"/>
      <c r="J20" s="2"/>
    </row>
    <row r="21" spans="1:10" ht="26.25">
      <c r="A21" s="26"/>
      <c r="B21" s="26" t="s">
        <v>524</v>
      </c>
      <c r="C21" s="26"/>
      <c r="D21" s="68"/>
      <c r="E21" s="36" t="s">
        <v>47</v>
      </c>
      <c r="F21" s="749" t="s">
        <v>94</v>
      </c>
      <c r="G21" s="756"/>
      <c r="H21" s="34" t="s">
        <v>309</v>
      </c>
      <c r="I21" s="749"/>
      <c r="J21" s="750"/>
    </row>
    <row r="22" spans="1:10" ht="26.25">
      <c r="A22" s="14"/>
      <c r="B22" s="14"/>
      <c r="C22" s="14"/>
      <c r="D22" s="14"/>
      <c r="F22" s="182" t="s">
        <v>353</v>
      </c>
      <c r="G22" s="183" t="s">
        <v>161</v>
      </c>
    </row>
    <row r="23" spans="1:10" ht="26.25">
      <c r="A23" s="14"/>
      <c r="B23" s="14"/>
      <c r="C23" s="14"/>
      <c r="D23" s="14"/>
      <c r="E23" s="16"/>
      <c r="F23" s="24" t="s">
        <v>354</v>
      </c>
      <c r="G23" s="24" t="s">
        <v>357</v>
      </c>
      <c r="H23" s="216">
        <f>ROUNDUP((('UK-T-Desks, Cabinets &amp; Screens '!G23)*USD_per_GBP),-1)</f>
        <v>9450</v>
      </c>
      <c r="I23" s="65"/>
    </row>
    <row r="24" spans="1:10" ht="26.25">
      <c r="A24" s="14"/>
      <c r="B24" s="14"/>
      <c r="C24" s="14"/>
      <c r="D24" s="14"/>
      <c r="E24" s="16"/>
      <c r="F24" s="16"/>
      <c r="G24" s="16"/>
      <c r="H24" s="65"/>
      <c r="I24" s="65"/>
    </row>
    <row r="25" spans="1:10" ht="26.25">
      <c r="A25" s="14"/>
      <c r="B25" s="14"/>
      <c r="C25" s="14"/>
      <c r="D25" s="14"/>
      <c r="E25" s="16"/>
      <c r="F25" s="16"/>
      <c r="G25" s="16"/>
      <c r="H25" s="65"/>
      <c r="I25" s="65"/>
    </row>
    <row r="26" spans="1:10" ht="26.25">
      <c r="A26" s="14"/>
      <c r="B26" s="14"/>
      <c r="C26" s="14"/>
      <c r="D26" s="14"/>
      <c r="E26" s="356" t="s">
        <v>308</v>
      </c>
      <c r="F26" s="356"/>
      <c r="G26" s="16"/>
      <c r="H26" s="65"/>
      <c r="I26" s="65"/>
    </row>
    <row r="27" spans="1:10" ht="26.25">
      <c r="A27" s="14"/>
      <c r="B27" s="14"/>
      <c r="C27" s="14"/>
      <c r="D27" s="14"/>
      <c r="E27" s="225"/>
      <c r="F27" s="225"/>
      <c r="G27" s="93"/>
      <c r="H27" s="94"/>
      <c r="I27" s="14"/>
    </row>
    <row r="28" spans="1:10" ht="26.25">
      <c r="A28" s="14"/>
      <c r="B28" s="14"/>
      <c r="C28" s="14"/>
      <c r="D28" s="14"/>
      <c r="E28" s="193" t="s">
        <v>463</v>
      </c>
      <c r="F28" s="193"/>
      <c r="G28" s="19"/>
      <c r="H28" s="14"/>
      <c r="I28" s="14"/>
      <c r="J28" s="14"/>
    </row>
    <row r="29" spans="1:10" ht="26.25">
      <c r="A29" s="14"/>
      <c r="B29" s="14"/>
      <c r="C29" s="14"/>
      <c r="D29" s="14"/>
      <c r="E29" s="129"/>
      <c r="F29" s="129"/>
      <c r="G29" s="19"/>
      <c r="H29" s="14"/>
      <c r="I29" s="14"/>
      <c r="J29" s="14"/>
    </row>
    <row r="30" spans="1:10" ht="26.25">
      <c r="E30" s="14"/>
      <c r="F30" s="14"/>
      <c r="G30" s="19"/>
      <c r="H30" s="14"/>
      <c r="I30" s="14"/>
      <c r="J30" s="14"/>
    </row>
    <row r="31" spans="1:10" ht="26.25">
      <c r="E31" s="23"/>
      <c r="F31" s="23"/>
      <c r="G31" s="19"/>
      <c r="H31" s="14"/>
      <c r="I31" s="256"/>
      <c r="J31" s="14"/>
    </row>
    <row r="32" spans="1:10" ht="26.25">
      <c r="E32" s="129"/>
      <c r="F32" s="129"/>
      <c r="G32" s="19"/>
      <c r="H32" s="14"/>
      <c r="I32" s="14"/>
      <c r="J32" s="14"/>
    </row>
    <row r="33" spans="1:11" ht="26.25">
      <c r="E33" s="129"/>
      <c r="F33" s="129"/>
      <c r="G33" s="19"/>
      <c r="H33" s="14"/>
      <c r="I33" s="14"/>
      <c r="J33" s="14"/>
    </row>
    <row r="34" spans="1:11" ht="26.25">
      <c r="E34" s="129"/>
      <c r="F34" s="129"/>
      <c r="G34" s="19"/>
      <c r="H34" s="14"/>
      <c r="I34" s="14"/>
      <c r="J34" s="14"/>
    </row>
    <row r="35" spans="1:11" ht="48.75">
      <c r="A35" s="2" t="s">
        <v>23</v>
      </c>
      <c r="B35" s="25" t="s">
        <v>101</v>
      </c>
      <c r="C35" s="3"/>
      <c r="D35" s="70"/>
      <c r="E35" s="75"/>
      <c r="F35" s="75"/>
      <c r="G35" s="75"/>
      <c r="H35" s="2"/>
      <c r="I35" s="2"/>
      <c r="J35" s="2"/>
      <c r="K35" s="2"/>
    </row>
    <row r="36" spans="1:11" ht="26.25">
      <c r="A36" s="26"/>
      <c r="B36" s="26" t="s">
        <v>525</v>
      </c>
      <c r="C36" s="26"/>
      <c r="D36" s="68"/>
      <c r="E36" s="36" t="s">
        <v>47</v>
      </c>
      <c r="F36" s="749" t="s">
        <v>94</v>
      </c>
      <c r="G36" s="756"/>
      <c r="H36" s="34" t="s">
        <v>520</v>
      </c>
      <c r="I36" s="34" t="s">
        <v>521</v>
      </c>
      <c r="J36" s="253"/>
      <c r="K36" s="231"/>
    </row>
    <row r="37" spans="1:11" ht="26.25">
      <c r="A37" s="14"/>
      <c r="B37" s="14"/>
      <c r="C37" s="14"/>
      <c r="D37" s="14"/>
      <c r="F37" s="43" t="s">
        <v>120</v>
      </c>
      <c r="G37" s="43" t="s">
        <v>131</v>
      </c>
    </row>
    <row r="38" spans="1:11" ht="26.25">
      <c r="A38" s="14"/>
      <c r="B38" s="14"/>
      <c r="C38" s="14"/>
      <c r="D38" s="14"/>
      <c r="E38" s="16" t="s">
        <v>76</v>
      </c>
      <c r="F38" s="16" t="s">
        <v>215</v>
      </c>
      <c r="G38" s="16" t="s">
        <v>539</v>
      </c>
      <c r="H38" s="216">
        <f>ROUNDUP((('UK-T-Desks, Cabinets &amp; Screens '!G38)*USD_per_GBP),-1)</f>
        <v>12690</v>
      </c>
      <c r="I38" s="216">
        <f>ROUNDUP((('UK-T-Desks, Cabinets &amp; Screens '!H38)*USD_per_GBP),-1)</f>
        <v>19390</v>
      </c>
    </row>
    <row r="39" spans="1:11" ht="26.25">
      <c r="A39" s="14"/>
      <c r="B39" s="14"/>
      <c r="C39" s="14"/>
      <c r="D39" s="14"/>
      <c r="E39" s="16" t="s">
        <v>77</v>
      </c>
      <c r="F39" s="87" t="s">
        <v>246</v>
      </c>
      <c r="G39" s="16" t="s">
        <v>540</v>
      </c>
      <c r="H39" s="425"/>
      <c r="I39" s="425"/>
    </row>
    <row r="40" spans="1:11" ht="26.25">
      <c r="A40" s="14"/>
      <c r="B40" s="14"/>
      <c r="C40" s="14"/>
      <c r="D40" s="14"/>
      <c r="E40" s="16"/>
      <c r="F40" s="16"/>
      <c r="G40" s="16"/>
      <c r="H40" s="65"/>
      <c r="I40" s="65"/>
    </row>
    <row r="41" spans="1:11" ht="26.25">
      <c r="A41" s="14"/>
      <c r="B41" s="14"/>
      <c r="C41" s="14"/>
      <c r="D41" s="14"/>
      <c r="E41" s="356"/>
      <c r="F41" s="356"/>
      <c r="G41" s="16"/>
      <c r="H41" s="65"/>
      <c r="I41" s="65"/>
    </row>
    <row r="42" spans="1:11" ht="26.25">
      <c r="D42" s="14"/>
      <c r="E42" s="225"/>
      <c r="F42" s="225"/>
      <c r="G42" s="93"/>
      <c r="H42" s="94"/>
      <c r="I42" s="14"/>
    </row>
    <row r="43" spans="1:11" ht="26.25">
      <c r="D43" s="14"/>
      <c r="E43" s="193"/>
      <c r="F43" s="193"/>
      <c r="G43" s="19"/>
      <c r="H43" s="14"/>
      <c r="I43" s="14"/>
      <c r="J43" s="14"/>
    </row>
    <row r="44" spans="1:11" ht="26.25">
      <c r="D44" s="14"/>
      <c r="E44" s="129"/>
      <c r="F44" s="129"/>
      <c r="G44" s="19"/>
      <c r="H44" s="14"/>
      <c r="I44" s="14"/>
      <c r="J44" s="14"/>
    </row>
    <row r="45" spans="1:11">
      <c r="D45" s="76"/>
      <c r="H45"/>
    </row>
    <row r="46" spans="1:11">
      <c r="D46" s="76"/>
      <c r="H46"/>
    </row>
    <row r="47" spans="1:11">
      <c r="D47" s="76"/>
      <c r="H47"/>
    </row>
    <row r="48" spans="1:11">
      <c r="D48" s="76"/>
      <c r="H48"/>
    </row>
    <row r="49" spans="1:10" ht="39.75" customHeight="1">
      <c r="D49" s="76"/>
      <c r="H49"/>
    </row>
    <row r="50" spans="1:10">
      <c r="D50" s="76"/>
      <c r="H50"/>
    </row>
    <row r="51" spans="1:10">
      <c r="D51" s="76"/>
      <c r="H51"/>
    </row>
    <row r="52" spans="1:10">
      <c r="D52" s="76"/>
      <c r="H52"/>
    </row>
    <row r="53" spans="1:10" ht="48.75">
      <c r="A53" s="2" t="s">
        <v>23</v>
      </c>
      <c r="B53" s="25" t="s">
        <v>516</v>
      </c>
      <c r="C53" s="3"/>
      <c r="D53" s="70"/>
      <c r="E53" s="75"/>
      <c r="F53" s="75"/>
      <c r="G53" s="75"/>
      <c r="H53" s="2"/>
      <c r="I53" s="2"/>
      <c r="J53" s="2"/>
    </row>
    <row r="54" spans="1:10" ht="26.25">
      <c r="A54" s="26"/>
      <c r="B54" s="26" t="s">
        <v>526</v>
      </c>
      <c r="C54" s="26"/>
      <c r="D54" s="68"/>
      <c r="E54" s="36" t="s">
        <v>47</v>
      </c>
      <c r="F54" s="749" t="s">
        <v>94</v>
      </c>
      <c r="G54" s="756"/>
      <c r="H54" s="35"/>
      <c r="I54" s="253"/>
      <c r="J54" s="253"/>
    </row>
    <row r="55" spans="1:10" ht="26.25">
      <c r="A55" s="14"/>
      <c r="B55" s="14"/>
      <c r="C55" s="14"/>
      <c r="D55" s="14"/>
      <c r="F55" s="43" t="s">
        <v>120</v>
      </c>
      <c r="G55" s="43" t="s">
        <v>131</v>
      </c>
    </row>
    <row r="56" spans="1:10" ht="26.25">
      <c r="A56" s="14"/>
      <c r="B56" s="14"/>
      <c r="C56" s="14"/>
      <c r="D56" s="14"/>
      <c r="E56" s="16"/>
      <c r="F56" s="16" t="s">
        <v>527</v>
      </c>
      <c r="G56" s="16" t="s">
        <v>538</v>
      </c>
      <c r="H56" s="216">
        <f>ROUNDUP((('UK-T-Desks, Cabinets &amp; Screens '!G56)*USD_per_GBP),-1)</f>
        <v>8800</v>
      </c>
      <c r="I56" s="425"/>
    </row>
    <row r="57" spans="1:10" ht="26.25">
      <c r="A57" s="14"/>
      <c r="B57" s="14"/>
      <c r="C57" s="14"/>
      <c r="D57" s="14"/>
      <c r="E57" s="16"/>
      <c r="F57" s="16"/>
      <c r="G57" s="87"/>
      <c r="H57" s="425"/>
      <c r="I57" s="425"/>
    </row>
    <row r="58" spans="1:10" ht="26.25">
      <c r="A58" s="14"/>
      <c r="B58" s="14"/>
      <c r="C58" s="14"/>
      <c r="D58" s="14"/>
      <c r="E58" s="193" t="s">
        <v>22</v>
      </c>
      <c r="F58" s="193"/>
      <c r="G58" s="67"/>
      <c r="H58" s="67"/>
      <c r="I58" s="9"/>
    </row>
    <row r="59" spans="1:10" ht="26.25">
      <c r="A59" s="14"/>
      <c r="B59" s="14"/>
      <c r="C59" s="14"/>
      <c r="D59" s="14"/>
      <c r="E59" s="169"/>
      <c r="F59" s="169"/>
      <c r="G59" s="67"/>
      <c r="H59" s="67"/>
      <c r="I59" s="9"/>
    </row>
    <row r="60" spans="1:10" ht="26.25">
      <c r="D60" s="14"/>
      <c r="E60" s="81" t="s">
        <v>548</v>
      </c>
      <c r="F60" s="81"/>
      <c r="G60" s="160"/>
      <c r="H60" s="160"/>
      <c r="I60" s="259">
        <f>ROUNDUP((('UK-T-Desks, Cabinets &amp; Screens '!H60)*USD_per_GBP),-1)</f>
        <v>1560</v>
      </c>
    </row>
    <row r="61" spans="1:10" ht="26.25">
      <c r="D61" s="14"/>
      <c r="E61" s="24"/>
      <c r="F61" s="24"/>
      <c r="G61" s="67"/>
      <c r="H61" s="67"/>
      <c r="I61" s="143"/>
      <c r="J61" s="14"/>
    </row>
    <row r="62" spans="1:10" ht="26.25">
      <c r="D62" s="14"/>
      <c r="E62" s="24" t="s">
        <v>549</v>
      </c>
      <c r="F62" s="24"/>
      <c r="G62" s="67"/>
      <c r="H62" s="67"/>
      <c r="I62" s="216"/>
      <c r="J62" s="14"/>
    </row>
    <row r="63" spans="1:10" ht="26.25">
      <c r="D63" s="76"/>
      <c r="E63" s="81" t="s">
        <v>543</v>
      </c>
      <c r="F63" s="552"/>
      <c r="G63" s="552"/>
      <c r="H63" s="166"/>
      <c r="I63" s="259">
        <f>ROUNDUP((('UK-T-Desks, Cabinets &amp; Screens '!H63)*USD_per_GBP),-1)</f>
        <v>3450</v>
      </c>
    </row>
    <row r="64" spans="1:10">
      <c r="D64" s="76"/>
      <c r="H64"/>
    </row>
    <row r="65" spans="2:8">
      <c r="B65" s="423"/>
      <c r="C65" s="423"/>
      <c r="D65" s="423"/>
      <c r="E65" s="424"/>
      <c r="F65" s="424"/>
      <c r="G65" s="424"/>
      <c r="H65" s="424"/>
    </row>
    <row r="66" spans="2:8">
      <c r="B66" s="423"/>
      <c r="C66" s="423"/>
      <c r="D66" s="423"/>
      <c r="E66" s="424"/>
      <c r="F66" s="424"/>
      <c r="G66" s="424"/>
      <c r="H66" s="424"/>
    </row>
    <row r="67" spans="2:8">
      <c r="B67" s="423"/>
      <c r="C67" s="423"/>
      <c r="D67" s="423"/>
      <c r="E67" s="424"/>
      <c r="F67" s="424"/>
      <c r="G67" s="424"/>
      <c r="H67" s="424"/>
    </row>
  </sheetData>
  <mergeCells count="7">
    <mergeCell ref="F54:G54"/>
    <mergeCell ref="A1:K1"/>
    <mergeCell ref="F4:G4"/>
    <mergeCell ref="I4:J4"/>
    <mergeCell ref="F21:G21"/>
    <mergeCell ref="I21:J21"/>
    <mergeCell ref="F36:G36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UAE Trade Price List - 2022
&amp;R&amp;"Calibri (Body),Regular"&amp;16Desks, Cabinets &amp; Screens
</oddHeader>
    <oddFooter>&amp;L&amp;"Calibri (Body),Regular"&amp;16Prices do not include delivery, installation and local taxes. &amp;R&amp;"Calibri (Body),Regular"&amp;14&amp;P</oddFooter>
  </headerFooter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A9ACC-697A-43D6-9A32-E8CF45E20928}">
  <sheetPr codeName="Sheet60">
    <tabColor rgb="FFC00000"/>
  </sheetPr>
  <dimension ref="A1:K67"/>
  <sheetViews>
    <sheetView showGridLines="0" view="pageLayout" zoomScale="50" zoomScaleNormal="120" zoomScalePageLayoutView="50" workbookViewId="0">
      <selection activeCell="D3" sqref="D3"/>
    </sheetView>
  </sheetViews>
  <sheetFormatPr defaultColWidth="11" defaultRowHeight="15.75"/>
  <cols>
    <col min="1" max="1" width="2.625" customWidth="1"/>
    <col min="2" max="2" width="14" bestFit="1" customWidth="1"/>
    <col min="3" max="3" width="42.125" customWidth="1"/>
    <col min="4" max="4" width="18.625" customWidth="1"/>
    <col min="5" max="5" width="13.5" style="76" customWidth="1"/>
    <col min="6" max="6" width="22.125" style="76" bestFit="1" customWidth="1"/>
    <col min="7" max="7" width="23.125" style="76" customWidth="1"/>
    <col min="8" max="8" width="18" style="76" bestFit="1" customWidth="1"/>
    <col min="9" max="9" width="20.5" bestFit="1" customWidth="1"/>
    <col min="10" max="10" width="33.125" customWidth="1"/>
    <col min="11" max="11" width="11" hidden="1" customWidth="1"/>
  </cols>
  <sheetData>
    <row r="1" spans="1:11" ht="36">
      <c r="A1" s="696" t="s">
        <v>523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 ht="28.5">
      <c r="A2" s="11"/>
      <c r="B2" s="11"/>
      <c r="C2" s="11"/>
      <c r="D2" s="11"/>
      <c r="E2" s="74"/>
      <c r="F2" s="74"/>
      <c r="G2" s="74"/>
      <c r="H2" s="74"/>
    </row>
    <row r="3" spans="1:11" ht="48.75">
      <c r="A3" s="2" t="s">
        <v>23</v>
      </c>
      <c r="B3" s="25" t="s">
        <v>38</v>
      </c>
      <c r="C3" s="3"/>
      <c r="D3" s="3"/>
      <c r="E3" s="70"/>
      <c r="F3" s="70"/>
      <c r="G3" s="75"/>
      <c r="H3" s="75"/>
      <c r="I3" s="2"/>
      <c r="J3" s="2"/>
      <c r="K3" s="2"/>
    </row>
    <row r="4" spans="1:11" ht="26.25">
      <c r="A4" s="26"/>
      <c r="B4" s="26" t="s">
        <v>524</v>
      </c>
      <c r="C4" s="26"/>
      <c r="D4" s="68"/>
      <c r="E4" s="36" t="s">
        <v>47</v>
      </c>
      <c r="F4" s="749" t="s">
        <v>94</v>
      </c>
      <c r="G4" s="756"/>
      <c r="H4" s="34" t="s">
        <v>309</v>
      </c>
      <c r="I4" s="749"/>
      <c r="J4" s="750"/>
      <c r="K4" s="30"/>
    </row>
    <row r="5" spans="1:11" ht="26.25">
      <c r="A5" s="14"/>
      <c r="B5" s="14"/>
      <c r="C5" s="14"/>
      <c r="D5" s="14"/>
      <c r="F5" s="182" t="s">
        <v>251</v>
      </c>
      <c r="G5" s="183" t="s">
        <v>174</v>
      </c>
    </row>
    <row r="6" spans="1:11" ht="26.25">
      <c r="A6" s="14"/>
      <c r="B6" s="14"/>
      <c r="C6" s="14"/>
      <c r="D6" s="14"/>
      <c r="E6" s="16" t="s">
        <v>2</v>
      </c>
      <c r="F6" s="24" t="s">
        <v>310</v>
      </c>
      <c r="G6" s="24" t="s">
        <v>355</v>
      </c>
      <c r="H6" s="216">
        <v>5620</v>
      </c>
      <c r="I6" s="65"/>
    </row>
    <row r="7" spans="1:11" ht="26.25">
      <c r="A7" s="14"/>
      <c r="B7" s="14"/>
      <c r="C7" s="14"/>
      <c r="D7" s="14"/>
      <c r="E7" s="16" t="s">
        <v>4</v>
      </c>
      <c r="F7" s="24" t="s">
        <v>250</v>
      </c>
      <c r="G7" s="24" t="s">
        <v>356</v>
      </c>
      <c r="H7" s="216">
        <v>6140</v>
      </c>
      <c r="I7" s="65"/>
    </row>
    <row r="8" spans="1:11" ht="26.25">
      <c r="A8" s="14"/>
      <c r="B8" s="14"/>
      <c r="C8" s="14"/>
      <c r="D8" s="14"/>
      <c r="E8" s="16"/>
      <c r="F8" s="16"/>
      <c r="G8" s="16"/>
      <c r="H8" s="65"/>
      <c r="I8" s="65"/>
    </row>
    <row r="9" spans="1:11" ht="26.25">
      <c r="A9" s="14"/>
      <c r="B9" s="14"/>
      <c r="C9" s="14"/>
      <c r="D9" s="14"/>
      <c r="E9" s="356" t="s">
        <v>308</v>
      </c>
      <c r="F9" s="356"/>
      <c r="G9" s="16"/>
      <c r="H9" s="65"/>
      <c r="I9" s="65"/>
    </row>
    <row r="10" spans="1:11" ht="26.25">
      <c r="A10" s="14"/>
      <c r="B10" s="14"/>
      <c r="C10" s="14"/>
      <c r="D10" s="14"/>
      <c r="E10" s="225"/>
      <c r="F10" s="225"/>
      <c r="G10" s="93"/>
      <c r="H10" s="94"/>
      <c r="I10" s="14"/>
    </row>
    <row r="11" spans="1:11" ht="26.25">
      <c r="A11" s="14"/>
      <c r="B11" s="14"/>
      <c r="C11" s="14"/>
      <c r="D11" s="14"/>
      <c r="E11" s="193" t="s">
        <v>283</v>
      </c>
      <c r="F11" s="193"/>
      <c r="G11" s="19"/>
      <c r="H11" s="14"/>
      <c r="I11" s="14"/>
      <c r="J11" s="14"/>
    </row>
    <row r="12" spans="1:11" ht="26.25">
      <c r="A12" s="14"/>
      <c r="B12" s="14"/>
      <c r="C12" s="14"/>
      <c r="D12" s="14"/>
      <c r="E12" s="129"/>
      <c r="F12" s="129"/>
      <c r="G12" s="19"/>
      <c r="H12" s="14"/>
      <c r="I12" s="14"/>
      <c r="J12" s="14"/>
    </row>
    <row r="13" spans="1:11" ht="26.25">
      <c r="E13" s="14"/>
      <c r="F13" s="14"/>
      <c r="G13" s="19"/>
      <c r="H13" s="14"/>
      <c r="I13" s="14"/>
      <c r="J13" s="14"/>
    </row>
    <row r="14" spans="1:11" ht="26.25">
      <c r="E14" s="82" t="s">
        <v>194</v>
      </c>
      <c r="F14" s="82"/>
      <c r="G14" s="164"/>
      <c r="H14" s="79"/>
      <c r="I14" s="259">
        <v>500</v>
      </c>
      <c r="J14" s="14"/>
    </row>
    <row r="15" spans="1:11" ht="26.25">
      <c r="E15" s="129"/>
      <c r="F15" s="129"/>
      <c r="G15" s="19"/>
      <c r="H15" s="14"/>
      <c r="I15" s="14"/>
      <c r="J15" s="14"/>
    </row>
    <row r="16" spans="1:11" ht="26.25">
      <c r="E16" s="129"/>
      <c r="F16" s="129"/>
      <c r="G16" s="19"/>
      <c r="H16" s="14"/>
      <c r="I16" s="14"/>
      <c r="J16" s="14"/>
    </row>
    <row r="17" spans="1:10" ht="26.25">
      <c r="E17" s="14"/>
      <c r="F17" s="14"/>
      <c r="G17" s="19"/>
      <c r="H17" s="14"/>
      <c r="I17" s="14"/>
      <c r="J17" s="14"/>
    </row>
    <row r="18" spans="1:10" ht="26.25">
      <c r="E18" s="24"/>
      <c r="F18" s="24"/>
      <c r="G18" s="24"/>
      <c r="H18" s="24"/>
      <c r="I18" s="256"/>
      <c r="J18" s="251"/>
    </row>
    <row r="20" spans="1:10" ht="48.75">
      <c r="A20" s="2" t="s">
        <v>23</v>
      </c>
      <c r="B20" s="25" t="s">
        <v>33</v>
      </c>
      <c r="C20" s="3"/>
      <c r="D20" s="3"/>
      <c r="E20" s="70"/>
      <c r="F20" s="70"/>
      <c r="G20" s="75"/>
      <c r="H20" s="75"/>
      <c r="I20" s="2"/>
      <c r="J20" s="2"/>
    </row>
    <row r="21" spans="1:10" ht="26.25">
      <c r="A21" s="26"/>
      <c r="B21" s="26" t="s">
        <v>524</v>
      </c>
      <c r="C21" s="26"/>
      <c r="D21" s="68"/>
      <c r="E21" s="36" t="s">
        <v>47</v>
      </c>
      <c r="F21" s="749" t="s">
        <v>94</v>
      </c>
      <c r="G21" s="756"/>
      <c r="H21" s="34" t="s">
        <v>309</v>
      </c>
      <c r="I21" s="749"/>
      <c r="J21" s="750"/>
    </row>
    <row r="22" spans="1:10" ht="26.25">
      <c r="A22" s="14"/>
      <c r="B22" s="14"/>
      <c r="C22" s="14"/>
      <c r="D22" s="14"/>
      <c r="F22" s="182" t="s">
        <v>353</v>
      </c>
      <c r="G22" s="183" t="s">
        <v>161</v>
      </c>
    </row>
    <row r="23" spans="1:10" ht="26.25">
      <c r="A23" s="14"/>
      <c r="B23" s="14"/>
      <c r="C23" s="14"/>
      <c r="D23" s="14"/>
      <c r="E23" s="16"/>
      <c r="F23" s="24" t="s">
        <v>354</v>
      </c>
      <c r="G23" s="24" t="s">
        <v>357</v>
      </c>
      <c r="H23" s="216">
        <v>10960</v>
      </c>
      <c r="I23" s="65"/>
    </row>
    <row r="24" spans="1:10" ht="26.25">
      <c r="A24" s="14"/>
      <c r="B24" s="14"/>
      <c r="C24" s="14"/>
      <c r="D24" s="14"/>
      <c r="E24" s="16"/>
      <c r="F24" s="16"/>
      <c r="G24" s="16"/>
      <c r="H24" s="65"/>
      <c r="I24" s="65"/>
    </row>
    <row r="25" spans="1:10" ht="26.25">
      <c r="A25" s="14"/>
      <c r="B25" s="14"/>
      <c r="C25" s="14"/>
      <c r="D25" s="14"/>
      <c r="E25" s="16"/>
      <c r="F25" s="16"/>
      <c r="G25" s="16"/>
      <c r="H25" s="65"/>
      <c r="I25" s="65"/>
    </row>
    <row r="26" spans="1:10" ht="26.25">
      <c r="A26" s="14"/>
      <c r="B26" s="14"/>
      <c r="C26" s="14"/>
      <c r="D26" s="14"/>
      <c r="E26" s="356" t="s">
        <v>308</v>
      </c>
      <c r="F26" s="356"/>
      <c r="G26" s="16"/>
      <c r="H26" s="65"/>
      <c r="I26" s="65"/>
    </row>
    <row r="27" spans="1:10" ht="26.25">
      <c r="A27" s="14"/>
      <c r="B27" s="14"/>
      <c r="C27" s="14"/>
      <c r="D27" s="14"/>
      <c r="E27" s="225"/>
      <c r="F27" s="225"/>
      <c r="G27" s="93"/>
      <c r="H27" s="94"/>
      <c r="I27" s="14"/>
    </row>
    <row r="28" spans="1:10" ht="26.25">
      <c r="A28" s="14"/>
      <c r="B28" s="14"/>
      <c r="C28" s="14"/>
      <c r="D28" s="14"/>
      <c r="E28" s="193" t="s">
        <v>463</v>
      </c>
      <c r="F28" s="193"/>
      <c r="G28" s="19"/>
      <c r="H28" s="14"/>
      <c r="I28" s="14"/>
      <c r="J28" s="14"/>
    </row>
    <row r="29" spans="1:10" ht="26.25">
      <c r="A29" s="14"/>
      <c r="B29" s="14"/>
      <c r="C29" s="14"/>
      <c r="D29" s="14"/>
      <c r="E29" s="129"/>
      <c r="F29" s="129"/>
      <c r="G29" s="19"/>
      <c r="H29" s="14"/>
      <c r="I29" s="14"/>
      <c r="J29" s="14"/>
    </row>
    <row r="30" spans="1:10" ht="26.25">
      <c r="E30" s="14"/>
      <c r="F30" s="14"/>
      <c r="G30" s="19"/>
      <c r="H30" s="14"/>
      <c r="I30" s="14"/>
      <c r="J30" s="14"/>
    </row>
    <row r="31" spans="1:10" ht="26.25">
      <c r="E31" s="23"/>
      <c r="F31" s="23"/>
      <c r="G31" s="19"/>
      <c r="H31" s="14"/>
      <c r="I31" s="256"/>
      <c r="J31" s="14"/>
    </row>
    <row r="32" spans="1:10" ht="26.25">
      <c r="E32" s="129"/>
      <c r="F32" s="129"/>
      <c r="G32" s="19"/>
      <c r="H32" s="14"/>
      <c r="I32" s="14"/>
      <c r="J32" s="14"/>
    </row>
    <row r="33" spans="1:11" ht="26.25">
      <c r="E33" s="129"/>
      <c r="F33" s="129"/>
      <c r="G33" s="19"/>
      <c r="H33" s="14"/>
      <c r="I33" s="14"/>
      <c r="J33" s="14"/>
    </row>
    <row r="34" spans="1:11" ht="26.25">
      <c r="E34" s="129"/>
      <c r="F34" s="129"/>
      <c r="G34" s="19"/>
      <c r="H34" s="14"/>
      <c r="I34" s="14"/>
      <c r="J34" s="14"/>
    </row>
    <row r="35" spans="1:11" ht="48.75">
      <c r="A35" s="2" t="s">
        <v>23</v>
      </c>
      <c r="B35" s="25" t="s">
        <v>101</v>
      </c>
      <c r="C35" s="3"/>
      <c r="D35" s="70"/>
      <c r="E35" s="75"/>
      <c r="F35" s="75"/>
      <c r="G35" s="75"/>
      <c r="H35" s="2"/>
      <c r="I35" s="2"/>
      <c r="J35" s="2"/>
      <c r="K35" s="2"/>
    </row>
    <row r="36" spans="1:11" ht="26.25">
      <c r="A36" s="26"/>
      <c r="B36" s="26" t="s">
        <v>525</v>
      </c>
      <c r="C36" s="26"/>
      <c r="D36" s="68"/>
      <c r="E36" s="36" t="s">
        <v>47</v>
      </c>
      <c r="F36" s="749" t="s">
        <v>94</v>
      </c>
      <c r="G36" s="756"/>
      <c r="H36" s="34" t="s">
        <v>520</v>
      </c>
      <c r="I36" s="34" t="s">
        <v>521</v>
      </c>
      <c r="J36" s="253"/>
      <c r="K36" s="231"/>
    </row>
    <row r="37" spans="1:11" ht="26.25">
      <c r="A37" s="14"/>
      <c r="B37" s="14"/>
      <c r="C37" s="14"/>
      <c r="D37" s="14"/>
      <c r="F37" s="43" t="s">
        <v>120</v>
      </c>
      <c r="G37" s="43" t="s">
        <v>131</v>
      </c>
    </row>
    <row r="38" spans="1:11" ht="26.25">
      <c r="A38" s="14"/>
      <c r="B38" s="14"/>
      <c r="C38" s="14"/>
      <c r="D38" s="14"/>
      <c r="E38" s="16" t="s">
        <v>76</v>
      </c>
      <c r="F38" s="16" t="s">
        <v>215</v>
      </c>
      <c r="G38" s="16" t="s">
        <v>539</v>
      </c>
      <c r="H38" s="216">
        <v>16210</v>
      </c>
      <c r="I38" s="216">
        <v>24760</v>
      </c>
    </row>
    <row r="39" spans="1:11" ht="26.25">
      <c r="A39" s="14"/>
      <c r="B39" s="14"/>
      <c r="C39" s="14"/>
      <c r="D39" s="14"/>
      <c r="E39" s="16" t="s">
        <v>77</v>
      </c>
      <c r="F39" s="87" t="s">
        <v>246</v>
      </c>
      <c r="G39" s="16" t="s">
        <v>540</v>
      </c>
      <c r="H39" s="425"/>
      <c r="I39" s="425"/>
    </row>
    <row r="40" spans="1:11" ht="26.25">
      <c r="A40" s="14"/>
      <c r="B40" s="14"/>
      <c r="C40" s="14"/>
      <c r="D40" s="14"/>
      <c r="E40" s="16"/>
      <c r="F40" s="16"/>
      <c r="G40" s="16"/>
      <c r="H40" s="65"/>
      <c r="I40" s="65"/>
    </row>
    <row r="41" spans="1:11" ht="26.25">
      <c r="A41" s="14"/>
      <c r="B41" s="14"/>
      <c r="C41" s="14"/>
      <c r="D41" s="14"/>
      <c r="E41" s="356"/>
      <c r="F41" s="356"/>
      <c r="G41" s="16"/>
      <c r="H41" s="65"/>
      <c r="I41" s="65"/>
    </row>
    <row r="42" spans="1:11" ht="26.25">
      <c r="D42" s="14"/>
      <c r="E42" s="225"/>
      <c r="F42" s="225"/>
      <c r="G42" s="93"/>
      <c r="H42" s="94"/>
      <c r="I42" s="14"/>
    </row>
    <row r="43" spans="1:11" ht="26.25">
      <c r="D43" s="14"/>
      <c r="E43" s="193"/>
      <c r="F43" s="193"/>
      <c r="G43" s="19"/>
      <c r="H43" s="14"/>
      <c r="I43" s="14"/>
      <c r="J43" s="14"/>
    </row>
    <row r="44" spans="1:11" ht="26.25">
      <c r="D44" s="14"/>
      <c r="E44" s="129"/>
      <c r="F44" s="129"/>
      <c r="G44" s="19"/>
      <c r="H44" s="14"/>
      <c r="I44" s="14"/>
      <c r="J44" s="14"/>
    </row>
    <row r="45" spans="1:11">
      <c r="D45" s="76"/>
      <c r="H45"/>
    </row>
    <row r="46" spans="1:11">
      <c r="D46" s="76"/>
      <c r="H46"/>
    </row>
    <row r="47" spans="1:11">
      <c r="D47" s="76"/>
      <c r="H47"/>
    </row>
    <row r="48" spans="1:11">
      <c r="D48" s="76"/>
      <c r="H48"/>
    </row>
    <row r="49" spans="1:10" ht="39.75" customHeight="1">
      <c r="D49" s="76"/>
      <c r="H49"/>
    </row>
    <row r="50" spans="1:10">
      <c r="D50" s="76"/>
      <c r="H50"/>
    </row>
    <row r="51" spans="1:10">
      <c r="D51" s="76"/>
      <c r="H51"/>
    </row>
    <row r="52" spans="1:10">
      <c r="D52" s="76"/>
      <c r="H52"/>
    </row>
    <row r="53" spans="1:10" ht="48.75">
      <c r="A53" s="2" t="s">
        <v>23</v>
      </c>
      <c r="B53" s="25" t="s">
        <v>516</v>
      </c>
      <c r="C53" s="3"/>
      <c r="D53" s="70"/>
      <c r="E53" s="75"/>
      <c r="F53" s="75"/>
      <c r="G53" s="75"/>
      <c r="H53" s="2"/>
      <c r="I53" s="2"/>
      <c r="J53" s="2"/>
    </row>
    <row r="54" spans="1:10" ht="26.25">
      <c r="A54" s="26"/>
      <c r="B54" s="26" t="s">
        <v>526</v>
      </c>
      <c r="C54" s="26"/>
      <c r="D54" s="68"/>
      <c r="E54" s="36" t="s">
        <v>47</v>
      </c>
      <c r="F54" s="749" t="s">
        <v>94</v>
      </c>
      <c r="G54" s="756"/>
      <c r="H54" s="35"/>
      <c r="I54" s="253"/>
      <c r="J54" s="253"/>
    </row>
    <row r="55" spans="1:10" ht="26.25">
      <c r="A55" s="14"/>
      <c r="B55" s="14"/>
      <c r="C55" s="14"/>
      <c r="D55" s="14"/>
      <c r="F55" s="43" t="s">
        <v>120</v>
      </c>
      <c r="G55" s="43" t="s">
        <v>131</v>
      </c>
    </row>
    <row r="56" spans="1:10" ht="26.25">
      <c r="A56" s="14"/>
      <c r="B56" s="14"/>
      <c r="C56" s="14"/>
      <c r="D56" s="14"/>
      <c r="E56" s="16"/>
      <c r="F56" s="16" t="s">
        <v>527</v>
      </c>
      <c r="G56" s="16" t="s">
        <v>538</v>
      </c>
      <c r="H56" s="216">
        <v>11260</v>
      </c>
      <c r="I56" s="425"/>
    </row>
    <row r="57" spans="1:10" ht="26.25">
      <c r="A57" s="14"/>
      <c r="B57" s="14"/>
      <c r="C57" s="14"/>
      <c r="D57" s="14"/>
      <c r="E57" s="16"/>
      <c r="F57" s="16"/>
      <c r="G57" s="87"/>
      <c r="H57" s="425"/>
      <c r="I57" s="425"/>
    </row>
    <row r="58" spans="1:10" ht="26.25">
      <c r="A58" s="14"/>
      <c r="B58" s="14"/>
      <c r="C58" s="14"/>
      <c r="D58" s="14"/>
      <c r="E58" s="193" t="s">
        <v>22</v>
      </c>
      <c r="F58" s="193"/>
      <c r="G58" s="67"/>
      <c r="H58" s="67"/>
      <c r="I58" s="9"/>
    </row>
    <row r="59" spans="1:10" ht="26.25">
      <c r="A59" s="14"/>
      <c r="B59" s="14"/>
      <c r="C59" s="14"/>
      <c r="D59" s="14"/>
      <c r="E59" s="169"/>
      <c r="F59" s="169"/>
      <c r="G59" s="67"/>
      <c r="H59" s="67"/>
      <c r="I59" s="9"/>
    </row>
    <row r="60" spans="1:10" ht="26.25">
      <c r="D60" s="14"/>
      <c r="E60" s="81" t="s">
        <v>548</v>
      </c>
      <c r="F60" s="81"/>
      <c r="G60" s="160"/>
      <c r="H60" s="160"/>
      <c r="I60" s="259">
        <v>1790</v>
      </c>
    </row>
    <row r="61" spans="1:10" ht="26.25">
      <c r="D61" s="14"/>
      <c r="E61" s="24"/>
      <c r="F61" s="24"/>
      <c r="G61" s="67"/>
      <c r="H61" s="67"/>
      <c r="I61" s="143"/>
      <c r="J61" s="14"/>
    </row>
    <row r="62" spans="1:10" ht="26.25">
      <c r="D62" s="14"/>
      <c r="E62" s="24" t="s">
        <v>549</v>
      </c>
      <c r="F62" s="24"/>
      <c r="G62" s="67"/>
      <c r="H62" s="67"/>
      <c r="I62" s="216"/>
      <c r="J62" s="14"/>
    </row>
    <row r="63" spans="1:10" ht="26.25">
      <c r="D63" s="76"/>
      <c r="E63" s="81" t="s">
        <v>543</v>
      </c>
      <c r="F63" s="552"/>
      <c r="G63" s="552"/>
      <c r="H63" s="166"/>
      <c r="I63" s="259">
        <v>4000</v>
      </c>
    </row>
    <row r="64" spans="1:10">
      <c r="D64" s="76"/>
      <c r="H64"/>
    </row>
    <row r="65" spans="2:8">
      <c r="B65" s="423"/>
      <c r="C65" s="423"/>
      <c r="D65" s="423"/>
      <c r="E65" s="424"/>
      <c r="F65" s="424"/>
      <c r="G65" s="424"/>
      <c r="H65" s="424"/>
    </row>
    <row r="66" spans="2:8">
      <c r="B66" s="423"/>
      <c r="C66" s="423"/>
      <c r="D66" s="423"/>
      <c r="E66" s="424"/>
      <c r="F66" s="424"/>
      <c r="G66" s="424"/>
      <c r="H66" s="424"/>
    </row>
    <row r="67" spans="2:8">
      <c r="B67" s="423"/>
      <c r="C67" s="423"/>
      <c r="D67" s="423"/>
      <c r="E67" s="424"/>
      <c r="F67" s="424"/>
      <c r="G67" s="424"/>
      <c r="H67" s="424"/>
    </row>
  </sheetData>
  <mergeCells count="7">
    <mergeCell ref="F54:G54"/>
    <mergeCell ref="F36:G36"/>
    <mergeCell ref="A1:K1"/>
    <mergeCell ref="I4:J4"/>
    <mergeCell ref="I21:J21"/>
    <mergeCell ref="F4:G4"/>
    <mergeCell ref="F21:G2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Canada  Net Trade Price List - 2021&amp;R&amp;"Calibri (Body),Regular"&amp;16Desks, Cabinets &amp; Screens
</oddHeader>
    <oddFooter>&amp;L&amp;"Calibri (Body),Regular"&amp;16Kerbside delivery (excluding taxes, duty and insurance) is 20% of the total order value. White Glove is an extra 5% of total order value. &amp;R&amp;"Calibri (Body),Regular"&amp;14&amp;P</oddFooter>
  </headerFooter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4"/>
  <dimension ref="A1:K43"/>
  <sheetViews>
    <sheetView showGridLines="0" view="pageLayout" zoomScale="40" zoomScaleNormal="120" zoomScalePageLayoutView="40" workbookViewId="0">
      <selection activeCell="E6" sqref="E6:E7"/>
    </sheetView>
  </sheetViews>
  <sheetFormatPr defaultColWidth="11" defaultRowHeight="15.75"/>
  <cols>
    <col min="1" max="1" width="2.625" customWidth="1"/>
    <col min="2" max="2" width="14" bestFit="1" customWidth="1"/>
    <col min="3" max="3" width="44.5" customWidth="1"/>
    <col min="4" max="4" width="13.5" style="76" customWidth="1"/>
    <col min="5" max="5" width="23.125" style="76" customWidth="1"/>
    <col min="6" max="6" width="29.5" style="76" customWidth="1"/>
    <col min="7" max="7" width="34.125" customWidth="1"/>
  </cols>
  <sheetData>
    <row r="1" spans="1:11" ht="36">
      <c r="A1" s="696" t="s">
        <v>522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 ht="28.5">
      <c r="A2" s="11"/>
      <c r="B2" s="11"/>
      <c r="C2" s="11"/>
      <c r="D2" s="74"/>
      <c r="E2" s="74"/>
      <c r="F2" s="74"/>
    </row>
    <row r="3" spans="1:11" ht="48.75">
      <c r="A3" s="2" t="s">
        <v>23</v>
      </c>
      <c r="B3" s="25" t="s">
        <v>35</v>
      </c>
      <c r="C3" s="3"/>
      <c r="D3" s="70"/>
      <c r="E3" s="75"/>
      <c r="F3" s="75"/>
      <c r="G3" s="2"/>
      <c r="H3" s="2"/>
      <c r="I3" s="2"/>
      <c r="J3" s="2"/>
      <c r="K3" s="2"/>
    </row>
    <row r="4" spans="1:11" ht="26.25">
      <c r="A4" s="26"/>
      <c r="B4" s="26"/>
      <c r="C4" s="26"/>
      <c r="D4" s="36" t="s">
        <v>47</v>
      </c>
      <c r="E4" s="35" t="s">
        <v>94</v>
      </c>
      <c r="F4" s="34" t="s">
        <v>352</v>
      </c>
      <c r="G4" s="231"/>
      <c r="H4" s="231"/>
      <c r="I4" s="231"/>
      <c r="J4" s="231"/>
      <c r="K4" s="231"/>
    </row>
    <row r="5" spans="1:11" ht="26.25">
      <c r="A5" s="14"/>
      <c r="B5" s="14"/>
      <c r="C5" s="14"/>
      <c r="E5" s="43" t="s">
        <v>120</v>
      </c>
    </row>
    <row r="6" spans="1:11" ht="26.25">
      <c r="A6" s="14"/>
      <c r="B6" s="14"/>
      <c r="C6" s="14"/>
      <c r="D6" s="16"/>
      <c r="E6" s="16" t="s">
        <v>252</v>
      </c>
      <c r="F6" s="65">
        <v>3450</v>
      </c>
      <c r="G6" s="65"/>
    </row>
    <row r="7" spans="1:11" ht="26.25">
      <c r="A7" s="14"/>
      <c r="B7" s="14"/>
      <c r="C7" s="14"/>
      <c r="D7" s="225"/>
      <c r="E7" s="87" t="s">
        <v>718</v>
      </c>
      <c r="F7" s="367">
        <v>4300</v>
      </c>
      <c r="G7" s="14"/>
    </row>
    <row r="8" spans="1:11" ht="26.25">
      <c r="A8" s="14"/>
      <c r="B8" s="14"/>
      <c r="C8" s="14"/>
      <c r="D8" s="92"/>
      <c r="E8" s="93"/>
      <c r="F8" s="94"/>
      <c r="G8" s="14"/>
    </row>
    <row r="9" spans="1:11" ht="26.25">
      <c r="A9" s="14"/>
      <c r="B9" s="14"/>
      <c r="C9" s="14"/>
      <c r="D9" s="92"/>
      <c r="E9" s="92"/>
      <c r="F9" s="92"/>
      <c r="G9" s="14"/>
    </row>
    <row r="10" spans="1:11" ht="26.25">
      <c r="D10" s="176" t="s">
        <v>22</v>
      </c>
      <c r="E10" s="19"/>
      <c r="F10" s="14"/>
      <c r="G10" s="14"/>
    </row>
    <row r="11" spans="1:11" ht="26.25">
      <c r="D11" s="129"/>
      <c r="E11" s="19"/>
      <c r="F11" s="14"/>
      <c r="G11" s="14"/>
    </row>
    <row r="12" spans="1:11" ht="26.25">
      <c r="D12" s="79" t="s">
        <v>631</v>
      </c>
      <c r="E12" s="164"/>
      <c r="F12" s="79"/>
      <c r="G12" s="575">
        <v>880</v>
      </c>
    </row>
    <row r="13" spans="1:11" ht="26.25">
      <c r="D13" s="23"/>
      <c r="E13" s="19"/>
      <c r="F13" s="14"/>
      <c r="G13" s="256"/>
    </row>
    <row r="14" spans="1:11" ht="26.25">
      <c r="D14" s="129"/>
      <c r="E14" s="19"/>
      <c r="F14" s="14"/>
      <c r="G14" s="14"/>
    </row>
    <row r="15" spans="1:11" ht="26.25">
      <c r="D15" s="129"/>
      <c r="E15" s="19"/>
      <c r="F15" s="14"/>
      <c r="G15" s="14"/>
    </row>
    <row r="16" spans="1:11" ht="26.25">
      <c r="D16" s="14"/>
      <c r="E16" s="19"/>
      <c r="F16" s="14"/>
      <c r="G16" s="14"/>
    </row>
    <row r="17" spans="1:11" ht="26.25">
      <c r="D17" s="24"/>
      <c r="E17" s="19"/>
      <c r="F17" s="14"/>
      <c r="G17" s="256"/>
    </row>
    <row r="18" spans="1:11" ht="26.25">
      <c r="D18" s="24"/>
      <c r="E18" s="19"/>
      <c r="F18" s="14"/>
      <c r="G18" s="251"/>
    </row>
    <row r="19" spans="1:11" ht="26.25">
      <c r="D19" s="24"/>
      <c r="E19" s="19"/>
      <c r="F19" s="14"/>
      <c r="G19" s="135"/>
    </row>
    <row r="22" spans="1:11" ht="25.35" customHeight="1"/>
    <row r="24" spans="1:11" ht="48.75">
      <c r="A24" s="2" t="s">
        <v>23</v>
      </c>
      <c r="B24" s="25" t="s">
        <v>262</v>
      </c>
      <c r="C24" s="3"/>
      <c r="D24" s="70"/>
      <c r="E24" s="75"/>
      <c r="F24" s="75"/>
      <c r="G24" s="2"/>
      <c r="H24" s="2"/>
      <c r="I24" s="2"/>
      <c r="J24" s="2"/>
      <c r="K24" s="2"/>
    </row>
    <row r="25" spans="1:11" ht="26.25">
      <c r="A25" s="26"/>
      <c r="B25" s="26"/>
      <c r="C25" s="26"/>
      <c r="D25" s="36" t="s">
        <v>47</v>
      </c>
      <c r="E25" s="35" t="s">
        <v>94</v>
      </c>
      <c r="F25" s="242" t="s">
        <v>351</v>
      </c>
      <c r="G25" s="231"/>
      <c r="H25" s="231"/>
      <c r="I25" s="231"/>
      <c r="J25" s="231"/>
      <c r="K25" s="231"/>
    </row>
    <row r="26" spans="1:11" ht="26.25">
      <c r="A26" s="14"/>
      <c r="B26" s="14"/>
      <c r="C26" s="14"/>
      <c r="E26" s="43" t="s">
        <v>120</v>
      </c>
    </row>
    <row r="27" spans="1:11" ht="26.25">
      <c r="A27" s="14"/>
      <c r="B27" s="14"/>
      <c r="C27" s="14"/>
      <c r="D27" s="16"/>
      <c r="E27" s="92" t="s">
        <v>252</v>
      </c>
      <c r="F27" s="65">
        <v>4760</v>
      </c>
      <c r="G27" s="65"/>
    </row>
    <row r="28" spans="1:11" ht="26.25">
      <c r="A28" s="14"/>
      <c r="B28" s="14"/>
      <c r="C28" s="14"/>
      <c r="D28" s="225"/>
      <c r="E28" s="16" t="s">
        <v>253</v>
      </c>
      <c r="F28" s="367">
        <v>5410</v>
      </c>
      <c r="G28" s="14"/>
    </row>
    <row r="29" spans="1:11" ht="26.25">
      <c r="A29" s="14"/>
      <c r="B29" s="14"/>
      <c r="C29" s="14"/>
      <c r="D29" s="92"/>
      <c r="E29" s="93"/>
      <c r="F29" s="94"/>
      <c r="G29" s="14"/>
    </row>
    <row r="30" spans="1:11" ht="26.25">
      <c r="A30" s="14"/>
      <c r="B30" s="14"/>
      <c r="C30" s="14"/>
      <c r="D30" s="92"/>
      <c r="E30" s="92"/>
      <c r="F30" s="92"/>
      <c r="G30" s="14"/>
    </row>
    <row r="31" spans="1:11" ht="26.25">
      <c r="D31" s="176" t="s">
        <v>22</v>
      </c>
      <c r="E31" s="19"/>
      <c r="F31" s="14"/>
      <c r="G31" s="14"/>
    </row>
    <row r="32" spans="1:11" ht="26.25">
      <c r="D32" s="129"/>
      <c r="E32" s="19"/>
      <c r="F32" s="14"/>
      <c r="G32" s="14"/>
    </row>
    <row r="33" spans="4:7" ht="26.25">
      <c r="D33" s="79" t="s">
        <v>631</v>
      </c>
      <c r="E33" s="164"/>
      <c r="F33" s="79"/>
      <c r="G33" s="575">
        <v>880</v>
      </c>
    </row>
    <row r="34" spans="4:7" ht="26.25">
      <c r="D34" s="23"/>
      <c r="E34" s="19"/>
      <c r="F34" s="14"/>
      <c r="G34" s="256"/>
    </row>
    <row r="35" spans="4:7" ht="26.25">
      <c r="D35" s="129"/>
      <c r="E35" s="19"/>
      <c r="F35" s="14"/>
      <c r="G35" s="14"/>
    </row>
    <row r="36" spans="4:7" ht="26.25">
      <c r="D36" s="129"/>
      <c r="E36" s="19"/>
      <c r="F36" s="14"/>
      <c r="G36" s="14"/>
    </row>
    <row r="37" spans="4:7" ht="26.25">
      <c r="D37" s="14"/>
      <c r="E37" s="19"/>
      <c r="F37" s="14"/>
      <c r="G37" s="14"/>
    </row>
    <row r="38" spans="4:7" ht="26.25">
      <c r="D38" s="24"/>
      <c r="E38" s="19"/>
      <c r="F38" s="14"/>
      <c r="G38" s="256"/>
    </row>
    <row r="39" spans="4:7" ht="26.25">
      <c r="D39" s="24"/>
      <c r="E39" s="19"/>
      <c r="F39" s="14"/>
      <c r="G39" s="135"/>
    </row>
    <row r="40" spans="4:7" ht="26.25">
      <c r="D40" s="24"/>
      <c r="E40" s="19"/>
      <c r="F40" s="14"/>
      <c r="G40" s="135"/>
    </row>
    <row r="41" spans="4:7" ht="26.1" customHeight="1"/>
    <row r="43" spans="4:7" ht="25.35" customHeight="1"/>
  </sheetData>
  <mergeCells count="1">
    <mergeCell ref="A1:K1"/>
  </mergeCells>
  <phoneticPr fontId="8" type="noConversion"/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UK Retail Price List 2022&amp;R&amp;"Calibri (Body),Regular"&amp;16Bookshelves
</oddHeader>
    <oddFooter>&amp;L&amp;"Calibri (Body),Regular"&amp;16Prices do not include delivery and installation.&amp;R&amp;"Calibri (Body),Regular"&amp;14&amp;P</oddFooter>
  </headerFooter>
  <drawing r:id="rId2"/>
  <extLst>
    <ext xmlns:mx="http://schemas.microsoft.com/office/mac/excel/2008/main" uri="{64002731-A6B0-56B0-2670-7721B7C09600}">
      <mx:PLV Mode="1" OnePage="0" WScale="38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A5CFE-6FF2-418F-989F-176DF9723903}">
  <sheetPr codeName="Sheet61">
    <tabColor rgb="FF7030A0"/>
  </sheetPr>
  <dimension ref="A1:K43"/>
  <sheetViews>
    <sheetView showGridLines="0" view="pageLayout" zoomScale="40" zoomScaleNormal="120" zoomScalePageLayoutView="40" workbookViewId="0">
      <selection activeCell="E6" sqref="E6:E7"/>
    </sheetView>
  </sheetViews>
  <sheetFormatPr defaultColWidth="11" defaultRowHeight="15.75"/>
  <cols>
    <col min="1" max="1" width="2.625" customWidth="1"/>
    <col min="2" max="2" width="14" bestFit="1" customWidth="1"/>
    <col min="3" max="3" width="44.5" customWidth="1"/>
    <col min="4" max="4" width="13.5" style="76" customWidth="1"/>
    <col min="5" max="5" width="23.125" style="76" customWidth="1"/>
    <col min="6" max="6" width="29.5" style="76" customWidth="1"/>
    <col min="7" max="7" width="34.125" customWidth="1"/>
  </cols>
  <sheetData>
    <row r="1" spans="1:11" ht="36">
      <c r="A1" s="696" t="s">
        <v>522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 ht="28.5">
      <c r="A2" s="11"/>
      <c r="B2" s="11"/>
      <c r="C2" s="11"/>
      <c r="D2" s="74"/>
      <c r="E2" s="74"/>
      <c r="F2" s="74"/>
    </row>
    <row r="3" spans="1:11" ht="48.75">
      <c r="A3" s="2" t="s">
        <v>23</v>
      </c>
      <c r="B3" s="25" t="s">
        <v>35</v>
      </c>
      <c r="C3" s="3"/>
      <c r="D3" s="70"/>
      <c r="E3" s="75"/>
      <c r="F3" s="75"/>
      <c r="G3" s="2"/>
      <c r="H3" s="2"/>
      <c r="I3" s="2"/>
      <c r="J3" s="2"/>
      <c r="K3" s="2"/>
    </row>
    <row r="4" spans="1:11" ht="26.25">
      <c r="A4" s="26"/>
      <c r="B4" s="26"/>
      <c r="C4" s="26"/>
      <c r="D4" s="36" t="s">
        <v>47</v>
      </c>
      <c r="E4" s="35" t="s">
        <v>94</v>
      </c>
      <c r="F4" s="34" t="s">
        <v>352</v>
      </c>
      <c r="G4" s="231"/>
      <c r="H4" s="231"/>
      <c r="I4" s="231"/>
      <c r="J4" s="231"/>
      <c r="K4" s="231"/>
    </row>
    <row r="5" spans="1:11" ht="26.25">
      <c r="A5" s="14"/>
      <c r="B5" s="14"/>
      <c r="C5" s="14"/>
      <c r="E5" s="43" t="s">
        <v>120</v>
      </c>
    </row>
    <row r="6" spans="1:11" ht="26.25">
      <c r="A6" s="14"/>
      <c r="B6" s="14"/>
      <c r="C6" s="14"/>
      <c r="D6" s="16"/>
      <c r="E6" s="16" t="s">
        <v>252</v>
      </c>
      <c r="F6" s="213">
        <f>ROUNDUP((('UK-R-Bookshelves'!F6)/1.59)/10,0)*10</f>
        <v>2170</v>
      </c>
      <c r="G6" s="65"/>
    </row>
    <row r="7" spans="1:11" ht="26.25">
      <c r="A7" s="14"/>
      <c r="B7" s="14"/>
      <c r="C7" s="14"/>
      <c r="D7" s="225"/>
      <c r="E7" s="87" t="s">
        <v>718</v>
      </c>
      <c r="F7" s="213">
        <f>ROUNDUP((('UK-R-Bookshelves'!F7)/1.59)/10,0)*10</f>
        <v>2710</v>
      </c>
      <c r="G7" s="14"/>
    </row>
    <row r="8" spans="1:11" ht="26.25">
      <c r="A8" s="14"/>
      <c r="B8" s="14"/>
      <c r="C8" s="14"/>
      <c r="D8" s="92"/>
      <c r="E8" s="93"/>
      <c r="F8" s="94"/>
      <c r="G8" s="14"/>
    </row>
    <row r="9" spans="1:11" ht="26.25">
      <c r="A9" s="14"/>
      <c r="B9" s="14"/>
      <c r="C9" s="14"/>
      <c r="D9" s="92"/>
      <c r="E9" s="92"/>
      <c r="F9" s="92"/>
      <c r="G9" s="14"/>
    </row>
    <row r="10" spans="1:11" ht="26.25">
      <c r="D10" s="176" t="s">
        <v>22</v>
      </c>
      <c r="E10" s="19"/>
      <c r="F10" s="14"/>
      <c r="G10" s="14"/>
    </row>
    <row r="11" spans="1:11" ht="26.25">
      <c r="D11" s="129"/>
      <c r="E11" s="19"/>
      <c r="F11" s="14"/>
      <c r="G11" s="14"/>
    </row>
    <row r="12" spans="1:11" ht="26.25">
      <c r="D12" s="79" t="s">
        <v>631</v>
      </c>
      <c r="E12" s="164"/>
      <c r="F12" s="79"/>
      <c r="G12" s="575">
        <f>ROUNDUP((('UK-R-Bookshelves'!G12)/1.59)/10,0)*10</f>
        <v>560</v>
      </c>
    </row>
    <row r="13" spans="1:11" ht="26.25">
      <c r="D13" s="23"/>
      <c r="E13" s="19"/>
      <c r="F13" s="14"/>
      <c r="G13" s="256"/>
    </row>
    <row r="14" spans="1:11" ht="26.25">
      <c r="D14" s="129"/>
      <c r="E14" s="19"/>
      <c r="F14" s="14"/>
      <c r="G14" s="14"/>
    </row>
    <row r="15" spans="1:11" ht="26.25">
      <c r="D15" s="129"/>
      <c r="E15" s="19"/>
      <c r="F15" s="14"/>
      <c r="G15" s="14"/>
    </row>
    <row r="16" spans="1:11" ht="26.25">
      <c r="D16" s="14"/>
      <c r="E16" s="19"/>
      <c r="F16" s="14"/>
      <c r="G16" s="14"/>
    </row>
    <row r="17" spans="1:11" ht="26.25">
      <c r="D17" s="24"/>
      <c r="E17" s="19"/>
      <c r="F17" s="14"/>
      <c r="G17" s="256"/>
    </row>
    <row r="18" spans="1:11" ht="26.25">
      <c r="D18" s="24"/>
      <c r="E18" s="19"/>
      <c r="F18" s="14"/>
      <c r="G18" s="251"/>
    </row>
    <row r="19" spans="1:11" ht="26.25">
      <c r="D19" s="24"/>
      <c r="E19" s="19"/>
      <c r="F19" s="14"/>
      <c r="G19" s="135"/>
    </row>
    <row r="22" spans="1:11" ht="25.35" customHeight="1"/>
    <row r="24" spans="1:11" ht="48.75">
      <c r="A24" s="2" t="s">
        <v>23</v>
      </c>
      <c r="B24" s="25" t="s">
        <v>262</v>
      </c>
      <c r="C24" s="3"/>
      <c r="D24" s="70"/>
      <c r="E24" s="75"/>
      <c r="F24" s="75"/>
      <c r="G24" s="2"/>
      <c r="H24" s="2"/>
      <c r="I24" s="2"/>
      <c r="J24" s="2"/>
      <c r="K24" s="2"/>
    </row>
    <row r="25" spans="1:11" ht="26.25">
      <c r="A25" s="26"/>
      <c r="B25" s="26"/>
      <c r="C25" s="26"/>
      <c r="D25" s="36" t="s">
        <v>47</v>
      </c>
      <c r="E25" s="35" t="s">
        <v>94</v>
      </c>
      <c r="F25" s="242" t="s">
        <v>351</v>
      </c>
      <c r="G25" s="231"/>
      <c r="H25" s="231"/>
      <c r="I25" s="231"/>
      <c r="J25" s="231"/>
      <c r="K25" s="231"/>
    </row>
    <row r="26" spans="1:11" ht="26.25">
      <c r="A26" s="14"/>
      <c r="B26" s="14"/>
      <c r="C26" s="14"/>
      <c r="E26" s="43" t="s">
        <v>120</v>
      </c>
    </row>
    <row r="27" spans="1:11" ht="26.25">
      <c r="A27" s="14"/>
      <c r="B27" s="14"/>
      <c r="C27" s="14"/>
      <c r="D27" s="16"/>
      <c r="E27" s="92" t="s">
        <v>252</v>
      </c>
      <c r="F27" s="213">
        <f>ROUNDUP((('UK-R-Bookshelves'!F27)/1.59)/10,0)*10</f>
        <v>3000</v>
      </c>
      <c r="G27" s="65"/>
    </row>
    <row r="28" spans="1:11" ht="26.25">
      <c r="A28" s="14"/>
      <c r="B28" s="14"/>
      <c r="C28" s="14"/>
      <c r="D28" s="225"/>
      <c r="E28" s="16" t="s">
        <v>253</v>
      </c>
      <c r="F28" s="213">
        <f>ROUNDUP((('UK-R-Bookshelves'!F28)/1.59)/10,0)*10</f>
        <v>3410</v>
      </c>
      <c r="G28" s="14"/>
    </row>
    <row r="29" spans="1:11" ht="26.25">
      <c r="A29" s="14"/>
      <c r="B29" s="14"/>
      <c r="C29" s="14"/>
      <c r="D29" s="92"/>
      <c r="E29" s="93"/>
      <c r="F29" s="94"/>
      <c r="G29" s="14"/>
    </row>
    <row r="30" spans="1:11" ht="26.25">
      <c r="A30" s="14"/>
      <c r="B30" s="14"/>
      <c r="C30" s="14"/>
      <c r="D30" s="92"/>
      <c r="E30" s="92"/>
      <c r="F30" s="92"/>
      <c r="G30" s="14"/>
    </row>
    <row r="31" spans="1:11" ht="26.25">
      <c r="D31" s="176" t="s">
        <v>22</v>
      </c>
      <c r="E31" s="19"/>
      <c r="F31" s="14"/>
      <c r="G31" s="14"/>
    </row>
    <row r="32" spans="1:11" ht="26.25">
      <c r="D32" s="129"/>
      <c r="E32" s="19"/>
      <c r="F32" s="14"/>
      <c r="G32" s="14"/>
    </row>
    <row r="33" spans="4:7" ht="26.25">
      <c r="D33" s="79" t="s">
        <v>631</v>
      </c>
      <c r="E33" s="164"/>
      <c r="F33" s="79"/>
      <c r="G33" s="575">
        <f>ROUNDUP((('UK-R-Bookshelves'!G33)/1.59)/10,0)*10</f>
        <v>560</v>
      </c>
    </row>
    <row r="34" spans="4:7" ht="26.25">
      <c r="D34" s="23"/>
      <c r="E34" s="19"/>
      <c r="F34" s="14"/>
      <c r="G34" s="256"/>
    </row>
    <row r="35" spans="4:7" ht="26.25">
      <c r="D35" s="129"/>
      <c r="E35" s="19"/>
      <c r="F35" s="14"/>
      <c r="G35" s="14"/>
    </row>
    <row r="36" spans="4:7" ht="26.25">
      <c r="D36" s="129"/>
      <c r="E36" s="19"/>
      <c r="F36" s="14"/>
      <c r="G36" s="14"/>
    </row>
    <row r="37" spans="4:7" ht="26.25">
      <c r="D37" s="14"/>
      <c r="E37" s="19"/>
      <c r="F37" s="14"/>
      <c r="G37" s="14"/>
    </row>
    <row r="38" spans="4:7" ht="26.25">
      <c r="D38" s="24"/>
      <c r="E38" s="19"/>
      <c r="F38" s="14"/>
      <c r="G38" s="256"/>
    </row>
    <row r="39" spans="4:7" ht="26.25">
      <c r="D39" s="24"/>
      <c r="E39" s="19"/>
      <c r="F39" s="14"/>
      <c r="G39" s="135"/>
    </row>
    <row r="40" spans="4:7" ht="26.25">
      <c r="D40" s="24"/>
      <c r="E40" s="19"/>
      <c r="F40" s="14"/>
      <c r="G40" s="135"/>
    </row>
    <row r="41" spans="4:7" ht="26.1" customHeight="1"/>
    <row r="43" spans="4:7" ht="25.35" customHeight="1"/>
  </sheetData>
  <mergeCells count="1">
    <mergeCell ref="A1:K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UK Trade Price List 2022&amp;R&amp;"Calibri (Body),Regular"&amp;16Bookshelves
</oddHeader>
    <oddFooter>&amp;L&amp;"Calibri (Body),Regular"&amp;16Prices do not include delivery and installation.&amp;R&amp;"Calibri (Body),Regular"&amp;14&amp;P</oddFooter>
  </headerFooter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4A46C-9D38-4BF4-9760-FC0B22CB5E58}">
  <sheetPr codeName="Sheet62">
    <tabColor rgb="FF00B0F0"/>
  </sheetPr>
  <dimension ref="A1:K43"/>
  <sheetViews>
    <sheetView showGridLines="0" view="pageLayout" zoomScale="40" zoomScaleNormal="120" zoomScalePageLayoutView="40" workbookViewId="0">
      <selection activeCell="E6" sqref="E6:E7"/>
    </sheetView>
  </sheetViews>
  <sheetFormatPr defaultColWidth="11" defaultRowHeight="15.75"/>
  <cols>
    <col min="1" max="1" width="2.625" customWidth="1"/>
    <col min="2" max="2" width="14" bestFit="1" customWidth="1"/>
    <col min="3" max="3" width="44.5" customWidth="1"/>
    <col min="4" max="4" width="13.5" style="76" customWidth="1"/>
    <col min="5" max="5" width="23.125" style="76" customWidth="1"/>
    <col min="6" max="6" width="29.5" style="76" customWidth="1"/>
    <col min="7" max="7" width="34.125" customWidth="1"/>
  </cols>
  <sheetData>
    <row r="1" spans="1:11" ht="36">
      <c r="A1" s="696" t="s">
        <v>522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 ht="28.5">
      <c r="A2" s="11"/>
      <c r="B2" s="11"/>
      <c r="C2" s="11"/>
      <c r="D2" s="74"/>
      <c r="E2" s="74"/>
      <c r="F2" s="74"/>
    </row>
    <row r="3" spans="1:11" ht="48.75">
      <c r="A3" s="2" t="s">
        <v>23</v>
      </c>
      <c r="B3" s="25" t="s">
        <v>35</v>
      </c>
      <c r="C3" s="3"/>
      <c r="D3" s="70"/>
      <c r="E3" s="75"/>
      <c r="F3" s="75"/>
      <c r="G3" s="2"/>
      <c r="H3" s="2"/>
      <c r="I3" s="2"/>
      <c r="J3" s="2"/>
      <c r="K3" s="2"/>
    </row>
    <row r="4" spans="1:11" ht="26.25">
      <c r="A4" s="26"/>
      <c r="B4" s="26"/>
      <c r="C4" s="26"/>
      <c r="D4" s="36" t="s">
        <v>47</v>
      </c>
      <c r="E4" s="35" t="s">
        <v>94</v>
      </c>
      <c r="F4" s="34" t="s">
        <v>352</v>
      </c>
      <c r="G4" s="231"/>
      <c r="H4" s="231"/>
      <c r="I4" s="231"/>
      <c r="J4" s="231"/>
      <c r="K4" s="231"/>
    </row>
    <row r="5" spans="1:11" ht="26.25">
      <c r="A5" s="14"/>
      <c r="B5" s="14"/>
      <c r="C5" s="14"/>
      <c r="E5" s="43" t="s">
        <v>120</v>
      </c>
    </row>
    <row r="6" spans="1:11" ht="26.25">
      <c r="A6" s="14"/>
      <c r="B6" s="14"/>
      <c r="C6" s="14"/>
      <c r="D6" s="16"/>
      <c r="E6" s="16" t="s">
        <v>252</v>
      </c>
      <c r="F6" s="221">
        <f>ROUNDUP((('Exchange rate'!Eur_per_GBP*('UK-R-Bookshelves'!F6/(1+'Exchange rate'!UK_vat_rate))*1.25*0.9165)+1)/10,0)*10</f>
        <v>3960</v>
      </c>
      <c r="G6" s="65"/>
    </row>
    <row r="7" spans="1:11" ht="26.25">
      <c r="A7" s="14"/>
      <c r="B7" s="14"/>
      <c r="C7" s="14"/>
      <c r="D7" s="225"/>
      <c r="E7" s="87" t="s">
        <v>718</v>
      </c>
      <c r="F7" s="221">
        <f>ROUNDUP((('Exchange rate'!Eur_per_GBP*('UK-R-Bookshelves'!F7/(1+'Exchange rate'!UK_vat_rate))*1.25*0.9165)+1)/10,0)*10</f>
        <v>4930</v>
      </c>
      <c r="G7" s="14"/>
    </row>
    <row r="8" spans="1:11" ht="26.25">
      <c r="A8" s="14"/>
      <c r="B8" s="14"/>
      <c r="C8" s="14"/>
      <c r="D8" s="92"/>
      <c r="E8" s="93"/>
      <c r="F8" s="94"/>
      <c r="G8" s="14"/>
    </row>
    <row r="9" spans="1:11" ht="26.25">
      <c r="A9" s="14"/>
      <c r="B9" s="14"/>
      <c r="C9" s="14"/>
      <c r="D9" s="92"/>
      <c r="E9" s="92"/>
      <c r="F9" s="92"/>
      <c r="G9" s="14"/>
    </row>
    <row r="10" spans="1:11" ht="26.25">
      <c r="D10" s="176" t="s">
        <v>22</v>
      </c>
      <c r="E10" s="19"/>
      <c r="F10" s="14"/>
      <c r="G10" s="14"/>
    </row>
    <row r="11" spans="1:11" ht="26.25">
      <c r="D11" s="129"/>
      <c r="E11" s="19"/>
      <c r="F11" s="14"/>
      <c r="G11" s="14"/>
    </row>
    <row r="12" spans="1:11" ht="26.25">
      <c r="D12" s="14"/>
      <c r="E12" s="19"/>
      <c r="F12" s="14"/>
      <c r="G12" s="14"/>
    </row>
    <row r="13" spans="1:11" ht="26.25">
      <c r="D13" s="82" t="s">
        <v>631</v>
      </c>
      <c r="E13" s="164"/>
      <c r="F13" s="79"/>
      <c r="G13" s="578">
        <f>ROUNDUP((('Exchange rate'!Eur_per_GBP*('UK-R-Bookshelves'!G12/(1+'Exchange rate'!UK_vat_rate))*1.25*0.9165)+1)/10,0)*10</f>
        <v>1010</v>
      </c>
    </row>
    <row r="14" spans="1:11" ht="26.25">
      <c r="D14" s="129"/>
      <c r="E14" s="19"/>
      <c r="F14" s="14"/>
      <c r="G14" s="14"/>
    </row>
    <row r="15" spans="1:11" ht="26.25">
      <c r="D15" s="129"/>
      <c r="E15" s="19"/>
      <c r="F15" s="14"/>
      <c r="G15" s="14"/>
    </row>
    <row r="16" spans="1:11" ht="26.25">
      <c r="D16" s="14"/>
      <c r="E16" s="19"/>
      <c r="F16" s="14"/>
      <c r="G16" s="14"/>
    </row>
    <row r="17" spans="1:11" ht="26.25">
      <c r="D17" s="24"/>
      <c r="E17" s="19"/>
      <c r="F17" s="14"/>
      <c r="G17" s="256"/>
    </row>
    <row r="18" spans="1:11" ht="26.25">
      <c r="D18" s="24"/>
      <c r="E18" s="19"/>
      <c r="F18" s="14"/>
      <c r="G18" s="251"/>
    </row>
    <row r="19" spans="1:11" ht="26.25">
      <c r="D19" s="24"/>
      <c r="E19" s="19"/>
      <c r="F19" s="14"/>
      <c r="G19" s="135"/>
    </row>
    <row r="22" spans="1:11" ht="25.35" customHeight="1"/>
    <row r="24" spans="1:11" ht="48.75">
      <c r="A24" s="2" t="s">
        <v>23</v>
      </c>
      <c r="B24" s="25" t="s">
        <v>262</v>
      </c>
      <c r="C24" s="3"/>
      <c r="D24" s="70"/>
      <c r="E24" s="75"/>
      <c r="F24" s="75"/>
      <c r="G24" s="2"/>
      <c r="H24" s="2"/>
      <c r="I24" s="2"/>
      <c r="J24" s="2"/>
      <c r="K24" s="2"/>
    </row>
    <row r="25" spans="1:11" ht="26.25">
      <c r="A25" s="26"/>
      <c r="B25" s="26"/>
      <c r="C25" s="26"/>
      <c r="D25" s="36" t="s">
        <v>47</v>
      </c>
      <c r="E25" s="35" t="s">
        <v>94</v>
      </c>
      <c r="F25" s="242" t="s">
        <v>351</v>
      </c>
      <c r="G25" s="231"/>
      <c r="H25" s="231"/>
      <c r="I25" s="231"/>
      <c r="J25" s="231"/>
      <c r="K25" s="231"/>
    </row>
    <row r="26" spans="1:11" ht="26.25">
      <c r="A26" s="14"/>
      <c r="B26" s="14"/>
      <c r="C26" s="14"/>
      <c r="E26" s="43" t="s">
        <v>120</v>
      </c>
    </row>
    <row r="27" spans="1:11" ht="26.25">
      <c r="A27" s="14"/>
      <c r="B27" s="14"/>
      <c r="C27" s="14"/>
      <c r="D27" s="16"/>
      <c r="E27" s="92" t="s">
        <v>252</v>
      </c>
      <c r="F27" s="221">
        <f>ROUNDUP((('Exchange rate'!Eur_per_GBP*('UK-R-Bookshelves'!F27/(1+'Exchange rate'!UK_vat_rate))*1.25*0.9165)+1)/10,0)*10</f>
        <v>5460</v>
      </c>
      <c r="G27" s="65"/>
    </row>
    <row r="28" spans="1:11" ht="26.25">
      <c r="A28" s="14"/>
      <c r="B28" s="14"/>
      <c r="C28" s="14"/>
      <c r="D28" s="225"/>
      <c r="E28" s="16" t="s">
        <v>253</v>
      </c>
      <c r="F28" s="221">
        <f>ROUNDUP((('Exchange rate'!Eur_per_GBP*('UK-R-Bookshelves'!F28/(1+'Exchange rate'!UK_vat_rate))*1.25*0.9165)+1)/10,0)*10</f>
        <v>6200</v>
      </c>
      <c r="G28" s="14"/>
    </row>
    <row r="29" spans="1:11" ht="26.25">
      <c r="A29" s="14"/>
      <c r="B29" s="14"/>
      <c r="C29" s="14"/>
      <c r="D29" s="92"/>
      <c r="E29" s="93"/>
      <c r="F29" s="94"/>
      <c r="G29" s="14"/>
    </row>
    <row r="30" spans="1:11" ht="26.25">
      <c r="A30" s="14"/>
      <c r="B30" s="14"/>
      <c r="C30" s="14"/>
      <c r="D30" s="92"/>
      <c r="E30" s="92"/>
      <c r="F30" s="92"/>
      <c r="G30" s="14"/>
    </row>
    <row r="31" spans="1:11" ht="26.25">
      <c r="D31" s="176" t="s">
        <v>22</v>
      </c>
      <c r="E31" s="19"/>
      <c r="F31" s="14"/>
      <c r="G31" s="14"/>
    </row>
    <row r="32" spans="1:11" ht="26.25">
      <c r="D32" s="129"/>
      <c r="E32" s="19"/>
      <c r="F32" s="14"/>
      <c r="G32" s="14"/>
    </row>
    <row r="33" spans="4:7" ht="26.25">
      <c r="D33" s="79" t="s">
        <v>631</v>
      </c>
      <c r="E33" s="164"/>
      <c r="F33" s="79"/>
      <c r="G33" s="577">
        <f>ROUNDUP((('Exchange rate'!Eur_per_GBP*('UK-R-Bookshelves'!G33/(1+'Exchange rate'!UK_vat_rate))*1.25*0.9165)+1)/10,0)*10</f>
        <v>1010</v>
      </c>
    </row>
    <row r="34" spans="4:7" ht="26.25">
      <c r="D34" s="23"/>
      <c r="E34" s="19"/>
      <c r="F34" s="14"/>
      <c r="G34" s="256"/>
    </row>
    <row r="35" spans="4:7" ht="26.25">
      <c r="D35" s="129"/>
      <c r="E35" s="19"/>
      <c r="F35" s="14"/>
      <c r="G35" s="14"/>
    </row>
    <row r="36" spans="4:7" ht="26.25">
      <c r="D36" s="129"/>
      <c r="E36" s="19"/>
      <c r="F36" s="14"/>
      <c r="G36" s="14"/>
    </row>
    <row r="37" spans="4:7" ht="26.25">
      <c r="D37" s="14"/>
      <c r="E37" s="19"/>
      <c r="F37" s="14"/>
      <c r="G37" s="14"/>
    </row>
    <row r="38" spans="4:7" ht="26.25">
      <c r="D38" s="24"/>
      <c r="E38" s="19"/>
      <c r="F38" s="14"/>
      <c r="G38" s="256"/>
    </row>
    <row r="39" spans="4:7" ht="26.25">
      <c r="D39" s="24"/>
      <c r="E39" s="19"/>
      <c r="F39" s="14"/>
      <c r="G39" s="135"/>
    </row>
    <row r="40" spans="4:7" ht="26.25">
      <c r="D40" s="24"/>
      <c r="E40" s="19"/>
      <c r="F40" s="14"/>
      <c r="G40" s="135"/>
    </row>
    <row r="41" spans="4:7" ht="26.1" customHeight="1"/>
    <row r="43" spans="4:7" ht="25.35" customHeight="1"/>
  </sheetData>
  <mergeCells count="1">
    <mergeCell ref="A1:K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EU Retail Price List 2022&amp;R&amp;"Calibri (Body),Regular"&amp;16Bookshelves
</oddHeader>
    <oddFooter>&amp;R&amp;"Calibri (Body),Regular"&amp;14&amp;P</oddFooter>
  </headerFooter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85637-B474-4F22-9525-0D3389A064A0}">
  <sheetPr codeName="Sheet63">
    <tabColor rgb="FF00B050"/>
  </sheetPr>
  <dimension ref="A1:K43"/>
  <sheetViews>
    <sheetView showGridLines="0" view="pageLayout" topLeftCell="A5" zoomScale="40" zoomScaleNormal="120" zoomScalePageLayoutView="40" workbookViewId="0">
      <selection activeCell="H309" sqref="H309"/>
    </sheetView>
  </sheetViews>
  <sheetFormatPr defaultColWidth="11" defaultRowHeight="15.75"/>
  <cols>
    <col min="1" max="1" width="2.625" customWidth="1"/>
    <col min="2" max="2" width="14" bestFit="1" customWidth="1"/>
    <col min="3" max="3" width="44.5" customWidth="1"/>
    <col min="4" max="4" width="13.5" style="76" customWidth="1"/>
    <col min="5" max="5" width="23.125" style="76" customWidth="1"/>
    <col min="6" max="6" width="29.5" style="76" customWidth="1"/>
    <col min="7" max="7" width="34.125" customWidth="1"/>
  </cols>
  <sheetData>
    <row r="1" spans="1:11" ht="36">
      <c r="A1" s="696" t="s">
        <v>522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 ht="28.5">
      <c r="A2" s="11"/>
      <c r="B2" s="11"/>
      <c r="C2" s="11"/>
      <c r="D2" s="74"/>
      <c r="E2" s="74"/>
      <c r="F2" s="74"/>
    </row>
    <row r="3" spans="1:11" ht="48.75">
      <c r="A3" s="2" t="s">
        <v>23</v>
      </c>
      <c r="B3" s="25" t="s">
        <v>35</v>
      </c>
      <c r="C3" s="3"/>
      <c r="D3" s="70"/>
      <c r="E3" s="75"/>
      <c r="F3" s="75"/>
      <c r="G3" s="2"/>
      <c r="H3" s="2"/>
      <c r="I3" s="2"/>
      <c r="J3" s="2"/>
      <c r="K3" s="2"/>
    </row>
    <row r="4" spans="1:11" ht="26.25">
      <c r="A4" s="26"/>
      <c r="B4" s="26"/>
      <c r="C4" s="26"/>
      <c r="D4" s="36" t="s">
        <v>47</v>
      </c>
      <c r="E4" s="35" t="s">
        <v>94</v>
      </c>
      <c r="F4" s="34" t="s">
        <v>352</v>
      </c>
      <c r="G4" s="231"/>
      <c r="H4" s="231"/>
      <c r="I4" s="231"/>
      <c r="J4" s="231"/>
      <c r="K4" s="231"/>
    </row>
    <row r="5" spans="1:11" ht="26.25">
      <c r="A5" s="14"/>
      <c r="B5" s="14"/>
      <c r="C5" s="14"/>
      <c r="E5" s="43" t="s">
        <v>120</v>
      </c>
    </row>
    <row r="6" spans="1:11" ht="26.25">
      <c r="A6" s="14"/>
      <c r="B6" s="14"/>
      <c r="C6" s="14"/>
      <c r="D6" s="16"/>
      <c r="E6" s="16" t="s">
        <v>252</v>
      </c>
      <c r="F6" s="221">
        <f>ROUNDUP((((('Exchange rate'!Eur_per_GBP*('UK-R-Bookshelves'!F6/(1+'Exchange rate'!UK_vat_rate))*1.25)-('Exchange rate'!Eur_per_GBP*('UK-R-Bookshelves'!F6/(1+'Exchange rate'!UK_vat_rate))*1.25)*0.25)+1)*0.9165)/10,0)*10</f>
        <v>2970</v>
      </c>
      <c r="G6" s="65"/>
    </row>
    <row r="7" spans="1:11" ht="26.25">
      <c r="A7" s="14"/>
      <c r="B7" s="14"/>
      <c r="C7" s="14"/>
      <c r="D7" s="225"/>
      <c r="E7" s="87" t="s">
        <v>718</v>
      </c>
      <c r="F7" s="221">
        <f>ROUNDUP((((('Exchange rate'!Eur_per_GBP*('UK-R-Bookshelves'!F7/(1+'Exchange rate'!UK_vat_rate))*1.25)-('Exchange rate'!Eur_per_GBP*('UK-R-Bookshelves'!F7/(1+'Exchange rate'!UK_vat_rate))*1.25)*0.25)+1)*0.9165)/10,0)*10</f>
        <v>3700</v>
      </c>
      <c r="G7" s="14"/>
    </row>
    <row r="8" spans="1:11" ht="26.25">
      <c r="A8" s="14"/>
      <c r="B8" s="14"/>
      <c r="C8" s="14"/>
      <c r="D8" s="92"/>
      <c r="E8" s="93"/>
      <c r="F8" s="94"/>
      <c r="G8" s="14"/>
    </row>
    <row r="9" spans="1:11" ht="26.25">
      <c r="A9" s="14"/>
      <c r="B9" s="14"/>
      <c r="C9" s="14"/>
      <c r="D9" s="92"/>
      <c r="E9" s="92"/>
      <c r="F9" s="92"/>
      <c r="G9" s="14"/>
    </row>
    <row r="10" spans="1:11" ht="26.25">
      <c r="D10" s="176" t="s">
        <v>22</v>
      </c>
      <c r="E10" s="19"/>
      <c r="F10" s="14"/>
      <c r="G10" s="14"/>
    </row>
    <row r="11" spans="1:11" ht="26.25">
      <c r="D11" s="129"/>
      <c r="E11" s="19"/>
      <c r="F11" s="14"/>
      <c r="G11" s="14"/>
    </row>
    <row r="12" spans="1:11" ht="26.25">
      <c r="D12" s="79" t="s">
        <v>631</v>
      </c>
      <c r="E12" s="164"/>
      <c r="F12" s="79"/>
      <c r="G12" s="576">
        <f>ROUNDUP((((('Exchange rate'!Eur_per_GBP*('UK-R-Bookshelves'!G12/(1+'Exchange rate'!UK_vat_rate))*1.25)-('Exchange rate'!Eur_per_GBP*('UK-R-Bookshelves'!G12/(1+'Exchange rate'!UK_vat_rate))*1.25)*0.25)+1)*0.9165)/10,0)*10</f>
        <v>760</v>
      </c>
    </row>
    <row r="13" spans="1:11" ht="26.25">
      <c r="D13" s="23"/>
      <c r="E13" s="19"/>
      <c r="F13" s="14"/>
      <c r="G13" s="256"/>
    </row>
    <row r="14" spans="1:11" ht="26.25">
      <c r="D14" s="129"/>
      <c r="E14" s="19"/>
      <c r="F14" s="14"/>
      <c r="G14" s="14"/>
    </row>
    <row r="15" spans="1:11" ht="26.25">
      <c r="D15" s="129"/>
      <c r="E15" s="19"/>
      <c r="F15" s="14"/>
      <c r="G15" s="14"/>
    </row>
    <row r="16" spans="1:11" ht="26.25">
      <c r="D16" s="14"/>
      <c r="E16" s="19"/>
      <c r="F16" s="14"/>
      <c r="G16" s="14"/>
    </row>
    <row r="17" spans="1:11" ht="26.25">
      <c r="D17" s="24"/>
      <c r="E17" s="19"/>
      <c r="F17" s="14"/>
      <c r="G17" s="256"/>
    </row>
    <row r="18" spans="1:11" ht="26.25">
      <c r="D18" s="24"/>
      <c r="E18" s="19"/>
      <c r="F18" s="14"/>
      <c r="G18" s="251"/>
    </row>
    <row r="19" spans="1:11" ht="26.25">
      <c r="D19" s="24"/>
      <c r="E19" s="19"/>
      <c r="F19" s="14"/>
      <c r="G19" s="135"/>
    </row>
    <row r="22" spans="1:11" ht="25.35" customHeight="1"/>
    <row r="24" spans="1:11" ht="48.75">
      <c r="A24" s="2" t="s">
        <v>23</v>
      </c>
      <c r="B24" s="25" t="s">
        <v>262</v>
      </c>
      <c r="C24" s="3"/>
      <c r="D24" s="70"/>
      <c r="E24" s="75"/>
      <c r="F24" s="75"/>
      <c r="G24" s="2"/>
      <c r="H24" s="2"/>
      <c r="I24" s="2"/>
      <c r="J24" s="2"/>
      <c r="K24" s="2"/>
    </row>
    <row r="25" spans="1:11" ht="26.25">
      <c r="A25" s="26"/>
      <c r="B25" s="26"/>
      <c r="C25" s="26"/>
      <c r="D25" s="36" t="s">
        <v>47</v>
      </c>
      <c r="E25" s="35" t="s">
        <v>94</v>
      </c>
      <c r="F25" s="242" t="s">
        <v>351</v>
      </c>
      <c r="G25" s="231"/>
      <c r="H25" s="231"/>
      <c r="I25" s="231"/>
      <c r="J25" s="231"/>
      <c r="K25" s="231"/>
    </row>
    <row r="26" spans="1:11" ht="26.25">
      <c r="A26" s="14"/>
      <c r="B26" s="14"/>
      <c r="C26" s="14"/>
      <c r="E26" s="43" t="s">
        <v>120</v>
      </c>
    </row>
    <row r="27" spans="1:11" ht="26.25">
      <c r="A27" s="14"/>
      <c r="B27" s="14"/>
      <c r="C27" s="14"/>
      <c r="D27" s="16"/>
      <c r="E27" s="92" t="s">
        <v>252</v>
      </c>
      <c r="F27" s="221">
        <f>ROUNDUP((((('Exchange rate'!Eur_per_GBP*('UK-R-Bookshelves'!F27/(1+'Exchange rate'!UK_vat_rate))*1.25)-('Exchange rate'!Eur_per_GBP*('UK-R-Bookshelves'!F27/(1+'Exchange rate'!UK_vat_rate))*1.25)*0.25)+1)*0.9165)/10,0)*10</f>
        <v>4100</v>
      </c>
      <c r="G27" s="65"/>
    </row>
    <row r="28" spans="1:11" ht="26.25">
      <c r="A28" s="14"/>
      <c r="B28" s="14"/>
      <c r="C28" s="14"/>
      <c r="D28" s="225"/>
      <c r="E28" s="16" t="s">
        <v>253</v>
      </c>
      <c r="F28" s="221">
        <f>ROUNDUP((((('Exchange rate'!Eur_per_GBP*('UK-R-Bookshelves'!F28/(1+'Exchange rate'!UK_vat_rate))*1.25)-('Exchange rate'!Eur_per_GBP*('UK-R-Bookshelves'!F28/(1+'Exchange rate'!UK_vat_rate))*1.25)*0.25)+1)*0.9165)/10,0)*10</f>
        <v>4650</v>
      </c>
      <c r="G28" s="14"/>
    </row>
    <row r="29" spans="1:11" ht="26.25">
      <c r="A29" s="14"/>
      <c r="B29" s="14"/>
      <c r="C29" s="14"/>
      <c r="D29" s="92"/>
      <c r="E29" s="93"/>
      <c r="F29" s="94"/>
      <c r="G29" s="14"/>
    </row>
    <row r="30" spans="1:11" ht="26.25">
      <c r="A30" s="14"/>
      <c r="B30" s="14"/>
      <c r="C30" s="14"/>
      <c r="D30" s="92"/>
      <c r="E30" s="92"/>
      <c r="F30" s="92"/>
      <c r="G30" s="14"/>
    </row>
    <row r="31" spans="1:11" ht="26.25">
      <c r="D31" s="176" t="s">
        <v>22</v>
      </c>
      <c r="E31" s="19"/>
      <c r="F31" s="14"/>
      <c r="G31" s="14"/>
    </row>
    <row r="32" spans="1:11" ht="26.25">
      <c r="D32" s="129"/>
      <c r="E32" s="19"/>
      <c r="F32" s="14"/>
      <c r="G32" s="14"/>
    </row>
    <row r="33" spans="4:7" ht="26.25">
      <c r="D33" s="79" t="s">
        <v>631</v>
      </c>
      <c r="E33" s="580"/>
      <c r="F33" s="579"/>
      <c r="G33" s="576">
        <f>ROUNDUP((((('Exchange rate'!Eur_per_GBP*('UK-R-Bookshelves'!G33/(1+'Exchange rate'!UK_vat_rate))*1.25)-('Exchange rate'!Eur_per_GBP*('UK-R-Bookshelves'!G33/(1+'Exchange rate'!UK_vat_rate))*1.25)*0.25)+1)*0.9165)/10,0)*10</f>
        <v>760</v>
      </c>
    </row>
    <row r="34" spans="4:7" ht="26.25">
      <c r="D34" s="23"/>
      <c r="E34" s="19"/>
      <c r="F34" s="14"/>
      <c r="G34" s="256"/>
    </row>
    <row r="35" spans="4:7" ht="26.25">
      <c r="D35" s="129"/>
      <c r="E35" s="19"/>
      <c r="F35" s="14"/>
      <c r="G35" s="14"/>
    </row>
    <row r="36" spans="4:7" ht="26.25">
      <c r="D36" s="129"/>
      <c r="E36" s="19"/>
      <c r="F36" s="14"/>
      <c r="G36" s="14"/>
    </row>
    <row r="37" spans="4:7" ht="26.25">
      <c r="D37" s="14"/>
      <c r="E37" s="19"/>
      <c r="F37" s="14"/>
      <c r="G37" s="14"/>
    </row>
    <row r="38" spans="4:7" ht="26.25">
      <c r="D38" s="24"/>
      <c r="E38" s="19"/>
      <c r="F38" s="14"/>
      <c r="G38" s="256"/>
    </row>
    <row r="39" spans="4:7" ht="26.25">
      <c r="D39" s="24"/>
      <c r="E39" s="19"/>
      <c r="F39" s="14"/>
      <c r="G39" s="135"/>
    </row>
    <row r="40" spans="4:7" ht="26.25">
      <c r="D40" s="24"/>
      <c r="E40" s="19"/>
      <c r="F40" s="14"/>
      <c r="G40" s="135"/>
    </row>
    <row r="41" spans="4:7" ht="26.1" customHeight="1"/>
    <row r="43" spans="4:7" ht="25.35" customHeight="1"/>
  </sheetData>
  <mergeCells count="1">
    <mergeCell ref="A1:K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EU Trade Price List 2022&amp;R&amp;"Calibri (Body),Regular"&amp;16Bookshelves
</oddHeader>
    <oddFooter>&amp;R&amp;"Calibri (Body),Regular"&amp;14&amp;P</oddFooter>
  </headerFooter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09AD1-1983-466C-B0CB-A73ED7686273}">
  <sheetPr codeName="Sheet64">
    <tabColor rgb="FFFFC000"/>
  </sheetPr>
  <dimension ref="A1:K43"/>
  <sheetViews>
    <sheetView showGridLines="0" view="pageLayout" zoomScale="40" zoomScaleNormal="120" zoomScalePageLayoutView="40" workbookViewId="0">
      <selection activeCell="D5" sqref="D5:E8"/>
    </sheetView>
  </sheetViews>
  <sheetFormatPr defaultColWidth="11" defaultRowHeight="15.75"/>
  <cols>
    <col min="1" max="1" width="2.625" customWidth="1"/>
    <col min="2" max="2" width="14" bestFit="1" customWidth="1"/>
    <col min="3" max="3" width="44.5" customWidth="1"/>
    <col min="4" max="4" width="13.5" style="76" customWidth="1"/>
    <col min="5" max="5" width="28.125" style="76" bestFit="1" customWidth="1"/>
    <col min="6" max="6" width="29.5" style="76" customWidth="1"/>
    <col min="7" max="7" width="34.125" customWidth="1"/>
  </cols>
  <sheetData>
    <row r="1" spans="1:11" ht="36">
      <c r="A1" s="696" t="s">
        <v>522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 ht="28.5">
      <c r="A2" s="11"/>
      <c r="B2" s="11"/>
      <c r="C2" s="11"/>
      <c r="D2" s="74"/>
      <c r="E2" s="74"/>
      <c r="F2" s="74"/>
    </row>
    <row r="3" spans="1:11" ht="48.75">
      <c r="A3" s="2" t="s">
        <v>23</v>
      </c>
      <c r="B3" s="25" t="s">
        <v>35</v>
      </c>
      <c r="C3" s="3"/>
      <c r="D3" s="70"/>
      <c r="E3" s="75"/>
      <c r="F3" s="75"/>
      <c r="G3" s="2"/>
      <c r="H3" s="2"/>
      <c r="I3" s="2"/>
      <c r="J3" s="2"/>
      <c r="K3" s="2"/>
    </row>
    <row r="4" spans="1:11" ht="26.25">
      <c r="A4" s="26"/>
      <c r="B4" s="26"/>
      <c r="C4" s="26"/>
      <c r="D4" s="36"/>
      <c r="E4" s="35" t="s">
        <v>94</v>
      </c>
      <c r="F4" s="34" t="s">
        <v>352</v>
      </c>
      <c r="G4" s="231"/>
      <c r="H4" s="231"/>
      <c r="I4" s="231"/>
      <c r="J4" s="231"/>
      <c r="K4" s="231"/>
    </row>
    <row r="5" spans="1:11" ht="26.25">
      <c r="A5" s="14"/>
      <c r="B5" s="14"/>
      <c r="C5" s="14"/>
      <c r="D5" s="217" t="s">
        <v>131</v>
      </c>
      <c r="E5" s="16" t="s">
        <v>255</v>
      </c>
    </row>
    <row r="6" spans="1:11" ht="26.25">
      <c r="A6" s="14"/>
      <c r="B6" s="14"/>
      <c r="C6" s="14"/>
      <c r="D6" s="217" t="s">
        <v>120</v>
      </c>
      <c r="E6" s="16" t="s">
        <v>252</v>
      </c>
      <c r="F6" s="415">
        <f>ROUNDUP(((USD_per_GBP*('UK-R-Bookshelves'!F6/(1+'Exchange rate'!UK_vat_rate)))+1)/10,0)*10</f>
        <v>4030</v>
      </c>
      <c r="G6" s="65"/>
    </row>
    <row r="7" spans="1:11" ht="26.25">
      <c r="A7" s="14"/>
      <c r="B7" s="14"/>
      <c r="C7" s="14"/>
      <c r="D7" s="217" t="s">
        <v>131</v>
      </c>
      <c r="E7" s="16" t="s">
        <v>256</v>
      </c>
      <c r="F7" s="757">
        <f>ROUNDUP(((USD_per_GBP*('UK-R-Bookshelves'!F7/(1+'Exchange rate'!UK_vat_rate)))+1)/10,0)*10</f>
        <v>5020</v>
      </c>
      <c r="G7" s="14"/>
    </row>
    <row r="8" spans="1:11" ht="26.25">
      <c r="A8" s="14"/>
      <c r="B8" s="14"/>
      <c r="C8" s="14"/>
      <c r="D8" s="217" t="s">
        <v>120</v>
      </c>
      <c r="E8" s="16" t="s">
        <v>253</v>
      </c>
      <c r="F8" s="760"/>
      <c r="G8" s="14"/>
    </row>
    <row r="9" spans="1:11" ht="26.25">
      <c r="A9" s="14"/>
      <c r="B9" s="14"/>
      <c r="C9" s="14"/>
      <c r="D9" s="92"/>
      <c r="E9" s="92"/>
      <c r="F9" s="92"/>
      <c r="G9" s="14"/>
    </row>
    <row r="10" spans="1:11" ht="26.25">
      <c r="D10" s="176" t="s">
        <v>22</v>
      </c>
      <c r="E10" s="19"/>
      <c r="F10" s="14"/>
      <c r="G10" s="14"/>
    </row>
    <row r="11" spans="1:11" ht="26.25">
      <c r="D11" s="129"/>
      <c r="E11" s="19"/>
      <c r="F11" s="14"/>
      <c r="G11" s="14"/>
    </row>
    <row r="12" spans="1:11" ht="26.25">
      <c r="D12" s="79" t="s">
        <v>631</v>
      </c>
      <c r="E12" s="164"/>
      <c r="F12" s="79"/>
      <c r="G12" s="581">
        <f>ROUNDUP(((USD_per_GBP*('UK-R-Bookshelves'!G12/(1+'Exchange rate'!UK_vat_rate)))+1)/10,0)*10</f>
        <v>1030</v>
      </c>
    </row>
    <row r="13" spans="1:11" ht="26.25">
      <c r="D13" s="23"/>
      <c r="E13" s="19"/>
      <c r="F13" s="14"/>
      <c r="G13" s="256"/>
    </row>
    <row r="14" spans="1:11" ht="26.25">
      <c r="D14" s="129"/>
      <c r="E14" s="19"/>
      <c r="F14" s="14"/>
      <c r="G14" s="14"/>
    </row>
    <row r="15" spans="1:11" ht="26.25">
      <c r="D15" s="129"/>
      <c r="E15" s="19"/>
      <c r="F15" s="14"/>
      <c r="G15" s="14"/>
    </row>
    <row r="16" spans="1:11" ht="26.25">
      <c r="D16" s="14"/>
      <c r="E16" s="19"/>
      <c r="F16" s="14"/>
      <c r="G16" s="14"/>
    </row>
    <row r="17" spans="1:11" ht="26.25">
      <c r="D17" s="24"/>
      <c r="E17" s="19"/>
      <c r="F17" s="14"/>
      <c r="G17" s="256"/>
    </row>
    <row r="18" spans="1:11" ht="26.25">
      <c r="D18" s="24"/>
      <c r="E18" s="19"/>
      <c r="F18" s="14"/>
      <c r="G18" s="251"/>
    </row>
    <row r="19" spans="1:11" ht="26.25">
      <c r="D19" s="24"/>
      <c r="E19" s="19"/>
      <c r="F19" s="14"/>
      <c r="G19" s="135"/>
    </row>
    <row r="22" spans="1:11" ht="25.35" customHeight="1"/>
    <row r="24" spans="1:11" ht="48.75">
      <c r="A24" s="2" t="s">
        <v>23</v>
      </c>
      <c r="B24" s="25" t="s">
        <v>262</v>
      </c>
      <c r="C24" s="3"/>
      <c r="D24" s="70"/>
      <c r="E24" s="75"/>
      <c r="F24" s="75"/>
      <c r="G24" s="2"/>
      <c r="H24" s="2"/>
      <c r="I24" s="2"/>
      <c r="J24" s="2"/>
      <c r="K24" s="2"/>
    </row>
    <row r="25" spans="1:11" ht="26.25">
      <c r="A25" s="26"/>
      <c r="B25" s="26"/>
      <c r="C25" s="26"/>
      <c r="D25" s="36"/>
      <c r="E25" s="35" t="s">
        <v>94</v>
      </c>
      <c r="F25" s="242" t="s">
        <v>351</v>
      </c>
      <c r="G25" s="231"/>
      <c r="H25" s="231"/>
      <c r="I25" s="231"/>
      <c r="J25" s="231"/>
      <c r="K25" s="231"/>
    </row>
    <row r="26" spans="1:11" ht="26.25">
      <c r="A26" s="14"/>
      <c r="B26" s="14"/>
      <c r="C26" s="14"/>
      <c r="D26" s="217" t="s">
        <v>131</v>
      </c>
      <c r="E26" s="16" t="s">
        <v>255</v>
      </c>
      <c r="F26" s="759">
        <f>ROUNDUP(((USD_per_GBP*('UK-R-Bookshelves'!F27/(1+'Exchange rate'!UK_vat_rate)))+1)/10,0)*10</f>
        <v>5560</v>
      </c>
    </row>
    <row r="27" spans="1:11" ht="26.25">
      <c r="A27" s="14"/>
      <c r="B27" s="14"/>
      <c r="C27" s="14"/>
      <c r="D27" s="217" t="s">
        <v>120</v>
      </c>
      <c r="E27" s="16" t="s">
        <v>252</v>
      </c>
      <c r="F27" s="759"/>
      <c r="G27" s="65"/>
    </row>
    <row r="28" spans="1:11" ht="26.25">
      <c r="A28" s="14"/>
      <c r="B28" s="14"/>
      <c r="C28" s="14"/>
      <c r="D28" s="217" t="s">
        <v>131</v>
      </c>
      <c r="E28" s="16" t="s">
        <v>256</v>
      </c>
      <c r="F28" s="757">
        <f>ROUNDUP(((USD_per_GBP*('UK-R-Bookshelves'!F28/(1+'Exchange rate'!UK_vat_rate)))+1)/10,0)*10</f>
        <v>6320</v>
      </c>
      <c r="G28" s="14"/>
    </row>
    <row r="29" spans="1:11" ht="26.25">
      <c r="A29" s="14"/>
      <c r="B29" s="14"/>
      <c r="C29" s="14"/>
      <c r="D29" s="217" t="s">
        <v>120</v>
      </c>
      <c r="E29" s="16" t="s">
        <v>253</v>
      </c>
      <c r="F29" s="758"/>
      <c r="G29" s="14"/>
    </row>
    <row r="30" spans="1:11" ht="26.25">
      <c r="A30" s="14"/>
      <c r="B30" s="14"/>
      <c r="C30" s="14"/>
      <c r="D30" s="92"/>
      <c r="E30" s="92"/>
      <c r="F30" s="92"/>
      <c r="G30" s="14"/>
    </row>
    <row r="31" spans="1:11" ht="26.25">
      <c r="D31" s="176" t="s">
        <v>22</v>
      </c>
      <c r="E31" s="19"/>
      <c r="F31" s="14"/>
      <c r="G31" s="14"/>
    </row>
    <row r="32" spans="1:11" ht="26.25">
      <c r="D32" s="129"/>
      <c r="E32" s="19"/>
      <c r="F32" s="14"/>
      <c r="G32" s="14"/>
    </row>
    <row r="33" spans="4:7" ht="26.25">
      <c r="D33" s="79" t="s">
        <v>631</v>
      </c>
      <c r="E33" s="164"/>
      <c r="F33" s="79"/>
      <c r="G33" s="582">
        <f>ROUNDUP(((USD_per_GBP*('UK-R-Bookshelves'!G33/(1+'Exchange rate'!UK_vat_rate)))+1)/10,0)*10</f>
        <v>1030</v>
      </c>
    </row>
    <row r="34" spans="4:7" ht="26.25">
      <c r="D34" s="23"/>
      <c r="E34" s="19"/>
      <c r="F34" s="14"/>
      <c r="G34" s="256"/>
    </row>
    <row r="35" spans="4:7" ht="26.25">
      <c r="D35" s="129"/>
      <c r="E35" s="19"/>
      <c r="F35" s="14"/>
      <c r="G35" s="14"/>
    </row>
    <row r="36" spans="4:7" ht="26.25">
      <c r="D36" s="129"/>
      <c r="E36" s="19"/>
      <c r="F36" s="14"/>
      <c r="G36" s="14"/>
    </row>
    <row r="37" spans="4:7" ht="26.25">
      <c r="D37" s="14"/>
      <c r="E37" s="19"/>
      <c r="F37" s="14"/>
      <c r="G37" s="14"/>
    </row>
    <row r="38" spans="4:7" ht="26.25">
      <c r="D38" s="24"/>
      <c r="E38" s="19"/>
      <c r="F38" s="14"/>
      <c r="G38" s="256"/>
    </row>
    <row r="39" spans="4:7" ht="26.25">
      <c r="D39" s="24"/>
      <c r="E39" s="19"/>
      <c r="F39" s="14"/>
      <c r="G39" s="135"/>
    </row>
    <row r="40" spans="4:7" ht="26.25">
      <c r="D40" s="24"/>
      <c r="E40" s="19"/>
      <c r="F40" s="14"/>
      <c r="G40" s="135"/>
    </row>
    <row r="41" spans="4:7" ht="26.1" customHeight="1"/>
    <row r="43" spans="4:7" ht="25.35" customHeight="1"/>
  </sheetData>
  <mergeCells count="4">
    <mergeCell ref="A1:K1"/>
    <mergeCell ref="F28:F29"/>
    <mergeCell ref="F26:F27"/>
    <mergeCell ref="F7:F8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US Net Trade Price List 2022&amp;R&amp;"Calibri (Body),Regular"&amp;16Bookshelves
</oddHeader>
    <oddFooter>&amp;L&amp;"Calibri (Body),Regular"&amp;16Delivery (inc duties &amp; tax) to a US warehouse or kerbside is 18% of the total order value. White Glove is an extra 5% of total order value.&amp;R&amp;"Calibri (Body),Regular"&amp;14&amp;P</oddFooter>
  </headerFooter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5D03C-253D-4085-AAE6-3FA25173A489}">
  <sheetPr codeName="Sheet65">
    <tabColor theme="0" tint="-0.499984740745262"/>
  </sheetPr>
  <dimension ref="A1:K43"/>
  <sheetViews>
    <sheetView showGridLines="0" view="pageLayout" zoomScale="40" zoomScaleNormal="120" zoomScalePageLayoutView="40" workbookViewId="0">
      <selection activeCell="D26" sqref="D26:E29"/>
    </sheetView>
  </sheetViews>
  <sheetFormatPr defaultColWidth="11" defaultRowHeight="15.75"/>
  <cols>
    <col min="1" max="1" width="2.625" customWidth="1"/>
    <col min="2" max="2" width="14" bestFit="1" customWidth="1"/>
    <col min="3" max="3" width="44.5" customWidth="1"/>
    <col min="4" max="4" width="13.5" style="76" customWidth="1"/>
    <col min="5" max="5" width="28.125" style="76" bestFit="1" customWidth="1"/>
    <col min="6" max="6" width="29.5" style="76" customWidth="1"/>
    <col min="7" max="7" width="34.125" customWidth="1"/>
  </cols>
  <sheetData>
    <row r="1" spans="1:11" ht="36">
      <c r="A1" s="696" t="s">
        <v>522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 ht="28.5">
      <c r="A2" s="11"/>
      <c r="B2" s="11"/>
      <c r="C2" s="11"/>
      <c r="D2" s="74"/>
      <c r="E2" s="74"/>
      <c r="F2" s="74"/>
    </row>
    <row r="3" spans="1:11" ht="48.75">
      <c r="A3" s="2" t="s">
        <v>23</v>
      </c>
      <c r="B3" s="25" t="s">
        <v>35</v>
      </c>
      <c r="C3" s="3"/>
      <c r="D3" s="70"/>
      <c r="E3" s="75"/>
      <c r="F3" s="75"/>
      <c r="G3" s="2"/>
      <c r="H3" s="2"/>
      <c r="I3" s="2"/>
      <c r="J3" s="2"/>
      <c r="K3" s="2"/>
    </row>
    <row r="4" spans="1:11" ht="26.25">
      <c r="A4" s="26"/>
      <c r="B4" s="26"/>
      <c r="C4" s="26"/>
      <c r="D4" s="36"/>
      <c r="E4" s="35" t="s">
        <v>94</v>
      </c>
      <c r="F4" s="34" t="s">
        <v>352</v>
      </c>
      <c r="G4" s="231"/>
      <c r="H4" s="231"/>
      <c r="I4" s="231"/>
      <c r="J4" s="231"/>
      <c r="K4" s="231"/>
    </row>
    <row r="5" spans="1:11" ht="26.25">
      <c r="A5" s="14"/>
      <c r="B5" s="14"/>
      <c r="C5" s="14"/>
      <c r="D5" s="217" t="s">
        <v>131</v>
      </c>
      <c r="E5" s="16" t="s">
        <v>255</v>
      </c>
    </row>
    <row r="6" spans="1:11" ht="26.25">
      <c r="A6" s="14"/>
      <c r="B6" s="14"/>
      <c r="C6" s="14"/>
      <c r="D6" s="217" t="s">
        <v>120</v>
      </c>
      <c r="E6" s="16" t="s">
        <v>252</v>
      </c>
      <c r="F6" s="415">
        <f>ROUNDUP((('UK-R-Bookshelves'!F6)*USD_per_GBP)*(1-UK_VAT),-1)</f>
        <v>3870</v>
      </c>
      <c r="G6" s="65"/>
    </row>
    <row r="7" spans="1:11" ht="26.25">
      <c r="A7" s="14"/>
      <c r="B7" s="14"/>
      <c r="C7" s="14"/>
      <c r="D7" s="217" t="s">
        <v>131</v>
      </c>
      <c r="E7" s="16" t="s">
        <v>256</v>
      </c>
      <c r="F7" s="757">
        <f>ROUNDUP((('UK-R-Bookshelves'!F7)*USD_per_GBP)*(1-UK_VAT),-1)</f>
        <v>4820</v>
      </c>
      <c r="G7" s="14"/>
    </row>
    <row r="8" spans="1:11" ht="26.25">
      <c r="A8" s="14"/>
      <c r="B8" s="14"/>
      <c r="C8" s="14"/>
      <c r="D8" s="217" t="s">
        <v>120</v>
      </c>
      <c r="E8" s="16" t="s">
        <v>253</v>
      </c>
      <c r="F8" s="760"/>
      <c r="G8" s="14"/>
    </row>
    <row r="9" spans="1:11" ht="26.25">
      <c r="A9" s="14"/>
      <c r="B9" s="14"/>
      <c r="C9" s="14"/>
      <c r="D9" s="92"/>
      <c r="E9" s="92"/>
      <c r="F9" s="92"/>
      <c r="G9" s="14"/>
    </row>
    <row r="10" spans="1:11" ht="26.25">
      <c r="D10" s="193" t="s">
        <v>22</v>
      </c>
      <c r="E10" s="19"/>
      <c r="F10" s="14"/>
      <c r="G10" s="14"/>
    </row>
    <row r="11" spans="1:11" ht="26.25">
      <c r="D11" s="129"/>
      <c r="E11" s="19"/>
      <c r="F11" s="14"/>
      <c r="G11" s="14"/>
    </row>
    <row r="12" spans="1:11" ht="26.25">
      <c r="D12" s="79" t="s">
        <v>631</v>
      </c>
      <c r="E12" s="164"/>
      <c r="F12" s="79"/>
      <c r="G12" s="583">
        <f>ROUNDUP((('UK-R-Bookshelves'!G12)*USD_per_GBP)*(1-UK_VAT),-1)</f>
        <v>990</v>
      </c>
    </row>
    <row r="13" spans="1:11" ht="26.25">
      <c r="D13" s="23"/>
      <c r="E13" s="19"/>
      <c r="F13" s="14"/>
      <c r="G13" s="256"/>
    </row>
    <row r="14" spans="1:11" ht="26.25">
      <c r="D14" s="129"/>
      <c r="E14" s="19"/>
      <c r="F14" s="14"/>
      <c r="G14" s="14"/>
    </row>
    <row r="15" spans="1:11" ht="26.25">
      <c r="D15" s="129"/>
      <c r="E15" s="19"/>
      <c r="F15" s="14"/>
      <c r="G15" s="14"/>
    </row>
    <row r="16" spans="1:11" ht="26.25">
      <c r="D16" s="14"/>
      <c r="E16" s="19"/>
      <c r="F16" s="14"/>
      <c r="G16" s="14"/>
    </row>
    <row r="17" spans="1:11" ht="26.25">
      <c r="D17" s="24"/>
      <c r="E17" s="19"/>
      <c r="F17" s="14"/>
      <c r="G17" s="256"/>
    </row>
    <row r="18" spans="1:11" ht="26.25">
      <c r="D18" s="24"/>
      <c r="E18" s="19"/>
      <c r="F18" s="14"/>
      <c r="G18" s="251"/>
    </row>
    <row r="19" spans="1:11" ht="26.25">
      <c r="D19" s="24"/>
      <c r="E19" s="19"/>
      <c r="F19" s="14"/>
      <c r="G19" s="135"/>
    </row>
    <row r="22" spans="1:11" ht="25.35" customHeight="1"/>
    <row r="24" spans="1:11" ht="48.75">
      <c r="A24" s="2" t="s">
        <v>23</v>
      </c>
      <c r="B24" s="25" t="s">
        <v>262</v>
      </c>
      <c r="C24" s="3"/>
      <c r="D24" s="70"/>
      <c r="E24" s="75"/>
      <c r="F24" s="75"/>
      <c r="G24" s="2"/>
      <c r="H24" s="2"/>
      <c r="I24" s="2"/>
      <c r="J24" s="2"/>
      <c r="K24" s="2"/>
    </row>
    <row r="25" spans="1:11" ht="26.25">
      <c r="A25" s="26"/>
      <c r="B25" s="26"/>
      <c r="C25" s="26"/>
      <c r="D25" s="36"/>
      <c r="E25" s="35" t="s">
        <v>94</v>
      </c>
      <c r="F25" s="242" t="s">
        <v>351</v>
      </c>
      <c r="G25" s="231"/>
      <c r="H25" s="231"/>
      <c r="I25" s="231"/>
      <c r="J25" s="231"/>
      <c r="K25" s="231"/>
    </row>
    <row r="26" spans="1:11" ht="26.25">
      <c r="A26" s="14"/>
      <c r="B26" s="14"/>
      <c r="C26" s="14"/>
      <c r="D26" s="217" t="s">
        <v>131</v>
      </c>
      <c r="E26" s="16" t="s">
        <v>255</v>
      </c>
    </row>
    <row r="27" spans="1:11" ht="26.25">
      <c r="A27" s="14"/>
      <c r="B27" s="14"/>
      <c r="C27" s="14"/>
      <c r="D27" s="217" t="s">
        <v>120</v>
      </c>
      <c r="E27" s="16" t="s">
        <v>252</v>
      </c>
      <c r="F27" s="415">
        <f>ROUNDUP((('UK-R-Bookshelves'!F27)*USD_per_GBP)*(1-UK_VAT),-1)</f>
        <v>5340</v>
      </c>
      <c r="G27" s="65"/>
    </row>
    <row r="28" spans="1:11" ht="26.25">
      <c r="A28" s="14"/>
      <c r="B28" s="14"/>
      <c r="C28" s="14"/>
      <c r="D28" s="217" t="s">
        <v>131</v>
      </c>
      <c r="E28" s="16" t="s">
        <v>256</v>
      </c>
      <c r="F28" s="757">
        <f>ROUNDUP((('UK-R-Bookshelves'!F28)*USD_per_GBP)*(1-UK_VAT),-1)</f>
        <v>6060</v>
      </c>
      <c r="G28" s="14"/>
    </row>
    <row r="29" spans="1:11" ht="26.25">
      <c r="A29" s="14"/>
      <c r="B29" s="14"/>
      <c r="C29" s="14"/>
      <c r="D29" s="217" t="s">
        <v>120</v>
      </c>
      <c r="E29" s="16" t="s">
        <v>253</v>
      </c>
      <c r="F29" s="760"/>
      <c r="G29" s="14"/>
    </row>
    <row r="30" spans="1:11" ht="26.25">
      <c r="A30" s="14"/>
      <c r="B30" s="14"/>
      <c r="C30" s="14"/>
      <c r="D30" s="92"/>
      <c r="E30" s="92"/>
      <c r="F30" s="92"/>
      <c r="G30" s="14"/>
    </row>
    <row r="31" spans="1:11" ht="26.25">
      <c r="D31" s="193" t="s">
        <v>22</v>
      </c>
      <c r="E31" s="19"/>
      <c r="F31" s="14"/>
      <c r="G31" s="584"/>
    </row>
    <row r="32" spans="1:11" ht="26.25">
      <c r="D32" s="129"/>
      <c r="E32" s="19"/>
      <c r="F32" s="14"/>
      <c r="G32" s="14"/>
    </row>
    <row r="33" spans="4:7" ht="26.25">
      <c r="D33" s="14" t="s">
        <v>631</v>
      </c>
      <c r="E33" s="19"/>
      <c r="F33" s="14"/>
      <c r="G33" s="585">
        <f>ROUNDUP((('UK-R-Bookshelves'!G33)*USD_per_GBP)*(1-UK_VAT),-1)</f>
        <v>990</v>
      </c>
    </row>
    <row r="34" spans="4:7" ht="26.25">
      <c r="D34" s="23"/>
      <c r="E34" s="19"/>
      <c r="F34" s="14"/>
      <c r="G34" s="256"/>
    </row>
    <row r="35" spans="4:7" ht="26.25">
      <c r="D35" s="129"/>
      <c r="E35" s="19"/>
      <c r="F35" s="14"/>
      <c r="G35" s="14"/>
    </row>
    <row r="36" spans="4:7" ht="26.25">
      <c r="D36" s="129"/>
      <c r="E36" s="19"/>
      <c r="F36" s="14"/>
      <c r="G36" s="14"/>
    </row>
    <row r="37" spans="4:7" ht="26.25">
      <c r="D37" s="14"/>
      <c r="E37" s="19"/>
      <c r="F37" s="14"/>
      <c r="G37" s="14"/>
    </row>
    <row r="38" spans="4:7" ht="26.25">
      <c r="D38" s="24"/>
      <c r="E38" s="19"/>
      <c r="F38" s="14"/>
      <c r="G38" s="256"/>
    </row>
    <row r="39" spans="4:7" ht="26.25">
      <c r="D39" s="24"/>
      <c r="E39" s="19"/>
      <c r="F39" s="14"/>
      <c r="G39" s="135"/>
    </row>
    <row r="40" spans="4:7" ht="26.25">
      <c r="D40" s="24"/>
      <c r="E40" s="19"/>
      <c r="F40" s="14"/>
      <c r="G40" s="135"/>
    </row>
    <row r="41" spans="4:7" ht="26.1" customHeight="1"/>
    <row r="43" spans="4:7" ht="25.35" customHeight="1"/>
  </sheetData>
  <mergeCells count="3">
    <mergeCell ref="A1:K1"/>
    <mergeCell ref="F7:F8"/>
    <mergeCell ref="F28:F29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UAE Retail Price List - 2022
&amp;R&amp;"Calibri (Body),Regular"&amp;16Bookshelves
</oddHeader>
    <oddFooter>&amp;L&amp;"Calibri (Body),Regular"&amp;16Prices do not include delivery, installation and local taxes. &amp;R&amp;"Calibri (Body),Regular"&amp;14&amp;P</oddFooter>
  </headerFooter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2E69B-BD34-4A73-AD00-AE803C651890}">
  <sheetPr codeName="Sheet66">
    <tabColor theme="1"/>
  </sheetPr>
  <dimension ref="A1:K43"/>
  <sheetViews>
    <sheetView showGridLines="0" view="pageLayout" zoomScale="40" zoomScaleNormal="120" zoomScalePageLayoutView="40" workbookViewId="0">
      <selection activeCell="F28" sqref="F28:F29"/>
    </sheetView>
  </sheetViews>
  <sheetFormatPr defaultColWidth="11" defaultRowHeight="15.75"/>
  <cols>
    <col min="1" max="1" width="2.625" customWidth="1"/>
    <col min="2" max="2" width="14" bestFit="1" customWidth="1"/>
    <col min="3" max="3" width="44.5" customWidth="1"/>
    <col min="4" max="4" width="13.5" style="76" customWidth="1"/>
    <col min="5" max="5" width="28.125" style="76" bestFit="1" customWidth="1"/>
    <col min="6" max="6" width="29.5" style="76" customWidth="1"/>
    <col min="7" max="7" width="34.125" customWidth="1"/>
  </cols>
  <sheetData>
    <row r="1" spans="1:11" ht="36">
      <c r="A1" s="696" t="s">
        <v>522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 ht="28.5">
      <c r="A2" s="11"/>
      <c r="B2" s="11"/>
      <c r="C2" s="11"/>
      <c r="D2" s="74"/>
      <c r="E2" s="74"/>
      <c r="F2" s="74"/>
    </row>
    <row r="3" spans="1:11" ht="48.75">
      <c r="A3" s="2" t="s">
        <v>23</v>
      </c>
      <c r="B3" s="25" t="s">
        <v>35</v>
      </c>
      <c r="C3" s="3"/>
      <c r="D3" s="70"/>
      <c r="E3" s="75"/>
      <c r="F3" s="75"/>
      <c r="G3" s="2"/>
      <c r="H3" s="2"/>
      <c r="I3" s="2"/>
      <c r="J3" s="2"/>
      <c r="K3" s="2"/>
    </row>
    <row r="4" spans="1:11" ht="26.25">
      <c r="A4" s="26"/>
      <c r="B4" s="26"/>
      <c r="C4" s="26"/>
      <c r="D4" s="36"/>
      <c r="E4" s="35" t="s">
        <v>94</v>
      </c>
      <c r="F4" s="34" t="s">
        <v>352</v>
      </c>
      <c r="G4" s="231"/>
      <c r="H4" s="231"/>
      <c r="I4" s="231"/>
      <c r="J4" s="231"/>
      <c r="K4" s="231"/>
    </row>
    <row r="5" spans="1:11" ht="26.25">
      <c r="A5" s="14"/>
      <c r="B5" s="14"/>
      <c r="C5" s="14"/>
      <c r="D5" s="217" t="s">
        <v>131</v>
      </c>
      <c r="E5" s="16" t="s">
        <v>255</v>
      </c>
    </row>
    <row r="6" spans="1:11" ht="26.25">
      <c r="A6" s="14"/>
      <c r="B6" s="14"/>
      <c r="C6" s="14"/>
      <c r="D6" s="217" t="s">
        <v>120</v>
      </c>
      <c r="E6" s="16" t="s">
        <v>252</v>
      </c>
      <c r="F6" s="415">
        <f>ROUNDUP((('UK-T-Bookshelves'!F6)*USD_per_GBP),-1)</f>
        <v>3040</v>
      </c>
      <c r="G6" s="65"/>
    </row>
    <row r="7" spans="1:11" ht="26.25">
      <c r="A7" s="14"/>
      <c r="B7" s="14"/>
      <c r="C7" s="14"/>
      <c r="D7" s="217" t="s">
        <v>131</v>
      </c>
      <c r="E7" s="16" t="s">
        <v>256</v>
      </c>
      <c r="F7" s="757">
        <f>ROUNDUP((('UK-T-Bookshelves'!F7)*USD_per_GBP),-1)</f>
        <v>3800</v>
      </c>
      <c r="G7" s="14"/>
    </row>
    <row r="8" spans="1:11" ht="26.25">
      <c r="A8" s="14"/>
      <c r="B8" s="14"/>
      <c r="C8" s="14"/>
      <c r="D8" s="217" t="s">
        <v>120</v>
      </c>
      <c r="E8" s="16" t="s">
        <v>253</v>
      </c>
      <c r="F8" s="760"/>
      <c r="G8" s="14"/>
    </row>
    <row r="9" spans="1:11" ht="26.25">
      <c r="A9" s="14"/>
      <c r="B9" s="14"/>
      <c r="C9" s="14"/>
      <c r="D9" s="92"/>
      <c r="E9" s="92"/>
      <c r="F9" s="92"/>
      <c r="G9" s="14"/>
    </row>
    <row r="10" spans="1:11" ht="26.25">
      <c r="D10" s="193" t="s">
        <v>22</v>
      </c>
      <c r="E10" s="19"/>
      <c r="F10" s="14"/>
      <c r="G10" s="14"/>
    </row>
    <row r="11" spans="1:11" ht="26.25">
      <c r="D11" s="129"/>
      <c r="E11" s="19"/>
      <c r="F11" s="14"/>
      <c r="G11" s="14"/>
    </row>
    <row r="12" spans="1:11" ht="26.25">
      <c r="D12" s="79" t="s">
        <v>632</v>
      </c>
      <c r="E12" s="164"/>
      <c r="F12" s="79"/>
      <c r="G12" s="583">
        <f>ROUNDUP((('UK-T-Bookshelves'!G12)*USD_per_GBP),-1)</f>
        <v>790</v>
      </c>
    </row>
    <row r="13" spans="1:11" ht="26.25">
      <c r="D13" s="23"/>
      <c r="E13" s="19"/>
      <c r="F13" s="14"/>
      <c r="G13" s="256"/>
    </row>
    <row r="14" spans="1:11" ht="26.25">
      <c r="D14" s="129"/>
      <c r="E14" s="19"/>
      <c r="F14" s="14"/>
      <c r="G14" s="14"/>
    </row>
    <row r="15" spans="1:11" ht="26.25">
      <c r="D15" s="129"/>
      <c r="E15" s="19"/>
      <c r="F15" s="14"/>
      <c r="G15" s="14"/>
    </row>
    <row r="16" spans="1:11" ht="26.25">
      <c r="D16" s="14"/>
      <c r="E16" s="19"/>
      <c r="F16" s="14"/>
      <c r="G16" s="14"/>
    </row>
    <row r="17" spans="1:11" ht="26.25">
      <c r="D17" s="24"/>
      <c r="E17" s="19"/>
      <c r="F17" s="14"/>
      <c r="G17" s="256"/>
    </row>
    <row r="18" spans="1:11" ht="26.25">
      <c r="D18" s="24"/>
      <c r="E18" s="19"/>
      <c r="F18" s="14"/>
      <c r="G18" s="251"/>
    </row>
    <row r="19" spans="1:11" ht="26.25">
      <c r="D19" s="24"/>
      <c r="E19" s="19"/>
      <c r="F19" s="14"/>
      <c r="G19" s="135"/>
    </row>
    <row r="22" spans="1:11" ht="25.35" customHeight="1"/>
    <row r="24" spans="1:11" ht="48.75">
      <c r="A24" s="2" t="s">
        <v>23</v>
      </c>
      <c r="B24" s="25" t="s">
        <v>262</v>
      </c>
      <c r="C24" s="3"/>
      <c r="D24" s="70"/>
      <c r="E24" s="75"/>
      <c r="F24" s="75"/>
      <c r="G24" s="2"/>
      <c r="H24" s="2"/>
      <c r="I24" s="2"/>
      <c r="J24" s="2"/>
      <c r="K24" s="2"/>
    </row>
    <row r="25" spans="1:11" ht="26.25">
      <c r="A25" s="26"/>
      <c r="B25" s="26"/>
      <c r="C25" s="26"/>
      <c r="D25" s="36"/>
      <c r="E25" s="35" t="s">
        <v>94</v>
      </c>
      <c r="F25" s="242" t="s">
        <v>351</v>
      </c>
      <c r="G25" s="231"/>
      <c r="H25" s="231"/>
      <c r="I25" s="231"/>
      <c r="J25" s="231"/>
      <c r="K25" s="231"/>
    </row>
    <row r="26" spans="1:11" ht="26.25">
      <c r="A26" s="14"/>
      <c r="B26" s="14"/>
      <c r="C26" s="14"/>
      <c r="D26" s="217" t="s">
        <v>131</v>
      </c>
      <c r="E26" s="16" t="s">
        <v>255</v>
      </c>
    </row>
    <row r="27" spans="1:11" ht="26.25">
      <c r="A27" s="14"/>
      <c r="B27" s="14"/>
      <c r="C27" s="14"/>
      <c r="D27" s="217" t="s">
        <v>120</v>
      </c>
      <c r="E27" s="16" t="s">
        <v>252</v>
      </c>
      <c r="F27" s="415">
        <f>ROUNDUP((('UK-T-Bookshelves'!F27)*USD_per_GBP),-1)</f>
        <v>4200</v>
      </c>
      <c r="G27" s="65"/>
    </row>
    <row r="28" spans="1:11" ht="26.25">
      <c r="A28" s="14"/>
      <c r="B28" s="14"/>
      <c r="C28" s="14"/>
      <c r="D28" s="217" t="s">
        <v>131</v>
      </c>
      <c r="E28" s="16" t="s">
        <v>256</v>
      </c>
      <c r="F28" s="757">
        <f>ROUNDUP((('UK-T-Bookshelves'!F28)*USD_per_GBP),-1)</f>
        <v>4780</v>
      </c>
      <c r="G28" s="14"/>
    </row>
    <row r="29" spans="1:11" ht="26.25">
      <c r="A29" s="14"/>
      <c r="B29" s="14"/>
      <c r="C29" s="14"/>
      <c r="D29" s="217" t="s">
        <v>120</v>
      </c>
      <c r="E29" s="16" t="s">
        <v>253</v>
      </c>
      <c r="F29" s="760"/>
      <c r="G29" s="14"/>
    </row>
    <row r="30" spans="1:11" ht="26.25">
      <c r="A30" s="14"/>
      <c r="B30" s="14"/>
      <c r="C30" s="14"/>
      <c r="D30" s="92"/>
      <c r="E30" s="92"/>
      <c r="F30" s="92"/>
      <c r="G30" s="14"/>
    </row>
    <row r="31" spans="1:11" ht="26.25">
      <c r="D31" s="193" t="s">
        <v>22</v>
      </c>
      <c r="E31" s="19"/>
      <c r="F31" s="14"/>
      <c r="G31" s="14"/>
    </row>
    <row r="32" spans="1:11" ht="26.25">
      <c r="D32" s="129"/>
      <c r="E32" s="19"/>
      <c r="F32" s="14"/>
      <c r="G32" s="14"/>
    </row>
    <row r="33" spans="4:7" ht="26.25">
      <c r="D33" s="79" t="s">
        <v>631</v>
      </c>
      <c r="E33" s="164"/>
      <c r="F33" s="79"/>
      <c r="G33" s="583">
        <f>ROUNDUP((('UK-T-Bookshelves'!G33)*USD_per_GBP),-1)</f>
        <v>790</v>
      </c>
    </row>
    <row r="34" spans="4:7" ht="26.25">
      <c r="D34" s="23"/>
      <c r="E34" s="19"/>
      <c r="F34" s="14"/>
      <c r="G34" s="256"/>
    </row>
    <row r="35" spans="4:7" ht="26.25">
      <c r="D35" s="129"/>
      <c r="E35" s="19"/>
      <c r="F35" s="14"/>
      <c r="G35" s="14"/>
    </row>
    <row r="36" spans="4:7" ht="26.25">
      <c r="D36" s="129"/>
      <c r="E36" s="19"/>
      <c r="F36" s="14"/>
      <c r="G36" s="14"/>
    </row>
    <row r="37" spans="4:7" ht="26.25">
      <c r="D37" s="14"/>
      <c r="E37" s="19"/>
      <c r="F37" s="14"/>
      <c r="G37" s="14"/>
    </row>
    <row r="38" spans="4:7" ht="26.25">
      <c r="D38" s="24"/>
      <c r="E38" s="19"/>
      <c r="F38" s="14"/>
      <c r="G38" s="256"/>
    </row>
    <row r="39" spans="4:7" ht="26.25">
      <c r="D39" s="24"/>
      <c r="E39" s="19"/>
      <c r="F39" s="14"/>
      <c r="G39" s="135"/>
    </row>
    <row r="40" spans="4:7" ht="26.25">
      <c r="D40" s="24"/>
      <c r="E40" s="19"/>
      <c r="F40" s="14"/>
      <c r="G40" s="135"/>
    </row>
    <row r="41" spans="4:7" ht="26.1" customHeight="1"/>
    <row r="43" spans="4:7" ht="25.35" customHeight="1"/>
  </sheetData>
  <mergeCells count="3">
    <mergeCell ref="A1:K1"/>
    <mergeCell ref="F7:F8"/>
    <mergeCell ref="F28:F29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UAE Trade Price List - 2022
&amp;R&amp;"Calibri (Body),Regular"&amp;16Bookshelves
</oddHeader>
    <oddFooter>&amp;L&amp;"Calibri (Body),Regular"&amp;16Prices do not include delivery, installation and local taxes. &amp;R&amp;"Calibri (Body),Regular"&amp;14&amp;P</oddFooter>
  </headerFooter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960CD-3E0D-4E59-AA13-F8645AA8DF05}">
  <sheetPr codeName="Sheet67">
    <tabColor rgb="FFC00000"/>
  </sheetPr>
  <dimension ref="A1:K43"/>
  <sheetViews>
    <sheetView showGridLines="0" view="pageLayout" zoomScale="40" zoomScaleNormal="120" zoomScalePageLayoutView="40" workbookViewId="0">
      <selection activeCell="E18" sqref="E18"/>
    </sheetView>
  </sheetViews>
  <sheetFormatPr defaultColWidth="11" defaultRowHeight="15.75"/>
  <cols>
    <col min="1" max="1" width="2.625" customWidth="1"/>
    <col min="2" max="2" width="14" bestFit="1" customWidth="1"/>
    <col min="3" max="3" width="44.5" customWidth="1"/>
    <col min="4" max="4" width="13.5" style="76" customWidth="1"/>
    <col min="5" max="5" width="28.125" style="76" bestFit="1" customWidth="1"/>
    <col min="6" max="6" width="29.5" style="76" customWidth="1"/>
    <col min="7" max="7" width="34.125" customWidth="1"/>
  </cols>
  <sheetData>
    <row r="1" spans="1:11" ht="36">
      <c r="A1" s="696" t="s">
        <v>522</v>
      </c>
      <c r="B1" s="696"/>
      <c r="C1" s="696"/>
      <c r="D1" s="696"/>
      <c r="E1" s="696"/>
      <c r="F1" s="696"/>
      <c r="G1" s="696"/>
      <c r="H1" s="696"/>
      <c r="I1" s="696"/>
      <c r="J1" s="696"/>
      <c r="K1" s="696"/>
    </row>
    <row r="2" spans="1:11" ht="28.5">
      <c r="A2" s="11"/>
      <c r="B2" s="11"/>
      <c r="C2" s="11"/>
      <c r="D2" s="74"/>
      <c r="E2" s="74"/>
      <c r="F2" s="74"/>
    </row>
    <row r="3" spans="1:11" ht="48.75">
      <c r="A3" s="2" t="s">
        <v>23</v>
      </c>
      <c r="B3" s="25" t="s">
        <v>35</v>
      </c>
      <c r="C3" s="3"/>
      <c r="D3" s="70"/>
      <c r="E3" s="75"/>
      <c r="F3" s="75"/>
      <c r="G3" s="2"/>
      <c r="H3" s="2"/>
      <c r="I3" s="2"/>
      <c r="J3" s="2"/>
      <c r="K3" s="2"/>
    </row>
    <row r="4" spans="1:11" ht="26.25">
      <c r="A4" s="26"/>
      <c r="B4" s="26"/>
      <c r="C4" s="26"/>
      <c r="D4" s="36"/>
      <c r="E4" s="35" t="s">
        <v>94</v>
      </c>
      <c r="F4" s="34" t="s">
        <v>352</v>
      </c>
      <c r="G4" s="231"/>
      <c r="H4" s="231"/>
      <c r="I4" s="231"/>
      <c r="J4" s="231"/>
      <c r="K4" s="231"/>
    </row>
    <row r="5" spans="1:11" ht="26.25">
      <c r="A5" s="14"/>
      <c r="B5" s="14"/>
      <c r="C5" s="14"/>
      <c r="D5" s="217" t="s">
        <v>131</v>
      </c>
      <c r="E5" s="16" t="s">
        <v>255</v>
      </c>
    </row>
    <row r="6" spans="1:11" ht="26.25">
      <c r="A6" s="14"/>
      <c r="B6" s="14"/>
      <c r="C6" s="14"/>
      <c r="D6" s="217" t="s">
        <v>120</v>
      </c>
      <c r="E6" s="16" t="s">
        <v>252</v>
      </c>
      <c r="F6" s="415">
        <v>2930</v>
      </c>
      <c r="G6" s="65"/>
    </row>
    <row r="7" spans="1:11" ht="26.25">
      <c r="A7" s="14"/>
      <c r="B7" s="14"/>
      <c r="C7" s="14"/>
      <c r="D7" s="225"/>
      <c r="E7" s="87"/>
      <c r="F7" s="94"/>
      <c r="G7" s="14"/>
    </row>
    <row r="8" spans="1:11" ht="26.25">
      <c r="A8" s="14"/>
      <c r="B8" s="14"/>
      <c r="C8" s="14"/>
      <c r="D8" s="92"/>
      <c r="E8" s="93"/>
      <c r="F8" s="94"/>
      <c r="G8" s="14"/>
    </row>
    <row r="9" spans="1:11" ht="26.25">
      <c r="A9" s="14"/>
      <c r="B9" s="14"/>
      <c r="C9" s="14"/>
      <c r="D9" s="92"/>
      <c r="E9" s="92"/>
      <c r="F9" s="92"/>
      <c r="G9" s="14"/>
    </row>
    <row r="10" spans="1:11" ht="26.25">
      <c r="D10" s="193" t="s">
        <v>22</v>
      </c>
      <c r="E10" s="19"/>
      <c r="F10" s="14"/>
      <c r="G10" s="14"/>
    </row>
    <row r="11" spans="1:11" ht="26.25">
      <c r="D11" s="129"/>
      <c r="E11" s="19"/>
      <c r="F11" s="14"/>
      <c r="G11" s="14"/>
    </row>
    <row r="12" spans="1:11" ht="26.25">
      <c r="D12" s="79" t="s">
        <v>631</v>
      </c>
      <c r="E12" s="164"/>
      <c r="F12" s="79"/>
      <c r="G12" s="581">
        <f>ROUNDUP(((USD_per_GBP*('UK-R-Bookshelves'!G12/(1+'Exchange rate'!UK_vat_rate)))+1)/10,0)*10</f>
        <v>1030</v>
      </c>
    </row>
    <row r="13" spans="1:11" ht="26.25">
      <c r="D13" s="23"/>
      <c r="E13" s="19"/>
      <c r="F13" s="14"/>
      <c r="G13" s="256"/>
    </row>
    <row r="14" spans="1:11" ht="26.25">
      <c r="D14" s="129"/>
      <c r="E14" s="19"/>
      <c r="F14" s="14"/>
      <c r="G14" s="14"/>
    </row>
    <row r="15" spans="1:11" ht="26.25">
      <c r="D15" s="129"/>
      <c r="E15" s="19"/>
      <c r="F15" s="14"/>
      <c r="G15" s="14"/>
    </row>
    <row r="16" spans="1:11" ht="26.25">
      <c r="D16" s="14"/>
      <c r="E16" s="19"/>
      <c r="F16" s="14"/>
      <c r="G16" s="14"/>
    </row>
    <row r="17" spans="1:11" ht="26.25">
      <c r="D17" s="24"/>
      <c r="E17" s="19"/>
      <c r="F17" s="14"/>
      <c r="G17" s="256"/>
    </row>
    <row r="18" spans="1:11" ht="26.25">
      <c r="D18" s="24"/>
      <c r="E18" s="19"/>
      <c r="F18" s="14"/>
      <c r="G18" s="251"/>
    </row>
    <row r="19" spans="1:11" ht="26.25">
      <c r="D19" s="24"/>
      <c r="E19" s="19"/>
      <c r="F19" s="14"/>
      <c r="G19" s="135"/>
    </row>
    <row r="22" spans="1:11" ht="25.35" customHeight="1"/>
    <row r="24" spans="1:11" ht="48.75">
      <c r="A24" s="2" t="s">
        <v>23</v>
      </c>
      <c r="B24" s="25" t="s">
        <v>262</v>
      </c>
      <c r="C24" s="3"/>
      <c r="D24" s="70"/>
      <c r="E24" s="75"/>
      <c r="F24" s="75"/>
      <c r="G24" s="2"/>
      <c r="H24" s="2"/>
      <c r="I24" s="2"/>
      <c r="J24" s="2"/>
      <c r="K24" s="2"/>
    </row>
    <row r="25" spans="1:11" ht="26.25">
      <c r="A25" s="26"/>
      <c r="B25" s="26"/>
      <c r="C25" s="26"/>
      <c r="D25" s="36"/>
      <c r="E25" s="35" t="s">
        <v>94</v>
      </c>
      <c r="F25" s="242" t="s">
        <v>351</v>
      </c>
      <c r="G25" s="231"/>
      <c r="H25" s="231"/>
      <c r="I25" s="231"/>
      <c r="J25" s="231"/>
      <c r="K25" s="231"/>
    </row>
    <row r="26" spans="1:11" ht="26.25">
      <c r="A26" s="14"/>
      <c r="B26" s="14"/>
      <c r="C26" s="14"/>
      <c r="D26" s="217" t="s">
        <v>131</v>
      </c>
      <c r="E26" s="16" t="s">
        <v>256</v>
      </c>
    </row>
    <row r="27" spans="1:11" ht="26.25">
      <c r="A27" s="14"/>
      <c r="B27" s="14"/>
      <c r="C27" s="14"/>
      <c r="D27" s="217" t="s">
        <v>120</v>
      </c>
      <c r="E27" s="16" t="s">
        <v>253</v>
      </c>
      <c r="F27" s="415">
        <v>3610</v>
      </c>
      <c r="G27" s="65"/>
    </row>
    <row r="28" spans="1:11" ht="26.25">
      <c r="A28" s="14"/>
      <c r="B28" s="14"/>
      <c r="C28" s="14"/>
      <c r="D28" s="225"/>
      <c r="E28" s="87"/>
      <c r="F28" s="94"/>
      <c r="G28" s="14"/>
    </row>
    <row r="29" spans="1:11" ht="26.25">
      <c r="A29" s="14"/>
      <c r="B29" s="14"/>
      <c r="C29" s="14"/>
      <c r="D29" s="92"/>
      <c r="E29" s="93"/>
      <c r="F29" s="94"/>
      <c r="G29" s="14"/>
    </row>
    <row r="30" spans="1:11" ht="26.25">
      <c r="A30" s="14"/>
      <c r="B30" s="14"/>
      <c r="C30" s="14"/>
      <c r="D30" s="92"/>
      <c r="E30" s="92"/>
      <c r="F30" s="92"/>
      <c r="G30" s="14"/>
    </row>
    <row r="31" spans="1:11" ht="26.25">
      <c r="D31" s="193" t="s">
        <v>22</v>
      </c>
      <c r="E31" s="19"/>
      <c r="F31" s="14"/>
      <c r="G31" s="14"/>
    </row>
    <row r="32" spans="1:11" ht="26.25">
      <c r="D32" s="129"/>
      <c r="E32" s="19"/>
      <c r="F32" s="14"/>
      <c r="G32" s="14"/>
    </row>
    <row r="33" spans="4:7" ht="26.25">
      <c r="D33" s="79" t="s">
        <v>631</v>
      </c>
      <c r="E33" s="164"/>
      <c r="F33" s="79"/>
      <c r="G33" s="581">
        <f>ROUNDUP(((USD_per_GBP*('UK-R-Bookshelves'!G33/(1+'Exchange rate'!UK_vat_rate)))+1)/10,0)*10</f>
        <v>1030</v>
      </c>
    </row>
    <row r="34" spans="4:7" ht="26.25">
      <c r="D34" s="23"/>
      <c r="E34" s="19"/>
      <c r="F34" s="14"/>
      <c r="G34" s="256"/>
    </row>
    <row r="35" spans="4:7" ht="26.25">
      <c r="D35" s="129"/>
      <c r="E35" s="19"/>
      <c r="F35" s="14"/>
      <c r="G35" s="14"/>
    </row>
    <row r="36" spans="4:7" ht="26.25">
      <c r="D36" s="129"/>
      <c r="E36" s="19"/>
      <c r="F36" s="14"/>
      <c r="G36" s="14"/>
    </row>
    <row r="37" spans="4:7" ht="26.25">
      <c r="D37" s="14"/>
      <c r="E37" s="19"/>
      <c r="F37" s="14"/>
      <c r="G37" s="14"/>
    </row>
    <row r="38" spans="4:7" ht="26.25">
      <c r="D38" s="24"/>
      <c r="E38" s="19"/>
      <c r="F38" s="14"/>
      <c r="G38" s="256"/>
    </row>
    <row r="39" spans="4:7" ht="26.25">
      <c r="D39" s="24"/>
      <c r="E39" s="19"/>
      <c r="F39" s="14"/>
      <c r="G39" s="135"/>
    </row>
    <row r="40" spans="4:7" ht="26.25">
      <c r="D40" s="24"/>
      <c r="E40" s="19"/>
      <c r="F40" s="14"/>
      <c r="G40" s="135"/>
    </row>
    <row r="41" spans="4:7" ht="26.1" customHeight="1"/>
    <row r="43" spans="4:7" ht="25.35" customHeight="1"/>
  </sheetData>
  <mergeCells count="1">
    <mergeCell ref="A1:K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copies="4" r:id="rId1"/>
  <headerFooter>
    <oddHeader xml:space="preserve">&amp;L&amp;16Tom Faulkner Canada  Net Trade Price List - 2021&amp;R&amp;"Calibri (Body),Regular"&amp;16Bookshelves
</oddHeader>
    <oddFooter>&amp;L&amp;"Calibri (Body),Regular"&amp;16Kerbside delivery (excluding taxes, duty and insurance) is 20% of the total order value. White Glove is an extra 5% of total order value. &amp;R&amp;"Calibri (Body),Regular"&amp;14&amp;P</oddFooter>
  </headerFooter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9"/>
  <dimension ref="A1:J167"/>
  <sheetViews>
    <sheetView showGridLines="0" view="pageLayout" topLeftCell="A142" zoomScale="60" zoomScaleNormal="120" zoomScalePageLayoutView="60" workbookViewId="0">
      <selection activeCell="H156" sqref="H156"/>
    </sheetView>
  </sheetViews>
  <sheetFormatPr defaultColWidth="11" defaultRowHeight="26.25"/>
  <cols>
    <col min="1" max="1" width="3.125" style="14" customWidth="1"/>
    <col min="2" max="2" width="14" style="14" customWidth="1"/>
    <col min="3" max="3" width="22.125" style="14" bestFit="1" customWidth="1"/>
    <col min="4" max="4" width="21.625" style="14" customWidth="1"/>
    <col min="5" max="5" width="18" style="14" customWidth="1"/>
    <col min="6" max="6" width="27" style="19" customWidth="1"/>
    <col min="7" max="7" width="28.625" style="14" bestFit="1" customWidth="1"/>
    <col min="8" max="8" width="25.625" style="14" customWidth="1"/>
    <col min="9" max="9" width="28.625" style="14" customWidth="1"/>
    <col min="10" max="10" width="21.625" style="14" customWidth="1"/>
    <col min="11" max="16384" width="11" style="14"/>
  </cols>
  <sheetData>
    <row r="1" spans="1:10" ht="36">
      <c r="A1" s="696" t="s">
        <v>123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>
      <c r="A2" s="19"/>
      <c r="B2" s="19"/>
      <c r="C2" s="19"/>
      <c r="D2" s="19"/>
      <c r="E2" s="19"/>
      <c r="G2" s="19"/>
      <c r="H2" s="19"/>
      <c r="I2" s="19"/>
    </row>
    <row r="3" spans="1:10" ht="50.1" customHeight="1">
      <c r="A3" s="39" t="s">
        <v>23</v>
      </c>
      <c r="B3" s="25" t="s">
        <v>38</v>
      </c>
      <c r="C3" s="40"/>
      <c r="D3" s="40"/>
      <c r="E3" s="41"/>
      <c r="F3" s="42"/>
      <c r="G3" s="41"/>
      <c r="H3" s="41"/>
      <c r="I3" s="41"/>
      <c r="J3" s="39"/>
    </row>
    <row r="4" spans="1:10" ht="26.25" customHeight="1">
      <c r="A4" s="26"/>
      <c r="B4" s="26" t="s">
        <v>43</v>
      </c>
      <c r="C4" s="26"/>
      <c r="D4" s="27"/>
      <c r="E4" s="28" t="s">
        <v>0</v>
      </c>
      <c r="F4" s="96" t="s">
        <v>94</v>
      </c>
      <c r="G4" s="28" t="s">
        <v>225</v>
      </c>
      <c r="H4" s="26"/>
      <c r="I4" s="26"/>
      <c r="J4" s="85"/>
    </row>
    <row r="5" spans="1:10">
      <c r="D5" s="15"/>
      <c r="E5" s="16"/>
      <c r="F5" s="43" t="s">
        <v>120</v>
      </c>
      <c r="G5" s="16"/>
    </row>
    <row r="6" spans="1:10">
      <c r="E6" s="16" t="s">
        <v>2</v>
      </c>
      <c r="F6" s="16" t="s">
        <v>104</v>
      </c>
      <c r="G6" s="45">
        <v>2260</v>
      </c>
      <c r="I6" s="18"/>
    </row>
    <row r="7" spans="1:10">
      <c r="E7" s="16" t="s">
        <v>4</v>
      </c>
      <c r="F7" s="16" t="s">
        <v>105</v>
      </c>
      <c r="G7" s="45">
        <v>3370</v>
      </c>
      <c r="I7" s="18"/>
    </row>
    <row r="8" spans="1:10">
      <c r="E8" s="16"/>
    </row>
    <row r="9" spans="1:10">
      <c r="F9" s="16"/>
      <c r="G9" s="20"/>
      <c r="H9" s="44"/>
      <c r="I9" s="44"/>
    </row>
    <row r="10" spans="1:10">
      <c r="E10" s="193" t="s">
        <v>358</v>
      </c>
    </row>
    <row r="11" spans="1:10">
      <c r="D11" s="22"/>
    </row>
    <row r="12" spans="1:10">
      <c r="E12" s="23"/>
      <c r="I12" s="45"/>
    </row>
    <row r="13" spans="1:10">
      <c r="E13" s="82" t="s">
        <v>194</v>
      </c>
      <c r="F13" s="164"/>
      <c r="G13" s="79"/>
      <c r="H13" s="79"/>
      <c r="I13" s="190">
        <v>520</v>
      </c>
    </row>
    <row r="14" spans="1:10">
      <c r="E14" s="24"/>
      <c r="H14" s="45"/>
    </row>
    <row r="15" spans="1:10">
      <c r="E15" s="24"/>
      <c r="H15" s="45"/>
    </row>
    <row r="16" spans="1:10" ht="28.5" customHeight="1">
      <c r="E16" s="24"/>
      <c r="H16" s="45"/>
    </row>
    <row r="17" spans="1:10" s="79" customFormat="1" ht="24.75" customHeight="1">
      <c r="B17" s="80"/>
      <c r="C17" s="81"/>
      <c r="D17" s="81"/>
      <c r="E17" s="82"/>
      <c r="F17" s="83"/>
      <c r="G17" s="82"/>
      <c r="H17" s="82"/>
      <c r="I17" s="82"/>
    </row>
    <row r="18" spans="1:10" ht="50.1" customHeight="1">
      <c r="A18" s="39" t="s">
        <v>23</v>
      </c>
      <c r="B18" s="25" t="s">
        <v>44</v>
      </c>
      <c r="C18" s="40"/>
      <c r="D18" s="40"/>
      <c r="E18" s="41"/>
      <c r="F18" s="42"/>
      <c r="G18" s="41"/>
      <c r="H18" s="41"/>
      <c r="I18" s="41"/>
    </row>
    <row r="19" spans="1:10" ht="26.25" customHeight="1">
      <c r="A19" s="26"/>
      <c r="B19" s="26" t="s">
        <v>43</v>
      </c>
      <c r="C19" s="26"/>
      <c r="D19" s="27"/>
      <c r="E19" s="28" t="s">
        <v>0</v>
      </c>
      <c r="F19" s="96" t="s">
        <v>94</v>
      </c>
      <c r="G19" s="28" t="s">
        <v>225</v>
      </c>
      <c r="H19" s="26"/>
      <c r="I19" s="26"/>
      <c r="J19" s="85"/>
    </row>
    <row r="20" spans="1:10">
      <c r="D20" s="15"/>
      <c r="E20" s="16"/>
      <c r="F20" s="43" t="s">
        <v>120</v>
      </c>
      <c r="G20" s="16"/>
    </row>
    <row r="21" spans="1:10">
      <c r="E21" s="16" t="s">
        <v>2</v>
      </c>
      <c r="F21" s="16" t="s">
        <v>106</v>
      </c>
      <c r="G21" s="45">
        <v>1710</v>
      </c>
      <c r="I21" s="18"/>
    </row>
    <row r="22" spans="1:10">
      <c r="E22" s="16" t="s">
        <v>4</v>
      </c>
      <c r="F22" s="16" t="s">
        <v>107</v>
      </c>
      <c r="G22" s="45">
        <v>2550</v>
      </c>
      <c r="I22" s="18"/>
    </row>
    <row r="23" spans="1:10">
      <c r="E23" s="16"/>
    </row>
    <row r="24" spans="1:10">
      <c r="F24" s="16"/>
      <c r="G24" s="20"/>
      <c r="H24" s="44"/>
      <c r="I24" s="44"/>
    </row>
    <row r="25" spans="1:10">
      <c r="E25" s="193" t="s">
        <v>358</v>
      </c>
    </row>
    <row r="26" spans="1:10">
      <c r="E26" s="114"/>
    </row>
    <row r="27" spans="1:10">
      <c r="D27" s="22"/>
    </row>
    <row r="28" spans="1:10">
      <c r="E28" s="82" t="s">
        <v>194</v>
      </c>
      <c r="F28" s="164"/>
      <c r="G28" s="79"/>
      <c r="H28" s="79"/>
      <c r="I28" s="190">
        <v>410</v>
      </c>
    </row>
    <row r="29" spans="1:10">
      <c r="E29" s="115"/>
    </row>
    <row r="30" spans="1:10">
      <c r="E30" s="115"/>
      <c r="H30" s="45"/>
    </row>
    <row r="32" spans="1:10">
      <c r="E32" s="24"/>
      <c r="H32" s="45"/>
      <c r="I32" s="45"/>
    </row>
    <row r="33" spans="1:10">
      <c r="E33" s="24"/>
      <c r="H33" s="45"/>
      <c r="I33" s="45"/>
    </row>
    <row r="34" spans="1:10" s="79" customFormat="1" ht="37.5">
      <c r="B34" s="80"/>
      <c r="C34" s="81"/>
      <c r="D34" s="81"/>
      <c r="E34" s="82"/>
      <c r="F34" s="83"/>
      <c r="G34" s="82"/>
      <c r="H34" s="82"/>
      <c r="I34" s="82"/>
    </row>
    <row r="35" spans="1:10" ht="50.1" customHeight="1">
      <c r="A35" s="39" t="s">
        <v>23</v>
      </c>
      <c r="B35" s="25" t="s">
        <v>45</v>
      </c>
      <c r="C35" s="40"/>
      <c r="D35" s="40"/>
      <c r="E35" s="41"/>
      <c r="F35" s="42"/>
      <c r="G35" s="41"/>
      <c r="H35" s="41"/>
      <c r="I35" s="41"/>
    </row>
    <row r="36" spans="1:10" ht="27.75" customHeight="1">
      <c r="A36" s="26"/>
      <c r="B36" s="26" t="s">
        <v>46</v>
      </c>
      <c r="C36" s="26"/>
      <c r="D36" s="27"/>
      <c r="E36" s="28" t="s">
        <v>0</v>
      </c>
      <c r="F36" s="96" t="s">
        <v>94</v>
      </c>
      <c r="G36" s="28" t="s">
        <v>225</v>
      </c>
      <c r="H36" s="86" t="s">
        <v>226</v>
      </c>
      <c r="I36" s="84"/>
      <c r="J36" s="85"/>
    </row>
    <row r="37" spans="1:10">
      <c r="D37" s="15"/>
      <c r="E37" s="16"/>
      <c r="F37" s="43" t="s">
        <v>120</v>
      </c>
      <c r="G37" s="16"/>
      <c r="H37" s="16"/>
    </row>
    <row r="38" spans="1:10">
      <c r="E38" s="46"/>
      <c r="F38" s="16" t="s">
        <v>108</v>
      </c>
      <c r="G38" s="45">
        <v>2690</v>
      </c>
      <c r="H38" s="65">
        <v>4480</v>
      </c>
    </row>
    <row r="39" spans="1:10">
      <c r="E39" s="16"/>
    </row>
    <row r="40" spans="1:10">
      <c r="F40" s="16"/>
      <c r="G40" s="20"/>
      <c r="H40" s="44"/>
      <c r="I40" s="44"/>
    </row>
    <row r="41" spans="1:10">
      <c r="E41" s="193" t="s">
        <v>358</v>
      </c>
      <c r="I41" s="45"/>
    </row>
    <row r="42" spans="1:10">
      <c r="D42" s="22"/>
      <c r="E42" s="114"/>
      <c r="I42" s="45"/>
    </row>
    <row r="43" spans="1:10">
      <c r="D43" s="22"/>
    </row>
    <row r="44" spans="1:10">
      <c r="D44" s="22"/>
      <c r="E44" s="82" t="s">
        <v>224</v>
      </c>
      <c r="F44" s="164"/>
      <c r="G44" s="79"/>
      <c r="H44" s="79"/>
      <c r="I44" s="190">
        <v>410</v>
      </c>
    </row>
    <row r="45" spans="1:10">
      <c r="D45" s="22"/>
      <c r="E45" s="115"/>
    </row>
    <row r="46" spans="1:10">
      <c r="D46" s="22"/>
      <c r="E46" s="115"/>
    </row>
    <row r="47" spans="1:10">
      <c r="D47" s="22"/>
      <c r="E47" s="23"/>
    </row>
    <row r="48" spans="1:10" ht="30" customHeight="1">
      <c r="D48" s="22"/>
      <c r="E48" s="23"/>
    </row>
    <row r="49" spans="1:10">
      <c r="D49" s="22"/>
      <c r="E49" s="23"/>
    </row>
    <row r="50" spans="1:10" ht="50.1" customHeight="1">
      <c r="A50" s="39"/>
      <c r="B50" s="25" t="s">
        <v>34</v>
      </c>
      <c r="C50" s="40"/>
      <c r="D50" s="40"/>
      <c r="E50" s="41"/>
      <c r="F50" s="42"/>
      <c r="G50" s="41"/>
      <c r="H50" s="41"/>
      <c r="I50" s="41"/>
      <c r="J50" s="39"/>
    </row>
    <row r="51" spans="1:10" ht="26.25" customHeight="1">
      <c r="A51" s="26"/>
      <c r="B51" s="26" t="s">
        <v>43</v>
      </c>
      <c r="C51" s="26"/>
      <c r="D51" s="27"/>
      <c r="E51" s="28" t="s">
        <v>0</v>
      </c>
      <c r="F51" s="96" t="s">
        <v>94</v>
      </c>
      <c r="G51" s="28" t="s">
        <v>225</v>
      </c>
      <c r="H51" s="86" t="s">
        <v>226</v>
      </c>
      <c r="I51" s="84"/>
      <c r="J51" s="85"/>
    </row>
    <row r="52" spans="1:10">
      <c r="D52" s="15"/>
      <c r="E52" s="16"/>
      <c r="F52" s="43" t="s">
        <v>120</v>
      </c>
      <c r="G52" s="16"/>
      <c r="H52" s="16"/>
      <c r="I52" s="23"/>
    </row>
    <row r="53" spans="1:10">
      <c r="E53" s="16" t="s">
        <v>2</v>
      </c>
      <c r="F53" s="16" t="s">
        <v>104</v>
      </c>
      <c r="G53" s="45">
        <v>2080</v>
      </c>
      <c r="H53" s="65">
        <v>3790</v>
      </c>
      <c r="I53" s="363"/>
    </row>
    <row r="54" spans="1:10">
      <c r="E54" s="16" t="s">
        <v>4</v>
      </c>
      <c r="F54" s="16" t="s">
        <v>105</v>
      </c>
      <c r="G54" s="45">
        <v>3100</v>
      </c>
      <c r="H54" s="65">
        <v>5660</v>
      </c>
      <c r="I54" s="44"/>
    </row>
    <row r="55" spans="1:10">
      <c r="E55" s="16"/>
      <c r="I55" s="23"/>
    </row>
    <row r="56" spans="1:10">
      <c r="F56" s="16"/>
      <c r="G56" s="20"/>
      <c r="H56" s="44"/>
      <c r="I56" s="23"/>
    </row>
    <row r="57" spans="1:10">
      <c r="E57" s="193" t="s">
        <v>358</v>
      </c>
      <c r="I57" s="23"/>
    </row>
    <row r="58" spans="1:10">
      <c r="D58" s="22"/>
      <c r="E58" s="114"/>
    </row>
    <row r="60" spans="1:10">
      <c r="E60" s="82" t="s">
        <v>194</v>
      </c>
      <c r="F60" s="164"/>
      <c r="G60" s="79"/>
      <c r="H60" s="190"/>
      <c r="I60" s="190">
        <v>410</v>
      </c>
    </row>
    <row r="61" spans="1:10">
      <c r="E61" s="115"/>
      <c r="H61" s="45"/>
      <c r="I61" s="23"/>
    </row>
    <row r="63" spans="1:10">
      <c r="E63" s="81" t="s">
        <v>193</v>
      </c>
      <c r="F63" s="164"/>
      <c r="G63" s="79"/>
      <c r="H63" s="190"/>
      <c r="I63" s="190">
        <v>1450</v>
      </c>
    </row>
    <row r="64" spans="1:10">
      <c r="E64" s="24"/>
      <c r="H64" s="45"/>
      <c r="I64" s="45"/>
    </row>
    <row r="65" spans="1:10">
      <c r="E65" s="24"/>
      <c r="H65" s="45"/>
      <c r="I65" s="45"/>
    </row>
    <row r="66" spans="1:10">
      <c r="E66" s="24"/>
      <c r="H66" s="45"/>
      <c r="I66" s="45"/>
    </row>
    <row r="67" spans="1:10" ht="81" customHeight="1"/>
    <row r="68" spans="1:10" ht="50.1" customHeight="1">
      <c r="A68" s="39"/>
      <c r="B68" s="25" t="s">
        <v>34</v>
      </c>
      <c r="C68" s="40"/>
      <c r="D68" s="40"/>
      <c r="E68" s="41"/>
      <c r="F68" s="42"/>
      <c r="G68" s="41"/>
      <c r="H68" s="41"/>
      <c r="I68" s="41"/>
      <c r="J68" s="39"/>
    </row>
    <row r="69" spans="1:10" ht="26.25" customHeight="1">
      <c r="A69" s="26"/>
      <c r="B69" s="26" t="s">
        <v>15</v>
      </c>
      <c r="C69" s="26"/>
      <c r="D69" s="27"/>
      <c r="E69" s="28" t="s">
        <v>0</v>
      </c>
      <c r="F69" s="96" t="s">
        <v>94</v>
      </c>
      <c r="G69" s="28" t="s">
        <v>225</v>
      </c>
      <c r="H69" s="86" t="s">
        <v>226</v>
      </c>
      <c r="I69" s="84"/>
      <c r="J69" s="85"/>
    </row>
    <row r="70" spans="1:10">
      <c r="D70" s="15"/>
      <c r="E70" s="16"/>
      <c r="F70" s="43" t="s">
        <v>120</v>
      </c>
      <c r="G70" s="16"/>
      <c r="H70" s="16"/>
      <c r="I70" s="23"/>
    </row>
    <row r="71" spans="1:10">
      <c r="E71" s="16" t="s">
        <v>2</v>
      </c>
      <c r="F71" s="16" t="s">
        <v>109</v>
      </c>
      <c r="G71" s="45">
        <v>2110</v>
      </c>
      <c r="H71" s="65">
        <v>3520</v>
      </c>
      <c r="I71" s="23"/>
    </row>
    <row r="72" spans="1:10">
      <c r="E72" s="16" t="s">
        <v>3</v>
      </c>
      <c r="F72" s="16" t="s">
        <v>110</v>
      </c>
      <c r="G72" s="45">
        <v>3040</v>
      </c>
      <c r="H72" s="65">
        <v>5060</v>
      </c>
      <c r="I72" s="365"/>
      <c r="J72" s="364"/>
    </row>
    <row r="73" spans="1:10">
      <c r="E73" s="16" t="s">
        <v>4</v>
      </c>
      <c r="F73" s="16" t="s">
        <v>111</v>
      </c>
      <c r="G73" s="45">
        <v>4540</v>
      </c>
      <c r="H73" s="65">
        <v>7560</v>
      </c>
      <c r="I73" s="20"/>
    </row>
    <row r="74" spans="1:10">
      <c r="E74" s="16"/>
      <c r="I74" s="23"/>
    </row>
    <row r="75" spans="1:10">
      <c r="F75" s="16"/>
      <c r="G75" s="20"/>
      <c r="H75" s="44"/>
      <c r="I75" s="23"/>
    </row>
    <row r="76" spans="1:10">
      <c r="E76" s="193" t="s">
        <v>358</v>
      </c>
      <c r="I76" s="23"/>
    </row>
    <row r="77" spans="1:10">
      <c r="D77" s="22"/>
      <c r="E77" s="114"/>
    </row>
    <row r="79" spans="1:10">
      <c r="E79" s="82" t="s">
        <v>194</v>
      </c>
      <c r="F79" s="164"/>
      <c r="G79" s="79"/>
      <c r="H79" s="190"/>
      <c r="I79" s="190">
        <v>370</v>
      </c>
    </row>
    <row r="80" spans="1:10">
      <c r="E80" s="115"/>
      <c r="H80" s="45"/>
      <c r="I80" s="23"/>
    </row>
    <row r="81" spans="1:10">
      <c r="E81" s="115"/>
      <c r="H81" s="45"/>
      <c r="I81" s="23"/>
    </row>
    <row r="82" spans="1:10">
      <c r="E82" s="81" t="s">
        <v>193</v>
      </c>
      <c r="F82" s="164"/>
      <c r="G82" s="79"/>
      <c r="H82" s="190"/>
      <c r="I82" s="190">
        <v>1320</v>
      </c>
    </row>
    <row r="83" spans="1:10" ht="85.35" customHeight="1">
      <c r="E83" s="24"/>
      <c r="H83" s="45"/>
      <c r="I83" s="45"/>
    </row>
    <row r="84" spans="1:10" ht="37.5">
      <c r="A84" s="39"/>
      <c r="B84" s="25" t="s">
        <v>235</v>
      </c>
      <c r="C84" s="40"/>
      <c r="D84" s="40"/>
      <c r="E84" s="41"/>
      <c r="F84" s="42"/>
      <c r="G84" s="41"/>
      <c r="H84" s="41"/>
      <c r="I84" s="41"/>
      <c r="J84" s="39"/>
    </row>
    <row r="85" spans="1:10">
      <c r="A85" s="26"/>
      <c r="B85" s="26"/>
      <c r="C85" s="26"/>
      <c r="D85" s="27"/>
      <c r="E85" s="28" t="s">
        <v>0</v>
      </c>
      <c r="F85" s="96" t="s">
        <v>94</v>
      </c>
      <c r="G85" s="266" t="s">
        <v>225</v>
      </c>
      <c r="H85" s="266"/>
      <c r="I85" s="26"/>
      <c r="J85" s="85"/>
    </row>
    <row r="86" spans="1:10">
      <c r="E86" s="24"/>
      <c r="F86" s="222" t="s">
        <v>120</v>
      </c>
      <c r="H86" s="45"/>
      <c r="I86" s="45"/>
    </row>
    <row r="87" spans="1:10">
      <c r="E87" s="16" t="s">
        <v>2</v>
      </c>
      <c r="F87" s="16" t="s">
        <v>272</v>
      </c>
      <c r="G87" s="45">
        <v>1560</v>
      </c>
      <c r="H87" s="58"/>
      <c r="I87" s="45"/>
    </row>
    <row r="88" spans="1:10">
      <c r="E88" s="16" t="s">
        <v>3</v>
      </c>
      <c r="F88" s="16" t="s">
        <v>135</v>
      </c>
      <c r="G88" s="45">
        <v>1870</v>
      </c>
      <c r="H88" s="58"/>
      <c r="I88" s="45"/>
    </row>
    <row r="89" spans="1:10">
      <c r="E89" s="16" t="s">
        <v>4</v>
      </c>
      <c r="F89" s="16" t="s">
        <v>273</v>
      </c>
      <c r="G89" s="45">
        <v>2250</v>
      </c>
      <c r="H89" s="58"/>
      <c r="I89" s="45"/>
    </row>
    <row r="90" spans="1:10">
      <c r="E90" s="16" t="s">
        <v>5</v>
      </c>
      <c r="F90" s="16" t="s">
        <v>274</v>
      </c>
      <c r="G90" s="45">
        <v>2560</v>
      </c>
      <c r="H90" s="58"/>
      <c r="I90" s="45"/>
    </row>
    <row r="91" spans="1:10">
      <c r="E91" s="16" t="s">
        <v>6</v>
      </c>
      <c r="F91" s="16" t="s">
        <v>275</v>
      </c>
      <c r="G91" s="45">
        <v>3360</v>
      </c>
      <c r="H91" s="58"/>
      <c r="I91" s="45"/>
    </row>
    <row r="92" spans="1:10">
      <c r="E92" s="16" t="s">
        <v>719</v>
      </c>
      <c r="F92" s="16" t="s">
        <v>720</v>
      </c>
      <c r="G92" s="45">
        <v>6390</v>
      </c>
      <c r="H92" s="58"/>
      <c r="I92" s="45"/>
    </row>
    <row r="93" spans="1:10">
      <c r="E93" s="23"/>
      <c r="H93" s="45"/>
      <c r="I93" s="45"/>
    </row>
    <row r="94" spans="1:10">
      <c r="E94" s="162" t="s">
        <v>358</v>
      </c>
      <c r="H94" s="45"/>
      <c r="I94" s="45"/>
    </row>
    <row r="95" spans="1:10">
      <c r="E95" s="114"/>
      <c r="H95" s="45"/>
      <c r="I95" s="45"/>
    </row>
    <row r="96" spans="1:10">
      <c r="E96" s="24"/>
      <c r="H96" s="45"/>
      <c r="I96" s="45"/>
    </row>
    <row r="97" spans="1:10">
      <c r="F97" s="14"/>
      <c r="H97" s="18" t="s">
        <v>277</v>
      </c>
      <c r="I97" s="18" t="s">
        <v>721</v>
      </c>
      <c r="J97" s="45"/>
    </row>
    <row r="98" spans="1:10">
      <c r="E98" s="82" t="s">
        <v>194</v>
      </c>
      <c r="F98" s="81"/>
      <c r="G98" s="81"/>
      <c r="H98" s="190">
        <v>280</v>
      </c>
      <c r="I98" s="190">
        <v>410</v>
      </c>
      <c r="J98" s="45"/>
    </row>
    <row r="99" spans="1:10">
      <c r="E99" s="115"/>
      <c r="H99" s="45"/>
      <c r="I99" s="45"/>
    </row>
    <row r="100" spans="1:10">
      <c r="H100" s="18" t="s">
        <v>277</v>
      </c>
      <c r="I100" s="18" t="s">
        <v>721</v>
      </c>
    </row>
    <row r="101" spans="1:10">
      <c r="E101" s="81" t="s">
        <v>278</v>
      </c>
      <c r="F101" s="164"/>
      <c r="G101" s="190"/>
      <c r="H101" s="190">
        <v>910</v>
      </c>
      <c r="I101" s="190">
        <v>1450</v>
      </c>
    </row>
    <row r="102" spans="1:10" ht="41.25" customHeight="1">
      <c r="E102" s="24"/>
      <c r="H102" s="45" t="s">
        <v>23</v>
      </c>
      <c r="I102" s="45"/>
    </row>
    <row r="103" spans="1:10" ht="41.1" customHeight="1">
      <c r="F103" s="14"/>
    </row>
    <row r="104" spans="1:10" ht="45" customHeight="1">
      <c r="A104" s="39"/>
      <c r="B104" s="25" t="s">
        <v>254</v>
      </c>
      <c r="C104" s="40"/>
      <c r="D104" s="40"/>
      <c r="E104" s="41"/>
      <c r="F104" s="42"/>
      <c r="G104" s="41"/>
      <c r="H104" s="41"/>
      <c r="I104" s="41"/>
      <c r="J104" s="39"/>
    </row>
    <row r="105" spans="1:10">
      <c r="A105" s="26"/>
      <c r="B105" s="26" t="s">
        <v>43</v>
      </c>
      <c r="C105" s="26"/>
      <c r="D105" s="27"/>
      <c r="E105" s="28" t="s">
        <v>0</v>
      </c>
      <c r="F105" s="96" t="s">
        <v>94</v>
      </c>
      <c r="G105" s="28" t="s">
        <v>225</v>
      </c>
      <c r="H105" s="86" t="s">
        <v>226</v>
      </c>
      <c r="I105" s="84"/>
      <c r="J105" s="85"/>
    </row>
    <row r="106" spans="1:10">
      <c r="E106" s="16"/>
      <c r="F106" s="222" t="s">
        <v>120</v>
      </c>
      <c r="H106" s="45"/>
      <c r="I106" s="45"/>
    </row>
    <row r="107" spans="1:10">
      <c r="E107" s="16" t="s">
        <v>2</v>
      </c>
      <c r="F107" s="16" t="s">
        <v>104</v>
      </c>
      <c r="G107" s="45">
        <v>1810</v>
      </c>
      <c r="H107" s="65">
        <v>3160</v>
      </c>
      <c r="I107" s="45"/>
    </row>
    <row r="108" spans="1:10">
      <c r="E108" s="16" t="s">
        <v>4</v>
      </c>
      <c r="F108" s="16" t="s">
        <v>105</v>
      </c>
      <c r="G108" s="45">
        <v>2700</v>
      </c>
      <c r="H108" s="65">
        <v>4720</v>
      </c>
      <c r="I108" s="362"/>
    </row>
    <row r="109" spans="1:10">
      <c r="E109" s="16"/>
      <c r="F109" s="16"/>
      <c r="H109" s="45"/>
      <c r="I109" s="45"/>
    </row>
    <row r="110" spans="1:10">
      <c r="E110" s="24"/>
      <c r="H110" s="45"/>
      <c r="I110" s="45"/>
    </row>
    <row r="111" spans="1:10">
      <c r="E111" s="24"/>
      <c r="H111" s="45"/>
      <c r="I111" s="45"/>
    </row>
    <row r="112" spans="1:10">
      <c r="E112" s="193" t="s">
        <v>358</v>
      </c>
      <c r="H112" s="45"/>
      <c r="I112" s="45"/>
    </row>
    <row r="113" spans="1:10">
      <c r="E113" s="114"/>
      <c r="H113" s="45"/>
      <c r="I113" s="45"/>
    </row>
    <row r="114" spans="1:10">
      <c r="H114" s="45"/>
      <c r="I114" s="45"/>
    </row>
    <row r="115" spans="1:10">
      <c r="E115" s="82" t="s">
        <v>194</v>
      </c>
      <c r="F115" s="164"/>
      <c r="G115" s="79"/>
      <c r="H115" s="79"/>
      <c r="I115" s="190">
        <v>410</v>
      </c>
    </row>
    <row r="116" spans="1:10">
      <c r="E116" s="115"/>
      <c r="H116" s="45"/>
      <c r="I116" s="45"/>
    </row>
    <row r="117" spans="1:10">
      <c r="E117" s="115"/>
      <c r="H117" s="45"/>
      <c r="I117" s="45"/>
    </row>
    <row r="118" spans="1:10" ht="30.75" customHeight="1">
      <c r="E118" s="115"/>
      <c r="H118" s="45"/>
      <c r="I118" s="45"/>
    </row>
    <row r="119" spans="1:10" ht="56.1" customHeight="1">
      <c r="E119" s="115"/>
      <c r="H119" s="45"/>
      <c r="I119" s="45"/>
    </row>
    <row r="120" spans="1:10" ht="50.1" customHeight="1">
      <c r="A120" s="39"/>
      <c r="B120" s="25" t="s">
        <v>254</v>
      </c>
      <c r="C120" s="40"/>
      <c r="D120" s="40"/>
      <c r="E120" s="41"/>
      <c r="F120" s="42"/>
      <c r="G120" s="41"/>
      <c r="H120" s="41"/>
      <c r="I120" s="41"/>
      <c r="J120" s="39"/>
    </row>
    <row r="121" spans="1:10">
      <c r="A121" s="26"/>
      <c r="B121" s="26" t="s">
        <v>15</v>
      </c>
      <c r="C121" s="26"/>
      <c r="D121" s="27"/>
      <c r="E121" s="28" t="s">
        <v>0</v>
      </c>
      <c r="F121" s="96" t="s">
        <v>94</v>
      </c>
      <c r="G121" s="28" t="s">
        <v>225</v>
      </c>
      <c r="H121" s="86" t="s">
        <v>226</v>
      </c>
      <c r="I121" s="84"/>
      <c r="J121" s="85"/>
    </row>
    <row r="122" spans="1:10">
      <c r="D122" s="15"/>
      <c r="E122" s="16"/>
      <c r="F122" s="43" t="s">
        <v>120</v>
      </c>
      <c r="G122" s="16"/>
      <c r="H122" s="16"/>
      <c r="I122" s="23"/>
    </row>
    <row r="123" spans="1:10">
      <c r="E123" s="16" t="s">
        <v>2</v>
      </c>
      <c r="F123" s="16" t="s">
        <v>109</v>
      </c>
      <c r="G123" s="45">
        <v>1760</v>
      </c>
      <c r="H123" s="65">
        <v>3170</v>
      </c>
      <c r="I123" s="23"/>
    </row>
    <row r="124" spans="1:10">
      <c r="E124" s="16" t="s">
        <v>3</v>
      </c>
      <c r="F124" s="16" t="s">
        <v>110</v>
      </c>
      <c r="G124" s="45">
        <v>2530</v>
      </c>
      <c r="H124" s="65">
        <v>4560</v>
      </c>
      <c r="I124" s="23"/>
    </row>
    <row r="125" spans="1:10">
      <c r="E125" s="16" t="s">
        <v>4</v>
      </c>
      <c r="F125" s="16" t="s">
        <v>111</v>
      </c>
      <c r="G125" s="45">
        <v>3780</v>
      </c>
      <c r="H125" s="65">
        <v>6800</v>
      </c>
      <c r="I125" s="23"/>
    </row>
    <row r="126" spans="1:10">
      <c r="E126" s="16"/>
      <c r="I126" s="23"/>
    </row>
    <row r="127" spans="1:10">
      <c r="F127" s="16"/>
      <c r="G127" s="20"/>
      <c r="H127" s="44"/>
      <c r="I127" s="23"/>
    </row>
    <row r="128" spans="1:10">
      <c r="E128" s="193" t="s">
        <v>358</v>
      </c>
      <c r="I128" s="23"/>
      <c r="J128" s="22"/>
    </row>
    <row r="129" spans="1:10">
      <c r="D129" s="22"/>
      <c r="E129" s="114"/>
    </row>
    <row r="130" spans="1:10">
      <c r="D130" s="22"/>
    </row>
    <row r="131" spans="1:10">
      <c r="D131" s="22"/>
      <c r="E131" s="82" t="s">
        <v>194</v>
      </c>
      <c r="F131" s="164"/>
      <c r="G131" s="79"/>
      <c r="H131" s="79"/>
      <c r="I131" s="190">
        <v>410</v>
      </c>
    </row>
    <row r="132" spans="1:10">
      <c r="D132" s="22"/>
      <c r="E132" s="115"/>
      <c r="I132" s="23"/>
    </row>
    <row r="133" spans="1:10">
      <c r="D133" s="22"/>
      <c r="E133" s="115"/>
      <c r="I133" s="23"/>
    </row>
    <row r="134" spans="1:10">
      <c r="D134" s="22"/>
      <c r="E134" s="115"/>
      <c r="I134" s="23"/>
    </row>
    <row r="135" spans="1:10">
      <c r="D135" s="22"/>
      <c r="E135" s="115"/>
      <c r="I135" s="23"/>
    </row>
    <row r="136" spans="1:10">
      <c r="D136" s="22"/>
      <c r="E136" s="115"/>
      <c r="I136" s="23"/>
    </row>
    <row r="137" spans="1:10" ht="37.5">
      <c r="A137" s="39"/>
      <c r="B137" s="25" t="s">
        <v>553</v>
      </c>
      <c r="C137" s="40"/>
      <c r="D137" s="40"/>
      <c r="E137" s="41"/>
      <c r="F137" s="42"/>
      <c r="G137" s="41"/>
      <c r="H137" s="41"/>
      <c r="I137" s="41"/>
      <c r="J137" s="39"/>
    </row>
    <row r="138" spans="1:10">
      <c r="A138" s="26"/>
      <c r="B138" s="26" t="s">
        <v>43</v>
      </c>
      <c r="C138" s="26"/>
      <c r="D138" s="27"/>
      <c r="E138" s="28" t="s">
        <v>0</v>
      </c>
      <c r="F138" s="96" t="s">
        <v>94</v>
      </c>
      <c r="G138" s="28" t="s">
        <v>225</v>
      </c>
      <c r="H138" s="86"/>
      <c r="I138" s="84"/>
      <c r="J138" s="85"/>
    </row>
    <row r="139" spans="1:10">
      <c r="D139" s="15"/>
      <c r="E139" s="16"/>
      <c r="F139" s="43" t="s">
        <v>120</v>
      </c>
      <c r="G139" s="16"/>
      <c r="H139" s="16"/>
      <c r="I139" s="23"/>
    </row>
    <row r="140" spans="1:10">
      <c r="E140" s="16"/>
      <c r="F140" s="16" t="s">
        <v>519</v>
      </c>
      <c r="G140" s="45">
        <v>2700</v>
      </c>
      <c r="H140" s="65"/>
      <c r="I140" s="23"/>
    </row>
    <row r="141" spans="1:10">
      <c r="E141" s="16"/>
      <c r="F141" s="19" t="s">
        <v>723</v>
      </c>
      <c r="G141" s="134">
        <v>4580</v>
      </c>
      <c r="I141" s="23"/>
    </row>
    <row r="142" spans="1:10">
      <c r="F142" s="16"/>
      <c r="G142" s="20"/>
      <c r="H142" s="44"/>
      <c r="I142" s="23"/>
    </row>
    <row r="143" spans="1:10">
      <c r="E143" s="176" t="s">
        <v>22</v>
      </c>
      <c r="F143" s="67"/>
      <c r="G143" s="67"/>
      <c r="H143" s="9"/>
      <c r="I143" s="23"/>
      <c r="J143" s="22"/>
    </row>
    <row r="144" spans="1:10">
      <c r="D144" s="22"/>
      <c r="E144" s="169"/>
      <c r="F144" s="67"/>
      <c r="G144" s="67"/>
      <c r="H144" s="9"/>
    </row>
    <row r="145" spans="1:10">
      <c r="D145" s="22"/>
      <c r="E145" s="81" t="s">
        <v>194</v>
      </c>
      <c r="F145" s="160"/>
      <c r="G145" s="160"/>
      <c r="H145" s="161"/>
      <c r="I145" s="161">
        <v>410</v>
      </c>
    </row>
    <row r="146" spans="1:10">
      <c r="D146" s="22"/>
      <c r="E146" s="24"/>
      <c r="F146" s="67"/>
      <c r="G146" s="67"/>
      <c r="H146" s="143"/>
      <c r="I146" s="143"/>
    </row>
    <row r="147" spans="1:10">
      <c r="D147" s="22"/>
      <c r="E147" s="81" t="s">
        <v>550</v>
      </c>
      <c r="F147" s="160"/>
      <c r="G147" s="160"/>
      <c r="H147" s="161"/>
      <c r="I147" s="161">
        <v>940</v>
      </c>
    </row>
    <row r="148" spans="1:10">
      <c r="D148" s="22"/>
      <c r="E148" s="115"/>
      <c r="I148" s="23"/>
    </row>
    <row r="149" spans="1:10">
      <c r="D149" s="22"/>
      <c r="E149" s="115"/>
      <c r="I149" s="23"/>
    </row>
    <row r="150" spans="1:10">
      <c r="D150" s="22"/>
      <c r="E150" s="115"/>
      <c r="I150" s="23"/>
    </row>
    <row r="151" spans="1:10">
      <c r="D151" s="22"/>
      <c r="E151" s="115"/>
      <c r="I151" s="23"/>
    </row>
    <row r="152" spans="1:10" ht="37.5">
      <c r="A152" s="39"/>
      <c r="B152" s="25" t="s">
        <v>26</v>
      </c>
      <c r="C152" s="40"/>
      <c r="D152" s="40"/>
      <c r="E152" s="41"/>
      <c r="F152" s="42"/>
      <c r="G152" s="41"/>
      <c r="H152" s="41"/>
      <c r="I152" s="41"/>
      <c r="J152" s="39"/>
    </row>
    <row r="153" spans="1:10">
      <c r="A153" s="26"/>
      <c r="B153" s="26" t="s">
        <v>43</v>
      </c>
      <c r="C153" s="26"/>
      <c r="D153" s="27"/>
      <c r="E153" s="28" t="s">
        <v>0</v>
      </c>
      <c r="F153" s="96" t="s">
        <v>94</v>
      </c>
      <c r="G153" s="28" t="s">
        <v>225</v>
      </c>
      <c r="H153" s="84" t="s">
        <v>725</v>
      </c>
      <c r="I153" s="26"/>
      <c r="J153" s="85"/>
    </row>
    <row r="154" spans="1:10">
      <c r="D154" s="15"/>
      <c r="E154" s="16"/>
      <c r="F154" s="43" t="s">
        <v>120</v>
      </c>
      <c r="G154" s="16"/>
      <c r="H154" s="45"/>
    </row>
    <row r="155" spans="1:10">
      <c r="E155" s="48" t="s">
        <v>102</v>
      </c>
      <c r="F155" s="48" t="s">
        <v>105</v>
      </c>
      <c r="G155" s="65">
        <v>4660</v>
      </c>
      <c r="H155" s="45">
        <v>6740</v>
      </c>
    </row>
    <row r="156" spans="1:10">
      <c r="E156" s="16"/>
    </row>
    <row r="157" spans="1:10">
      <c r="F157" s="16"/>
      <c r="G157" s="20"/>
      <c r="H157" s="44"/>
      <c r="I157" s="44"/>
    </row>
    <row r="158" spans="1:10">
      <c r="E158" s="193" t="s">
        <v>322</v>
      </c>
    </row>
    <row r="159" spans="1:10">
      <c r="D159" s="22"/>
      <c r="E159" s="114"/>
    </row>
    <row r="161" spans="4:9">
      <c r="E161" s="115"/>
    </row>
    <row r="162" spans="4:9">
      <c r="E162" s="115"/>
    </row>
    <row r="163" spans="4:9">
      <c r="E163" s="115"/>
    </row>
    <row r="167" spans="4:9">
      <c r="D167" s="22"/>
      <c r="E167" s="23"/>
      <c r="I167" s="23"/>
    </row>
  </sheetData>
  <mergeCells count="1">
    <mergeCell ref="A1:J1"/>
  </mergeCells>
  <phoneticPr fontId="8" type="noConversion"/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UK Retail Price List - 2022&amp;R&amp;"Calibri (Body),Regular"&amp;16Mirrors</oddHeader>
    <oddFooter>&amp;L&amp;"Calibri (Body),Regular"&amp;16Prices do not include delivery and installation.&amp;R&amp;"Calibri (Body),Regular"&amp;16&amp;P</oddFooter>
  </headerFooter>
  <drawing r:id="rId2"/>
  <extLst>
    <ext xmlns:mx="http://schemas.microsoft.com/office/mac/excel/2008/main" uri="{64002731-A6B0-56B0-2670-7721B7C09600}">
      <mx:PLV Mode="1" OnePage="0" WScale="12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5DE0F-C471-482A-9930-E18E967ED853}">
  <sheetPr codeName="Sheet68">
    <tabColor rgb="FF7030A0"/>
  </sheetPr>
  <dimension ref="A1:J163"/>
  <sheetViews>
    <sheetView showGridLines="0" view="pageLayout" topLeftCell="A139" zoomScale="60" zoomScaleNormal="120" zoomScalePageLayoutView="60" workbookViewId="0">
      <selection activeCell="H153" sqref="H153"/>
    </sheetView>
  </sheetViews>
  <sheetFormatPr defaultColWidth="11" defaultRowHeight="26.25"/>
  <cols>
    <col min="1" max="1" width="3.125" style="14" customWidth="1"/>
    <col min="2" max="2" width="14" style="14" customWidth="1"/>
    <col min="3" max="3" width="22.125" style="14" bestFit="1" customWidth="1"/>
    <col min="4" max="4" width="21.625" style="14" customWidth="1"/>
    <col min="5" max="5" width="18" style="14" customWidth="1"/>
    <col min="6" max="6" width="27" style="19" customWidth="1"/>
    <col min="7" max="7" width="28.625" style="14" bestFit="1" customWidth="1"/>
    <col min="8" max="8" width="25.625" style="14" customWidth="1"/>
    <col min="9" max="9" width="28.625" style="14" customWidth="1"/>
    <col min="10" max="10" width="21.625" style="14" customWidth="1"/>
    <col min="11" max="16384" width="11" style="14"/>
  </cols>
  <sheetData>
    <row r="1" spans="1:10" ht="36">
      <c r="A1" s="696" t="s">
        <v>123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>
      <c r="A2" s="19"/>
      <c r="B2" s="19"/>
      <c r="C2" s="19"/>
      <c r="D2" s="19"/>
      <c r="E2" s="19"/>
      <c r="G2" s="19"/>
      <c r="H2" s="19"/>
      <c r="I2" s="19"/>
    </row>
    <row r="3" spans="1:10" ht="50.1" customHeight="1">
      <c r="A3" s="39" t="s">
        <v>23</v>
      </c>
      <c r="B3" s="25" t="s">
        <v>38</v>
      </c>
      <c r="C3" s="40"/>
      <c r="D3" s="40"/>
      <c r="E3" s="41"/>
      <c r="F3" s="42"/>
      <c r="G3" s="41"/>
      <c r="H3" s="41"/>
      <c r="I3" s="41"/>
      <c r="J3" s="39"/>
    </row>
    <row r="4" spans="1:10" ht="26.25" customHeight="1">
      <c r="A4" s="26"/>
      <c r="B4" s="26" t="s">
        <v>43</v>
      </c>
      <c r="C4" s="26"/>
      <c r="D4" s="27"/>
      <c r="E4" s="28" t="s">
        <v>0</v>
      </c>
      <c r="F4" s="96" t="s">
        <v>94</v>
      </c>
      <c r="G4" s="28" t="s">
        <v>225</v>
      </c>
      <c r="H4" s="26"/>
      <c r="I4" s="26"/>
      <c r="J4" s="85"/>
    </row>
    <row r="5" spans="1:10">
      <c r="D5" s="15"/>
      <c r="E5" s="16"/>
      <c r="F5" s="43" t="s">
        <v>120</v>
      </c>
      <c r="G5" s="16"/>
    </row>
    <row r="6" spans="1:10">
      <c r="E6" s="16" t="s">
        <v>2</v>
      </c>
      <c r="F6" s="16" t="s">
        <v>104</v>
      </c>
      <c r="G6" s="213">
        <f>ROUNDUP((('UK-R-Mirrors'!G6)/1.59)/10,0)*10</f>
        <v>1430</v>
      </c>
      <c r="I6" s="18"/>
    </row>
    <row r="7" spans="1:10">
      <c r="E7" s="16" t="s">
        <v>4</v>
      </c>
      <c r="F7" s="16" t="s">
        <v>105</v>
      </c>
      <c r="G7" s="213">
        <f>ROUNDUP((('UK-R-Mirrors'!G7)/1.59)/10,0)*10</f>
        <v>2120</v>
      </c>
      <c r="I7" s="18"/>
    </row>
    <row r="8" spans="1:10">
      <c r="E8" s="16"/>
    </row>
    <row r="9" spans="1:10">
      <c r="F9" s="16"/>
      <c r="G9" s="20"/>
      <c r="H9" s="44"/>
      <c r="I9" s="44"/>
    </row>
    <row r="10" spans="1:10">
      <c r="E10" s="193" t="s">
        <v>358</v>
      </c>
    </row>
    <row r="11" spans="1:10">
      <c r="D11" s="22"/>
    </row>
    <row r="12" spans="1:10">
      <c r="E12" s="23"/>
      <c r="I12" s="45"/>
    </row>
    <row r="13" spans="1:10">
      <c r="E13" s="82" t="s">
        <v>194</v>
      </c>
      <c r="F13" s="164"/>
      <c r="G13" s="79"/>
      <c r="H13" s="79"/>
      <c r="I13" s="190">
        <f>ROUNDUP(((('UK-R-Mirrors'!I13)/1.59)+1)/10,0)*10</f>
        <v>330</v>
      </c>
    </row>
    <row r="14" spans="1:10">
      <c r="E14" s="24"/>
      <c r="H14" s="45"/>
    </row>
    <row r="15" spans="1:10">
      <c r="E15" s="24"/>
      <c r="H15" s="45"/>
    </row>
    <row r="16" spans="1:10" ht="28.5" customHeight="1">
      <c r="E16" s="24"/>
      <c r="H16" s="45"/>
    </row>
    <row r="17" spans="1:10" s="79" customFormat="1" ht="24.75" customHeight="1">
      <c r="B17" s="80"/>
      <c r="C17" s="81"/>
      <c r="D17" s="81"/>
      <c r="E17" s="82"/>
      <c r="F17" s="83"/>
      <c r="G17" s="82"/>
      <c r="H17" s="82"/>
      <c r="I17" s="82"/>
    </row>
    <row r="18" spans="1:10" ht="50.1" customHeight="1">
      <c r="A18" s="39" t="s">
        <v>23</v>
      </c>
      <c r="B18" s="25" t="s">
        <v>44</v>
      </c>
      <c r="C18" s="40"/>
      <c r="D18" s="40"/>
      <c r="E18" s="41"/>
      <c r="F18" s="42"/>
      <c r="G18" s="41"/>
      <c r="H18" s="41"/>
      <c r="I18" s="41"/>
    </row>
    <row r="19" spans="1:10" ht="26.25" customHeight="1">
      <c r="A19" s="26"/>
      <c r="B19" s="26" t="s">
        <v>43</v>
      </c>
      <c r="C19" s="26"/>
      <c r="D19" s="27"/>
      <c r="E19" s="28" t="s">
        <v>0</v>
      </c>
      <c r="F19" s="96" t="s">
        <v>94</v>
      </c>
      <c r="G19" s="28" t="s">
        <v>225</v>
      </c>
      <c r="H19" s="26"/>
      <c r="I19" s="26"/>
      <c r="J19" s="85"/>
    </row>
    <row r="20" spans="1:10">
      <c r="D20" s="15"/>
      <c r="E20" s="16"/>
      <c r="F20" s="43" t="s">
        <v>120</v>
      </c>
      <c r="G20" s="16"/>
    </row>
    <row r="21" spans="1:10">
      <c r="E21" s="16" t="s">
        <v>2</v>
      </c>
      <c r="F21" s="16" t="s">
        <v>106</v>
      </c>
      <c r="G21" s="213">
        <f>ROUNDUP((('UK-R-Mirrors'!G21)/1.59)/10,0)*10</f>
        <v>1080</v>
      </c>
      <c r="I21" s="18"/>
    </row>
    <row r="22" spans="1:10">
      <c r="E22" s="16" t="s">
        <v>4</v>
      </c>
      <c r="F22" s="16" t="s">
        <v>107</v>
      </c>
      <c r="G22" s="213">
        <f>ROUNDUP((('UK-R-Mirrors'!G22)/1.59)/10,0)*10</f>
        <v>1610</v>
      </c>
      <c r="I22" s="18"/>
    </row>
    <row r="23" spans="1:10">
      <c r="E23" s="16"/>
    </row>
    <row r="24" spans="1:10">
      <c r="F24" s="16"/>
      <c r="G24" s="20"/>
      <c r="H24" s="44"/>
      <c r="I24" s="44"/>
    </row>
    <row r="25" spans="1:10">
      <c r="E25" s="193" t="s">
        <v>358</v>
      </c>
    </row>
    <row r="26" spans="1:10">
      <c r="E26" s="114"/>
    </row>
    <row r="27" spans="1:10">
      <c r="D27" s="22"/>
    </row>
    <row r="28" spans="1:10">
      <c r="E28" s="82" t="s">
        <v>194</v>
      </c>
      <c r="F28" s="164"/>
      <c r="G28" s="79"/>
      <c r="H28" s="79"/>
      <c r="I28" s="190">
        <f>ROUNDUP(((('UK-R-Mirrors'!I28)/1.59)+1)/10,0)*10</f>
        <v>260</v>
      </c>
    </row>
    <row r="29" spans="1:10">
      <c r="E29" s="115"/>
    </row>
    <row r="30" spans="1:10">
      <c r="E30" s="115"/>
      <c r="H30" s="45"/>
    </row>
    <row r="32" spans="1:10">
      <c r="E32" s="24"/>
      <c r="H32" s="45"/>
      <c r="I32" s="45"/>
    </row>
    <row r="33" spans="1:10">
      <c r="E33" s="24"/>
      <c r="H33" s="45"/>
      <c r="I33" s="45"/>
    </row>
    <row r="34" spans="1:10" s="79" customFormat="1" ht="37.5">
      <c r="B34" s="80"/>
      <c r="C34" s="81"/>
      <c r="D34" s="81"/>
      <c r="E34" s="82"/>
      <c r="F34" s="83"/>
      <c r="G34" s="82"/>
      <c r="H34" s="82"/>
      <c r="I34" s="82"/>
    </row>
    <row r="35" spans="1:10" ht="50.1" customHeight="1">
      <c r="A35" s="39" t="s">
        <v>23</v>
      </c>
      <c r="B35" s="25" t="s">
        <v>45</v>
      </c>
      <c r="C35" s="40"/>
      <c r="D35" s="40"/>
      <c r="E35" s="41"/>
      <c r="F35" s="42"/>
      <c r="G35" s="41"/>
      <c r="H35" s="41"/>
      <c r="I35" s="41"/>
    </row>
    <row r="36" spans="1:10" ht="27.75" customHeight="1">
      <c r="A36" s="26"/>
      <c r="B36" s="26" t="s">
        <v>46</v>
      </c>
      <c r="C36" s="26"/>
      <c r="D36" s="27"/>
      <c r="E36" s="28" t="s">
        <v>0</v>
      </c>
      <c r="F36" s="96" t="s">
        <v>94</v>
      </c>
      <c r="G36" s="28" t="s">
        <v>225</v>
      </c>
      <c r="H36" s="86" t="s">
        <v>226</v>
      </c>
      <c r="I36" s="84"/>
      <c r="J36" s="85"/>
    </row>
    <row r="37" spans="1:10">
      <c r="D37" s="15"/>
      <c r="E37" s="16"/>
      <c r="F37" s="43" t="s">
        <v>120</v>
      </c>
      <c r="G37" s="16"/>
      <c r="H37" s="16"/>
    </row>
    <row r="38" spans="1:10">
      <c r="E38" s="46"/>
      <c r="F38" s="16" t="s">
        <v>108</v>
      </c>
      <c r="G38" s="213">
        <f>ROUNDUP((('UK-R-Mirrors'!G38)/1.59)/10,0)*10</f>
        <v>1700</v>
      </c>
      <c r="H38" s="213">
        <f>ROUNDUP((('UK-R-Mirrors'!H38)/1.59)/10,0)*10</f>
        <v>2820</v>
      </c>
    </row>
    <row r="39" spans="1:10">
      <c r="E39" s="16"/>
    </row>
    <row r="40" spans="1:10">
      <c r="F40" s="16"/>
      <c r="G40" s="20"/>
      <c r="H40" s="44"/>
      <c r="I40" s="44"/>
    </row>
    <row r="41" spans="1:10">
      <c r="E41" s="193" t="s">
        <v>358</v>
      </c>
      <c r="I41" s="45"/>
    </row>
    <row r="42" spans="1:10">
      <c r="D42" s="22"/>
      <c r="E42" s="114"/>
      <c r="I42" s="45"/>
    </row>
    <row r="43" spans="1:10">
      <c r="D43" s="22"/>
    </row>
    <row r="44" spans="1:10">
      <c r="D44" s="22"/>
      <c r="E44" s="82" t="s">
        <v>224</v>
      </c>
      <c r="F44" s="164"/>
      <c r="G44" s="79"/>
      <c r="H44" s="79"/>
      <c r="I44" s="190">
        <f>ROUNDUP(((('UK-R-Mirrors'!I44)/1.59)+1)/10,0)*10</f>
        <v>260</v>
      </c>
    </row>
    <row r="45" spans="1:10">
      <c r="D45" s="22"/>
      <c r="E45" s="115"/>
    </row>
    <row r="46" spans="1:10">
      <c r="D46" s="22"/>
      <c r="E46" s="115"/>
    </row>
    <row r="47" spans="1:10">
      <c r="D47" s="22"/>
      <c r="E47" s="23"/>
    </row>
    <row r="48" spans="1:10" ht="30" customHeight="1">
      <c r="D48" s="22"/>
      <c r="E48" s="23"/>
    </row>
    <row r="49" spans="1:10">
      <c r="D49" s="22"/>
      <c r="E49" s="23"/>
    </row>
    <row r="50" spans="1:10" ht="50.1" customHeight="1">
      <c r="A50" s="39"/>
      <c r="B50" s="25" t="s">
        <v>34</v>
      </c>
      <c r="C50" s="40"/>
      <c r="D50" s="40"/>
      <c r="E50" s="41"/>
      <c r="F50" s="42"/>
      <c r="G50" s="41"/>
      <c r="H50" s="41"/>
      <c r="I50" s="41"/>
      <c r="J50" s="39"/>
    </row>
    <row r="51" spans="1:10" ht="26.25" customHeight="1">
      <c r="A51" s="26"/>
      <c r="B51" s="26" t="s">
        <v>43</v>
      </c>
      <c r="C51" s="26"/>
      <c r="D51" s="27"/>
      <c r="E51" s="28" t="s">
        <v>0</v>
      </c>
      <c r="F51" s="96" t="s">
        <v>94</v>
      </c>
      <c r="G51" s="28" t="s">
        <v>225</v>
      </c>
      <c r="H51" s="86" t="s">
        <v>226</v>
      </c>
      <c r="I51" s="84"/>
      <c r="J51" s="85"/>
    </row>
    <row r="52" spans="1:10">
      <c r="D52" s="15"/>
      <c r="E52" s="16"/>
      <c r="F52" s="43" t="s">
        <v>120</v>
      </c>
      <c r="G52" s="16"/>
      <c r="H52" s="16"/>
      <c r="I52" s="23"/>
    </row>
    <row r="53" spans="1:10">
      <c r="E53" s="16" t="s">
        <v>2</v>
      </c>
      <c r="F53" s="16" t="s">
        <v>104</v>
      </c>
      <c r="G53" s="213">
        <f>ROUNDUP((('UK-R-Mirrors'!G53)/1.59)/10,0)*10</f>
        <v>1310</v>
      </c>
      <c r="H53" s="213">
        <f>ROUNDUP((('UK-R-Mirrors'!H53)/1.59)/10,0)*10</f>
        <v>2390</v>
      </c>
      <c r="I53" s="363"/>
    </row>
    <row r="54" spans="1:10">
      <c r="E54" s="16" t="s">
        <v>4</v>
      </c>
      <c r="F54" s="16" t="s">
        <v>105</v>
      </c>
      <c r="G54" s="213">
        <f>ROUNDUP((('UK-R-Mirrors'!G54)/1.59)/10,0)*10</f>
        <v>1950</v>
      </c>
      <c r="H54" s="213">
        <f>ROUNDUP((('UK-R-Mirrors'!H54)/1.59)/10,0)*10</f>
        <v>3560</v>
      </c>
      <c r="I54" s="44"/>
    </row>
    <row r="55" spans="1:10">
      <c r="E55" s="16"/>
      <c r="I55" s="23"/>
    </row>
    <row r="56" spans="1:10">
      <c r="F56" s="16"/>
      <c r="G56" s="20"/>
      <c r="H56" s="44"/>
      <c r="I56" s="23"/>
    </row>
    <row r="57" spans="1:10">
      <c r="E57" s="193" t="s">
        <v>358</v>
      </c>
      <c r="I57" s="23"/>
    </row>
    <row r="58" spans="1:10">
      <c r="D58" s="22"/>
      <c r="E58" s="114"/>
    </row>
    <row r="60" spans="1:10">
      <c r="E60" s="82" t="s">
        <v>194</v>
      </c>
      <c r="F60" s="164"/>
      <c r="G60" s="79"/>
      <c r="H60" s="190"/>
      <c r="I60" s="190">
        <f>ROUNDUP(((('UK-R-Mirrors'!I60)/1.59)+1)/10,0)*10</f>
        <v>260</v>
      </c>
    </row>
    <row r="61" spans="1:10">
      <c r="E61" s="115"/>
      <c r="H61" s="45"/>
      <c r="I61" s="23"/>
    </row>
    <row r="63" spans="1:10">
      <c r="E63" s="81" t="s">
        <v>193</v>
      </c>
      <c r="F63" s="164"/>
      <c r="G63" s="79"/>
      <c r="H63" s="190"/>
      <c r="I63" s="190">
        <f>ROUNDUP(((('UK-R-Mirrors'!I63)/1.59)+1)/10,0)*10</f>
        <v>920</v>
      </c>
    </row>
    <row r="64" spans="1:10">
      <c r="E64" s="24"/>
      <c r="H64" s="45"/>
      <c r="I64" s="45"/>
    </row>
    <row r="65" spans="1:10">
      <c r="E65" s="24"/>
      <c r="H65" s="45"/>
      <c r="I65" s="45"/>
    </row>
    <row r="66" spans="1:10" ht="81" customHeight="1"/>
    <row r="67" spans="1:10" ht="50.1" customHeight="1">
      <c r="A67" s="39"/>
      <c r="B67" s="25" t="s">
        <v>34</v>
      </c>
      <c r="C67" s="40"/>
      <c r="D67" s="40"/>
      <c r="E67" s="41"/>
      <c r="F67" s="42"/>
      <c r="G67" s="41"/>
      <c r="H67" s="41"/>
      <c r="I67" s="41"/>
      <c r="J67" s="39"/>
    </row>
    <row r="68" spans="1:10" ht="26.25" customHeight="1">
      <c r="A68" s="26"/>
      <c r="B68" s="26" t="s">
        <v>15</v>
      </c>
      <c r="C68" s="26"/>
      <c r="D68" s="27"/>
      <c r="E68" s="28" t="s">
        <v>0</v>
      </c>
      <c r="F68" s="96" t="s">
        <v>94</v>
      </c>
      <c r="G68" s="28" t="s">
        <v>225</v>
      </c>
      <c r="H68" s="86" t="s">
        <v>226</v>
      </c>
      <c r="I68" s="84"/>
      <c r="J68" s="85"/>
    </row>
    <row r="69" spans="1:10">
      <c r="D69" s="15"/>
      <c r="E69" s="16"/>
      <c r="F69" s="43" t="s">
        <v>120</v>
      </c>
      <c r="G69" s="16"/>
      <c r="H69" s="16"/>
      <c r="I69" s="23"/>
    </row>
    <row r="70" spans="1:10">
      <c r="E70" s="16" t="s">
        <v>2</v>
      </c>
      <c r="F70" s="16" t="s">
        <v>109</v>
      </c>
      <c r="G70" s="213">
        <f>ROUNDUP((('UK-R-Mirrors'!G71)/1.59)/10,0)*10</f>
        <v>1330</v>
      </c>
      <c r="H70" s="213">
        <f>ROUNDUP((('UK-R-Mirrors'!H71)/1.59)/10,0)*10</f>
        <v>2220</v>
      </c>
      <c r="I70" s="23"/>
    </row>
    <row r="71" spans="1:10">
      <c r="E71" s="16" t="s">
        <v>3</v>
      </c>
      <c r="F71" s="16" t="s">
        <v>110</v>
      </c>
      <c r="G71" s="213">
        <f>ROUNDUP((('UK-R-Mirrors'!G72)/1.59)/10,0)*10</f>
        <v>1920</v>
      </c>
      <c r="H71" s="213">
        <f>ROUNDUP((('UK-R-Mirrors'!H72)/1.59)/10,0)*10</f>
        <v>3190</v>
      </c>
      <c r="I71" s="365"/>
      <c r="J71" s="364"/>
    </row>
    <row r="72" spans="1:10">
      <c r="E72" s="16" t="s">
        <v>4</v>
      </c>
      <c r="F72" s="16" t="s">
        <v>111</v>
      </c>
      <c r="G72" s="213">
        <f>ROUNDUP((('UK-R-Mirrors'!G73)/1.59)/10,0)*10</f>
        <v>2860</v>
      </c>
      <c r="H72" s="213">
        <f>ROUNDUP((('UK-R-Mirrors'!H73)/1.59)/10,0)*10</f>
        <v>4760</v>
      </c>
      <c r="I72" s="20"/>
    </row>
    <row r="73" spans="1:10">
      <c r="E73" s="16"/>
      <c r="I73" s="23"/>
    </row>
    <row r="74" spans="1:10">
      <c r="F74" s="16"/>
      <c r="G74" s="20"/>
      <c r="H74" s="44"/>
      <c r="I74" s="23"/>
    </row>
    <row r="75" spans="1:10">
      <c r="E75" s="193" t="s">
        <v>358</v>
      </c>
      <c r="I75" s="23"/>
    </row>
    <row r="76" spans="1:10">
      <c r="D76" s="22"/>
      <c r="E76" s="114"/>
    </row>
    <row r="78" spans="1:10">
      <c r="E78" s="82" t="s">
        <v>194</v>
      </c>
      <c r="F78" s="164"/>
      <c r="G78" s="79"/>
      <c r="H78" s="190"/>
      <c r="I78" s="190">
        <f>ROUNDUP(((('UK-R-Mirrors'!I79)/1.59)+1)/10,0)*10</f>
        <v>240</v>
      </c>
    </row>
    <row r="79" spans="1:10">
      <c r="E79" s="115"/>
      <c r="H79" s="45"/>
      <c r="I79" s="23"/>
    </row>
    <row r="80" spans="1:10">
      <c r="E80" s="115"/>
      <c r="H80" s="45"/>
      <c r="I80" s="23"/>
    </row>
    <row r="81" spans="1:10">
      <c r="E81" s="81" t="s">
        <v>193</v>
      </c>
      <c r="F81" s="164"/>
      <c r="G81" s="79"/>
      <c r="H81" s="190"/>
      <c r="I81" s="190">
        <f>ROUNDUP(((('UK-R-Mirrors'!I82)/1.59)+1)/10,0)*10</f>
        <v>840</v>
      </c>
    </row>
    <row r="82" spans="1:10" ht="85.35" customHeight="1">
      <c r="E82" s="24"/>
      <c r="H82" s="45"/>
      <c r="I82" s="45"/>
    </row>
    <row r="83" spans="1:10" ht="37.5">
      <c r="A83" s="39"/>
      <c r="B83" s="25" t="s">
        <v>235</v>
      </c>
      <c r="C83" s="40"/>
      <c r="D83" s="40"/>
      <c r="E83" s="41"/>
      <c r="F83" s="42"/>
      <c r="G83" s="41"/>
      <c r="H83" s="41"/>
      <c r="I83" s="41"/>
      <c r="J83" s="39"/>
    </row>
    <row r="84" spans="1:10">
      <c r="A84" s="26"/>
      <c r="B84" s="26"/>
      <c r="C84" s="26"/>
      <c r="D84" s="27"/>
      <c r="E84" s="28" t="s">
        <v>0</v>
      </c>
      <c r="F84" s="96" t="s">
        <v>94</v>
      </c>
      <c r="G84" s="266" t="s">
        <v>225</v>
      </c>
      <c r="H84" s="266"/>
      <c r="I84" s="26"/>
      <c r="J84" s="85"/>
    </row>
    <row r="85" spans="1:10">
      <c r="E85" s="24"/>
      <c r="F85" s="222" t="s">
        <v>120</v>
      </c>
      <c r="H85" s="45"/>
      <c r="I85" s="45"/>
    </row>
    <row r="86" spans="1:10">
      <c r="E86" s="16" t="s">
        <v>2</v>
      </c>
      <c r="F86" s="16" t="s">
        <v>272</v>
      </c>
      <c r="G86" s="213">
        <f>ROUNDUP((('UK-R-Mirrors'!G87)/1.59)/10,0)*10</f>
        <v>990</v>
      </c>
      <c r="H86" s="58"/>
      <c r="I86" s="45"/>
    </row>
    <row r="87" spans="1:10">
      <c r="E87" s="16" t="s">
        <v>3</v>
      </c>
      <c r="F87" s="16" t="s">
        <v>135</v>
      </c>
      <c r="G87" s="213">
        <f>ROUNDUP((('UK-R-Mirrors'!G88)/1.59)/10,0)*10</f>
        <v>1180</v>
      </c>
      <c r="H87" s="58"/>
      <c r="I87" s="45"/>
    </row>
    <row r="88" spans="1:10">
      <c r="E88" s="16" t="s">
        <v>4</v>
      </c>
      <c r="F88" s="16" t="s">
        <v>273</v>
      </c>
      <c r="G88" s="213">
        <f>ROUNDUP((('UK-R-Mirrors'!G89)/1.59)/10,0)*10</f>
        <v>1420</v>
      </c>
      <c r="H88" s="58"/>
      <c r="I88" s="45"/>
    </row>
    <row r="89" spans="1:10">
      <c r="E89" s="16" t="s">
        <v>5</v>
      </c>
      <c r="F89" s="16" t="s">
        <v>274</v>
      </c>
      <c r="G89" s="213">
        <f>ROUNDUP((('UK-R-Mirrors'!G90)/1.59)/10,0)*10</f>
        <v>1620</v>
      </c>
      <c r="H89" s="58"/>
      <c r="I89" s="45"/>
    </row>
    <row r="90" spans="1:10">
      <c r="E90" s="16" t="s">
        <v>6</v>
      </c>
      <c r="F90" s="16" t="s">
        <v>275</v>
      </c>
      <c r="G90" s="213">
        <f>ROUNDUP((('UK-R-Mirrors'!G91)/1.59)/10,0)*10</f>
        <v>2120</v>
      </c>
      <c r="H90" s="58"/>
      <c r="I90" s="45"/>
    </row>
    <row r="91" spans="1:10">
      <c r="E91" s="16" t="s">
        <v>719</v>
      </c>
      <c r="F91" s="16" t="s">
        <v>720</v>
      </c>
      <c r="G91" s="213">
        <f>ROUNDUP((('UK-R-Mirrors'!G92)/1.59)/10,0)*10</f>
        <v>4020</v>
      </c>
      <c r="H91" s="58"/>
      <c r="I91" s="45"/>
    </row>
    <row r="92" spans="1:10">
      <c r="E92" s="23"/>
      <c r="H92" s="45"/>
      <c r="I92" s="45"/>
    </row>
    <row r="93" spans="1:10">
      <c r="E93" s="162" t="s">
        <v>358</v>
      </c>
      <c r="H93" s="45"/>
      <c r="I93" s="45"/>
    </row>
    <row r="94" spans="1:10">
      <c r="E94" s="114"/>
      <c r="H94" s="45"/>
      <c r="I94" s="45"/>
    </row>
    <row r="95" spans="1:10">
      <c r="E95" s="24"/>
      <c r="H95" s="45"/>
      <c r="I95" s="45"/>
    </row>
    <row r="96" spans="1:10">
      <c r="F96" s="14"/>
      <c r="H96" s="18" t="s">
        <v>277</v>
      </c>
      <c r="I96" s="18" t="s">
        <v>721</v>
      </c>
      <c r="J96" s="45"/>
    </row>
    <row r="97" spans="1:10">
      <c r="E97" s="82" t="s">
        <v>194</v>
      </c>
      <c r="F97" s="81"/>
      <c r="G97" s="81"/>
      <c r="H97" s="190">
        <f>ROUNDUP(((('UK-R-Mirrors'!H98)/1.59)+1)/10,0)*10</f>
        <v>180</v>
      </c>
      <c r="I97" s="190">
        <f>ROUNDUP(((('UK-R-Mirrors'!I98)/1.59)+1)/10,0)*10</f>
        <v>260</v>
      </c>
      <c r="J97" s="45"/>
    </row>
    <row r="98" spans="1:10">
      <c r="E98" s="115"/>
      <c r="H98" s="45"/>
      <c r="I98" s="45"/>
    </row>
    <row r="99" spans="1:10">
      <c r="H99" s="18" t="s">
        <v>277</v>
      </c>
      <c r="I99" s="18" t="s">
        <v>721</v>
      </c>
    </row>
    <row r="100" spans="1:10">
      <c r="E100" s="81" t="s">
        <v>278</v>
      </c>
      <c r="F100" s="164"/>
      <c r="G100" s="190"/>
      <c r="H100" s="190">
        <f>ROUNDUP(((('UK-R-Mirrors'!H101)/1.59)+1)/10,0)*10</f>
        <v>580</v>
      </c>
      <c r="I100" s="190">
        <f>ROUNDUP(((('UK-R-Mirrors'!I101)/1.59)+1)/10,0)*10</f>
        <v>920</v>
      </c>
    </row>
    <row r="101" spans="1:10" ht="41.25" customHeight="1">
      <c r="E101" s="24"/>
      <c r="H101" s="45" t="s">
        <v>23</v>
      </c>
      <c r="I101" s="45"/>
    </row>
    <row r="102" spans="1:10" ht="41.1" customHeight="1">
      <c r="F102" s="14"/>
    </row>
    <row r="103" spans="1:10" ht="45" customHeight="1">
      <c r="A103" s="39"/>
      <c r="B103" s="25" t="s">
        <v>254</v>
      </c>
      <c r="C103" s="40"/>
      <c r="D103" s="40"/>
      <c r="E103" s="41"/>
      <c r="F103" s="42"/>
      <c r="G103" s="41"/>
      <c r="H103" s="41"/>
      <c r="I103" s="41"/>
      <c r="J103" s="39"/>
    </row>
    <row r="104" spans="1:10">
      <c r="A104" s="26"/>
      <c r="B104" s="26" t="s">
        <v>43</v>
      </c>
      <c r="C104" s="26"/>
      <c r="D104" s="27"/>
      <c r="E104" s="28" t="s">
        <v>0</v>
      </c>
      <c r="F104" s="96" t="s">
        <v>94</v>
      </c>
      <c r="G104" s="28" t="s">
        <v>225</v>
      </c>
      <c r="H104" s="86" t="s">
        <v>226</v>
      </c>
      <c r="I104" s="84"/>
      <c r="J104" s="85"/>
    </row>
    <row r="105" spans="1:10">
      <c r="E105" s="16"/>
      <c r="F105" s="222" t="s">
        <v>120</v>
      </c>
      <c r="H105" s="45"/>
      <c r="I105" s="45"/>
    </row>
    <row r="106" spans="1:10">
      <c r="E106" s="16" t="s">
        <v>2</v>
      </c>
      <c r="F106" s="16" t="s">
        <v>104</v>
      </c>
      <c r="G106" s="213">
        <f>ROUNDUP((('UK-R-Mirrors'!G107)/1.59)/10,0)*10</f>
        <v>1140</v>
      </c>
      <c r="H106" s="213">
        <f>ROUNDUP((('UK-R-Mirrors'!H107)/1.59)/10,0)*10</f>
        <v>1990</v>
      </c>
      <c r="I106" s="45"/>
    </row>
    <row r="107" spans="1:10">
      <c r="E107" s="16" t="s">
        <v>4</v>
      </c>
      <c r="F107" s="16" t="s">
        <v>105</v>
      </c>
      <c r="G107" s="213">
        <f>ROUNDUP((('UK-R-Mirrors'!G108)/1.59)/10,0)*10</f>
        <v>1700</v>
      </c>
      <c r="H107" s="213">
        <f>ROUNDUP((('UK-R-Mirrors'!H108)/1.59)/10,0)*10</f>
        <v>2970</v>
      </c>
      <c r="I107" s="362"/>
    </row>
    <row r="108" spans="1:10">
      <c r="E108" s="16"/>
      <c r="F108" s="16"/>
      <c r="H108" s="45"/>
      <c r="I108" s="45"/>
    </row>
    <row r="109" spans="1:10">
      <c r="E109" s="24"/>
      <c r="H109" s="45"/>
      <c r="I109" s="45"/>
    </row>
    <row r="110" spans="1:10">
      <c r="E110" s="24"/>
      <c r="H110" s="45"/>
      <c r="I110" s="45"/>
    </row>
    <row r="111" spans="1:10">
      <c r="E111" s="193" t="s">
        <v>358</v>
      </c>
      <c r="H111" s="45"/>
      <c r="I111" s="45"/>
    </row>
    <row r="112" spans="1:10">
      <c r="E112" s="114"/>
      <c r="H112" s="45"/>
      <c r="I112" s="45"/>
    </row>
    <row r="113" spans="1:10">
      <c r="H113" s="45"/>
      <c r="I113" s="45"/>
    </row>
    <row r="114" spans="1:10">
      <c r="E114" s="82" t="s">
        <v>194</v>
      </c>
      <c r="F114" s="164"/>
      <c r="G114" s="79"/>
      <c r="H114" s="79"/>
      <c r="I114" s="190">
        <f>ROUNDUP(((('UK-R-Mirrors'!I115)/1.59)+1)/10,0)*10</f>
        <v>260</v>
      </c>
    </row>
    <row r="115" spans="1:10">
      <c r="E115" s="115"/>
      <c r="H115" s="45"/>
      <c r="I115" s="45"/>
    </row>
    <row r="116" spans="1:10">
      <c r="E116" s="115"/>
      <c r="H116" s="45"/>
      <c r="I116" s="45"/>
    </row>
    <row r="117" spans="1:10" ht="30.75" customHeight="1">
      <c r="E117" s="115"/>
      <c r="H117" s="45"/>
      <c r="I117" s="45"/>
    </row>
    <row r="118" spans="1:10" ht="56.1" customHeight="1">
      <c r="E118" s="115"/>
      <c r="H118" s="45"/>
      <c r="I118" s="45"/>
    </row>
    <row r="119" spans="1:10" ht="50.1" customHeight="1">
      <c r="A119" s="39"/>
      <c r="B119" s="25" t="s">
        <v>254</v>
      </c>
      <c r="C119" s="40"/>
      <c r="D119" s="40"/>
      <c r="E119" s="41"/>
      <c r="F119" s="42"/>
      <c r="G119" s="41"/>
      <c r="H119" s="41"/>
      <c r="I119" s="41"/>
      <c r="J119" s="39"/>
    </row>
    <row r="120" spans="1:10">
      <c r="A120" s="26"/>
      <c r="B120" s="26" t="s">
        <v>15</v>
      </c>
      <c r="C120" s="26"/>
      <c r="D120" s="27"/>
      <c r="E120" s="28" t="s">
        <v>0</v>
      </c>
      <c r="F120" s="96" t="s">
        <v>94</v>
      </c>
      <c r="G120" s="28" t="s">
        <v>225</v>
      </c>
      <c r="H120" s="86" t="s">
        <v>226</v>
      </c>
      <c r="I120" s="84"/>
      <c r="J120" s="85"/>
    </row>
    <row r="121" spans="1:10">
      <c r="D121" s="15"/>
      <c r="E121" s="16"/>
      <c r="F121" s="43" t="s">
        <v>120</v>
      </c>
      <c r="G121" s="16"/>
      <c r="H121" s="16"/>
      <c r="I121" s="23"/>
    </row>
    <row r="122" spans="1:10">
      <c r="E122" s="16" t="s">
        <v>2</v>
      </c>
      <c r="F122" s="16" t="s">
        <v>109</v>
      </c>
      <c r="G122" s="213">
        <f>ROUNDUP((('UK-R-Mirrors'!G123)/1.59)/10,0)*10</f>
        <v>1110</v>
      </c>
      <c r="H122" s="213">
        <f>ROUNDUP((('UK-R-Mirrors'!H123)/1.59)/10,0)*10</f>
        <v>2000</v>
      </c>
      <c r="I122" s="23"/>
    </row>
    <row r="123" spans="1:10">
      <c r="E123" s="16" t="s">
        <v>3</v>
      </c>
      <c r="F123" s="16" t="s">
        <v>110</v>
      </c>
      <c r="G123" s="213">
        <f>ROUNDUP((('UK-R-Mirrors'!G124)/1.59)/10,0)*10</f>
        <v>1600</v>
      </c>
      <c r="H123" s="213">
        <f>ROUNDUP((('UK-R-Mirrors'!H124)/1.59)/10,0)*10</f>
        <v>2870</v>
      </c>
      <c r="I123" s="23"/>
    </row>
    <row r="124" spans="1:10">
      <c r="E124" s="16" t="s">
        <v>4</v>
      </c>
      <c r="F124" s="16" t="s">
        <v>111</v>
      </c>
      <c r="G124" s="213">
        <f>ROUNDUP((('UK-R-Mirrors'!G125)/1.59)/10,0)*10</f>
        <v>2380</v>
      </c>
      <c r="H124" s="213">
        <f>ROUNDUP((('UK-R-Mirrors'!H125)/1.59)/10,0)*10</f>
        <v>4280</v>
      </c>
      <c r="I124" s="23"/>
    </row>
    <row r="125" spans="1:10">
      <c r="E125" s="16"/>
      <c r="I125" s="23"/>
    </row>
    <row r="126" spans="1:10">
      <c r="F126" s="16"/>
      <c r="G126" s="20"/>
      <c r="H126" s="44"/>
      <c r="I126" s="23"/>
    </row>
    <row r="127" spans="1:10">
      <c r="E127" s="193" t="s">
        <v>358</v>
      </c>
      <c r="I127" s="23"/>
      <c r="J127" s="22"/>
    </row>
    <row r="128" spans="1:10">
      <c r="D128" s="22"/>
      <c r="E128" s="114"/>
    </row>
    <row r="129" spans="1:10">
      <c r="D129" s="22"/>
    </row>
    <row r="130" spans="1:10">
      <c r="D130" s="22"/>
      <c r="E130" s="82" t="s">
        <v>194</v>
      </c>
      <c r="F130" s="164"/>
      <c r="G130" s="79"/>
      <c r="H130" s="79"/>
      <c r="I130" s="190">
        <f>ROUNDUP(((('UK-R-Mirrors'!I131)/1.59)+1)/10,0)*10</f>
        <v>260</v>
      </c>
    </row>
    <row r="131" spans="1:10">
      <c r="D131" s="22"/>
      <c r="E131" s="115"/>
      <c r="I131" s="23"/>
    </row>
    <row r="132" spans="1:10">
      <c r="D132" s="22"/>
      <c r="E132" s="115"/>
      <c r="I132" s="23"/>
    </row>
    <row r="133" spans="1:10" ht="37.5">
      <c r="A133" s="39"/>
      <c r="B133" s="25" t="s">
        <v>553</v>
      </c>
      <c r="C133" s="40"/>
      <c r="D133" s="40"/>
      <c r="E133" s="41"/>
      <c r="F133" s="42"/>
      <c r="G133" s="41"/>
      <c r="H133" s="41"/>
      <c r="I133" s="41"/>
      <c r="J133" s="39"/>
    </row>
    <row r="134" spans="1:10">
      <c r="A134" s="26"/>
      <c r="B134" s="26" t="s">
        <v>43</v>
      </c>
      <c r="C134" s="26"/>
      <c r="D134" s="27"/>
      <c r="E134" s="28" t="s">
        <v>0</v>
      </c>
      <c r="F134" s="96" t="s">
        <v>94</v>
      </c>
      <c r="G134" s="28" t="s">
        <v>225</v>
      </c>
      <c r="H134" s="86"/>
      <c r="I134" s="84"/>
      <c r="J134" s="85"/>
    </row>
    <row r="135" spans="1:10">
      <c r="D135" s="15"/>
      <c r="E135" s="16"/>
      <c r="F135" s="43" t="s">
        <v>120</v>
      </c>
      <c r="G135" s="16"/>
      <c r="H135" s="16"/>
      <c r="I135" s="23"/>
    </row>
    <row r="136" spans="1:10">
      <c r="E136" s="16"/>
      <c r="F136" s="16" t="s">
        <v>519</v>
      </c>
      <c r="G136" s="213">
        <f>ROUNDUP((('UK-R-Mirrors'!G140)/1.59)/10,0)*10</f>
        <v>1700</v>
      </c>
      <c r="H136" s="65"/>
      <c r="I136" s="23"/>
    </row>
    <row r="137" spans="1:10">
      <c r="E137" s="16"/>
      <c r="F137" s="19" t="s">
        <v>723</v>
      </c>
      <c r="G137" s="213">
        <f>ROUNDUP((('UK-R-Mirrors'!G141)/1.59)/10,0)*10</f>
        <v>2890</v>
      </c>
      <c r="I137" s="23"/>
    </row>
    <row r="138" spans="1:10">
      <c r="F138" s="16"/>
      <c r="G138" s="20"/>
      <c r="H138" s="44"/>
      <c r="I138" s="23"/>
    </row>
    <row r="139" spans="1:10">
      <c r="E139" s="176" t="s">
        <v>22</v>
      </c>
      <c r="F139" s="67"/>
      <c r="G139" s="67"/>
      <c r="H139" s="9"/>
      <c r="I139" s="23"/>
      <c r="J139" s="22"/>
    </row>
    <row r="140" spans="1:10">
      <c r="D140" s="22"/>
      <c r="E140" s="169"/>
      <c r="F140" s="67"/>
      <c r="G140" s="67"/>
      <c r="H140" s="9"/>
    </row>
    <row r="141" spans="1:10">
      <c r="D141" s="22"/>
      <c r="E141" s="81" t="s">
        <v>194</v>
      </c>
      <c r="F141" s="160"/>
      <c r="G141" s="160"/>
      <c r="H141" s="161"/>
      <c r="I141" s="190">
        <f>ROUNDUP(((('UK-R-Mirrors'!I145)/1.59)+1)/10,0)*10</f>
        <v>260</v>
      </c>
    </row>
    <row r="142" spans="1:10">
      <c r="D142" s="22"/>
      <c r="E142" s="24"/>
      <c r="F142" s="67"/>
      <c r="G142" s="67"/>
      <c r="H142" s="143"/>
      <c r="I142" s="143"/>
    </row>
    <row r="143" spans="1:10">
      <c r="D143" s="22"/>
      <c r="E143" s="81" t="s">
        <v>550</v>
      </c>
      <c r="F143" s="160"/>
      <c r="G143" s="160"/>
      <c r="H143" s="161"/>
      <c r="I143" s="190">
        <f>ROUNDUP(((('UK-R-Mirrors'!I147)/1.59)+1)/10,0)*10</f>
        <v>600</v>
      </c>
    </row>
    <row r="144" spans="1:10">
      <c r="D144" s="22"/>
      <c r="E144" s="115"/>
      <c r="I144" s="23"/>
    </row>
    <row r="145" spans="1:10">
      <c r="D145" s="22"/>
      <c r="E145" s="115"/>
      <c r="I145" s="23"/>
    </row>
    <row r="146" spans="1:10">
      <c r="D146" s="22"/>
      <c r="E146" s="115"/>
      <c r="I146" s="23"/>
    </row>
    <row r="147" spans="1:10">
      <c r="D147" s="22"/>
      <c r="E147" s="115"/>
      <c r="I147" s="23"/>
    </row>
    <row r="148" spans="1:10" ht="37.5">
      <c r="A148" s="39"/>
      <c r="B148" s="25" t="s">
        <v>26</v>
      </c>
      <c r="C148" s="40"/>
      <c r="D148" s="40"/>
      <c r="E148" s="41"/>
      <c r="F148" s="42"/>
      <c r="G148" s="41"/>
      <c r="H148" s="41"/>
      <c r="I148" s="41"/>
      <c r="J148" s="39"/>
    </row>
    <row r="149" spans="1:10">
      <c r="A149" s="26"/>
      <c r="B149" s="26" t="s">
        <v>43</v>
      </c>
      <c r="C149" s="26"/>
      <c r="D149" s="27"/>
      <c r="E149" s="28" t="s">
        <v>0</v>
      </c>
      <c r="F149" s="96" t="s">
        <v>94</v>
      </c>
      <c r="G149" s="28" t="s">
        <v>225</v>
      </c>
      <c r="H149" s="84" t="s">
        <v>725</v>
      </c>
      <c r="I149" s="26"/>
      <c r="J149" s="85"/>
    </row>
    <row r="150" spans="1:10">
      <c r="D150" s="15"/>
      <c r="E150" s="16"/>
      <c r="F150" s="43" t="s">
        <v>120</v>
      </c>
      <c r="G150" s="16"/>
      <c r="H150" s="45"/>
    </row>
    <row r="151" spans="1:10">
      <c r="E151" s="48" t="s">
        <v>102</v>
      </c>
      <c r="F151" s="48" t="s">
        <v>105</v>
      </c>
      <c r="G151" s="213">
        <f>ROUNDUP((('UK-R-Mirrors'!G155)/1.59)/10,0)*10</f>
        <v>2940</v>
      </c>
      <c r="H151" s="213">
        <f>ROUNDUP((('UK-R-Mirrors'!H155)/1.59)/10,0)*10</f>
        <v>4240</v>
      </c>
    </row>
    <row r="152" spans="1:10">
      <c r="E152" s="16"/>
    </row>
    <row r="153" spans="1:10">
      <c r="F153" s="16"/>
      <c r="G153" s="20"/>
      <c r="H153" s="44"/>
      <c r="I153" s="44"/>
    </row>
    <row r="154" spans="1:10">
      <c r="E154" s="193" t="s">
        <v>322</v>
      </c>
    </row>
    <row r="155" spans="1:10">
      <c r="D155" s="22"/>
      <c r="E155" s="114"/>
    </row>
    <row r="157" spans="1:10">
      <c r="E157" s="115"/>
    </row>
    <row r="158" spans="1:10">
      <c r="E158" s="115"/>
    </row>
    <row r="159" spans="1:10">
      <c r="E159" s="115"/>
    </row>
    <row r="163" spans="4:9">
      <c r="D163" s="22"/>
      <c r="E163" s="23"/>
      <c r="I163" s="23"/>
    </row>
  </sheetData>
  <mergeCells count="1">
    <mergeCell ref="A1:J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UK Trade Price List - 2022&amp;R&amp;"Calibri (Body),Regular"&amp;16Mirrors</oddHeader>
    <oddFooter>&amp;L&amp;"Calibri (Body),Regular"&amp;16Prices do not include delivery and installation.&amp;R&amp;"Calibri (Body),Regular"&amp;16&amp;P</oddFooter>
  </headerFooter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D7F8E-26F5-44B3-9965-B303D0B29948}">
  <sheetPr codeName="Sheet69">
    <tabColor rgb="FF00B0F0"/>
  </sheetPr>
  <dimension ref="A1:J163"/>
  <sheetViews>
    <sheetView showGridLines="0" view="pageLayout" topLeftCell="A133" zoomScale="55" zoomScaleNormal="120" zoomScalePageLayoutView="55" workbookViewId="0">
      <selection activeCell="G151" sqref="G151:H151"/>
    </sheetView>
  </sheetViews>
  <sheetFormatPr defaultColWidth="11" defaultRowHeight="26.25"/>
  <cols>
    <col min="1" max="1" width="3.125" style="14" customWidth="1"/>
    <col min="2" max="2" width="14" style="14" customWidth="1"/>
    <col min="3" max="3" width="22.125" style="14" bestFit="1" customWidth="1"/>
    <col min="4" max="4" width="21.625" style="14" customWidth="1"/>
    <col min="5" max="5" width="18" style="14" customWidth="1"/>
    <col min="6" max="6" width="27" style="19" customWidth="1"/>
    <col min="7" max="7" width="28.625" style="14" bestFit="1" customWidth="1"/>
    <col min="8" max="8" width="25.625" style="14" customWidth="1"/>
    <col min="9" max="9" width="28.625" style="14" customWidth="1"/>
    <col min="10" max="10" width="21.625" style="14" customWidth="1"/>
    <col min="11" max="16384" width="11" style="14"/>
  </cols>
  <sheetData>
    <row r="1" spans="1:10" ht="36">
      <c r="A1" s="696" t="s">
        <v>123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>
      <c r="A2" s="19"/>
      <c r="B2" s="19"/>
      <c r="C2" s="19"/>
      <c r="D2" s="19"/>
      <c r="E2" s="19"/>
      <c r="G2" s="19"/>
      <c r="H2" s="19"/>
      <c r="I2" s="19"/>
    </row>
    <row r="3" spans="1:10" ht="50.1" customHeight="1">
      <c r="A3" s="39" t="s">
        <v>23</v>
      </c>
      <c r="B3" s="25" t="s">
        <v>38</v>
      </c>
      <c r="C3" s="40"/>
      <c r="D3" s="40"/>
      <c r="E3" s="41"/>
      <c r="F3" s="42"/>
      <c r="G3" s="41"/>
      <c r="H3" s="41"/>
      <c r="I3" s="41"/>
      <c r="J3" s="39"/>
    </row>
    <row r="4" spans="1:10" ht="26.25" customHeight="1">
      <c r="A4" s="26"/>
      <c r="B4" s="26" t="s">
        <v>43</v>
      </c>
      <c r="C4" s="26"/>
      <c r="D4" s="27"/>
      <c r="E4" s="28" t="s">
        <v>0</v>
      </c>
      <c r="F4" s="96" t="s">
        <v>94</v>
      </c>
      <c r="G4" s="28" t="s">
        <v>225</v>
      </c>
      <c r="H4" s="26"/>
      <c r="I4" s="26"/>
      <c r="J4" s="85"/>
    </row>
    <row r="5" spans="1:10">
      <c r="D5" s="15"/>
      <c r="E5" s="16"/>
      <c r="F5" s="43" t="s">
        <v>120</v>
      </c>
      <c r="G5" s="16"/>
    </row>
    <row r="6" spans="1:10">
      <c r="E6" s="16" t="s">
        <v>2</v>
      </c>
      <c r="F6" s="16" t="s">
        <v>104</v>
      </c>
      <c r="G6" s="153">
        <f>ROUNDUP((('Exchange rate'!Eur_per_GBP*('UK-R-Mirrors'!G6/(1+'Exchange rate'!UK_vat_rate))*1.25*0.9165)+1)/10,0)*10</f>
        <v>2600</v>
      </c>
      <c r="I6" s="18"/>
    </row>
    <row r="7" spans="1:10">
      <c r="E7" s="16" t="s">
        <v>4</v>
      </c>
      <c r="F7" s="16" t="s">
        <v>105</v>
      </c>
      <c r="G7" s="153">
        <f>ROUNDUP((('Exchange rate'!Eur_per_GBP*('UK-R-Mirrors'!G7/(1+'Exchange rate'!UK_vat_rate))*1.25*0.9165)+1)/10,0)*10</f>
        <v>3870</v>
      </c>
      <c r="I7" s="18"/>
    </row>
    <row r="8" spans="1:10">
      <c r="E8" s="16"/>
    </row>
    <row r="9" spans="1:10">
      <c r="F9" s="16"/>
      <c r="G9" s="20"/>
      <c r="H9" s="44"/>
      <c r="I9" s="44"/>
    </row>
    <row r="10" spans="1:10">
      <c r="E10" s="193" t="s">
        <v>358</v>
      </c>
    </row>
    <row r="11" spans="1:10">
      <c r="D11" s="22"/>
    </row>
    <row r="12" spans="1:10">
      <c r="E12" s="23"/>
      <c r="I12" s="45"/>
    </row>
    <row r="13" spans="1:10">
      <c r="E13" s="82" t="s">
        <v>194</v>
      </c>
      <c r="F13" s="164"/>
      <c r="G13" s="79"/>
      <c r="H13" s="79"/>
      <c r="I13" s="181">
        <f>ROUNDUP((('Exchange rate'!Eur_per_GBP*('UK-R-Mirrors'!I13/(1+'Exchange rate'!UK_vat_rate))*1.25*0.9165)+1)/10,0)*10</f>
        <v>600</v>
      </c>
    </row>
    <row r="14" spans="1:10">
      <c r="E14" s="24"/>
      <c r="H14" s="45"/>
    </row>
    <row r="15" spans="1:10">
      <c r="E15" s="24"/>
      <c r="H15" s="45"/>
    </row>
    <row r="16" spans="1:10" ht="28.5" customHeight="1">
      <c r="E16" s="24"/>
      <c r="H16" s="45"/>
    </row>
    <row r="17" spans="1:10" s="79" customFormat="1" ht="24.75" customHeight="1">
      <c r="B17" s="80"/>
      <c r="C17" s="81"/>
      <c r="D17" s="81"/>
      <c r="E17" s="82"/>
      <c r="F17" s="83"/>
      <c r="G17" s="82"/>
      <c r="H17" s="82"/>
      <c r="I17" s="82"/>
    </row>
    <row r="18" spans="1:10" ht="50.1" customHeight="1">
      <c r="A18" s="39" t="s">
        <v>23</v>
      </c>
      <c r="B18" s="25" t="s">
        <v>44</v>
      </c>
      <c r="C18" s="40"/>
      <c r="D18" s="40"/>
      <c r="E18" s="41"/>
      <c r="F18" s="42"/>
      <c r="G18" s="41"/>
      <c r="H18" s="41"/>
      <c r="I18" s="41"/>
    </row>
    <row r="19" spans="1:10" ht="26.25" customHeight="1">
      <c r="A19" s="26"/>
      <c r="B19" s="26" t="s">
        <v>43</v>
      </c>
      <c r="C19" s="26"/>
      <c r="D19" s="27"/>
      <c r="E19" s="28" t="s">
        <v>0</v>
      </c>
      <c r="F19" s="96" t="s">
        <v>94</v>
      </c>
      <c r="G19" s="28" t="s">
        <v>225</v>
      </c>
      <c r="H19" s="26"/>
      <c r="I19" s="26"/>
      <c r="J19" s="85"/>
    </row>
    <row r="20" spans="1:10">
      <c r="D20" s="15"/>
      <c r="E20" s="16"/>
      <c r="F20" s="43" t="s">
        <v>120</v>
      </c>
      <c r="G20" s="16"/>
    </row>
    <row r="21" spans="1:10">
      <c r="E21" s="16" t="s">
        <v>2</v>
      </c>
      <c r="F21" s="16" t="s">
        <v>106</v>
      </c>
      <c r="G21" s="153">
        <f>ROUNDUP((('Exchange rate'!Eur_per_GBP*('UK-R-Mirrors'!G21/(1+'Exchange rate'!UK_vat_rate))*1.25*0.9165)+1)/10,0)*10</f>
        <v>1970</v>
      </c>
      <c r="I21" s="18"/>
    </row>
    <row r="22" spans="1:10">
      <c r="E22" s="16" t="s">
        <v>4</v>
      </c>
      <c r="F22" s="16" t="s">
        <v>107</v>
      </c>
      <c r="G22" s="153">
        <f>ROUNDUP((('Exchange rate'!Eur_per_GBP*('UK-R-Mirrors'!G22/(1+'Exchange rate'!UK_vat_rate))*1.25*0.9165)+1)/10,0)*10</f>
        <v>2930</v>
      </c>
      <c r="I22" s="18"/>
    </row>
    <row r="23" spans="1:10">
      <c r="E23" s="16"/>
    </row>
    <row r="24" spans="1:10">
      <c r="F24" s="16"/>
      <c r="G24" s="20"/>
      <c r="H24" s="44"/>
      <c r="I24" s="44"/>
    </row>
    <row r="25" spans="1:10">
      <c r="E25" s="193" t="s">
        <v>358</v>
      </c>
    </row>
    <row r="26" spans="1:10">
      <c r="E26" s="114"/>
    </row>
    <row r="27" spans="1:10">
      <c r="D27" s="22"/>
    </row>
    <row r="28" spans="1:10">
      <c r="E28" s="82" t="s">
        <v>224</v>
      </c>
      <c r="F28" s="164"/>
      <c r="G28" s="79"/>
      <c r="H28" s="79"/>
      <c r="I28" s="181">
        <f>ROUNDUP((('Exchange rate'!Eur_per_GBP*('UK-R-Mirrors'!I28/(1+'Exchange rate'!UK_vat_rate))*1.25*0.9165)+1)/10,0)*10</f>
        <v>480</v>
      </c>
    </row>
    <row r="29" spans="1:10">
      <c r="E29" s="115"/>
    </row>
    <row r="30" spans="1:10">
      <c r="E30" s="115"/>
      <c r="H30" s="45"/>
    </row>
    <row r="32" spans="1:10">
      <c r="E32" s="24"/>
      <c r="H32" s="45"/>
      <c r="I32" s="45"/>
    </row>
    <row r="33" spans="1:10">
      <c r="E33" s="24"/>
      <c r="H33" s="45"/>
      <c r="I33" s="45"/>
    </row>
    <row r="34" spans="1:10" s="79" customFormat="1" ht="37.5">
      <c r="B34" s="80"/>
      <c r="C34" s="81"/>
      <c r="D34" s="81"/>
      <c r="E34" s="82"/>
      <c r="F34" s="83"/>
      <c r="G34" s="82"/>
      <c r="H34" s="82"/>
      <c r="I34" s="82"/>
    </row>
    <row r="35" spans="1:10" ht="50.1" customHeight="1">
      <c r="A35" s="39" t="s">
        <v>23</v>
      </c>
      <c r="B35" s="25" t="s">
        <v>45</v>
      </c>
      <c r="C35" s="40"/>
      <c r="D35" s="40"/>
      <c r="E35" s="41"/>
      <c r="F35" s="42"/>
      <c r="G35" s="41"/>
      <c r="H35" s="41"/>
      <c r="I35" s="41"/>
    </row>
    <row r="36" spans="1:10" ht="27.75" customHeight="1">
      <c r="A36" s="26"/>
      <c r="B36" s="26" t="s">
        <v>46</v>
      </c>
      <c r="C36" s="26"/>
      <c r="D36" s="27"/>
      <c r="E36" s="28" t="s">
        <v>0</v>
      </c>
      <c r="F36" s="96" t="s">
        <v>94</v>
      </c>
      <c r="G36" s="28" t="s">
        <v>225</v>
      </c>
      <c r="H36" s="86" t="s">
        <v>226</v>
      </c>
      <c r="I36" s="84"/>
      <c r="J36" s="85"/>
    </row>
    <row r="37" spans="1:10">
      <c r="D37" s="15"/>
      <c r="E37" s="16"/>
      <c r="F37" s="43" t="s">
        <v>120</v>
      </c>
      <c r="G37" s="16"/>
      <c r="H37" s="16"/>
    </row>
    <row r="38" spans="1:10">
      <c r="E38" s="46"/>
      <c r="F38" s="16" t="s">
        <v>108</v>
      </c>
      <c r="G38" s="153">
        <f>ROUNDUP((('Exchange rate'!Eur_per_GBP*('UK-R-Mirrors'!G38/(1+'Exchange rate'!UK_vat_rate))*1.25*0.9165)+1)/10,0)*10</f>
        <v>3090</v>
      </c>
      <c r="H38" s="153">
        <f>ROUNDUP((('Exchange rate'!Eur_per_GBP*('UK-R-Mirrors'!H38/(1+'Exchange rate'!UK_vat_rate))*1.25*0.9165)+1)/10,0)*10</f>
        <v>5140</v>
      </c>
    </row>
    <row r="39" spans="1:10">
      <c r="E39" s="16"/>
    </row>
    <row r="40" spans="1:10">
      <c r="F40" s="16"/>
      <c r="G40" s="20"/>
      <c r="H40" s="44"/>
      <c r="I40" s="44"/>
    </row>
    <row r="41" spans="1:10">
      <c r="E41" s="193" t="s">
        <v>358</v>
      </c>
      <c r="I41" s="45"/>
    </row>
    <row r="42" spans="1:10">
      <c r="D42" s="22"/>
      <c r="E42" s="114"/>
      <c r="I42" s="45"/>
    </row>
    <row r="43" spans="1:10">
      <c r="D43" s="22"/>
    </row>
    <row r="44" spans="1:10">
      <c r="D44" s="22"/>
      <c r="E44" s="82" t="s">
        <v>224</v>
      </c>
      <c r="F44" s="164"/>
      <c r="G44" s="79"/>
      <c r="H44" s="79"/>
      <c r="I44" s="181">
        <f>ROUNDUP((('Exchange rate'!Eur_per_GBP*('UK-R-Mirrors'!I44/(1+'Exchange rate'!UK_vat_rate))*1.25*0.9165)+1)/10,0)*10</f>
        <v>480</v>
      </c>
    </row>
    <row r="45" spans="1:10">
      <c r="D45" s="22"/>
      <c r="E45" s="115"/>
    </row>
    <row r="46" spans="1:10">
      <c r="D46" s="22"/>
      <c r="E46" s="115"/>
    </row>
    <row r="47" spans="1:10">
      <c r="D47" s="22"/>
      <c r="E47" s="23"/>
    </row>
    <row r="48" spans="1:10" ht="30" customHeight="1">
      <c r="D48" s="22"/>
      <c r="E48" s="23"/>
    </row>
    <row r="49" spans="1:10">
      <c r="D49" s="22"/>
      <c r="E49" s="23"/>
    </row>
    <row r="50" spans="1:10" ht="50.1" customHeight="1">
      <c r="A50" s="39"/>
      <c r="B50" s="25" t="s">
        <v>34</v>
      </c>
      <c r="C50" s="40"/>
      <c r="D50" s="40"/>
      <c r="E50" s="41"/>
      <c r="F50" s="42"/>
      <c r="G50" s="41"/>
      <c r="H50" s="41"/>
      <c r="I50" s="41"/>
      <c r="J50" s="39"/>
    </row>
    <row r="51" spans="1:10" ht="26.25" customHeight="1">
      <c r="A51" s="26"/>
      <c r="B51" s="26" t="s">
        <v>43</v>
      </c>
      <c r="C51" s="26"/>
      <c r="D51" s="27"/>
      <c r="E51" s="28" t="s">
        <v>0</v>
      </c>
      <c r="F51" s="96" t="s">
        <v>94</v>
      </c>
      <c r="G51" s="28" t="s">
        <v>225</v>
      </c>
      <c r="H51" s="86" t="s">
        <v>226</v>
      </c>
      <c r="I51" s="84"/>
      <c r="J51" s="85"/>
    </row>
    <row r="52" spans="1:10">
      <c r="D52" s="15"/>
      <c r="E52" s="16"/>
      <c r="F52" s="43" t="s">
        <v>120</v>
      </c>
      <c r="G52" s="16"/>
      <c r="H52" s="16"/>
      <c r="I52" s="23"/>
    </row>
    <row r="53" spans="1:10">
      <c r="E53" s="16" t="s">
        <v>2</v>
      </c>
      <c r="F53" s="16" t="s">
        <v>104</v>
      </c>
      <c r="G53" s="153">
        <f>ROUNDUP((('Exchange rate'!Eur_per_GBP*('UK-R-Mirrors'!G53/(1+'Exchange rate'!UK_vat_rate))*1.25*0.9165)+1)/10,0)*10</f>
        <v>2390</v>
      </c>
      <c r="H53" s="153">
        <f>ROUNDUP((('Exchange rate'!Eur_per_GBP*('UK-R-Mirrors'!H53/(1+'Exchange rate'!UK_vat_rate))*1.25*0.9165)+1)/10,0)*10</f>
        <v>4350</v>
      </c>
      <c r="I53" s="363"/>
    </row>
    <row r="54" spans="1:10">
      <c r="E54" s="16" t="s">
        <v>4</v>
      </c>
      <c r="F54" s="16" t="s">
        <v>105</v>
      </c>
      <c r="G54" s="153">
        <f>ROUNDUP((('Exchange rate'!Eur_per_GBP*('UK-R-Mirrors'!G54/(1+'Exchange rate'!UK_vat_rate))*1.25*0.9165)+1)/10,0)*10</f>
        <v>3560</v>
      </c>
      <c r="H54" s="153">
        <f>ROUNDUP((('Exchange rate'!Eur_per_GBP*('UK-R-Mirrors'!H54/(1+'Exchange rate'!UK_vat_rate))*1.25*0.9165)+1)/10,0)*10</f>
        <v>6490</v>
      </c>
      <c r="I54" s="44"/>
    </row>
    <row r="55" spans="1:10">
      <c r="E55" s="16"/>
      <c r="I55" s="23"/>
    </row>
    <row r="56" spans="1:10">
      <c r="F56" s="16"/>
      <c r="G56" s="20"/>
      <c r="H56" s="44"/>
      <c r="I56" s="23"/>
    </row>
    <row r="57" spans="1:10">
      <c r="E57" s="193" t="s">
        <v>358</v>
      </c>
      <c r="I57" s="23"/>
    </row>
    <row r="58" spans="1:10">
      <c r="D58" s="22"/>
      <c r="E58" s="114"/>
    </row>
    <row r="60" spans="1:10">
      <c r="E60" s="82" t="s">
        <v>194</v>
      </c>
      <c r="F60" s="164"/>
      <c r="G60" s="79"/>
      <c r="H60" s="190"/>
      <c r="I60" s="181">
        <f>ROUNDUP((('Exchange rate'!Eur_per_GBP*('UK-R-Mirrors'!I60/(1+'Exchange rate'!UK_vat_rate))*1.25*0.9165)+1)/10,0)*10</f>
        <v>480</v>
      </c>
    </row>
    <row r="61" spans="1:10">
      <c r="E61" s="115"/>
      <c r="H61" s="45"/>
      <c r="I61" s="23"/>
    </row>
    <row r="63" spans="1:10">
      <c r="E63" s="81" t="s">
        <v>193</v>
      </c>
      <c r="F63" s="164"/>
      <c r="G63" s="79"/>
      <c r="H63" s="190"/>
      <c r="I63" s="181">
        <f>ROUNDUP((('Exchange rate'!Eur_per_GBP*('UK-R-Mirrors'!I63/(1+'Exchange rate'!UK_vat_rate))*1.25*0.9165)+1)/10,0)*10</f>
        <v>1670</v>
      </c>
    </row>
    <row r="64" spans="1:10">
      <c r="E64" s="24"/>
      <c r="H64" s="45"/>
      <c r="I64" s="45"/>
    </row>
    <row r="65" spans="1:10">
      <c r="E65" s="24"/>
      <c r="H65" s="45"/>
      <c r="I65" s="45"/>
    </row>
    <row r="66" spans="1:10" ht="81" customHeight="1"/>
    <row r="67" spans="1:10" ht="50.1" customHeight="1">
      <c r="A67" s="39"/>
      <c r="B67" s="25" t="s">
        <v>34</v>
      </c>
      <c r="C67" s="40"/>
      <c r="D67" s="40"/>
      <c r="E67" s="41"/>
      <c r="F67" s="42"/>
      <c r="G67" s="41"/>
      <c r="H67" s="41"/>
      <c r="I67" s="41"/>
      <c r="J67" s="39"/>
    </row>
    <row r="68" spans="1:10" ht="26.25" customHeight="1">
      <c r="A68" s="26"/>
      <c r="B68" s="26" t="s">
        <v>15</v>
      </c>
      <c r="C68" s="26"/>
      <c r="D68" s="27"/>
      <c r="E68" s="28" t="s">
        <v>0</v>
      </c>
      <c r="F68" s="96" t="s">
        <v>94</v>
      </c>
      <c r="G68" s="28" t="s">
        <v>225</v>
      </c>
      <c r="H68" s="86" t="s">
        <v>226</v>
      </c>
      <c r="I68" s="84"/>
      <c r="J68" s="85"/>
    </row>
    <row r="69" spans="1:10">
      <c r="D69" s="15"/>
      <c r="E69" s="16"/>
      <c r="F69" s="43" t="s">
        <v>120</v>
      </c>
      <c r="G69" s="16"/>
      <c r="H69" s="16"/>
      <c r="I69" s="23"/>
    </row>
    <row r="70" spans="1:10">
      <c r="E70" s="16" t="s">
        <v>2</v>
      </c>
      <c r="F70" s="16" t="s">
        <v>109</v>
      </c>
      <c r="G70" s="153">
        <f>ROUNDUP((('Exchange rate'!Eur_per_GBP*('UK-R-Mirrors'!G71/(1+'Exchange rate'!UK_vat_rate))*1.25*0.9165)+1)/10,0)*10</f>
        <v>2420</v>
      </c>
      <c r="H70" s="153">
        <f>ROUNDUP((('Exchange rate'!Eur_per_GBP*('UK-R-Mirrors'!H71/(1+'Exchange rate'!UK_vat_rate))*1.25*0.9165)+1)/10,0)*10</f>
        <v>4040</v>
      </c>
      <c r="I70" s="23"/>
    </row>
    <row r="71" spans="1:10">
      <c r="E71" s="16" t="s">
        <v>3</v>
      </c>
      <c r="F71" s="16" t="s">
        <v>110</v>
      </c>
      <c r="G71" s="153">
        <f>ROUNDUP((('Exchange rate'!Eur_per_GBP*('UK-R-Mirrors'!G72/(1+'Exchange rate'!UK_vat_rate))*1.25*0.9165)+1)/10,0)*10</f>
        <v>3490</v>
      </c>
      <c r="H71" s="153">
        <f>ROUNDUP((('Exchange rate'!Eur_per_GBP*('UK-R-Mirrors'!H72/(1+'Exchange rate'!UK_vat_rate))*1.25*0.9165)+1)/10,0)*10</f>
        <v>5800</v>
      </c>
      <c r="I71" s="365"/>
      <c r="J71" s="364"/>
    </row>
    <row r="72" spans="1:10">
      <c r="E72" s="16" t="s">
        <v>4</v>
      </c>
      <c r="F72" s="16" t="s">
        <v>111</v>
      </c>
      <c r="G72" s="153">
        <f>ROUNDUP((('Exchange rate'!Eur_per_GBP*('UK-R-Mirrors'!G73/(1+'Exchange rate'!UK_vat_rate))*1.25*0.9165)+1)/10,0)*10</f>
        <v>5210</v>
      </c>
      <c r="H72" s="153">
        <f>ROUNDUP((('Exchange rate'!Eur_per_GBP*('UK-R-Mirrors'!H73/(1+'Exchange rate'!UK_vat_rate))*1.25*0.9165)+1)/10,0)*10</f>
        <v>8670</v>
      </c>
      <c r="I72" s="20"/>
    </row>
    <row r="73" spans="1:10">
      <c r="E73" s="16"/>
      <c r="I73" s="23"/>
    </row>
    <row r="74" spans="1:10">
      <c r="F74" s="16"/>
      <c r="G74" s="20"/>
      <c r="H74" s="44"/>
      <c r="I74" s="23"/>
    </row>
    <row r="75" spans="1:10">
      <c r="E75" s="193" t="s">
        <v>358</v>
      </c>
      <c r="I75" s="23"/>
    </row>
    <row r="76" spans="1:10">
      <c r="D76" s="22"/>
      <c r="E76" s="114"/>
    </row>
    <row r="78" spans="1:10">
      <c r="E78" s="82" t="s">
        <v>194</v>
      </c>
      <c r="F78" s="164"/>
      <c r="G78" s="79"/>
      <c r="H78" s="190"/>
      <c r="I78" s="181">
        <f>ROUNDUP((('Exchange rate'!Eur_per_GBP*('UK-R-Mirrors'!I79/(1+'Exchange rate'!UK_vat_rate))*1.25*0.9165)+1)/10,0)*10</f>
        <v>430</v>
      </c>
    </row>
    <row r="79" spans="1:10">
      <c r="E79" s="115"/>
      <c r="H79" s="45"/>
      <c r="I79" s="23"/>
    </row>
    <row r="80" spans="1:10">
      <c r="E80" s="115"/>
      <c r="H80" s="45"/>
      <c r="I80" s="23"/>
    </row>
    <row r="81" spans="1:10">
      <c r="E81" s="81" t="s">
        <v>193</v>
      </c>
      <c r="F81" s="164"/>
      <c r="G81" s="79"/>
      <c r="H81" s="190"/>
      <c r="I81" s="181">
        <f>ROUNDUP((('Exchange rate'!Eur_per_GBP*('UK-R-Mirrors'!I82/(1+'Exchange rate'!UK_vat_rate))*1.25*0.9165)+1)/10,0)*10</f>
        <v>1520</v>
      </c>
    </row>
    <row r="82" spans="1:10" ht="85.35" customHeight="1">
      <c r="E82" s="24"/>
      <c r="H82" s="45"/>
      <c r="I82" s="45"/>
    </row>
    <row r="83" spans="1:10" ht="37.5">
      <c r="A83" s="39"/>
      <c r="B83" s="25" t="s">
        <v>235</v>
      </c>
      <c r="C83" s="40"/>
      <c r="D83" s="40"/>
      <c r="E83" s="41"/>
      <c r="F83" s="42"/>
      <c r="G83" s="41"/>
      <c r="H83" s="41"/>
      <c r="I83" s="41"/>
      <c r="J83" s="39"/>
    </row>
    <row r="84" spans="1:10">
      <c r="A84" s="26"/>
      <c r="B84" s="26"/>
      <c r="C84" s="26"/>
      <c r="D84" s="27"/>
      <c r="E84" s="28" t="s">
        <v>0</v>
      </c>
      <c r="F84" s="96" t="s">
        <v>94</v>
      </c>
      <c r="G84" s="266" t="s">
        <v>225</v>
      </c>
      <c r="H84" s="266"/>
      <c r="I84" s="26"/>
      <c r="J84" s="85"/>
    </row>
    <row r="85" spans="1:10">
      <c r="E85" s="24"/>
      <c r="F85" s="222" t="s">
        <v>120</v>
      </c>
      <c r="H85" s="45"/>
      <c r="I85" s="45"/>
    </row>
    <row r="86" spans="1:10">
      <c r="E86" s="16" t="s">
        <v>2</v>
      </c>
      <c r="F86" s="16" t="s">
        <v>272</v>
      </c>
      <c r="G86" s="153">
        <f>ROUNDUP((('Exchange rate'!Eur_per_GBP*('UK-R-Mirrors'!G87/(1+'Exchange rate'!UK_vat_rate))*1.25*0.9165)+1)/10,0)*10</f>
        <v>1790</v>
      </c>
      <c r="H86" s="58"/>
      <c r="I86" s="45"/>
    </row>
    <row r="87" spans="1:10">
      <c r="E87" s="16" t="s">
        <v>3</v>
      </c>
      <c r="F87" s="16" t="s">
        <v>135</v>
      </c>
      <c r="G87" s="153">
        <f>ROUNDUP((('Exchange rate'!Eur_per_GBP*('UK-R-Mirrors'!G88/(1+'Exchange rate'!UK_vat_rate))*1.25*0.9165)+1)/10,0)*10</f>
        <v>2150</v>
      </c>
      <c r="H87" s="58"/>
      <c r="I87" s="45"/>
    </row>
    <row r="88" spans="1:10">
      <c r="E88" s="16" t="s">
        <v>4</v>
      </c>
      <c r="F88" s="16" t="s">
        <v>273</v>
      </c>
      <c r="G88" s="153">
        <f>ROUNDUP((('Exchange rate'!Eur_per_GBP*('UK-R-Mirrors'!G89/(1+'Exchange rate'!UK_vat_rate))*1.25*0.9165)+1)/10,0)*10</f>
        <v>2580</v>
      </c>
      <c r="H88" s="58"/>
      <c r="I88" s="45"/>
    </row>
    <row r="89" spans="1:10">
      <c r="E89" s="16" t="s">
        <v>5</v>
      </c>
      <c r="F89" s="16" t="s">
        <v>274</v>
      </c>
      <c r="G89" s="153">
        <f>ROUNDUP((('Exchange rate'!Eur_per_GBP*('UK-R-Mirrors'!G90/(1+'Exchange rate'!UK_vat_rate))*1.25*0.9165)+1)/10,0)*10</f>
        <v>2940</v>
      </c>
      <c r="H89" s="58"/>
      <c r="I89" s="45"/>
    </row>
    <row r="90" spans="1:10">
      <c r="E90" s="16" t="s">
        <v>6</v>
      </c>
      <c r="F90" s="16" t="s">
        <v>275</v>
      </c>
      <c r="G90" s="153">
        <f>ROUNDUP((('Exchange rate'!Eur_per_GBP*('UK-R-Mirrors'!G91/(1+'Exchange rate'!UK_vat_rate))*1.25*0.9165)+1)/10,0)*10</f>
        <v>3860</v>
      </c>
      <c r="H90" s="58"/>
      <c r="I90" s="45"/>
    </row>
    <row r="91" spans="1:10">
      <c r="E91" s="16" t="s">
        <v>719</v>
      </c>
      <c r="F91" s="16" t="s">
        <v>720</v>
      </c>
      <c r="G91" s="153">
        <f>ROUNDUP((('Exchange rate'!Eur_per_GBP*('UK-R-Mirrors'!G92/(1+'Exchange rate'!UK_vat_rate))*1.25*0.9165)+1)/10,0)*10</f>
        <v>7330</v>
      </c>
      <c r="H91" s="58"/>
      <c r="I91" s="45"/>
    </row>
    <row r="92" spans="1:10">
      <c r="E92" s="23"/>
      <c r="H92" s="45"/>
      <c r="I92" s="45"/>
    </row>
    <row r="93" spans="1:10">
      <c r="E93" s="162" t="s">
        <v>358</v>
      </c>
      <c r="H93" s="45"/>
      <c r="I93" s="45"/>
    </row>
    <row r="94" spans="1:10">
      <c r="E94" s="114"/>
      <c r="H94" s="45"/>
      <c r="I94" s="45"/>
    </row>
    <row r="95" spans="1:10">
      <c r="E95" s="24"/>
      <c r="H95" s="45"/>
      <c r="I95" s="45"/>
    </row>
    <row r="96" spans="1:10">
      <c r="F96" s="14"/>
      <c r="H96" s="18" t="s">
        <v>277</v>
      </c>
      <c r="I96" s="18" t="s">
        <v>721</v>
      </c>
      <c r="J96" s="45"/>
    </row>
    <row r="97" spans="1:10">
      <c r="E97" s="82" t="s">
        <v>194</v>
      </c>
      <c r="F97" s="81"/>
      <c r="G97" s="81"/>
      <c r="H97" s="181">
        <f>ROUNDUP((('Exchange rate'!Eur_per_GBP*('UK-R-Mirrors'!H98/(1+'Exchange rate'!UK_vat_rate))*1.25*0.9165)+1)/10,0)*10</f>
        <v>330</v>
      </c>
      <c r="I97" s="181">
        <f>ROUNDUP((('Exchange rate'!Eur_per_GBP*('UK-R-Mirrors'!I98/(1+'Exchange rate'!UK_vat_rate))*1.25*0.9165)+1)/10,0)*10</f>
        <v>480</v>
      </c>
      <c r="J97" s="45"/>
    </row>
    <row r="98" spans="1:10">
      <c r="E98" s="115"/>
      <c r="H98" s="45"/>
      <c r="I98" s="45"/>
    </row>
    <row r="99" spans="1:10">
      <c r="H99" s="18" t="s">
        <v>277</v>
      </c>
      <c r="I99" s="18" t="s">
        <v>721</v>
      </c>
    </row>
    <row r="100" spans="1:10">
      <c r="E100" s="81" t="s">
        <v>278</v>
      </c>
      <c r="F100" s="164"/>
      <c r="G100" s="190"/>
      <c r="H100" s="181">
        <f>ROUNDUP((('Exchange rate'!Eur_per_GBP*('UK-R-Mirrors'!H101/(1+'Exchange rate'!UK_vat_rate))*1.25*0.9165)+1)/10,0)*10</f>
        <v>1050</v>
      </c>
      <c r="I100" s="181">
        <f>ROUNDUP((('Exchange rate'!Eur_per_GBP*('UK-R-Mirrors'!I101/(1+'Exchange rate'!UK_vat_rate))*1.25*0.9165)+1)/10,0)*10</f>
        <v>1670</v>
      </c>
    </row>
    <row r="101" spans="1:10" ht="41.25" customHeight="1">
      <c r="E101" s="24"/>
      <c r="H101" s="45" t="s">
        <v>23</v>
      </c>
      <c r="I101" s="45"/>
    </row>
    <row r="102" spans="1:10" ht="41.1" customHeight="1">
      <c r="F102" s="14"/>
    </row>
    <row r="103" spans="1:10" ht="45" customHeight="1">
      <c r="A103" s="39"/>
      <c r="B103" s="25" t="s">
        <v>254</v>
      </c>
      <c r="C103" s="40"/>
      <c r="D103" s="40"/>
      <c r="E103" s="41"/>
      <c r="F103" s="42"/>
      <c r="G103" s="41"/>
      <c r="H103" s="41"/>
      <c r="I103" s="41"/>
      <c r="J103" s="39"/>
    </row>
    <row r="104" spans="1:10">
      <c r="A104" s="26"/>
      <c r="B104" s="26" t="s">
        <v>43</v>
      </c>
      <c r="C104" s="26"/>
      <c r="D104" s="27"/>
      <c r="E104" s="28" t="s">
        <v>0</v>
      </c>
      <c r="F104" s="96" t="s">
        <v>94</v>
      </c>
      <c r="G104" s="28" t="s">
        <v>225</v>
      </c>
      <c r="H104" s="86" t="s">
        <v>226</v>
      </c>
      <c r="I104" s="84"/>
      <c r="J104" s="85"/>
    </row>
    <row r="105" spans="1:10">
      <c r="E105" s="16"/>
      <c r="F105" s="222" t="s">
        <v>120</v>
      </c>
      <c r="H105" s="45"/>
      <c r="I105" s="45"/>
    </row>
    <row r="106" spans="1:10">
      <c r="E106" s="16" t="s">
        <v>2</v>
      </c>
      <c r="F106" s="16" t="s">
        <v>104</v>
      </c>
      <c r="G106" s="153">
        <f>ROUNDUP((('Exchange rate'!Eur_per_GBP*('UK-R-Mirrors'!G107/(1+'Exchange rate'!UK_vat_rate))*1.25*0.9165)+1)/10,0)*10</f>
        <v>2080</v>
      </c>
      <c r="H106" s="153">
        <f>ROUNDUP((('Exchange rate'!Eur_per_GBP*('UK-R-Mirrors'!H107/(1+'Exchange rate'!UK_vat_rate))*1.25*0.9165)+1)/10,0)*10</f>
        <v>3630</v>
      </c>
      <c r="I106" s="45"/>
    </row>
    <row r="107" spans="1:10">
      <c r="E107" s="16" t="s">
        <v>4</v>
      </c>
      <c r="F107" s="16" t="s">
        <v>105</v>
      </c>
      <c r="G107" s="153">
        <f>ROUNDUP((('Exchange rate'!Eur_per_GBP*('UK-R-Mirrors'!G108/(1+'Exchange rate'!UK_vat_rate))*1.25*0.9165)+1)/10,0)*10</f>
        <v>3100</v>
      </c>
      <c r="H107" s="153">
        <f>ROUNDUP((('Exchange rate'!Eur_per_GBP*('UK-R-Mirrors'!H108/(1+'Exchange rate'!UK_vat_rate))*1.25*0.9165)+1)/10,0)*10</f>
        <v>5410</v>
      </c>
      <c r="I107" s="362"/>
    </row>
    <row r="108" spans="1:10">
      <c r="E108" s="16"/>
      <c r="F108" s="16"/>
      <c r="H108" s="45"/>
      <c r="I108" s="45"/>
    </row>
    <row r="109" spans="1:10">
      <c r="E109" s="24"/>
      <c r="H109" s="45"/>
      <c r="I109" s="45"/>
    </row>
    <row r="110" spans="1:10">
      <c r="E110" s="24"/>
      <c r="H110" s="45"/>
      <c r="I110" s="45"/>
    </row>
    <row r="111" spans="1:10">
      <c r="E111" s="193" t="s">
        <v>358</v>
      </c>
      <c r="H111" s="45"/>
      <c r="I111" s="45"/>
    </row>
    <row r="112" spans="1:10">
      <c r="E112" s="114"/>
      <c r="H112" s="45"/>
      <c r="I112" s="45"/>
    </row>
    <row r="113" spans="1:10">
      <c r="H113" s="45"/>
      <c r="I113" s="45"/>
    </row>
    <row r="114" spans="1:10">
      <c r="E114" s="82" t="s">
        <v>194</v>
      </c>
      <c r="F114" s="164"/>
      <c r="G114" s="79"/>
      <c r="H114" s="79"/>
      <c r="I114" s="181">
        <f>ROUNDUP((('Exchange rate'!Eur_per_GBP*('UK-R-Mirrors'!I115/(1+'Exchange rate'!UK_vat_rate))*1.25*0.9165)+1)/10,0)*10</f>
        <v>480</v>
      </c>
    </row>
    <row r="115" spans="1:10">
      <c r="E115" s="115"/>
      <c r="H115" s="45"/>
      <c r="I115" s="45"/>
    </row>
    <row r="116" spans="1:10">
      <c r="E116" s="115"/>
      <c r="H116" s="45"/>
      <c r="I116" s="45"/>
    </row>
    <row r="117" spans="1:10" ht="30.75" customHeight="1">
      <c r="E117" s="115"/>
      <c r="H117" s="45"/>
      <c r="I117" s="45"/>
    </row>
    <row r="118" spans="1:10" ht="56.1" customHeight="1">
      <c r="E118" s="115"/>
      <c r="H118" s="45"/>
      <c r="I118" s="45"/>
    </row>
    <row r="119" spans="1:10" ht="50.1" customHeight="1">
      <c r="A119" s="39"/>
      <c r="B119" s="25" t="s">
        <v>254</v>
      </c>
      <c r="C119" s="40"/>
      <c r="D119" s="40"/>
      <c r="E119" s="41"/>
      <c r="F119" s="42"/>
      <c r="G119" s="41"/>
      <c r="H119" s="41"/>
      <c r="I119" s="41"/>
      <c r="J119" s="39"/>
    </row>
    <row r="120" spans="1:10">
      <c r="A120" s="26"/>
      <c r="B120" s="26" t="s">
        <v>15</v>
      </c>
      <c r="C120" s="26"/>
      <c r="D120" s="27"/>
      <c r="E120" s="28" t="s">
        <v>0</v>
      </c>
      <c r="F120" s="96" t="s">
        <v>94</v>
      </c>
      <c r="G120" s="28" t="s">
        <v>225</v>
      </c>
      <c r="H120" s="86" t="s">
        <v>226</v>
      </c>
      <c r="I120" s="84"/>
      <c r="J120" s="85"/>
    </row>
    <row r="121" spans="1:10">
      <c r="D121" s="15"/>
      <c r="E121" s="16"/>
      <c r="F121" s="43" t="s">
        <v>120</v>
      </c>
      <c r="G121" s="16"/>
      <c r="H121" s="16"/>
      <c r="I121" s="23"/>
    </row>
    <row r="122" spans="1:10">
      <c r="E122" s="16" t="s">
        <v>2</v>
      </c>
      <c r="F122" s="16" t="s">
        <v>109</v>
      </c>
      <c r="G122" s="153">
        <f>ROUNDUP((('Exchange rate'!Eur_per_GBP*('UK-R-Mirrors'!G123/(1+'Exchange rate'!UK_vat_rate))*1.25*0.9165)+1)/10,0)*10</f>
        <v>2020</v>
      </c>
      <c r="H122" s="153">
        <f>ROUNDUP((('Exchange rate'!Eur_per_GBP*('UK-R-Mirrors'!H123/(1+'Exchange rate'!UK_vat_rate))*1.25*0.9165)+1)/10,0)*10</f>
        <v>3640</v>
      </c>
      <c r="I122" s="23"/>
    </row>
    <row r="123" spans="1:10">
      <c r="E123" s="16" t="s">
        <v>3</v>
      </c>
      <c r="F123" s="16" t="s">
        <v>110</v>
      </c>
      <c r="G123" s="153">
        <f>ROUNDUP((('Exchange rate'!Eur_per_GBP*('UK-R-Mirrors'!G124/(1+'Exchange rate'!UK_vat_rate))*1.25*0.9165)+1)/10,0)*10</f>
        <v>2900</v>
      </c>
      <c r="H123" s="153">
        <f>ROUNDUP((('Exchange rate'!Eur_per_GBP*('UK-R-Mirrors'!H124/(1+'Exchange rate'!UK_vat_rate))*1.25*0.9165)+1)/10,0)*10</f>
        <v>5230</v>
      </c>
      <c r="I123" s="23"/>
    </row>
    <row r="124" spans="1:10">
      <c r="E124" s="16" t="s">
        <v>4</v>
      </c>
      <c r="F124" s="16" t="s">
        <v>111</v>
      </c>
      <c r="G124" s="153">
        <f>ROUNDUP((('Exchange rate'!Eur_per_GBP*('UK-R-Mirrors'!G125/(1+'Exchange rate'!UK_vat_rate))*1.25*0.9165)+1)/10,0)*10</f>
        <v>4340</v>
      </c>
      <c r="H124" s="153">
        <f>ROUNDUP((('Exchange rate'!Eur_per_GBP*('UK-R-Mirrors'!H125/(1+'Exchange rate'!UK_vat_rate))*1.25*0.9165)+1)/10,0)*10</f>
        <v>7800</v>
      </c>
      <c r="I124" s="23"/>
    </row>
    <row r="125" spans="1:10">
      <c r="E125" s="16"/>
      <c r="I125" s="23"/>
    </row>
    <row r="126" spans="1:10">
      <c r="F126" s="16"/>
      <c r="G126" s="20"/>
      <c r="H126" s="44"/>
      <c r="I126" s="23"/>
    </row>
    <row r="127" spans="1:10">
      <c r="E127" s="193" t="s">
        <v>358</v>
      </c>
      <c r="I127" s="23"/>
      <c r="J127" s="22"/>
    </row>
    <row r="128" spans="1:10">
      <c r="D128" s="22"/>
      <c r="E128" s="114"/>
    </row>
    <row r="129" spans="1:10">
      <c r="D129" s="22"/>
    </row>
    <row r="130" spans="1:10">
      <c r="D130" s="22"/>
      <c r="E130" s="82" t="s">
        <v>194</v>
      </c>
      <c r="F130" s="164"/>
      <c r="G130" s="79"/>
      <c r="H130" s="79"/>
      <c r="I130" s="181">
        <f>ROUNDUP((('Exchange rate'!Eur_per_GBP*('UK-R-Mirrors'!I131/(1+'Exchange rate'!UK_vat_rate))*1.25*0.9165)+1)/10,0)*10</f>
        <v>480</v>
      </c>
    </row>
    <row r="131" spans="1:10">
      <c r="D131" s="22"/>
      <c r="E131" s="115"/>
      <c r="I131" s="23"/>
    </row>
    <row r="132" spans="1:10">
      <c r="D132" s="22"/>
      <c r="E132" s="115"/>
      <c r="I132" s="23"/>
    </row>
    <row r="133" spans="1:10" ht="37.5">
      <c r="A133" s="39"/>
      <c r="B133" s="25" t="s">
        <v>553</v>
      </c>
      <c r="C133" s="40"/>
      <c r="D133" s="40"/>
      <c r="E133" s="41"/>
      <c r="F133" s="42"/>
      <c r="G133" s="41"/>
      <c r="H133" s="41"/>
      <c r="I133" s="41"/>
      <c r="J133" s="39"/>
    </row>
    <row r="134" spans="1:10">
      <c r="A134" s="26"/>
      <c r="B134" s="26" t="s">
        <v>43</v>
      </c>
      <c r="C134" s="26"/>
      <c r="D134" s="27"/>
      <c r="E134" s="28" t="s">
        <v>0</v>
      </c>
      <c r="F134" s="96" t="s">
        <v>94</v>
      </c>
      <c r="G134" s="28" t="s">
        <v>225</v>
      </c>
      <c r="H134" s="86"/>
      <c r="I134" s="84"/>
      <c r="J134" s="85"/>
    </row>
    <row r="135" spans="1:10">
      <c r="D135" s="15"/>
      <c r="E135" s="16"/>
      <c r="F135" s="43" t="s">
        <v>120</v>
      </c>
      <c r="G135" s="16"/>
      <c r="H135" s="16"/>
      <c r="I135" s="23"/>
    </row>
    <row r="136" spans="1:10">
      <c r="E136" s="16"/>
      <c r="F136" s="16" t="s">
        <v>519</v>
      </c>
      <c r="G136" s="153">
        <f>ROUNDUP((('Exchange rate'!Eur_per_GBP*('UK-R-Mirrors'!G140/(1+'Exchange rate'!UK_vat_rate))*1.25*0.9165)+1)/10,0)*10</f>
        <v>3100</v>
      </c>
      <c r="H136" s="65"/>
      <c r="I136" s="23"/>
    </row>
    <row r="137" spans="1:10">
      <c r="E137" s="16"/>
      <c r="F137" s="19" t="s">
        <v>723</v>
      </c>
      <c r="G137" s="153">
        <f>ROUNDUP((('Exchange rate'!Eur_per_GBP*('UK-R-Mirrors'!G141/(1+'Exchange rate'!UK_vat_rate))*1.25*0.9165)+1)/10,0)*10</f>
        <v>5250</v>
      </c>
      <c r="I137" s="23"/>
    </row>
    <row r="138" spans="1:10">
      <c r="F138" s="16"/>
      <c r="G138" s="20"/>
      <c r="H138" s="44"/>
      <c r="I138" s="23"/>
    </row>
    <row r="139" spans="1:10">
      <c r="E139" s="176" t="s">
        <v>22</v>
      </c>
      <c r="F139" s="67"/>
      <c r="G139" s="67"/>
      <c r="H139" s="9"/>
      <c r="I139" s="23"/>
      <c r="J139" s="22"/>
    </row>
    <row r="140" spans="1:10">
      <c r="D140" s="22"/>
      <c r="E140" s="169"/>
      <c r="F140" s="67"/>
      <c r="G140" s="67"/>
      <c r="H140" s="9"/>
    </row>
    <row r="141" spans="1:10">
      <c r="D141" s="22"/>
      <c r="E141" s="81" t="s">
        <v>194</v>
      </c>
      <c r="F141" s="160"/>
      <c r="G141" s="160"/>
      <c r="H141" s="161"/>
      <c r="I141" s="181">
        <f>ROUNDUP((('Exchange rate'!Eur_per_GBP*('UK-R-Mirrors'!I145/(1+'Exchange rate'!UK_vat_rate))*1.25*0.9165)+1)/10,0)*10</f>
        <v>480</v>
      </c>
    </row>
    <row r="142" spans="1:10">
      <c r="D142" s="22"/>
      <c r="E142" s="24"/>
      <c r="F142" s="67"/>
      <c r="G142" s="67"/>
      <c r="H142" s="143"/>
      <c r="I142" s="143"/>
    </row>
    <row r="143" spans="1:10">
      <c r="D143" s="22"/>
      <c r="E143" s="81" t="s">
        <v>550</v>
      </c>
      <c r="F143" s="160"/>
      <c r="G143" s="160"/>
      <c r="H143" s="161"/>
      <c r="I143" s="181">
        <f>ROUNDUP((('Exchange rate'!Eur_per_GBP*('UK-R-Mirrors'!I147/(1+'Exchange rate'!UK_vat_rate))*1.25*0.9165)+1)/10,0)*10</f>
        <v>1080</v>
      </c>
    </row>
    <row r="144" spans="1:10">
      <c r="D144" s="22"/>
      <c r="E144" s="115"/>
      <c r="I144" s="23"/>
    </row>
    <row r="145" spans="1:10">
      <c r="D145" s="22"/>
      <c r="E145" s="115"/>
      <c r="I145" s="23"/>
    </row>
    <row r="146" spans="1:10">
      <c r="D146" s="22"/>
      <c r="E146" s="115"/>
      <c r="I146" s="23"/>
    </row>
    <row r="147" spans="1:10">
      <c r="D147" s="22"/>
      <c r="E147" s="115"/>
      <c r="I147" s="23"/>
    </row>
    <row r="148" spans="1:10" ht="37.5">
      <c r="A148" s="39"/>
      <c r="B148" s="25" t="s">
        <v>26</v>
      </c>
      <c r="C148" s="40"/>
      <c r="D148" s="40"/>
      <c r="E148" s="41"/>
      <c r="F148" s="42"/>
      <c r="G148" s="41"/>
      <c r="H148" s="41"/>
      <c r="I148" s="41"/>
      <c r="J148" s="39"/>
    </row>
    <row r="149" spans="1:10">
      <c r="A149" s="26"/>
      <c r="B149" s="26" t="s">
        <v>43</v>
      </c>
      <c r="C149" s="26"/>
      <c r="D149" s="27"/>
      <c r="E149" s="28" t="s">
        <v>0</v>
      </c>
      <c r="F149" s="96" t="s">
        <v>94</v>
      </c>
      <c r="G149" s="28" t="s">
        <v>225</v>
      </c>
      <c r="H149" s="84" t="s">
        <v>725</v>
      </c>
      <c r="I149" s="26"/>
      <c r="J149" s="85"/>
    </row>
    <row r="150" spans="1:10">
      <c r="D150" s="15"/>
      <c r="E150" s="16"/>
      <c r="F150" s="43" t="s">
        <v>120</v>
      </c>
      <c r="G150" s="16"/>
      <c r="H150" s="45"/>
    </row>
    <row r="151" spans="1:10">
      <c r="E151" s="48" t="s">
        <v>102</v>
      </c>
      <c r="F151" s="48" t="s">
        <v>105</v>
      </c>
      <c r="G151" s="153">
        <f>ROUNDUP((('Exchange rate'!Eur_per_GBP*('UK-R-Mirrors'!G155/(1+'Exchange rate'!UK_vat_rate))*1.25*0.9165)+1)/10,0)*10</f>
        <v>5340</v>
      </c>
      <c r="H151" s="153">
        <f>ROUNDUP((('Exchange rate'!Eur_per_GBP*('UK-R-Mirrors'!H155/(1+'Exchange rate'!UK_vat_rate))*1.25*0.9165)+1)/10,0)*10</f>
        <v>7730</v>
      </c>
    </row>
    <row r="152" spans="1:10">
      <c r="E152" s="16"/>
    </row>
    <row r="153" spans="1:10">
      <c r="F153" s="16"/>
      <c r="G153" s="20"/>
      <c r="H153" s="44"/>
      <c r="I153" s="44"/>
    </row>
    <row r="154" spans="1:10">
      <c r="E154" s="193" t="s">
        <v>322</v>
      </c>
    </row>
    <row r="155" spans="1:10">
      <c r="D155" s="22"/>
      <c r="E155" s="114"/>
    </row>
    <row r="157" spans="1:10">
      <c r="E157" s="115"/>
    </row>
    <row r="158" spans="1:10">
      <c r="E158" s="115"/>
    </row>
    <row r="159" spans="1:10">
      <c r="E159" s="115"/>
    </row>
    <row r="163" spans="4:9">
      <c r="D163" s="22"/>
      <c r="E163" s="23"/>
      <c r="I163" s="23"/>
    </row>
  </sheetData>
  <mergeCells count="1">
    <mergeCell ref="A1:J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EU Retail Price List - 2022&amp;R&amp;"Calibri (Body),Regular"&amp;16Mirrors</oddHeader>
    <oddFooter>&amp;R&amp;"Calibri (Body),Regular"&amp;16&amp;P</oddFooter>
  </headerFooter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C0B83-5538-43C6-BF40-9BEF2A855B11}">
  <sheetPr codeName="Sheet70">
    <tabColor rgb="FF00B050"/>
  </sheetPr>
  <dimension ref="A1:J163"/>
  <sheetViews>
    <sheetView showGridLines="0" view="pageLayout" topLeftCell="A142" zoomScale="60" zoomScaleNormal="120" zoomScalePageLayoutView="60" workbookViewId="0">
      <selection activeCell="H309" sqref="H309"/>
    </sheetView>
  </sheetViews>
  <sheetFormatPr defaultColWidth="11" defaultRowHeight="26.25"/>
  <cols>
    <col min="1" max="1" width="3.125" style="14" customWidth="1"/>
    <col min="2" max="2" width="14" style="14" customWidth="1"/>
    <col min="3" max="3" width="22.125" style="14" bestFit="1" customWidth="1"/>
    <col min="4" max="4" width="21.625" style="14" customWidth="1"/>
    <col min="5" max="5" width="18" style="14" customWidth="1"/>
    <col min="6" max="6" width="27" style="19" customWidth="1"/>
    <col min="7" max="7" width="28.625" style="14" bestFit="1" customWidth="1"/>
    <col min="8" max="8" width="25.625" style="14" customWidth="1"/>
    <col min="9" max="9" width="28.625" style="14" customWidth="1"/>
    <col min="10" max="10" width="21.625" style="14" customWidth="1"/>
    <col min="11" max="16384" width="11" style="14"/>
  </cols>
  <sheetData>
    <row r="1" spans="1:10" ht="36">
      <c r="A1" s="696" t="s">
        <v>123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>
      <c r="A2" s="19"/>
      <c r="B2" s="19"/>
      <c r="C2" s="19"/>
      <c r="D2" s="19"/>
      <c r="E2" s="19"/>
      <c r="G2" s="19"/>
      <c r="H2" s="19"/>
      <c r="I2" s="19"/>
    </row>
    <row r="3" spans="1:10" ht="50.1" customHeight="1">
      <c r="A3" s="39" t="s">
        <v>23</v>
      </c>
      <c r="B3" s="25" t="s">
        <v>38</v>
      </c>
      <c r="C3" s="40"/>
      <c r="D3" s="40"/>
      <c r="E3" s="41"/>
      <c r="F3" s="42"/>
      <c r="G3" s="41"/>
      <c r="H3" s="41"/>
      <c r="I3" s="41"/>
      <c r="J3" s="39"/>
    </row>
    <row r="4" spans="1:10" ht="26.25" customHeight="1">
      <c r="A4" s="26"/>
      <c r="B4" s="26" t="s">
        <v>43</v>
      </c>
      <c r="C4" s="26"/>
      <c r="D4" s="27"/>
      <c r="E4" s="28" t="s">
        <v>0</v>
      </c>
      <c r="F4" s="96" t="s">
        <v>94</v>
      </c>
      <c r="G4" s="28" t="s">
        <v>225</v>
      </c>
      <c r="H4" s="26"/>
      <c r="I4" s="26"/>
      <c r="J4" s="85"/>
    </row>
    <row r="5" spans="1:10">
      <c r="D5" s="15"/>
      <c r="E5" s="16"/>
      <c r="F5" s="43" t="s">
        <v>120</v>
      </c>
      <c r="G5" s="16"/>
    </row>
    <row r="6" spans="1:10">
      <c r="E6" s="16" t="s">
        <v>2</v>
      </c>
      <c r="F6" s="16" t="s">
        <v>104</v>
      </c>
      <c r="G6" s="153">
        <f>ROUNDUP((((('Exchange rate'!Eur_per_GBP*('UK-R-Mirrors'!G6/(1+'Exchange rate'!UK_vat_rate))*1.25)-('Exchange rate'!Eur_per_GBP*('UK-R-Mirrors'!G6/(1+'Exchange rate'!UK_vat_rate))*1.25)*0.25)+1)*0.9165)/10,0)*10</f>
        <v>1950</v>
      </c>
      <c r="I6" s="18"/>
    </row>
    <row r="7" spans="1:10">
      <c r="E7" s="16" t="s">
        <v>4</v>
      </c>
      <c r="F7" s="16" t="s">
        <v>105</v>
      </c>
      <c r="G7" s="153">
        <f>ROUNDUP((((('Exchange rate'!Eur_per_GBP*('UK-R-Mirrors'!G7/(1+'Exchange rate'!UK_vat_rate))*1.25)-('Exchange rate'!Eur_per_GBP*('UK-R-Mirrors'!G7/(1+'Exchange rate'!UK_vat_rate))*1.25)*0.25)+1)*0.9165)/10,0)*10</f>
        <v>2900</v>
      </c>
      <c r="I7" s="18"/>
    </row>
    <row r="8" spans="1:10">
      <c r="E8" s="16"/>
    </row>
    <row r="9" spans="1:10">
      <c r="F9" s="16"/>
      <c r="G9" s="20"/>
      <c r="H9" s="44"/>
      <c r="I9" s="44"/>
    </row>
    <row r="10" spans="1:10">
      <c r="E10" s="193" t="s">
        <v>358</v>
      </c>
    </row>
    <row r="11" spans="1:10">
      <c r="D11" s="22"/>
    </row>
    <row r="12" spans="1:10">
      <c r="E12" s="23"/>
      <c r="I12" s="45"/>
    </row>
    <row r="13" spans="1:10">
      <c r="E13" s="82" t="s">
        <v>194</v>
      </c>
      <c r="F13" s="164"/>
      <c r="G13" s="79"/>
      <c r="H13" s="79"/>
      <c r="I13" s="181">
        <f>ROUNDUP(((('Exchange rate'!Eur_per_GBP*('UK-R-Mirrors'!I13/(1+'Exchange rate'!UK_vat_rate))*1.25*0.9165)+1)/1.59)/10,0)*10</f>
        <v>380</v>
      </c>
    </row>
    <row r="14" spans="1:10">
      <c r="E14" s="24"/>
      <c r="H14" s="45"/>
    </row>
    <row r="15" spans="1:10">
      <c r="E15" s="24"/>
      <c r="H15" s="45"/>
    </row>
    <row r="16" spans="1:10" ht="28.5" customHeight="1">
      <c r="E16" s="24"/>
      <c r="H16" s="45"/>
    </row>
    <row r="17" spans="1:10" s="79" customFormat="1" ht="24.75" customHeight="1">
      <c r="B17" s="80"/>
      <c r="C17" s="81"/>
      <c r="D17" s="81"/>
      <c r="E17" s="82"/>
      <c r="F17" s="83"/>
      <c r="G17" s="82"/>
      <c r="H17" s="82"/>
      <c r="I17" s="82"/>
    </row>
    <row r="18" spans="1:10" ht="50.1" customHeight="1">
      <c r="A18" s="39" t="s">
        <v>23</v>
      </c>
      <c r="B18" s="25" t="s">
        <v>44</v>
      </c>
      <c r="C18" s="40"/>
      <c r="D18" s="40"/>
      <c r="E18" s="41"/>
      <c r="F18" s="42"/>
      <c r="G18" s="41"/>
      <c r="H18" s="41"/>
      <c r="I18" s="41"/>
    </row>
    <row r="19" spans="1:10" ht="26.25" customHeight="1">
      <c r="A19" s="26"/>
      <c r="B19" s="26" t="s">
        <v>43</v>
      </c>
      <c r="C19" s="26"/>
      <c r="D19" s="27"/>
      <c r="E19" s="28" t="s">
        <v>0</v>
      </c>
      <c r="F19" s="96" t="s">
        <v>94</v>
      </c>
      <c r="G19" s="28" t="s">
        <v>225</v>
      </c>
      <c r="H19" s="26"/>
      <c r="I19" s="26"/>
      <c r="J19" s="85"/>
    </row>
    <row r="20" spans="1:10">
      <c r="D20" s="15"/>
      <c r="E20" s="16"/>
      <c r="F20" s="43" t="s">
        <v>120</v>
      </c>
      <c r="G20" s="16"/>
    </row>
    <row r="21" spans="1:10">
      <c r="E21" s="16" t="s">
        <v>2</v>
      </c>
      <c r="F21" s="16" t="s">
        <v>106</v>
      </c>
      <c r="G21" s="153">
        <f>ROUNDUP((((('Exchange rate'!Eur_per_GBP*('UK-R-Mirrors'!G21/(1+'Exchange rate'!UK_vat_rate))*1.25)-('Exchange rate'!Eur_per_GBP*('UK-R-Mirrors'!G21/(1+'Exchange rate'!UK_vat_rate))*1.25)*0.25)+1)*0.9165)/10,0)*10</f>
        <v>1480</v>
      </c>
      <c r="I21" s="18"/>
    </row>
    <row r="22" spans="1:10">
      <c r="E22" s="16" t="s">
        <v>4</v>
      </c>
      <c r="F22" s="16" t="s">
        <v>107</v>
      </c>
      <c r="G22" s="153">
        <f>ROUNDUP((((('Exchange rate'!Eur_per_GBP*('UK-R-Mirrors'!G22/(1+'Exchange rate'!UK_vat_rate))*1.25)-('Exchange rate'!Eur_per_GBP*('UK-R-Mirrors'!G22/(1+'Exchange rate'!UK_vat_rate))*1.25)*0.25)+1)*0.9165)/10,0)*10</f>
        <v>2200</v>
      </c>
      <c r="I22" s="18"/>
    </row>
    <row r="23" spans="1:10">
      <c r="E23" s="16"/>
    </row>
    <row r="24" spans="1:10">
      <c r="F24" s="16"/>
      <c r="G24" s="20"/>
      <c r="H24" s="44"/>
      <c r="I24" s="44"/>
    </row>
    <row r="25" spans="1:10">
      <c r="E25" s="193" t="s">
        <v>358</v>
      </c>
    </row>
    <row r="26" spans="1:10">
      <c r="E26" s="114"/>
    </row>
    <row r="27" spans="1:10">
      <c r="D27" s="22"/>
    </row>
    <row r="28" spans="1:10">
      <c r="E28" s="82" t="s">
        <v>224</v>
      </c>
      <c r="F28" s="164"/>
      <c r="G28" s="79"/>
      <c r="H28" s="79"/>
      <c r="I28" s="181">
        <f>ROUNDUP(((('Exchange rate'!Eur_per_GBP*('UK-R-Mirrors'!I28/(1+'Exchange rate'!UK_vat_rate))*1.25*0.9165)+1)/1.59)/10,0)*10</f>
        <v>300</v>
      </c>
    </row>
    <row r="29" spans="1:10">
      <c r="E29" s="115"/>
    </row>
    <row r="30" spans="1:10">
      <c r="E30" s="115"/>
      <c r="H30" s="45"/>
    </row>
    <row r="32" spans="1:10">
      <c r="E32" s="24"/>
      <c r="H32" s="45"/>
      <c r="I32" s="45"/>
    </row>
    <row r="33" spans="1:10">
      <c r="E33" s="24"/>
      <c r="H33" s="45"/>
      <c r="I33" s="45"/>
    </row>
    <row r="34" spans="1:10" s="79" customFormat="1" ht="37.5">
      <c r="B34" s="80"/>
      <c r="C34" s="81"/>
      <c r="D34" s="81"/>
      <c r="E34" s="82"/>
      <c r="F34" s="83"/>
      <c r="G34" s="82"/>
      <c r="H34" s="82"/>
      <c r="I34" s="82"/>
    </row>
    <row r="35" spans="1:10" ht="50.1" customHeight="1">
      <c r="A35" s="39" t="s">
        <v>23</v>
      </c>
      <c r="B35" s="25" t="s">
        <v>45</v>
      </c>
      <c r="C35" s="40"/>
      <c r="D35" s="40"/>
      <c r="E35" s="41"/>
      <c r="F35" s="42"/>
      <c r="G35" s="41"/>
      <c r="H35" s="41"/>
      <c r="I35" s="41"/>
    </row>
    <row r="36" spans="1:10" ht="27.75" customHeight="1">
      <c r="A36" s="26"/>
      <c r="B36" s="26" t="s">
        <v>46</v>
      </c>
      <c r="C36" s="26"/>
      <c r="D36" s="27"/>
      <c r="E36" s="28" t="s">
        <v>0</v>
      </c>
      <c r="F36" s="96" t="s">
        <v>94</v>
      </c>
      <c r="G36" s="28" t="s">
        <v>225</v>
      </c>
      <c r="H36" s="86" t="s">
        <v>226</v>
      </c>
      <c r="I36" s="84"/>
      <c r="J36" s="85"/>
    </row>
    <row r="37" spans="1:10">
      <c r="D37" s="15"/>
      <c r="E37" s="16"/>
      <c r="F37" s="43" t="s">
        <v>120</v>
      </c>
      <c r="G37" s="16"/>
      <c r="H37" s="16"/>
    </row>
    <row r="38" spans="1:10">
      <c r="E38" s="46"/>
      <c r="F38" s="16" t="s">
        <v>108</v>
      </c>
      <c r="G38" s="153">
        <f>ROUNDUP((((('Exchange rate'!Eur_per_GBP*('UK-R-Mirrors'!G38/(1+'Exchange rate'!UK_vat_rate))*1.25)-('Exchange rate'!Eur_per_GBP*('UK-R-Mirrors'!G38/(1+'Exchange rate'!UK_vat_rate))*1.25)*0.25)+1)*0.9165)/10,0)*10</f>
        <v>2320</v>
      </c>
      <c r="H38" s="153">
        <f>ROUNDUP((((('Exchange rate'!Eur_per_GBP*('UK-R-Mirrors'!H38/(1+'Exchange rate'!UK_vat_rate))*1.25)-('Exchange rate'!Eur_per_GBP*('UK-R-Mirrors'!H38/(1+'Exchange rate'!UK_vat_rate))*1.25)*0.25)+1)*0.9165)/10,0)*10</f>
        <v>3860</v>
      </c>
    </row>
    <row r="39" spans="1:10">
      <c r="E39" s="16"/>
    </row>
    <row r="40" spans="1:10">
      <c r="F40" s="16"/>
      <c r="G40" s="20"/>
      <c r="H40" s="44"/>
      <c r="I40" s="44"/>
    </row>
    <row r="41" spans="1:10">
      <c r="E41" s="193" t="s">
        <v>358</v>
      </c>
      <c r="I41" s="45"/>
    </row>
    <row r="42" spans="1:10">
      <c r="D42" s="22"/>
      <c r="E42" s="114"/>
      <c r="I42" s="45"/>
    </row>
    <row r="43" spans="1:10">
      <c r="D43" s="22"/>
    </row>
    <row r="44" spans="1:10">
      <c r="D44" s="22"/>
      <c r="E44" s="82" t="s">
        <v>224</v>
      </c>
      <c r="F44" s="164"/>
      <c r="G44" s="79"/>
      <c r="H44" s="79"/>
      <c r="I44" s="181">
        <f>ROUNDUP(((('Exchange rate'!Eur_per_GBP*('UK-R-Mirrors'!I44/(1+'Exchange rate'!UK_vat_rate))*1.25*0.9165)+1)/1.59)/10,0)*10</f>
        <v>300</v>
      </c>
    </row>
    <row r="45" spans="1:10">
      <c r="D45" s="22"/>
      <c r="E45" s="115"/>
    </row>
    <row r="46" spans="1:10">
      <c r="D46" s="22"/>
      <c r="E46" s="115"/>
    </row>
    <row r="47" spans="1:10">
      <c r="D47" s="22"/>
      <c r="E47" s="23"/>
    </row>
    <row r="48" spans="1:10" ht="30" customHeight="1">
      <c r="D48" s="22"/>
      <c r="E48" s="23"/>
    </row>
    <row r="49" spans="1:10">
      <c r="D49" s="22"/>
      <c r="E49" s="23"/>
    </row>
    <row r="50" spans="1:10" ht="50.1" customHeight="1">
      <c r="A50" s="39"/>
      <c r="B50" s="25" t="s">
        <v>34</v>
      </c>
      <c r="C50" s="40"/>
      <c r="D50" s="40"/>
      <c r="E50" s="41"/>
      <c r="F50" s="42"/>
      <c r="G50" s="41"/>
      <c r="H50" s="41"/>
      <c r="I50" s="41"/>
      <c r="J50" s="39"/>
    </row>
    <row r="51" spans="1:10" ht="26.25" customHeight="1">
      <c r="A51" s="26"/>
      <c r="B51" s="26" t="s">
        <v>43</v>
      </c>
      <c r="C51" s="26"/>
      <c r="D51" s="27"/>
      <c r="E51" s="28" t="s">
        <v>0</v>
      </c>
      <c r="F51" s="96" t="s">
        <v>94</v>
      </c>
      <c r="G51" s="28" t="s">
        <v>225</v>
      </c>
      <c r="H51" s="86" t="s">
        <v>226</v>
      </c>
      <c r="I51" s="84"/>
      <c r="J51" s="85"/>
    </row>
    <row r="52" spans="1:10">
      <c r="D52" s="15"/>
      <c r="E52" s="16"/>
      <c r="F52" s="43" t="s">
        <v>120</v>
      </c>
      <c r="G52" s="16"/>
      <c r="H52" s="16"/>
      <c r="I52" s="23"/>
    </row>
    <row r="53" spans="1:10">
      <c r="E53" s="16" t="s">
        <v>2</v>
      </c>
      <c r="F53" s="16" t="s">
        <v>104</v>
      </c>
      <c r="G53" s="153">
        <f>ROUNDUP((((('Exchange rate'!Eur_per_GBP*('UK-R-Mirrors'!G53/(1+'Exchange rate'!UK_vat_rate))*1.25)-('Exchange rate'!Eur_per_GBP*('UK-R-Mirrors'!G53/(1+'Exchange rate'!UK_vat_rate))*1.25)*0.25)+1)*0.9165)/10,0)*10</f>
        <v>1790</v>
      </c>
      <c r="H53" s="153">
        <f>ROUNDUP((((('Exchange rate'!Eur_per_GBP*('UK-R-Mirrors'!H53/(1+'Exchange rate'!UK_vat_rate))*1.25)-('Exchange rate'!Eur_per_GBP*('UK-R-Mirrors'!H53/(1+'Exchange rate'!UK_vat_rate))*1.25)*0.25)+1)*0.9165)/10,0)*10</f>
        <v>3260</v>
      </c>
      <c r="I53" s="363"/>
    </row>
    <row r="54" spans="1:10">
      <c r="E54" s="16" t="s">
        <v>4</v>
      </c>
      <c r="F54" s="16" t="s">
        <v>105</v>
      </c>
      <c r="G54" s="153">
        <f>ROUNDUP((((('Exchange rate'!Eur_per_GBP*('UK-R-Mirrors'!G54/(1+'Exchange rate'!UK_vat_rate))*1.25)-('Exchange rate'!Eur_per_GBP*('UK-R-Mirrors'!G54/(1+'Exchange rate'!UK_vat_rate))*1.25)*0.25)+1)*0.9165)/10,0)*10</f>
        <v>2670</v>
      </c>
      <c r="H54" s="153">
        <f>ROUNDUP((((('Exchange rate'!Eur_per_GBP*('UK-R-Mirrors'!H54/(1+'Exchange rate'!UK_vat_rate))*1.25)-('Exchange rate'!Eur_per_GBP*('UK-R-Mirrors'!H54/(1+'Exchange rate'!UK_vat_rate))*1.25)*0.25)+1)*0.9165)/10,0)*10</f>
        <v>4870</v>
      </c>
      <c r="I54" s="44"/>
    </row>
    <row r="55" spans="1:10">
      <c r="E55" s="16"/>
      <c r="I55" s="23"/>
    </row>
    <row r="56" spans="1:10">
      <c r="F56" s="16"/>
      <c r="G56" s="20"/>
      <c r="H56" s="44"/>
      <c r="I56" s="23"/>
    </row>
    <row r="57" spans="1:10">
      <c r="E57" s="193" t="s">
        <v>358</v>
      </c>
      <c r="I57" s="23"/>
    </row>
    <row r="58" spans="1:10">
      <c r="D58" s="22"/>
      <c r="E58" s="114"/>
    </row>
    <row r="60" spans="1:10">
      <c r="E60" s="82" t="s">
        <v>194</v>
      </c>
      <c r="F60" s="164"/>
      <c r="G60" s="79"/>
      <c r="H60" s="190"/>
      <c r="I60" s="181">
        <f>ROUNDUP(((('Exchange rate'!Eur_per_GBP*('UK-R-Mirrors'!I60/(1+'Exchange rate'!UK_vat_rate))*1.25*0.9165)+1)/1.59)/10,0)*10</f>
        <v>300</v>
      </c>
    </row>
    <row r="61" spans="1:10">
      <c r="E61" s="115"/>
      <c r="H61" s="45"/>
      <c r="I61" s="23"/>
    </row>
    <row r="63" spans="1:10">
      <c r="E63" s="81" t="s">
        <v>193</v>
      </c>
      <c r="F63" s="164"/>
      <c r="G63" s="79"/>
      <c r="H63" s="190"/>
      <c r="I63" s="181">
        <f>ROUNDUP(((('Exchange rate'!Eur_per_GBP*('UK-R-Mirrors'!I63/(1+'Exchange rate'!UK_vat_rate))*1.25*0.9165)+1)/1.59)/10,0)*10</f>
        <v>1050</v>
      </c>
    </row>
    <row r="64" spans="1:10">
      <c r="E64" s="24"/>
      <c r="H64" s="45"/>
      <c r="I64" s="45"/>
    </row>
    <row r="65" spans="1:10">
      <c r="E65" s="24"/>
      <c r="H65" s="45"/>
      <c r="I65" s="45"/>
    </row>
    <row r="66" spans="1:10" ht="81" customHeight="1"/>
    <row r="67" spans="1:10" ht="50.1" customHeight="1">
      <c r="A67" s="39"/>
      <c r="B67" s="25" t="s">
        <v>34</v>
      </c>
      <c r="C67" s="40"/>
      <c r="D67" s="40"/>
      <c r="E67" s="41"/>
      <c r="F67" s="42"/>
      <c r="G67" s="41"/>
      <c r="H67" s="41"/>
      <c r="I67" s="41"/>
      <c r="J67" s="39"/>
    </row>
    <row r="68" spans="1:10" ht="26.25" customHeight="1">
      <c r="A68" s="26"/>
      <c r="B68" s="26" t="s">
        <v>15</v>
      </c>
      <c r="C68" s="26"/>
      <c r="D68" s="27"/>
      <c r="E68" s="28" t="s">
        <v>0</v>
      </c>
      <c r="F68" s="96" t="s">
        <v>94</v>
      </c>
      <c r="G68" s="28" t="s">
        <v>225</v>
      </c>
      <c r="H68" s="86" t="s">
        <v>226</v>
      </c>
      <c r="I68" s="84"/>
      <c r="J68" s="85"/>
    </row>
    <row r="69" spans="1:10">
      <c r="D69" s="15"/>
      <c r="E69" s="16"/>
      <c r="F69" s="43" t="s">
        <v>120</v>
      </c>
      <c r="G69" s="16"/>
      <c r="H69" s="16"/>
      <c r="I69" s="23"/>
    </row>
    <row r="70" spans="1:10">
      <c r="E70" s="16" t="s">
        <v>2</v>
      </c>
      <c r="F70" s="16" t="s">
        <v>109</v>
      </c>
      <c r="G70" s="153">
        <f>ROUNDUP((((('Exchange rate'!Eur_per_GBP*('UK-R-Mirrors'!G71/(1+'Exchange rate'!UK_vat_rate))*1.25)-('Exchange rate'!Eur_per_GBP*('UK-R-Mirrors'!G71/(1+'Exchange rate'!UK_vat_rate))*1.25)*0.25)+1)*0.9165)/10,0)*10</f>
        <v>1820</v>
      </c>
      <c r="H70" s="153">
        <f>ROUNDUP((((('Exchange rate'!Eur_per_GBP*('UK-R-Mirrors'!H71/(1+'Exchange rate'!UK_vat_rate))*1.25)-('Exchange rate'!Eur_per_GBP*('UK-R-Mirrors'!H71/(1+'Exchange rate'!UK_vat_rate))*1.25)*0.25)+1)*0.9165)/10,0)*10</f>
        <v>3030</v>
      </c>
      <c r="I70" s="23"/>
    </row>
    <row r="71" spans="1:10">
      <c r="E71" s="16" t="s">
        <v>3</v>
      </c>
      <c r="F71" s="16" t="s">
        <v>110</v>
      </c>
      <c r="G71" s="153">
        <f>ROUNDUP((((('Exchange rate'!Eur_per_GBP*('UK-R-Mirrors'!G72/(1+'Exchange rate'!UK_vat_rate))*1.25)-('Exchange rate'!Eur_per_GBP*('UK-R-Mirrors'!G72/(1+'Exchange rate'!UK_vat_rate))*1.25)*0.25)+1)*0.9165)/10,0)*10</f>
        <v>2620</v>
      </c>
      <c r="H71" s="153">
        <f>ROUNDUP((((('Exchange rate'!Eur_per_GBP*('UK-R-Mirrors'!H72/(1+'Exchange rate'!UK_vat_rate))*1.25)-('Exchange rate'!Eur_per_GBP*('UK-R-Mirrors'!H72/(1+'Exchange rate'!UK_vat_rate))*1.25)*0.25)+1)*0.9165)/10,0)*10</f>
        <v>4350</v>
      </c>
      <c r="I71" s="365"/>
      <c r="J71" s="364"/>
    </row>
    <row r="72" spans="1:10">
      <c r="E72" s="16" t="s">
        <v>4</v>
      </c>
      <c r="F72" s="16" t="s">
        <v>111</v>
      </c>
      <c r="G72" s="153">
        <f>ROUNDUP((((('Exchange rate'!Eur_per_GBP*('UK-R-Mirrors'!G73/(1+'Exchange rate'!UK_vat_rate))*1.25)-('Exchange rate'!Eur_per_GBP*('UK-R-Mirrors'!G73/(1+'Exchange rate'!UK_vat_rate))*1.25)*0.25)+1)*0.9165)/10,0)*10</f>
        <v>3910</v>
      </c>
      <c r="H72" s="153">
        <f>ROUNDUP((((('Exchange rate'!Eur_per_GBP*('UK-R-Mirrors'!H73/(1+'Exchange rate'!UK_vat_rate))*1.25)-('Exchange rate'!Eur_per_GBP*('UK-R-Mirrors'!H73/(1+'Exchange rate'!UK_vat_rate))*1.25)*0.25)+1)*0.9165)/10,0)*10</f>
        <v>6500</v>
      </c>
      <c r="I72" s="20"/>
    </row>
    <row r="73" spans="1:10">
      <c r="E73" s="16"/>
      <c r="I73" s="23"/>
    </row>
    <row r="74" spans="1:10">
      <c r="F74" s="16"/>
      <c r="G74" s="20"/>
      <c r="H74" s="44"/>
      <c r="I74" s="23"/>
    </row>
    <row r="75" spans="1:10">
      <c r="E75" s="193" t="s">
        <v>358</v>
      </c>
      <c r="I75" s="23"/>
    </row>
    <row r="76" spans="1:10">
      <c r="D76" s="22"/>
      <c r="E76" s="114"/>
    </row>
    <row r="78" spans="1:10">
      <c r="E78" s="82" t="s">
        <v>194</v>
      </c>
      <c r="F78" s="164"/>
      <c r="G78" s="79"/>
      <c r="H78" s="190"/>
      <c r="I78" s="181">
        <f>ROUNDUP(((('Exchange rate'!Eur_per_GBP*('UK-R-Mirrors'!I79/(1+'Exchange rate'!UK_vat_rate))*1.25*0.9165)+1)/1.59)/10,0)*10</f>
        <v>270</v>
      </c>
    </row>
    <row r="79" spans="1:10">
      <c r="E79" s="115"/>
      <c r="H79" s="45"/>
      <c r="I79" s="23"/>
    </row>
    <row r="80" spans="1:10">
      <c r="E80" s="115"/>
      <c r="H80" s="45"/>
      <c r="I80" s="23"/>
    </row>
    <row r="81" spans="1:10">
      <c r="E81" s="81" t="s">
        <v>193</v>
      </c>
      <c r="F81" s="164"/>
      <c r="G81" s="79"/>
      <c r="H81" s="190"/>
      <c r="I81" s="181">
        <f>ROUNDUP(((('Exchange rate'!Eur_per_GBP*('UK-R-Mirrors'!I82/(1+'Exchange rate'!UK_vat_rate))*1.25*0.9165)+1)/1.59)/10,0)*10</f>
        <v>960</v>
      </c>
    </row>
    <row r="82" spans="1:10" ht="85.35" customHeight="1">
      <c r="E82" s="24"/>
      <c r="H82" s="45"/>
      <c r="I82" s="45"/>
    </row>
    <row r="83" spans="1:10" ht="37.5">
      <c r="A83" s="39"/>
      <c r="B83" s="25" t="s">
        <v>235</v>
      </c>
      <c r="C83" s="40"/>
      <c r="D83" s="40"/>
      <c r="E83" s="41"/>
      <c r="F83" s="42"/>
      <c r="G83" s="41"/>
      <c r="H83" s="41"/>
      <c r="I83" s="41"/>
      <c r="J83" s="39"/>
    </row>
    <row r="84" spans="1:10">
      <c r="A84" s="26"/>
      <c r="B84" s="26"/>
      <c r="C84" s="26"/>
      <c r="D84" s="27"/>
      <c r="E84" s="28" t="s">
        <v>0</v>
      </c>
      <c r="F84" s="96" t="s">
        <v>94</v>
      </c>
      <c r="G84" s="266" t="s">
        <v>225</v>
      </c>
      <c r="H84" s="266"/>
      <c r="I84" s="26"/>
      <c r="J84" s="85"/>
    </row>
    <row r="85" spans="1:10">
      <c r="E85" s="24"/>
      <c r="F85" s="222" t="s">
        <v>120</v>
      </c>
      <c r="H85" s="45"/>
      <c r="I85" s="45"/>
    </row>
    <row r="86" spans="1:10">
      <c r="E86" s="16" t="s">
        <v>2</v>
      </c>
      <c r="F86" s="16" t="s">
        <v>272</v>
      </c>
      <c r="G86" s="153">
        <f>ROUNDUP((((('Exchange rate'!Eur_per_GBP*('UK-R-Mirrors'!G87/(1+'Exchange rate'!UK_vat_rate))*1.25)-('Exchange rate'!Eur_per_GBP*('UK-R-Mirrors'!G87/(1+'Exchange rate'!UK_vat_rate))*1.25)*0.25)+1)*0.9165)/10,0)*10</f>
        <v>1350</v>
      </c>
      <c r="H86" s="58"/>
      <c r="I86" s="45"/>
    </row>
    <row r="87" spans="1:10">
      <c r="E87" s="16" t="s">
        <v>3</v>
      </c>
      <c r="F87" s="16" t="s">
        <v>135</v>
      </c>
      <c r="G87" s="153">
        <f>ROUNDUP((((('Exchange rate'!Eur_per_GBP*('UK-R-Mirrors'!G88/(1+'Exchange rate'!UK_vat_rate))*1.25)-('Exchange rate'!Eur_per_GBP*('UK-R-Mirrors'!G88/(1+'Exchange rate'!UK_vat_rate))*1.25)*0.25)+1)*0.9165)/10,0)*10</f>
        <v>1610</v>
      </c>
      <c r="H87" s="58"/>
      <c r="I87" s="45"/>
    </row>
    <row r="88" spans="1:10">
      <c r="E88" s="16" t="s">
        <v>4</v>
      </c>
      <c r="F88" s="16" t="s">
        <v>273</v>
      </c>
      <c r="G88" s="153">
        <f>ROUNDUP((((('Exchange rate'!Eur_per_GBP*('UK-R-Mirrors'!G89/(1+'Exchange rate'!UK_vat_rate))*1.25)-('Exchange rate'!Eur_per_GBP*('UK-R-Mirrors'!G89/(1+'Exchange rate'!UK_vat_rate))*1.25)*0.25)+1)*0.9165)/10,0)*10</f>
        <v>1940</v>
      </c>
      <c r="H88" s="58"/>
      <c r="I88" s="45"/>
    </row>
    <row r="89" spans="1:10">
      <c r="E89" s="16" t="s">
        <v>5</v>
      </c>
      <c r="F89" s="16" t="s">
        <v>274</v>
      </c>
      <c r="G89" s="153">
        <f>ROUNDUP((((('Exchange rate'!Eur_per_GBP*('UK-R-Mirrors'!G90/(1+'Exchange rate'!UK_vat_rate))*1.25)-('Exchange rate'!Eur_per_GBP*('UK-R-Mirrors'!G90/(1+'Exchange rate'!UK_vat_rate))*1.25)*0.25)+1)*0.9165)/10,0)*10</f>
        <v>2210</v>
      </c>
      <c r="H89" s="58"/>
      <c r="I89" s="45"/>
    </row>
    <row r="90" spans="1:10">
      <c r="E90" s="16" t="s">
        <v>6</v>
      </c>
      <c r="F90" s="16" t="s">
        <v>275</v>
      </c>
      <c r="G90" s="153">
        <f>ROUNDUP((((('Exchange rate'!Eur_per_GBP*('UK-R-Mirrors'!G91/(1+'Exchange rate'!UK_vat_rate))*1.25)-('Exchange rate'!Eur_per_GBP*('UK-R-Mirrors'!G91/(1+'Exchange rate'!UK_vat_rate))*1.25)*0.25)+1)*0.9165)/10,0)*10</f>
        <v>2890</v>
      </c>
      <c r="H90" s="58"/>
      <c r="I90" s="45"/>
    </row>
    <row r="91" spans="1:10">
      <c r="E91" s="16" t="s">
        <v>719</v>
      </c>
      <c r="F91" s="16" t="s">
        <v>720</v>
      </c>
      <c r="G91" s="153">
        <f>ROUNDUP((((('Exchange rate'!Eur_per_GBP*('UK-R-Mirrors'!G92/(1+'Exchange rate'!UK_vat_rate))*1.25)-('Exchange rate'!Eur_per_GBP*('UK-R-Mirrors'!G92/(1+'Exchange rate'!UK_vat_rate))*1.25)*0.25)+1)*0.9165)/10,0)*10</f>
        <v>5500</v>
      </c>
      <c r="H91" s="58"/>
      <c r="I91" s="45"/>
    </row>
    <row r="92" spans="1:10">
      <c r="E92" s="23"/>
      <c r="H92" s="45"/>
      <c r="I92" s="45"/>
    </row>
    <row r="93" spans="1:10">
      <c r="E93" s="162" t="s">
        <v>358</v>
      </c>
      <c r="H93" s="45"/>
      <c r="I93" s="45"/>
    </row>
    <row r="94" spans="1:10">
      <c r="E94" s="114"/>
      <c r="H94" s="45"/>
      <c r="I94" s="45"/>
    </row>
    <row r="95" spans="1:10">
      <c r="E95" s="24"/>
      <c r="H95" s="45"/>
      <c r="I95" s="45"/>
    </row>
    <row r="96" spans="1:10">
      <c r="F96" s="14"/>
      <c r="H96" s="18" t="s">
        <v>277</v>
      </c>
      <c r="I96" s="18" t="s">
        <v>721</v>
      </c>
      <c r="J96" s="45"/>
    </row>
    <row r="97" spans="1:10">
      <c r="E97" s="82" t="s">
        <v>194</v>
      </c>
      <c r="F97" s="81"/>
      <c r="G97" s="81"/>
      <c r="H97" s="181">
        <f>ROUNDUP(((('Exchange rate'!Eur_per_GBP*('UK-R-Mirrors'!H98/(1+'Exchange rate'!UK_vat_rate))*1.25*0.9165)+1)/1.59)/10,0)*10</f>
        <v>210</v>
      </c>
      <c r="I97" s="181">
        <f>ROUNDUP(((('Exchange rate'!Eur_per_GBP*('UK-R-Mirrors'!I98/(1+'Exchange rate'!UK_vat_rate))*1.25*0.9165)+1)/1.59)/10,0)*10</f>
        <v>300</v>
      </c>
      <c r="J97" s="45"/>
    </row>
    <row r="98" spans="1:10">
      <c r="E98" s="115"/>
      <c r="H98" s="45"/>
      <c r="I98" s="45"/>
    </row>
    <row r="99" spans="1:10">
      <c r="H99" s="18" t="s">
        <v>277</v>
      </c>
      <c r="I99" s="18" t="s">
        <v>721</v>
      </c>
    </row>
    <row r="100" spans="1:10">
      <c r="E100" s="81" t="s">
        <v>278</v>
      </c>
      <c r="F100" s="164"/>
      <c r="G100" s="190"/>
      <c r="H100" s="181">
        <f>ROUNDUP(((('Exchange rate'!Eur_per_GBP*('UK-R-Mirrors'!H101/(1+'Exchange rate'!UK_vat_rate))*1.25*0.9165)+1)/1.59)/10,0)*10</f>
        <v>660</v>
      </c>
      <c r="I100" s="181">
        <f>ROUNDUP(((('Exchange rate'!Eur_per_GBP*('UK-R-Mirrors'!I101/(1+'Exchange rate'!UK_vat_rate))*1.25*0.9165)+1)/1.59)/10,0)*10</f>
        <v>1050</v>
      </c>
    </row>
    <row r="101" spans="1:10" ht="41.25" customHeight="1">
      <c r="E101" s="24"/>
      <c r="H101" s="45" t="s">
        <v>23</v>
      </c>
      <c r="I101" s="45"/>
    </row>
    <row r="102" spans="1:10" ht="41.1" customHeight="1">
      <c r="F102" s="14"/>
    </row>
    <row r="103" spans="1:10" ht="45" customHeight="1">
      <c r="A103" s="39"/>
      <c r="B103" s="25" t="s">
        <v>254</v>
      </c>
      <c r="C103" s="40"/>
      <c r="D103" s="40"/>
      <c r="E103" s="41"/>
      <c r="F103" s="42"/>
      <c r="G103" s="41"/>
      <c r="H103" s="41"/>
      <c r="I103" s="41"/>
      <c r="J103" s="39"/>
    </row>
    <row r="104" spans="1:10">
      <c r="A104" s="26"/>
      <c r="B104" s="26" t="s">
        <v>43</v>
      </c>
      <c r="C104" s="26"/>
      <c r="D104" s="27"/>
      <c r="E104" s="28" t="s">
        <v>0</v>
      </c>
      <c r="F104" s="96" t="s">
        <v>94</v>
      </c>
      <c r="G104" s="28" t="s">
        <v>225</v>
      </c>
      <c r="H104" s="86" t="s">
        <v>226</v>
      </c>
      <c r="I104" s="84"/>
      <c r="J104" s="85"/>
    </row>
    <row r="105" spans="1:10">
      <c r="E105" s="16"/>
      <c r="F105" s="222" t="s">
        <v>120</v>
      </c>
      <c r="H105" s="45"/>
      <c r="I105" s="45"/>
    </row>
    <row r="106" spans="1:10">
      <c r="E106" s="16" t="s">
        <v>2</v>
      </c>
      <c r="F106" s="16" t="s">
        <v>104</v>
      </c>
      <c r="G106" s="153">
        <f>ROUNDUP((((('Exchange rate'!Eur_per_GBP*('UK-R-Mirrors'!G107/(1+'Exchange rate'!UK_vat_rate))*1.25)-('Exchange rate'!Eur_per_GBP*('UK-R-Mirrors'!G107/(1+'Exchange rate'!UK_vat_rate))*1.25)*0.25)+1)*0.9165)/10,0)*10</f>
        <v>1560</v>
      </c>
      <c r="H106" s="153">
        <f>ROUNDUP((((('Exchange rate'!Eur_per_GBP*('UK-R-Mirrors'!H107/(1+'Exchange rate'!UK_vat_rate))*1.25)-('Exchange rate'!Eur_per_GBP*('UK-R-Mirrors'!H107/(1+'Exchange rate'!UK_vat_rate))*1.25)*0.25)+1)*0.9165)/10,0)*10</f>
        <v>2720</v>
      </c>
      <c r="I106" s="45"/>
    </row>
    <row r="107" spans="1:10">
      <c r="E107" s="16" t="s">
        <v>4</v>
      </c>
      <c r="F107" s="16" t="s">
        <v>105</v>
      </c>
      <c r="G107" s="153">
        <f>ROUNDUP((((('Exchange rate'!Eur_per_GBP*('UK-R-Mirrors'!G108/(1+'Exchange rate'!UK_vat_rate))*1.25)-('Exchange rate'!Eur_per_GBP*('UK-R-Mirrors'!G108/(1+'Exchange rate'!UK_vat_rate))*1.25)*0.25)+1)*0.9165)/10,0)*10</f>
        <v>2330</v>
      </c>
      <c r="H107" s="153">
        <f>ROUNDUP((((('Exchange rate'!Eur_per_GBP*('UK-R-Mirrors'!H108/(1+'Exchange rate'!UK_vat_rate))*1.25)-('Exchange rate'!Eur_per_GBP*('UK-R-Mirrors'!H108/(1+'Exchange rate'!UK_vat_rate))*1.25)*0.25)+1)*0.9165)/10,0)*10</f>
        <v>4060</v>
      </c>
      <c r="I107" s="362"/>
    </row>
    <row r="108" spans="1:10">
      <c r="E108" s="16"/>
      <c r="F108" s="16"/>
      <c r="H108" s="45"/>
      <c r="I108" s="45"/>
    </row>
    <row r="109" spans="1:10">
      <c r="E109" s="24"/>
      <c r="H109" s="45"/>
      <c r="I109" s="45"/>
    </row>
    <row r="110" spans="1:10">
      <c r="E110" s="24"/>
      <c r="H110" s="45"/>
      <c r="I110" s="45"/>
    </row>
    <row r="111" spans="1:10">
      <c r="E111" s="193" t="s">
        <v>358</v>
      </c>
      <c r="H111" s="45"/>
      <c r="I111" s="45"/>
    </row>
    <row r="112" spans="1:10">
      <c r="E112" s="114"/>
      <c r="H112" s="45"/>
      <c r="I112" s="45"/>
    </row>
    <row r="113" spans="1:10">
      <c r="H113" s="45"/>
      <c r="I113" s="45"/>
    </row>
    <row r="114" spans="1:10">
      <c r="E114" s="82" t="s">
        <v>194</v>
      </c>
      <c r="F114" s="164"/>
      <c r="G114" s="79"/>
      <c r="H114" s="79"/>
      <c r="I114" s="181">
        <f>ROUNDUP(((('Exchange rate'!Eur_per_GBP*('UK-R-Mirrors'!I115/(1+'Exchange rate'!UK_vat_rate))*1.25*0.9165)+1)/1.59)/10,0)*10</f>
        <v>300</v>
      </c>
    </row>
    <row r="115" spans="1:10">
      <c r="E115" s="115"/>
      <c r="H115" s="45"/>
      <c r="I115" s="45"/>
    </row>
    <row r="116" spans="1:10">
      <c r="E116" s="115"/>
      <c r="H116" s="45"/>
      <c r="I116" s="45"/>
    </row>
    <row r="117" spans="1:10" ht="30.75" customHeight="1">
      <c r="E117" s="115"/>
      <c r="H117" s="45"/>
      <c r="I117" s="45"/>
    </row>
    <row r="118" spans="1:10" ht="56.1" customHeight="1">
      <c r="E118" s="115"/>
      <c r="H118" s="45"/>
      <c r="I118" s="45"/>
    </row>
    <row r="119" spans="1:10" ht="50.1" customHeight="1">
      <c r="A119" s="39"/>
      <c r="B119" s="25" t="s">
        <v>254</v>
      </c>
      <c r="C119" s="40"/>
      <c r="D119" s="40"/>
      <c r="E119" s="41"/>
      <c r="F119" s="42"/>
      <c r="G119" s="41"/>
      <c r="H119" s="41"/>
      <c r="I119" s="41"/>
      <c r="J119" s="39"/>
    </row>
    <row r="120" spans="1:10">
      <c r="A120" s="26"/>
      <c r="B120" s="26" t="s">
        <v>15</v>
      </c>
      <c r="C120" s="26"/>
      <c r="D120" s="27"/>
      <c r="E120" s="28" t="s">
        <v>0</v>
      </c>
      <c r="F120" s="96" t="s">
        <v>94</v>
      </c>
      <c r="G120" s="28" t="s">
        <v>225</v>
      </c>
      <c r="H120" s="86" t="s">
        <v>226</v>
      </c>
      <c r="I120" s="84"/>
      <c r="J120" s="85"/>
    </row>
    <row r="121" spans="1:10">
      <c r="D121" s="15"/>
      <c r="E121" s="16"/>
      <c r="F121" s="43" t="s">
        <v>120</v>
      </c>
      <c r="G121" s="16"/>
      <c r="H121" s="16"/>
      <c r="I121" s="23"/>
    </row>
    <row r="122" spans="1:10">
      <c r="E122" s="16" t="s">
        <v>2</v>
      </c>
      <c r="F122" s="16" t="s">
        <v>109</v>
      </c>
      <c r="G122" s="153">
        <f>ROUNDUP((((('Exchange rate'!Eur_per_GBP*('UK-R-Mirrors'!G123/(1+'Exchange rate'!UK_vat_rate))*1.25)-('Exchange rate'!Eur_per_GBP*('UK-R-Mirrors'!G123/(1+'Exchange rate'!UK_vat_rate))*1.25)*0.25)+1)*0.9165)/10,0)*10</f>
        <v>1520</v>
      </c>
      <c r="H122" s="153">
        <f>ROUNDUP((((('Exchange rate'!Eur_per_GBP*('UK-R-Mirrors'!H123/(1+'Exchange rate'!UK_vat_rate))*1.25)-('Exchange rate'!Eur_per_GBP*('UK-R-Mirrors'!H123/(1+'Exchange rate'!UK_vat_rate))*1.25)*0.25)+1)*0.9165)/10,0)*10</f>
        <v>2730</v>
      </c>
      <c r="I122" s="23"/>
    </row>
    <row r="123" spans="1:10">
      <c r="E123" s="16" t="s">
        <v>3</v>
      </c>
      <c r="F123" s="16" t="s">
        <v>110</v>
      </c>
      <c r="G123" s="153">
        <f>ROUNDUP((((('Exchange rate'!Eur_per_GBP*('UK-R-Mirrors'!G124/(1+'Exchange rate'!UK_vat_rate))*1.25)-('Exchange rate'!Eur_per_GBP*('UK-R-Mirrors'!G124/(1+'Exchange rate'!UK_vat_rate))*1.25)*0.25)+1)*0.9165)/10,0)*10</f>
        <v>2180</v>
      </c>
      <c r="H123" s="153">
        <f>ROUNDUP((((('Exchange rate'!Eur_per_GBP*('UK-R-Mirrors'!H124/(1+'Exchange rate'!UK_vat_rate))*1.25)-('Exchange rate'!Eur_per_GBP*('UK-R-Mirrors'!H124/(1+'Exchange rate'!UK_vat_rate))*1.25)*0.25)+1)*0.9165)/10,0)*10</f>
        <v>3920</v>
      </c>
      <c r="I123" s="23"/>
    </row>
    <row r="124" spans="1:10">
      <c r="E124" s="16" t="s">
        <v>4</v>
      </c>
      <c r="F124" s="16" t="s">
        <v>111</v>
      </c>
      <c r="G124" s="153">
        <f>ROUNDUP((((('Exchange rate'!Eur_per_GBP*('UK-R-Mirrors'!G125/(1+'Exchange rate'!UK_vat_rate))*1.25)-('Exchange rate'!Eur_per_GBP*('UK-R-Mirrors'!G125/(1+'Exchange rate'!UK_vat_rate))*1.25)*0.25)+1)*0.9165)/10,0)*10</f>
        <v>3250</v>
      </c>
      <c r="H124" s="153">
        <f>ROUNDUP((((('Exchange rate'!Eur_per_GBP*('UK-R-Mirrors'!H125/(1+'Exchange rate'!UK_vat_rate))*1.25)-('Exchange rate'!Eur_per_GBP*('UK-R-Mirrors'!H125/(1+'Exchange rate'!UK_vat_rate))*1.25)*0.25)+1)*0.9165)/10,0)*10</f>
        <v>5850</v>
      </c>
      <c r="I124" s="23"/>
    </row>
    <row r="125" spans="1:10">
      <c r="E125" s="16"/>
      <c r="I125" s="23"/>
    </row>
    <row r="126" spans="1:10">
      <c r="F126" s="16"/>
      <c r="G126" s="20"/>
      <c r="H126" s="44"/>
      <c r="I126" s="23"/>
    </row>
    <row r="127" spans="1:10">
      <c r="E127" s="193" t="s">
        <v>358</v>
      </c>
      <c r="I127" s="23"/>
      <c r="J127" s="22"/>
    </row>
    <row r="128" spans="1:10">
      <c r="D128" s="22"/>
      <c r="E128" s="114"/>
    </row>
    <row r="129" spans="1:10">
      <c r="D129" s="22"/>
    </row>
    <row r="130" spans="1:10">
      <c r="D130" s="22"/>
      <c r="E130" s="82" t="s">
        <v>194</v>
      </c>
      <c r="F130" s="164"/>
      <c r="G130" s="79"/>
      <c r="H130" s="79"/>
      <c r="I130" s="181">
        <f>ROUNDUP(((('Exchange rate'!Eur_per_GBP*('UK-R-Mirrors'!I131/(1+'Exchange rate'!UK_vat_rate))*1.25*0.9165)+1)/1.59)/10,0)*10</f>
        <v>300</v>
      </c>
    </row>
    <row r="131" spans="1:10">
      <c r="D131" s="22"/>
      <c r="E131" s="115"/>
      <c r="I131" s="23"/>
    </row>
    <row r="132" spans="1:10">
      <c r="D132" s="22"/>
      <c r="E132" s="115"/>
      <c r="I132" s="23"/>
    </row>
    <row r="133" spans="1:10" ht="37.5">
      <c r="A133" s="39"/>
      <c r="B133" s="25" t="s">
        <v>516</v>
      </c>
      <c r="C133" s="40"/>
      <c r="D133" s="40"/>
      <c r="E133" s="41"/>
      <c r="F133" s="42"/>
      <c r="G133" s="41"/>
      <c r="H133" s="41"/>
      <c r="I133" s="41"/>
      <c r="J133" s="39"/>
    </row>
    <row r="134" spans="1:10">
      <c r="A134" s="26"/>
      <c r="B134" s="26" t="s">
        <v>43</v>
      </c>
      <c r="C134" s="26"/>
      <c r="D134" s="27"/>
      <c r="E134" s="28" t="s">
        <v>0</v>
      </c>
      <c r="F134" s="96" t="s">
        <v>94</v>
      </c>
      <c r="G134" s="28" t="s">
        <v>225</v>
      </c>
      <c r="H134" s="86"/>
      <c r="I134" s="84"/>
      <c r="J134" s="85"/>
    </row>
    <row r="135" spans="1:10">
      <c r="D135" s="15"/>
      <c r="E135" s="16"/>
      <c r="F135" s="43" t="s">
        <v>120</v>
      </c>
      <c r="G135" s="16"/>
      <c r="H135" s="16"/>
      <c r="I135" s="23"/>
    </row>
    <row r="136" spans="1:10">
      <c r="E136" s="16"/>
      <c r="F136" s="16" t="s">
        <v>519</v>
      </c>
      <c r="G136" s="153">
        <f>ROUNDUP((((('Exchange rate'!Eur_per_GBP*('UK-R-Mirrors'!G140/(1+'Exchange rate'!UK_vat_rate))*1.25)-('Exchange rate'!Eur_per_GBP*('UK-R-Mirrors'!G140/(1+'Exchange rate'!UK_vat_rate))*1.25)*0.25)+1)*0.9165)/10,0)*10</f>
        <v>2330</v>
      </c>
      <c r="H136" s="65"/>
      <c r="I136" s="23"/>
    </row>
    <row r="137" spans="1:10">
      <c r="E137" s="16"/>
      <c r="F137" s="19" t="s">
        <v>723</v>
      </c>
      <c r="G137" s="153">
        <f>ROUNDUP((((('Exchange rate'!Eur_per_GBP*('UK-R-Mirrors'!G141/(1+'Exchange rate'!UK_vat_rate))*1.25)-('Exchange rate'!Eur_per_GBP*('UK-R-Mirrors'!G141/(1+'Exchange rate'!UK_vat_rate))*1.25)*0.25)+1)*0.9165)/10,0)*10</f>
        <v>3940</v>
      </c>
      <c r="I137" s="23"/>
    </row>
    <row r="138" spans="1:10">
      <c r="F138" s="16"/>
      <c r="G138" s="20"/>
      <c r="H138" s="44"/>
      <c r="I138" s="23"/>
    </row>
    <row r="139" spans="1:10">
      <c r="E139" s="176" t="s">
        <v>22</v>
      </c>
      <c r="F139" s="67"/>
      <c r="G139" s="67"/>
      <c r="H139" s="9"/>
      <c r="I139" s="23"/>
      <c r="J139" s="22"/>
    </row>
    <row r="140" spans="1:10">
      <c r="D140" s="22"/>
      <c r="E140" s="169"/>
      <c r="F140" s="67"/>
      <c r="G140" s="67"/>
      <c r="H140" s="9"/>
    </row>
    <row r="141" spans="1:10">
      <c r="D141" s="22"/>
      <c r="E141" s="81" t="s">
        <v>194</v>
      </c>
      <c r="F141" s="160"/>
      <c r="G141" s="160"/>
      <c r="H141" s="161"/>
      <c r="I141" s="181">
        <f>ROUNDUP(((('Exchange rate'!Eur_per_GBP*('UK-R-Mirrors'!I145/(1+'Exchange rate'!UK_vat_rate))*1.25*0.9165)+1)/1.59)/10,0)*10</f>
        <v>300</v>
      </c>
    </row>
    <row r="142" spans="1:10">
      <c r="D142" s="22"/>
      <c r="E142" s="24"/>
      <c r="F142" s="67"/>
      <c r="G142" s="67"/>
      <c r="H142" s="143"/>
      <c r="I142" s="143"/>
    </row>
    <row r="143" spans="1:10">
      <c r="D143" s="22"/>
      <c r="E143" s="81" t="s">
        <v>550</v>
      </c>
      <c r="F143" s="160"/>
      <c r="G143" s="160"/>
      <c r="H143" s="161"/>
      <c r="I143" s="181">
        <f>ROUNDUP(((('Exchange rate'!Eur_per_GBP*('UK-R-Mirrors'!I147/(1+'Exchange rate'!UK_vat_rate))*1.25*0.9165)+1)/1.59)/10,0)*10</f>
        <v>680</v>
      </c>
    </row>
    <row r="144" spans="1:10">
      <c r="D144" s="22"/>
      <c r="E144" s="115"/>
      <c r="I144" s="23"/>
    </row>
    <row r="145" spans="1:10">
      <c r="D145" s="22"/>
      <c r="E145" s="115"/>
      <c r="I145" s="23"/>
    </row>
    <row r="146" spans="1:10">
      <c r="D146" s="22"/>
      <c r="E146" s="115"/>
      <c r="I146" s="23"/>
    </row>
    <row r="147" spans="1:10">
      <c r="D147" s="22"/>
      <c r="E147" s="115"/>
      <c r="I147" s="23"/>
    </row>
    <row r="148" spans="1:10" ht="37.5">
      <c r="A148" s="39"/>
      <c r="B148" s="25" t="s">
        <v>26</v>
      </c>
      <c r="C148" s="40"/>
      <c r="D148" s="40"/>
      <c r="E148" s="41"/>
      <c r="F148" s="42"/>
      <c r="G148" s="41"/>
      <c r="H148" s="41"/>
      <c r="I148" s="41"/>
      <c r="J148" s="39"/>
    </row>
    <row r="149" spans="1:10">
      <c r="A149" s="26"/>
      <c r="B149" s="26" t="s">
        <v>43</v>
      </c>
      <c r="C149" s="26"/>
      <c r="D149" s="27"/>
      <c r="E149" s="28" t="s">
        <v>0</v>
      </c>
      <c r="F149" s="96" t="s">
        <v>94</v>
      </c>
      <c r="G149" s="28" t="s">
        <v>225</v>
      </c>
      <c r="H149" s="84" t="s">
        <v>725</v>
      </c>
      <c r="I149" s="26"/>
      <c r="J149" s="85"/>
    </row>
    <row r="150" spans="1:10">
      <c r="D150" s="15"/>
      <c r="E150" s="16"/>
      <c r="F150" s="43" t="s">
        <v>120</v>
      </c>
      <c r="G150" s="16"/>
      <c r="H150" s="45"/>
    </row>
    <row r="151" spans="1:10">
      <c r="E151" s="48" t="s">
        <v>102</v>
      </c>
      <c r="F151" s="48" t="s">
        <v>105</v>
      </c>
      <c r="G151" s="153">
        <f>ROUNDUP((((('Exchange rate'!Eur_per_GBP*('UK-R-Mirrors'!G155/(1+'Exchange rate'!UK_vat_rate))*1.25)-('Exchange rate'!Eur_per_GBP*('UK-R-Mirrors'!G155/(1+'Exchange rate'!UK_vat_rate))*1.25)*0.25)+1)*0.9165)/10,0)*10</f>
        <v>4010</v>
      </c>
      <c r="H151" s="153">
        <f>ROUNDUP((((('Exchange rate'!Eur_per_GBP*('UK-R-Mirrors'!H155/(1+'Exchange rate'!UK_vat_rate))*1.25)-('Exchange rate'!Eur_per_GBP*('UK-R-Mirrors'!H155/(1+'Exchange rate'!UK_vat_rate))*1.25)*0.25)+1)*0.9165)/10,0)*10</f>
        <v>5800</v>
      </c>
    </row>
    <row r="152" spans="1:10">
      <c r="E152" s="16"/>
    </row>
    <row r="153" spans="1:10">
      <c r="F153" s="16"/>
      <c r="G153" s="20"/>
      <c r="H153" s="44"/>
      <c r="I153" s="44"/>
    </row>
    <row r="154" spans="1:10">
      <c r="E154" s="193" t="s">
        <v>322</v>
      </c>
    </row>
    <row r="155" spans="1:10">
      <c r="D155" s="22"/>
      <c r="E155" s="114"/>
    </row>
    <row r="157" spans="1:10">
      <c r="E157" s="115"/>
    </row>
    <row r="158" spans="1:10">
      <c r="E158" s="115"/>
    </row>
    <row r="159" spans="1:10">
      <c r="E159" s="115"/>
    </row>
    <row r="163" spans="4:9">
      <c r="D163" s="22"/>
      <c r="E163" s="23"/>
      <c r="I163" s="23"/>
    </row>
  </sheetData>
  <mergeCells count="1">
    <mergeCell ref="A1:J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EU Trade Price List - 2022&amp;R&amp;"Calibri (Body),Regular"&amp;16Mirrors</oddHeader>
    <oddFooter>&amp;R&amp;"Calibri (Body),Regular"&amp;16&amp;P</oddFooter>
  </headerFooter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D2150-11DD-48AB-84D1-2DEB298236EC}">
  <sheetPr codeName="Sheet71">
    <tabColor rgb="FFFFC000"/>
  </sheetPr>
  <dimension ref="A1:J163"/>
  <sheetViews>
    <sheetView showGridLines="0" view="pageLayout" topLeftCell="A101" zoomScale="60" zoomScaleNormal="120" zoomScalePageLayoutView="60" workbookViewId="0">
      <selection activeCell="L119" sqref="L119"/>
    </sheetView>
  </sheetViews>
  <sheetFormatPr defaultColWidth="11" defaultRowHeight="26.25"/>
  <cols>
    <col min="1" max="1" width="3.125" style="14" customWidth="1"/>
    <col min="2" max="2" width="14" style="14" customWidth="1"/>
    <col min="3" max="3" width="22.125" style="14" bestFit="1" customWidth="1"/>
    <col min="4" max="4" width="19.125" style="14" customWidth="1"/>
    <col min="5" max="6" width="18" style="14" customWidth="1"/>
    <col min="7" max="7" width="27" style="19" customWidth="1"/>
    <col min="8" max="8" width="23.5" style="14" bestFit="1" customWidth="1"/>
    <col min="9" max="9" width="25.625" style="14" customWidth="1"/>
    <col min="10" max="10" width="28.625" style="14" customWidth="1"/>
    <col min="11" max="16384" width="11" style="14"/>
  </cols>
  <sheetData>
    <row r="1" spans="1:10" ht="36">
      <c r="A1" s="696" t="s">
        <v>123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>
      <c r="A2" s="19"/>
      <c r="B2" s="19"/>
      <c r="C2" s="19"/>
      <c r="D2" s="19"/>
      <c r="E2" s="19"/>
      <c r="F2" s="19"/>
      <c r="H2" s="19"/>
      <c r="I2" s="19"/>
      <c r="J2" s="19"/>
    </row>
    <row r="3" spans="1:10" ht="50.1" customHeight="1">
      <c r="A3" s="39" t="s">
        <v>23</v>
      </c>
      <c r="B3" s="25" t="s">
        <v>38</v>
      </c>
      <c r="C3" s="40"/>
      <c r="D3" s="40"/>
      <c r="E3" s="41"/>
      <c r="F3" s="41"/>
      <c r="G3" s="42"/>
      <c r="H3" s="41"/>
      <c r="I3" s="41"/>
      <c r="J3" s="41"/>
    </row>
    <row r="4" spans="1:10" ht="26.25" customHeight="1">
      <c r="A4" s="26"/>
      <c r="B4" s="26" t="s">
        <v>43</v>
      </c>
      <c r="C4" s="26"/>
      <c r="D4" s="27"/>
      <c r="E4" s="459" t="s">
        <v>0</v>
      </c>
      <c r="F4" s="761" t="s">
        <v>94</v>
      </c>
      <c r="G4" s="762"/>
      <c r="H4" s="28" t="s">
        <v>225</v>
      </c>
      <c r="I4" s="26"/>
      <c r="J4" s="26"/>
    </row>
    <row r="5" spans="1:10">
      <c r="D5" s="15"/>
      <c r="E5" s="443"/>
      <c r="F5" s="460" t="s">
        <v>120</v>
      </c>
      <c r="G5" s="460" t="s">
        <v>131</v>
      </c>
      <c r="H5" s="16"/>
    </row>
    <row r="6" spans="1:10">
      <c r="E6" s="443" t="s">
        <v>2</v>
      </c>
      <c r="F6" s="431" t="s">
        <v>104</v>
      </c>
      <c r="G6" s="461" t="s">
        <v>162</v>
      </c>
      <c r="H6" s="466">
        <f>ROUNDUP(((USD_per_GBP*('UK-R-Mirrors'!G6/(1+'Exchange rate'!UK_vat_rate)))+1)/10,0)*10</f>
        <v>2640</v>
      </c>
      <c r="J6" s="18"/>
    </row>
    <row r="7" spans="1:10">
      <c r="E7" s="443" t="s">
        <v>4</v>
      </c>
      <c r="F7" s="431" t="s">
        <v>105</v>
      </c>
      <c r="G7" s="461" t="s">
        <v>163</v>
      </c>
      <c r="H7" s="466">
        <f>ROUNDUP(((USD_per_GBP*('UK-R-Mirrors'!G7/(1+'Exchange rate'!UK_vat_rate)))+1)/10,0)*10</f>
        <v>3940</v>
      </c>
      <c r="J7" s="18"/>
    </row>
    <row r="8" spans="1:10">
      <c r="E8" s="16"/>
      <c r="F8" s="16"/>
    </row>
    <row r="9" spans="1:10">
      <c r="G9" s="16"/>
      <c r="H9" s="20"/>
      <c r="I9" s="44"/>
      <c r="J9" s="44"/>
    </row>
    <row r="10" spans="1:10">
      <c r="E10" s="193" t="s">
        <v>358</v>
      </c>
      <c r="F10" s="193"/>
    </row>
    <row r="11" spans="1:10">
      <c r="D11" s="22"/>
    </row>
    <row r="12" spans="1:10">
      <c r="E12" s="23"/>
      <c r="F12" s="23"/>
      <c r="J12" s="45"/>
    </row>
    <row r="13" spans="1:10">
      <c r="E13" s="82" t="s">
        <v>194</v>
      </c>
      <c r="F13" s="164"/>
      <c r="G13" s="79"/>
      <c r="H13" s="79"/>
      <c r="I13" s="593">
        <f>ROUNDUP(((USD_per_GBP*('UK-R-Mirrors'!I13/(1+'Exchange rate'!UK_vat_rate)))+1)/10,0)*10</f>
        <v>610</v>
      </c>
    </row>
    <row r="14" spans="1:10">
      <c r="E14" s="24"/>
      <c r="F14" s="24"/>
      <c r="I14" s="45"/>
    </row>
    <row r="15" spans="1:10">
      <c r="E15" s="24"/>
      <c r="F15" s="24"/>
      <c r="I15" s="45"/>
    </row>
    <row r="16" spans="1:10" ht="28.5" customHeight="1">
      <c r="E16" s="24"/>
      <c r="F16" s="24"/>
      <c r="I16" s="45"/>
    </row>
    <row r="17" spans="1:10" s="79" customFormat="1" ht="24.75" customHeight="1">
      <c r="B17" s="80"/>
      <c r="C17" s="81"/>
      <c r="D17" s="81"/>
      <c r="E17" s="82"/>
      <c r="F17" s="82"/>
      <c r="G17" s="83"/>
      <c r="H17" s="82"/>
      <c r="I17" s="82"/>
      <c r="J17" s="82"/>
    </row>
    <row r="18" spans="1:10" ht="50.1" customHeight="1">
      <c r="A18" s="39" t="s">
        <v>23</v>
      </c>
      <c r="B18" s="25" t="s">
        <v>44</v>
      </c>
      <c r="C18" s="40"/>
      <c r="D18" s="40"/>
      <c r="E18" s="41"/>
      <c r="F18" s="41"/>
      <c r="G18" s="42"/>
      <c r="H18" s="41"/>
      <c r="I18" s="41"/>
      <c r="J18" s="41"/>
    </row>
    <row r="19" spans="1:10" ht="26.25" customHeight="1">
      <c r="A19" s="26"/>
      <c r="B19" s="26" t="s">
        <v>43</v>
      </c>
      <c r="C19" s="26"/>
      <c r="D19" s="27"/>
      <c r="E19" s="28" t="s">
        <v>0</v>
      </c>
      <c r="F19" s="761" t="s">
        <v>94</v>
      </c>
      <c r="G19" s="762"/>
      <c r="H19" s="28" t="s">
        <v>225</v>
      </c>
      <c r="I19" s="26"/>
      <c r="J19" s="26"/>
    </row>
    <row r="20" spans="1:10">
      <c r="D20" s="15"/>
      <c r="E20" s="16"/>
      <c r="F20" s="460" t="s">
        <v>120</v>
      </c>
      <c r="G20" s="460" t="s">
        <v>131</v>
      </c>
      <c r="H20" s="16"/>
    </row>
    <row r="21" spans="1:10">
      <c r="E21" s="16" t="s">
        <v>2</v>
      </c>
      <c r="F21" s="431" t="s">
        <v>106</v>
      </c>
      <c r="G21" s="462" t="s">
        <v>164</v>
      </c>
      <c r="H21" s="466">
        <f>ROUNDUP(((USD_per_GBP*('UK-R-Mirrors'!G21/(1+'Exchange rate'!UK_vat_rate)))+1)/10,0)*10</f>
        <v>2000</v>
      </c>
      <c r="J21" s="18"/>
    </row>
    <row r="22" spans="1:10">
      <c r="E22" s="16" t="s">
        <v>4</v>
      </c>
      <c r="F22" s="431" t="s">
        <v>107</v>
      </c>
      <c r="G22" s="461" t="s">
        <v>465</v>
      </c>
      <c r="H22" s="466">
        <f>ROUNDUP(((USD_per_GBP*('UK-R-Mirrors'!G22/(1+'Exchange rate'!UK_vat_rate)))+1)/10,0)*10</f>
        <v>2980</v>
      </c>
      <c r="J22" s="18"/>
    </row>
    <row r="23" spans="1:10">
      <c r="E23" s="16"/>
      <c r="F23" s="16"/>
    </row>
    <row r="24" spans="1:10">
      <c r="G24" s="16"/>
      <c r="H24" s="20"/>
      <c r="I24" s="44"/>
      <c r="J24" s="44"/>
    </row>
    <row r="25" spans="1:10">
      <c r="E25" s="193" t="s">
        <v>358</v>
      </c>
      <c r="F25" s="193"/>
    </row>
    <row r="26" spans="1:10">
      <c r="E26" s="114"/>
      <c r="F26" s="114"/>
    </row>
    <row r="27" spans="1:10">
      <c r="D27" s="22"/>
    </row>
    <row r="28" spans="1:10">
      <c r="E28" s="82" t="s">
        <v>224</v>
      </c>
      <c r="F28" s="82"/>
      <c r="G28" s="164"/>
      <c r="H28" s="79"/>
      <c r="I28" s="79"/>
      <c r="J28" s="467">
        <f>ROUNDUP(((USD_per_GBP*('UK-R-Mirrors'!I28/(1+'Exchange rate'!UK_vat_rate)))+1)/10,0)*10</f>
        <v>480</v>
      </c>
    </row>
    <row r="29" spans="1:10">
      <c r="E29" s="115"/>
      <c r="F29" s="115"/>
    </row>
    <row r="30" spans="1:10">
      <c r="E30" s="115"/>
      <c r="F30" s="115"/>
      <c r="I30" s="45"/>
    </row>
    <row r="32" spans="1:10">
      <c r="E32" s="24"/>
      <c r="F32" s="24"/>
      <c r="I32" s="45"/>
      <c r="J32" s="45"/>
    </row>
    <row r="33" spans="1:10">
      <c r="E33" s="24"/>
      <c r="F33" s="24"/>
      <c r="I33" s="45"/>
      <c r="J33" s="45"/>
    </row>
    <row r="34" spans="1:10" s="79" customFormat="1" ht="37.5">
      <c r="B34" s="80"/>
      <c r="C34" s="81"/>
      <c r="D34" s="81"/>
      <c r="E34" s="82"/>
      <c r="F34" s="82"/>
      <c r="G34" s="83"/>
      <c r="H34" s="82"/>
      <c r="I34" s="82"/>
      <c r="J34" s="82"/>
    </row>
    <row r="35" spans="1:10" ht="50.1" customHeight="1">
      <c r="A35" s="39" t="s">
        <v>23</v>
      </c>
      <c r="B35" s="25" t="s">
        <v>45</v>
      </c>
      <c r="C35" s="40"/>
      <c r="D35" s="40"/>
      <c r="E35" s="41"/>
      <c r="F35" s="41"/>
      <c r="G35" s="42"/>
      <c r="H35" s="41"/>
      <c r="I35" s="41"/>
      <c r="J35" s="41"/>
    </row>
    <row r="36" spans="1:10" ht="27.75" customHeight="1">
      <c r="A36" s="26"/>
      <c r="B36" s="26" t="s">
        <v>46</v>
      </c>
      <c r="C36" s="26"/>
      <c r="D36" s="27"/>
      <c r="E36" s="28" t="s">
        <v>0</v>
      </c>
      <c r="F36" s="761" t="s">
        <v>94</v>
      </c>
      <c r="G36" s="762"/>
      <c r="H36" s="28" t="s">
        <v>225</v>
      </c>
      <c r="I36" s="86" t="s">
        <v>226</v>
      </c>
      <c r="J36" s="84"/>
    </row>
    <row r="37" spans="1:10">
      <c r="D37" s="15"/>
      <c r="E37" s="16"/>
      <c r="F37" s="460" t="s">
        <v>120</v>
      </c>
      <c r="G37" s="460" t="s">
        <v>131</v>
      </c>
      <c r="H37" s="16"/>
      <c r="I37" s="16"/>
    </row>
    <row r="38" spans="1:10">
      <c r="E38" s="46"/>
      <c r="F38" s="431" t="s">
        <v>108</v>
      </c>
      <c r="G38" s="461" t="s">
        <v>165</v>
      </c>
      <c r="H38" s="466">
        <f>ROUNDUP(((USD_per_GBP*('UK-R-Mirrors'!G38/(1+'Exchange rate'!UK_vat_rate)))+1)/10,0)*10</f>
        <v>3140</v>
      </c>
      <c r="I38" s="466">
        <f>ROUNDUP(((USD_per_GBP*('UK-R-Mirrors'!H38/(1+'Exchange rate'!UK_vat_rate)))+1)/10,0)*10</f>
        <v>5230</v>
      </c>
    </row>
    <row r="39" spans="1:10">
      <c r="E39" s="16"/>
      <c r="F39" s="16"/>
    </row>
    <row r="40" spans="1:10">
      <c r="G40" s="16"/>
      <c r="H40" s="20"/>
      <c r="I40" s="44"/>
      <c r="J40" s="44"/>
    </row>
    <row r="41" spans="1:10">
      <c r="E41" s="193" t="s">
        <v>358</v>
      </c>
      <c r="F41" s="193"/>
      <c r="J41" s="45"/>
    </row>
    <row r="42" spans="1:10">
      <c r="D42" s="22"/>
      <c r="E42" s="114"/>
      <c r="F42" s="114"/>
      <c r="J42" s="45"/>
    </row>
    <row r="43" spans="1:10">
      <c r="D43" s="22"/>
    </row>
    <row r="44" spans="1:10">
      <c r="D44" s="22"/>
      <c r="E44" s="82" t="s">
        <v>224</v>
      </c>
      <c r="F44" s="82"/>
      <c r="G44" s="164"/>
      <c r="H44" s="79"/>
      <c r="I44" s="79"/>
      <c r="J44" s="467">
        <f>ROUNDUP(((USD_per_GBP*('UK-R-Mirrors'!I44/(1+'Exchange rate'!UK_vat_rate)))+1)/10,0)*10</f>
        <v>480</v>
      </c>
    </row>
    <row r="45" spans="1:10">
      <c r="D45" s="22"/>
      <c r="E45" s="115"/>
      <c r="F45" s="115"/>
    </row>
    <row r="46" spans="1:10">
      <c r="D46" s="22"/>
      <c r="E46" s="115"/>
      <c r="F46" s="115"/>
    </row>
    <row r="47" spans="1:10">
      <c r="D47" s="22"/>
      <c r="E47" s="23"/>
      <c r="F47" s="23"/>
    </row>
    <row r="48" spans="1:10" ht="30" customHeight="1">
      <c r="D48" s="22"/>
      <c r="E48" s="23"/>
      <c r="F48" s="23"/>
    </row>
    <row r="49" spans="1:10">
      <c r="D49" s="22"/>
      <c r="E49" s="23"/>
      <c r="F49" s="23"/>
    </row>
    <row r="50" spans="1:10" ht="50.1" customHeight="1">
      <c r="A50" s="39"/>
      <c r="B50" s="25" t="s">
        <v>34</v>
      </c>
      <c r="C50" s="40"/>
      <c r="D50" s="40"/>
      <c r="E50" s="41"/>
      <c r="F50" s="41"/>
      <c r="G50" s="42"/>
      <c r="H50" s="41"/>
      <c r="I50" s="41"/>
      <c r="J50" s="41"/>
    </row>
    <row r="51" spans="1:10" ht="26.25" customHeight="1">
      <c r="A51" s="26"/>
      <c r="B51" s="26" t="s">
        <v>43</v>
      </c>
      <c r="C51" s="26"/>
      <c r="D51" s="27"/>
      <c r="E51" s="28" t="s">
        <v>0</v>
      </c>
      <c r="F51" s="761" t="s">
        <v>94</v>
      </c>
      <c r="G51" s="762"/>
      <c r="H51" s="28" t="s">
        <v>225</v>
      </c>
      <c r="I51" s="86" t="s">
        <v>226</v>
      </c>
      <c r="J51" s="84"/>
    </row>
    <row r="52" spans="1:10">
      <c r="D52" s="15"/>
      <c r="E52" s="16"/>
      <c r="F52" s="460" t="s">
        <v>120</v>
      </c>
      <c r="G52" s="460" t="s">
        <v>131</v>
      </c>
      <c r="H52" s="16"/>
      <c r="I52" s="16"/>
      <c r="J52" s="23"/>
    </row>
    <row r="53" spans="1:10">
      <c r="E53" s="16" t="s">
        <v>2</v>
      </c>
      <c r="F53" s="431" t="s">
        <v>104</v>
      </c>
      <c r="G53" s="463" t="s">
        <v>316</v>
      </c>
      <c r="H53" s="466">
        <f>ROUNDUP(((USD_per_GBP*('UK-R-Mirrors'!G53/(1+'Exchange rate'!UK_vat_rate)))+1)/10,0)*10</f>
        <v>2430</v>
      </c>
      <c r="I53" s="466">
        <f>ROUNDUP(((USD_per_GBP*('UK-R-Mirrors'!H53/(1+'Exchange rate'!UK_vat_rate)))+1)/10,0)*10</f>
        <v>4430</v>
      </c>
      <c r="J53" s="363"/>
    </row>
    <row r="54" spans="1:10">
      <c r="E54" s="16" t="s">
        <v>4</v>
      </c>
      <c r="F54" s="431" t="s">
        <v>105</v>
      </c>
      <c r="G54" s="464" t="s">
        <v>317</v>
      </c>
      <c r="H54" s="466">
        <f>ROUNDUP(((USD_per_GBP*('UK-R-Mirrors'!G54/(1+'Exchange rate'!UK_vat_rate)))+1)/10,0)*10</f>
        <v>3620</v>
      </c>
      <c r="I54" s="466">
        <f>ROUNDUP(((USD_per_GBP*('UK-R-Mirrors'!H54/(1+'Exchange rate'!UK_vat_rate)))+1)/10,0)*10</f>
        <v>6610</v>
      </c>
      <c r="J54" s="44"/>
    </row>
    <row r="55" spans="1:10">
      <c r="E55" s="16"/>
      <c r="F55" s="16"/>
      <c r="J55" s="23"/>
    </row>
    <row r="56" spans="1:10">
      <c r="G56" s="16"/>
      <c r="H56" s="20"/>
      <c r="I56" s="44"/>
      <c r="J56" s="23"/>
    </row>
    <row r="57" spans="1:10">
      <c r="E57" s="193" t="s">
        <v>358</v>
      </c>
      <c r="F57" s="193"/>
      <c r="J57" s="23"/>
    </row>
    <row r="58" spans="1:10">
      <c r="D58" s="22"/>
      <c r="E58" s="114"/>
      <c r="F58" s="114"/>
    </row>
    <row r="60" spans="1:10">
      <c r="E60" s="82" t="s">
        <v>194</v>
      </c>
      <c r="F60" s="82"/>
      <c r="G60" s="164"/>
      <c r="H60" s="79"/>
      <c r="I60" s="190"/>
      <c r="J60" s="467">
        <f>ROUNDUP(((USD_per_GBP*('UK-R-Mirrors'!I60/(1+'Exchange rate'!UK_vat_rate)))+1)/10,0)*10</f>
        <v>480</v>
      </c>
    </row>
    <row r="61" spans="1:10">
      <c r="E61" s="115"/>
      <c r="F61" s="115"/>
      <c r="I61" s="45"/>
      <c r="J61" s="23"/>
    </row>
    <row r="63" spans="1:10">
      <c r="E63" s="81" t="s">
        <v>193</v>
      </c>
      <c r="F63" s="81"/>
      <c r="G63" s="164"/>
      <c r="H63" s="79"/>
      <c r="I63" s="190"/>
      <c r="J63" s="467">
        <f>ROUNDUP(((USD_per_GBP*('UK-R-Mirrors'!I63/(1+'Exchange rate'!UK_vat_rate)))+1)/10,0)*10</f>
        <v>1700</v>
      </c>
    </row>
    <row r="64" spans="1:10">
      <c r="E64" s="24"/>
      <c r="F64" s="24"/>
      <c r="I64" s="45"/>
      <c r="J64" s="45"/>
    </row>
    <row r="65" spans="1:10">
      <c r="E65" s="24"/>
      <c r="F65" s="24"/>
      <c r="I65" s="45"/>
      <c r="J65" s="45"/>
    </row>
    <row r="66" spans="1:10" ht="81" customHeight="1"/>
    <row r="67" spans="1:10" ht="50.1" customHeight="1">
      <c r="A67" s="39"/>
      <c r="B67" s="25" t="s">
        <v>34</v>
      </c>
      <c r="C67" s="40"/>
      <c r="D67" s="40"/>
      <c r="E67" s="41"/>
      <c r="F67" s="41"/>
      <c r="G67" s="42"/>
      <c r="H67" s="41"/>
      <c r="I67" s="41"/>
      <c r="J67" s="41"/>
    </row>
    <row r="68" spans="1:10" ht="26.25" customHeight="1">
      <c r="A68" s="26"/>
      <c r="B68" s="26" t="s">
        <v>15</v>
      </c>
      <c r="C68" s="26"/>
      <c r="D68" s="27"/>
      <c r="E68" s="28" t="s">
        <v>0</v>
      </c>
      <c r="F68" s="761" t="s">
        <v>94</v>
      </c>
      <c r="G68" s="762"/>
      <c r="H68" s="28" t="s">
        <v>225</v>
      </c>
      <c r="I68" s="86" t="s">
        <v>226</v>
      </c>
      <c r="J68" s="84"/>
    </row>
    <row r="69" spans="1:10">
      <c r="D69" s="15"/>
      <c r="E69" s="16"/>
      <c r="F69" s="460" t="s">
        <v>120</v>
      </c>
      <c r="G69" s="460" t="s">
        <v>131</v>
      </c>
      <c r="H69" s="16"/>
      <c r="I69" s="16"/>
      <c r="J69" s="23"/>
    </row>
    <row r="70" spans="1:10">
      <c r="E70" s="16" t="s">
        <v>2</v>
      </c>
      <c r="F70" s="431" t="s">
        <v>109</v>
      </c>
      <c r="G70" s="462" t="s">
        <v>166</v>
      </c>
      <c r="H70" s="466">
        <f>ROUNDUP(((USD_per_GBP*('UK-R-Mirrors'!G71/(1+'Exchange rate'!UK_vat_rate)))+1)/10,0)*10</f>
        <v>2470</v>
      </c>
      <c r="I70" s="466">
        <f>ROUNDUP(((USD_per_GBP*('UK-R-Mirrors'!H71/(1+'Exchange rate'!UK_vat_rate)))+1)/10,0)*10</f>
        <v>4110</v>
      </c>
      <c r="J70" s="23"/>
    </row>
    <row r="71" spans="1:10">
      <c r="E71" s="16" t="s">
        <v>3</v>
      </c>
      <c r="F71" s="431" t="s">
        <v>110</v>
      </c>
      <c r="G71" s="461" t="s">
        <v>167</v>
      </c>
      <c r="H71" s="466">
        <f>ROUNDUP(((USD_per_GBP*('UK-R-Mirrors'!G72/(1+'Exchange rate'!UK_vat_rate)))+1)/10,0)*10</f>
        <v>3550</v>
      </c>
      <c r="I71" s="466">
        <f>ROUNDUP(((USD_per_GBP*('UK-R-Mirrors'!H72/(1+'Exchange rate'!UK_vat_rate)))+1)/10,0)*10</f>
        <v>5910</v>
      </c>
      <c r="J71" s="365"/>
    </row>
    <row r="72" spans="1:10">
      <c r="E72" s="16" t="s">
        <v>4</v>
      </c>
      <c r="F72" s="431" t="s">
        <v>111</v>
      </c>
      <c r="G72" s="461" t="s">
        <v>168</v>
      </c>
      <c r="H72" s="466">
        <f>ROUNDUP(((USD_per_GBP*('UK-R-Mirrors'!G73/(1+'Exchange rate'!UK_vat_rate)))+1)/10,0)*10</f>
        <v>5300</v>
      </c>
      <c r="I72" s="466">
        <f>ROUNDUP(((USD_per_GBP*('UK-R-Mirrors'!H73/(1+'Exchange rate'!UK_vat_rate)))+1)/10,0)*10</f>
        <v>8830</v>
      </c>
      <c r="J72" s="20"/>
    </row>
    <row r="73" spans="1:10">
      <c r="E73" s="16"/>
      <c r="F73" s="16"/>
      <c r="J73" s="23"/>
    </row>
    <row r="74" spans="1:10">
      <c r="G74" s="16"/>
      <c r="H74" s="20"/>
      <c r="I74" s="44"/>
      <c r="J74" s="23"/>
    </row>
    <row r="75" spans="1:10">
      <c r="E75" s="193" t="s">
        <v>358</v>
      </c>
      <c r="F75" s="193"/>
      <c r="J75" s="23"/>
    </row>
    <row r="76" spans="1:10">
      <c r="D76" s="22"/>
      <c r="E76" s="114"/>
      <c r="F76" s="114"/>
    </row>
    <row r="78" spans="1:10">
      <c r="E78" s="82" t="s">
        <v>194</v>
      </c>
      <c r="F78" s="82"/>
      <c r="G78" s="164"/>
      <c r="H78" s="79"/>
      <c r="I78" s="190"/>
      <c r="J78" s="467">
        <f>ROUNDUP(((USD_per_GBP*('UK-R-Mirrors'!I79/(1+'Exchange rate'!UK_vat_rate)))+1)/10,0)*10</f>
        <v>440</v>
      </c>
    </row>
    <row r="79" spans="1:10">
      <c r="E79" s="115"/>
      <c r="F79" s="115"/>
      <c r="I79" s="45"/>
      <c r="J79" s="23"/>
    </row>
    <row r="80" spans="1:10">
      <c r="E80" s="115"/>
      <c r="F80" s="115"/>
      <c r="I80" s="45"/>
      <c r="J80" s="23"/>
    </row>
    <row r="81" spans="1:10">
      <c r="E81" s="81" t="s">
        <v>193</v>
      </c>
      <c r="F81" s="81"/>
      <c r="G81" s="164"/>
      <c r="H81" s="79"/>
      <c r="I81" s="190"/>
      <c r="J81" s="467">
        <f>ROUNDUP(((USD_per_GBP*('UK-R-Mirrors'!I82/(1+'Exchange rate'!UK_vat_rate)))+1)/10,0)*10</f>
        <v>1550</v>
      </c>
    </row>
    <row r="82" spans="1:10" ht="85.35" customHeight="1">
      <c r="E82" s="24"/>
      <c r="F82" s="24"/>
      <c r="I82" s="45"/>
      <c r="J82" s="45"/>
    </row>
    <row r="83" spans="1:10" ht="37.5">
      <c r="A83" s="39"/>
      <c r="B83" s="25" t="s">
        <v>235</v>
      </c>
      <c r="C83" s="40"/>
      <c r="D83" s="40"/>
      <c r="E83" s="41"/>
      <c r="F83" s="41"/>
      <c r="G83" s="42"/>
      <c r="H83" s="41"/>
      <c r="I83" s="41"/>
      <c r="J83" s="41"/>
    </row>
    <row r="84" spans="1:10">
      <c r="A84" s="26"/>
      <c r="B84" s="26"/>
      <c r="C84" s="26"/>
      <c r="D84" s="27"/>
      <c r="E84" s="28" t="s">
        <v>0</v>
      </c>
      <c r="F84" s="761" t="s">
        <v>94</v>
      </c>
      <c r="G84" s="762"/>
      <c r="H84" s="266" t="s">
        <v>225</v>
      </c>
      <c r="I84" s="266"/>
      <c r="J84" s="26"/>
    </row>
    <row r="85" spans="1:10">
      <c r="E85" s="24"/>
      <c r="F85" s="435" t="s">
        <v>120</v>
      </c>
      <c r="G85" s="435" t="s">
        <v>131</v>
      </c>
      <c r="I85" s="45"/>
      <c r="J85" s="45"/>
    </row>
    <row r="86" spans="1:10">
      <c r="E86" s="16" t="s">
        <v>2</v>
      </c>
      <c r="F86" s="431" t="s">
        <v>272</v>
      </c>
      <c r="G86" s="465" t="s">
        <v>234</v>
      </c>
      <c r="H86" s="466">
        <f>ROUNDUP(((USD_per_GBP*('UK-R-Mirrors'!G87/(1+'Exchange rate'!UK_vat_rate)))+1)/10,0)*10</f>
        <v>1830</v>
      </c>
      <c r="I86" s="58"/>
      <c r="J86" s="45"/>
    </row>
    <row r="87" spans="1:10">
      <c r="E87" s="16" t="s">
        <v>3</v>
      </c>
      <c r="F87" s="431" t="s">
        <v>135</v>
      </c>
      <c r="G87" s="465" t="s">
        <v>181</v>
      </c>
      <c r="H87" s="466">
        <f>ROUNDUP(((USD_per_GBP*('UK-R-Mirrors'!G88/(1+'Exchange rate'!UK_vat_rate)))+1)/10,0)*10</f>
        <v>2190</v>
      </c>
      <c r="I87" s="58"/>
      <c r="J87" s="45"/>
    </row>
    <row r="88" spans="1:10">
      <c r="E88" s="16" t="s">
        <v>4</v>
      </c>
      <c r="F88" s="431" t="s">
        <v>273</v>
      </c>
      <c r="G88" s="465" t="s">
        <v>279</v>
      </c>
      <c r="H88" s="466">
        <f>ROUNDUP(((USD_per_GBP*('UK-R-Mirrors'!G89/(1+'Exchange rate'!UK_vat_rate)))+1)/10,0)*10</f>
        <v>2630</v>
      </c>
      <c r="I88" s="58"/>
      <c r="J88" s="45"/>
    </row>
    <row r="89" spans="1:10">
      <c r="E89" s="16" t="s">
        <v>5</v>
      </c>
      <c r="F89" s="431" t="s">
        <v>274</v>
      </c>
      <c r="G89" s="465" t="s">
        <v>280</v>
      </c>
      <c r="H89" s="466">
        <f>ROUNDUP(((USD_per_GBP*('UK-R-Mirrors'!G90/(1+'Exchange rate'!UK_vat_rate)))+1)/10,0)*10</f>
        <v>2990</v>
      </c>
      <c r="I89" s="58"/>
      <c r="J89" s="45"/>
    </row>
    <row r="90" spans="1:10">
      <c r="E90" s="16" t="s">
        <v>6</v>
      </c>
      <c r="F90" s="431" t="s">
        <v>275</v>
      </c>
      <c r="G90" s="465" t="s">
        <v>281</v>
      </c>
      <c r="H90" s="466">
        <f>ROUNDUP(((USD_per_GBP*('UK-R-Mirrors'!G91/(1+'Exchange rate'!UK_vat_rate)))+1)/10,0)*10</f>
        <v>3930</v>
      </c>
      <c r="I90" s="58"/>
      <c r="J90" s="45"/>
    </row>
    <row r="91" spans="1:10">
      <c r="E91" s="16" t="s">
        <v>719</v>
      </c>
      <c r="F91" s="431" t="s">
        <v>722</v>
      </c>
      <c r="G91" s="465" t="s">
        <v>334</v>
      </c>
      <c r="H91" s="466">
        <f>ROUNDUP(((USD_per_GBP*('UK-R-Mirrors'!G92/(1+'Exchange rate'!UK_vat_rate)))+1)/10,0)*10</f>
        <v>7460</v>
      </c>
      <c r="I91" s="58"/>
      <c r="J91" s="45"/>
    </row>
    <row r="92" spans="1:10">
      <c r="E92" s="23"/>
      <c r="F92" s="23"/>
      <c r="I92" s="45"/>
      <c r="J92" s="45"/>
    </row>
    <row r="93" spans="1:10">
      <c r="E93" s="162" t="s">
        <v>358</v>
      </c>
      <c r="F93" s="162"/>
      <c r="I93" s="45"/>
      <c r="J93" s="45"/>
    </row>
    <row r="94" spans="1:10">
      <c r="E94" s="114"/>
      <c r="F94" s="114"/>
      <c r="I94" s="45"/>
      <c r="J94" s="45"/>
    </row>
    <row r="95" spans="1:10">
      <c r="E95" s="24"/>
      <c r="F95" s="24"/>
      <c r="I95" s="45"/>
      <c r="J95" s="45"/>
    </row>
    <row r="96" spans="1:10">
      <c r="G96" s="14"/>
      <c r="I96" s="18" t="s">
        <v>277</v>
      </c>
      <c r="J96" s="18" t="s">
        <v>721</v>
      </c>
    </row>
    <row r="97" spans="1:10">
      <c r="E97" s="82" t="s">
        <v>194</v>
      </c>
      <c r="F97" s="82"/>
      <c r="G97" s="81"/>
      <c r="H97" s="81"/>
      <c r="I97" s="467">
        <f>ROUNDUP(((USD_per_GBP*('UK-R-Mirrors'!H98/(1+'Exchange rate'!UK_vat_rate)))+1)/10,0)*10</f>
        <v>330</v>
      </c>
      <c r="J97" s="467">
        <f>ROUNDUP(((USD_per_GBP*('UK-R-Mirrors'!I98/(1+'Exchange rate'!UK_vat_rate)))+1)/10,0)*10</f>
        <v>480</v>
      </c>
    </row>
    <row r="98" spans="1:10">
      <c r="E98" s="115"/>
      <c r="F98" s="115"/>
      <c r="I98" s="45"/>
      <c r="J98" s="45"/>
    </row>
    <row r="99" spans="1:10">
      <c r="I99" s="18" t="s">
        <v>277</v>
      </c>
      <c r="J99" s="18" t="s">
        <v>721</v>
      </c>
    </row>
    <row r="100" spans="1:10">
      <c r="E100" s="81" t="s">
        <v>278</v>
      </c>
      <c r="F100" s="81"/>
      <c r="G100" s="164"/>
      <c r="H100" s="190"/>
      <c r="I100" s="467">
        <f>ROUNDUP(((USD_per_GBP*('UK-R-Mirrors'!H101/(1+'Exchange rate'!UK_vat_rate)))+1)/10,0)*10</f>
        <v>1070</v>
      </c>
      <c r="J100" s="467">
        <f>ROUNDUP(((USD_per_GBP*('UK-R-Mirrors'!I101/(1+'Exchange rate'!UK_vat_rate)))+1)/10,0)*10</f>
        <v>1700</v>
      </c>
    </row>
    <row r="101" spans="1:10" ht="41.25" customHeight="1">
      <c r="E101" s="24"/>
      <c r="F101" s="24"/>
      <c r="I101" s="45" t="s">
        <v>23</v>
      </c>
      <c r="J101" s="45"/>
    </row>
    <row r="102" spans="1:10" ht="41.1" customHeight="1">
      <c r="G102" s="14"/>
    </row>
    <row r="103" spans="1:10" ht="45" customHeight="1">
      <c r="A103" s="39"/>
      <c r="B103" s="25" t="s">
        <v>254</v>
      </c>
      <c r="C103" s="40"/>
      <c r="D103" s="40"/>
      <c r="E103" s="41"/>
      <c r="F103" s="41"/>
      <c r="G103" s="42"/>
      <c r="H103" s="41"/>
      <c r="I103" s="41"/>
      <c r="J103" s="41"/>
    </row>
    <row r="104" spans="1:10">
      <c r="A104" s="26"/>
      <c r="B104" s="26" t="s">
        <v>43</v>
      </c>
      <c r="C104" s="26"/>
      <c r="D104" s="27"/>
      <c r="E104" s="28" t="s">
        <v>0</v>
      </c>
      <c r="F104" s="761" t="s">
        <v>94</v>
      </c>
      <c r="G104" s="762"/>
      <c r="H104" s="28" t="s">
        <v>225</v>
      </c>
      <c r="I104" s="86" t="s">
        <v>226</v>
      </c>
      <c r="J104" s="84"/>
    </row>
    <row r="105" spans="1:10">
      <c r="E105" s="16"/>
      <c r="F105" s="435" t="s">
        <v>120</v>
      </c>
      <c r="G105" s="435" t="s">
        <v>131</v>
      </c>
      <c r="I105" s="45"/>
      <c r="J105" s="45"/>
    </row>
    <row r="106" spans="1:10">
      <c r="E106" s="16" t="s">
        <v>2</v>
      </c>
      <c r="F106" s="431" t="s">
        <v>104</v>
      </c>
      <c r="G106" s="461" t="s">
        <v>238</v>
      </c>
      <c r="H106" s="466">
        <f>ROUNDUP(((USD_per_GBP*('UK-R-Mirrors'!G107/(1+'Exchange rate'!UK_vat_rate)))+1)/10,0)*10</f>
        <v>2120</v>
      </c>
      <c r="I106" s="466">
        <f>ROUNDUP(((USD_per_GBP*('UK-R-Mirrors'!H107/(1+'Exchange rate'!UK_vat_rate)))+1)/10,0)*10</f>
        <v>3690</v>
      </c>
      <c r="J106" s="45"/>
    </row>
    <row r="107" spans="1:10">
      <c r="E107" s="16" t="s">
        <v>4</v>
      </c>
      <c r="F107" s="431" t="s">
        <v>105</v>
      </c>
      <c r="G107" s="453" t="s">
        <v>239</v>
      </c>
      <c r="H107" s="466">
        <f>ROUNDUP(((USD_per_GBP*('UK-R-Mirrors'!G108/(1+'Exchange rate'!UK_vat_rate)))+1)/10,0)*10</f>
        <v>3160</v>
      </c>
      <c r="I107" s="466">
        <f>ROUNDUP(((USD_per_GBP*('UK-R-Mirrors'!H108/(1+'Exchange rate'!UK_vat_rate)))+1)/10,0)*10</f>
        <v>5510</v>
      </c>
      <c r="J107" s="362"/>
    </row>
    <row r="108" spans="1:10">
      <c r="E108" s="16"/>
      <c r="F108" s="16"/>
      <c r="G108" s="16"/>
      <c r="I108" s="45"/>
      <c r="J108" s="45"/>
    </row>
    <row r="109" spans="1:10">
      <c r="E109" s="24"/>
      <c r="F109" s="24"/>
      <c r="I109" s="45"/>
      <c r="J109" s="45"/>
    </row>
    <row r="110" spans="1:10">
      <c r="E110" s="24"/>
      <c r="F110" s="24"/>
      <c r="I110" s="45"/>
      <c r="J110" s="45"/>
    </row>
    <row r="111" spans="1:10">
      <c r="E111" s="193" t="s">
        <v>358</v>
      </c>
      <c r="F111" s="193"/>
      <c r="I111" s="45"/>
      <c r="J111" s="45"/>
    </row>
    <row r="112" spans="1:10">
      <c r="E112" s="114"/>
      <c r="F112" s="114"/>
      <c r="I112" s="45"/>
      <c r="J112" s="45"/>
    </row>
    <row r="113" spans="1:10">
      <c r="I113" s="45"/>
      <c r="J113" s="45"/>
    </row>
    <row r="114" spans="1:10">
      <c r="E114" s="82" t="s">
        <v>194</v>
      </c>
      <c r="F114" s="82"/>
      <c r="G114" s="164"/>
      <c r="H114" s="79"/>
      <c r="I114" s="79"/>
      <c r="J114" s="467">
        <f>ROUNDUP(((USD_per_GBP*('UK-R-Mirrors'!I115/(1+'Exchange rate'!UK_vat_rate)))+1)/10,0)*10</f>
        <v>480</v>
      </c>
    </row>
    <row r="115" spans="1:10">
      <c r="E115" s="115"/>
      <c r="F115" s="115"/>
      <c r="I115" s="45"/>
      <c r="J115" s="45"/>
    </row>
    <row r="116" spans="1:10">
      <c r="E116" s="115"/>
      <c r="F116" s="115"/>
      <c r="I116" s="45"/>
      <c r="J116" s="45"/>
    </row>
    <row r="117" spans="1:10" ht="30.75" customHeight="1">
      <c r="E117" s="115"/>
      <c r="F117" s="115"/>
      <c r="I117" s="45"/>
      <c r="J117" s="45"/>
    </row>
    <row r="118" spans="1:10" ht="56.1" customHeight="1">
      <c r="E118" s="115"/>
      <c r="F118" s="115"/>
      <c r="I118" s="45"/>
      <c r="J118" s="45"/>
    </row>
    <row r="119" spans="1:10" ht="50.1" customHeight="1">
      <c r="A119" s="39"/>
      <c r="B119" s="25" t="s">
        <v>254</v>
      </c>
      <c r="C119" s="40"/>
      <c r="D119" s="40"/>
      <c r="E119" s="41"/>
      <c r="F119" s="41"/>
      <c r="G119" s="42"/>
      <c r="H119" s="41"/>
      <c r="I119" s="41"/>
      <c r="J119" s="41"/>
    </row>
    <row r="120" spans="1:10">
      <c r="A120" s="26"/>
      <c r="B120" s="26" t="s">
        <v>15</v>
      </c>
      <c r="C120" s="26"/>
      <c r="D120" s="27"/>
      <c r="E120" s="28" t="s">
        <v>0</v>
      </c>
      <c r="F120" s="761" t="s">
        <v>94</v>
      </c>
      <c r="G120" s="762"/>
      <c r="H120" s="28" t="s">
        <v>225</v>
      </c>
      <c r="I120" s="86" t="s">
        <v>226</v>
      </c>
      <c r="J120" s="84"/>
    </row>
    <row r="121" spans="1:10">
      <c r="D121" s="15"/>
      <c r="E121" s="16"/>
      <c r="F121" s="460" t="s">
        <v>120</v>
      </c>
      <c r="G121" s="460" t="s">
        <v>131</v>
      </c>
      <c r="H121" s="16"/>
      <c r="I121" s="16"/>
      <c r="J121" s="23"/>
    </row>
    <row r="122" spans="1:10">
      <c r="E122" s="16" t="s">
        <v>2</v>
      </c>
      <c r="F122" s="431" t="s">
        <v>109</v>
      </c>
      <c r="G122" s="431" t="s">
        <v>166</v>
      </c>
      <c r="H122" s="466">
        <f>ROUNDUP(((USD_per_GBP*('UK-R-Mirrors'!G123/(1+'Exchange rate'!UK_vat_rate)))+1)/10,0)*10</f>
        <v>2060</v>
      </c>
      <c r="I122" s="466">
        <f>ROUNDUP(((USD_per_GBP*('UK-R-Mirrors'!H123/(1+'Exchange rate'!UK_vat_rate)))+1)/10,0)*10</f>
        <v>3700</v>
      </c>
      <c r="J122" s="23"/>
    </row>
    <row r="123" spans="1:10">
      <c r="E123" s="16" t="s">
        <v>3</v>
      </c>
      <c r="F123" s="431" t="s">
        <v>110</v>
      </c>
      <c r="G123" s="431" t="s">
        <v>167</v>
      </c>
      <c r="H123" s="466">
        <f>ROUNDUP(((USD_per_GBP*('UK-R-Mirrors'!G124/(1+'Exchange rate'!UK_vat_rate)))+1)/10,0)*10</f>
        <v>2960</v>
      </c>
      <c r="I123" s="466">
        <f>ROUNDUP(((USD_per_GBP*('UK-R-Mirrors'!H124/(1+'Exchange rate'!UK_vat_rate)))+1)/10,0)*10</f>
        <v>5330</v>
      </c>
      <c r="J123" s="23"/>
    </row>
    <row r="124" spans="1:10">
      <c r="E124" s="16" t="s">
        <v>4</v>
      </c>
      <c r="F124" s="431" t="s">
        <v>111</v>
      </c>
      <c r="G124" s="431" t="s">
        <v>168</v>
      </c>
      <c r="H124" s="466">
        <f>ROUNDUP(((USD_per_GBP*('UK-R-Mirrors'!G125/(1+'Exchange rate'!UK_vat_rate)))+1)/10,0)*10</f>
        <v>4420</v>
      </c>
      <c r="I124" s="466">
        <f>ROUNDUP(((USD_per_GBP*('UK-R-Mirrors'!H125/(1+'Exchange rate'!UK_vat_rate)))+1)/10,0)*10</f>
        <v>7940</v>
      </c>
      <c r="J124" s="23"/>
    </row>
    <row r="125" spans="1:10">
      <c r="E125" s="16"/>
      <c r="F125" s="16"/>
      <c r="J125" s="23"/>
    </row>
    <row r="126" spans="1:10">
      <c r="G126" s="16"/>
      <c r="H126" s="20"/>
      <c r="I126" s="44"/>
      <c r="J126" s="23"/>
    </row>
    <row r="127" spans="1:10">
      <c r="E127" s="193" t="s">
        <v>358</v>
      </c>
      <c r="F127" s="193"/>
      <c r="J127" s="23"/>
    </row>
    <row r="128" spans="1:10">
      <c r="D128" s="22"/>
      <c r="E128" s="114"/>
      <c r="F128" s="114"/>
    </row>
    <row r="129" spans="1:10">
      <c r="D129" s="22"/>
    </row>
    <row r="130" spans="1:10">
      <c r="D130" s="22"/>
      <c r="E130" s="82" t="s">
        <v>194</v>
      </c>
      <c r="F130" s="82"/>
      <c r="G130" s="164"/>
      <c r="H130" s="79"/>
      <c r="I130" s="79"/>
      <c r="J130" s="467">
        <f>ROUNDUP(((USD_per_GBP*('UK-R-Mirrors'!I131/(1+'Exchange rate'!UK_vat_rate)))+1)/10,0)*10</f>
        <v>480</v>
      </c>
    </row>
    <row r="131" spans="1:10">
      <c r="D131" s="22"/>
      <c r="E131" s="115"/>
      <c r="F131" s="115"/>
      <c r="J131" s="23"/>
    </row>
    <row r="132" spans="1:10">
      <c r="D132" s="22"/>
      <c r="E132" s="115"/>
      <c r="F132" s="115"/>
      <c r="J132" s="23"/>
    </row>
    <row r="133" spans="1:10" ht="37.5">
      <c r="A133" s="39"/>
      <c r="B133" s="25" t="s">
        <v>553</v>
      </c>
      <c r="C133" s="40"/>
      <c r="D133" s="40"/>
      <c r="E133" s="41"/>
      <c r="F133" s="41"/>
      <c r="G133" s="42"/>
      <c r="H133" s="41"/>
      <c r="I133" s="41"/>
      <c r="J133" s="41"/>
    </row>
    <row r="134" spans="1:10">
      <c r="A134" s="26"/>
      <c r="B134" s="26" t="s">
        <v>43</v>
      </c>
      <c r="C134" s="26"/>
      <c r="D134" s="27"/>
      <c r="E134" s="28" t="s">
        <v>0</v>
      </c>
      <c r="F134" s="761" t="s">
        <v>94</v>
      </c>
      <c r="G134" s="762"/>
      <c r="H134" s="28" t="s">
        <v>225</v>
      </c>
      <c r="I134" s="86"/>
      <c r="J134" s="84"/>
    </row>
    <row r="135" spans="1:10">
      <c r="D135" s="15"/>
      <c r="E135" s="16"/>
      <c r="F135" s="460" t="s">
        <v>120</v>
      </c>
      <c r="G135" s="460" t="s">
        <v>131</v>
      </c>
      <c r="H135" s="16"/>
      <c r="I135" s="16"/>
      <c r="J135" s="23"/>
    </row>
    <row r="136" spans="1:10">
      <c r="E136" s="16"/>
      <c r="F136" s="434" t="s">
        <v>519</v>
      </c>
      <c r="G136" s="431" t="s">
        <v>532</v>
      </c>
      <c r="H136" s="466">
        <f>ROUNDUP(((USD_per_GBP*('UK-R-Mirrors'!G140/(1+'Exchange rate'!UK_vat_rate)))+1)/10,0)*10</f>
        <v>3160</v>
      </c>
      <c r="I136" s="65"/>
      <c r="J136" s="23"/>
    </row>
    <row r="137" spans="1:10">
      <c r="E137" s="16"/>
      <c r="F137" s="22" t="s">
        <v>723</v>
      </c>
      <c r="G137" s="431" t="s">
        <v>724</v>
      </c>
      <c r="H137" s="466">
        <f>ROUNDUP(((USD_per_GBP*('UK-R-Mirrors'!G141/(1+'Exchange rate'!UK_vat_rate)))+1)/10,0)*10</f>
        <v>5350</v>
      </c>
      <c r="J137" s="23"/>
    </row>
    <row r="138" spans="1:10">
      <c r="G138" s="16"/>
      <c r="H138" s="20"/>
      <c r="I138" s="44"/>
      <c r="J138" s="23"/>
    </row>
    <row r="139" spans="1:10">
      <c r="E139" s="176" t="s">
        <v>22</v>
      </c>
      <c r="F139" s="176"/>
      <c r="G139" s="67"/>
      <c r="H139" s="67"/>
      <c r="I139" s="9"/>
      <c r="J139" s="23"/>
    </row>
    <row r="140" spans="1:10">
      <c r="D140" s="22"/>
      <c r="E140" s="169"/>
      <c r="F140" s="169"/>
      <c r="G140" s="67"/>
      <c r="H140" s="67"/>
      <c r="I140" s="9"/>
    </row>
    <row r="141" spans="1:10">
      <c r="D141" s="22"/>
      <c r="E141" s="81" t="s">
        <v>194</v>
      </c>
      <c r="F141" s="81"/>
      <c r="G141" s="160"/>
      <c r="H141" s="160"/>
      <c r="I141" s="161"/>
      <c r="J141" s="467">
        <f>ROUNDUP(((USD_per_GBP*('UK-R-Mirrors'!I145/(1+'Exchange rate'!UK_vat_rate)))+1)/10,0)*10</f>
        <v>480</v>
      </c>
    </row>
    <row r="142" spans="1:10">
      <c r="D142" s="22"/>
      <c r="E142" s="24"/>
      <c r="F142" s="24"/>
      <c r="G142" s="67"/>
      <c r="H142" s="67"/>
      <c r="I142" s="143"/>
      <c r="J142" s="143"/>
    </row>
    <row r="143" spans="1:10">
      <c r="D143" s="22"/>
      <c r="E143" s="81" t="s">
        <v>550</v>
      </c>
      <c r="F143" s="81"/>
      <c r="G143" s="160"/>
      <c r="H143" s="160"/>
      <c r="I143" s="161"/>
      <c r="J143" s="467">
        <f>ROUNDUP(((USD_per_GBP*('UK-R-Mirrors'!I147/(1+'Exchange rate'!UK_vat_rate)))+1)/10,0)*10</f>
        <v>1100</v>
      </c>
    </row>
    <row r="144" spans="1:10">
      <c r="D144" s="22"/>
      <c r="E144" s="115"/>
      <c r="F144" s="115"/>
      <c r="J144" s="23"/>
    </row>
    <row r="145" spans="1:10">
      <c r="D145" s="22"/>
      <c r="E145" s="115"/>
      <c r="F145" s="115"/>
      <c r="J145" s="23"/>
    </row>
    <row r="146" spans="1:10">
      <c r="D146" s="22"/>
      <c r="E146" s="115"/>
      <c r="F146" s="115"/>
      <c r="J146" s="23"/>
    </row>
    <row r="147" spans="1:10">
      <c r="D147" s="22"/>
      <c r="E147" s="115"/>
      <c r="F147" s="115"/>
      <c r="J147" s="23"/>
    </row>
    <row r="148" spans="1:10" ht="37.5">
      <c r="A148" s="39"/>
      <c r="B148" s="25" t="s">
        <v>26</v>
      </c>
      <c r="C148" s="40"/>
      <c r="D148" s="40"/>
      <c r="E148" s="41"/>
      <c r="F148" s="41"/>
      <c r="G148" s="42"/>
      <c r="H148" s="41"/>
      <c r="I148" s="41"/>
      <c r="J148" s="41"/>
    </row>
    <row r="149" spans="1:10">
      <c r="A149" s="26"/>
      <c r="B149" s="26" t="s">
        <v>43</v>
      </c>
      <c r="C149" s="26"/>
      <c r="D149" s="27"/>
      <c r="E149" s="28" t="s">
        <v>0</v>
      </c>
      <c r="F149" s="761" t="s">
        <v>94</v>
      </c>
      <c r="G149" s="762"/>
      <c r="H149" s="28" t="s">
        <v>225</v>
      </c>
      <c r="I149" s="84" t="s">
        <v>725</v>
      </c>
      <c r="J149" s="26"/>
    </row>
    <row r="150" spans="1:10">
      <c r="D150" s="15"/>
      <c r="E150" s="16"/>
      <c r="F150" s="460" t="s">
        <v>120</v>
      </c>
      <c r="G150" s="460" t="s">
        <v>131</v>
      </c>
      <c r="H150" s="16"/>
      <c r="I150" s="45"/>
    </row>
    <row r="151" spans="1:10">
      <c r="E151" s="48" t="s">
        <v>102</v>
      </c>
      <c r="F151" s="434" t="s">
        <v>105</v>
      </c>
      <c r="G151" s="431" t="s">
        <v>163</v>
      </c>
      <c r="H151" s="466">
        <f>ROUNDUP(((USD_per_GBP*('UK-R-Mirrors'!G155/(1+'Exchange rate'!UK_vat_rate)))+1)/10,0)*10</f>
        <v>5440</v>
      </c>
      <c r="I151" s="466">
        <f>ROUNDUP(((USD_per_GBP*('UK-R-Mirrors'!H155/(1+'Exchange rate'!UK_vat_rate)))+1)/10,0)*10</f>
        <v>7870</v>
      </c>
    </row>
    <row r="152" spans="1:10">
      <c r="E152" s="16"/>
      <c r="F152" s="16"/>
    </row>
    <row r="153" spans="1:10">
      <c r="G153" s="16"/>
      <c r="H153" s="20"/>
      <c r="I153" s="44"/>
      <c r="J153" s="44"/>
    </row>
    <row r="154" spans="1:10">
      <c r="E154" s="193" t="s">
        <v>322</v>
      </c>
      <c r="F154" s="193"/>
    </row>
    <row r="155" spans="1:10">
      <c r="D155" s="22"/>
      <c r="E155" s="114"/>
      <c r="F155" s="114"/>
    </row>
    <row r="157" spans="1:10">
      <c r="E157" s="115"/>
      <c r="F157" s="115"/>
    </row>
    <row r="158" spans="1:10">
      <c r="E158" s="115"/>
      <c r="F158" s="115"/>
    </row>
    <row r="159" spans="1:10">
      <c r="E159" s="115"/>
      <c r="F159" s="115"/>
    </row>
    <row r="163" spans="4:10">
      <c r="D163" s="22"/>
      <c r="E163" s="23"/>
      <c r="F163" s="23"/>
      <c r="J163" s="23"/>
    </row>
  </sheetData>
  <mergeCells count="11">
    <mergeCell ref="F68:G68"/>
    <mergeCell ref="A1:J1"/>
    <mergeCell ref="F4:G4"/>
    <mergeCell ref="F19:G19"/>
    <mergeCell ref="F36:G36"/>
    <mergeCell ref="F51:G51"/>
    <mergeCell ref="F84:G84"/>
    <mergeCell ref="F104:G104"/>
    <mergeCell ref="F120:G120"/>
    <mergeCell ref="F149:G149"/>
    <mergeCell ref="F134:G134"/>
  </mergeCells>
  <phoneticPr fontId="8" type="noConversion"/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US Net Trade Price List - 2022&amp;R&amp;"Calibri (Body),Regular"&amp;16Mirrors</oddHeader>
    <oddFooter>&amp;R&amp;"Calibri (Body),Regular"&amp;16&amp;P</oddFooter>
  </headerFooter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44F2-ED12-4509-A280-7A359A3CD03E}">
  <sheetPr codeName="Sheet72">
    <tabColor theme="0" tint="-0.499984740745262"/>
  </sheetPr>
  <dimension ref="A1:J163"/>
  <sheetViews>
    <sheetView showGridLines="0" view="pageLayout" topLeftCell="A133" zoomScale="60" zoomScaleNormal="120" zoomScalePageLayoutView="60" workbookViewId="0">
      <selection activeCell="H151" sqref="H151:I151"/>
    </sheetView>
  </sheetViews>
  <sheetFormatPr defaultColWidth="11" defaultRowHeight="26.25"/>
  <cols>
    <col min="1" max="1" width="3.125" style="14" customWidth="1"/>
    <col min="2" max="2" width="14" style="14" customWidth="1"/>
    <col min="3" max="3" width="22.125" style="14" bestFit="1" customWidth="1"/>
    <col min="4" max="4" width="19.125" style="14" customWidth="1"/>
    <col min="5" max="6" width="18" style="14" customWidth="1"/>
    <col min="7" max="7" width="27" style="19" customWidth="1"/>
    <col min="8" max="8" width="23.5" style="14" bestFit="1" customWidth="1"/>
    <col min="9" max="9" width="25.625" style="14" customWidth="1"/>
    <col min="10" max="10" width="28.625" style="14" customWidth="1"/>
    <col min="11" max="16384" width="11" style="14"/>
  </cols>
  <sheetData>
    <row r="1" spans="1:10" ht="36">
      <c r="A1" s="696" t="s">
        <v>123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>
      <c r="A2" s="19"/>
      <c r="B2" s="19"/>
      <c r="C2" s="19"/>
      <c r="D2" s="19"/>
      <c r="E2" s="19"/>
      <c r="F2" s="19"/>
      <c r="H2" s="19"/>
      <c r="I2" s="19"/>
      <c r="J2" s="19"/>
    </row>
    <row r="3" spans="1:10" ht="50.1" customHeight="1">
      <c r="A3" s="39" t="s">
        <v>23</v>
      </c>
      <c r="B3" s="25" t="s">
        <v>38</v>
      </c>
      <c r="C3" s="40"/>
      <c r="D3" s="40"/>
      <c r="E3" s="41"/>
      <c r="F3" s="41"/>
      <c r="G3" s="42"/>
      <c r="H3" s="41"/>
      <c r="I3" s="41"/>
      <c r="J3" s="41"/>
    </row>
    <row r="4" spans="1:10" ht="26.25" customHeight="1">
      <c r="A4" s="26"/>
      <c r="B4" s="26" t="s">
        <v>43</v>
      </c>
      <c r="C4" s="26"/>
      <c r="D4" s="27"/>
      <c r="E4" s="490" t="s">
        <v>0</v>
      </c>
      <c r="F4" s="763" t="s">
        <v>94</v>
      </c>
      <c r="G4" s="764"/>
      <c r="H4" s="28" t="s">
        <v>225</v>
      </c>
      <c r="I4" s="26"/>
      <c r="J4" s="26"/>
    </row>
    <row r="5" spans="1:10">
      <c r="D5" s="15"/>
      <c r="E5" s="489"/>
      <c r="F5" s="480" t="s">
        <v>120</v>
      </c>
      <c r="G5" s="480" t="s">
        <v>131</v>
      </c>
      <c r="H5" s="16"/>
    </row>
    <row r="6" spans="1:10">
      <c r="E6" s="489" t="s">
        <v>2</v>
      </c>
      <c r="F6" s="478" t="s">
        <v>104</v>
      </c>
      <c r="G6" s="483" t="s">
        <v>162</v>
      </c>
      <c r="H6" s="477">
        <f>ROUNDUP((('UK-R-Mirrors'!G6)*USD_per_GBP)*(1-UK_VAT),-1)</f>
        <v>2540</v>
      </c>
      <c r="J6" s="18"/>
    </row>
    <row r="7" spans="1:10">
      <c r="E7" s="489" t="s">
        <v>4</v>
      </c>
      <c r="F7" s="478" t="s">
        <v>105</v>
      </c>
      <c r="G7" s="483" t="s">
        <v>163</v>
      </c>
      <c r="H7" s="477">
        <f>ROUNDUP((('UK-R-Mirrors'!G7)*USD_per_GBP)*(1-UK_VAT),-1)</f>
        <v>3780</v>
      </c>
      <c r="J7" s="18"/>
    </row>
    <row r="8" spans="1:10">
      <c r="E8" s="16"/>
      <c r="F8" s="16"/>
    </row>
    <row r="9" spans="1:10">
      <c r="G9" s="16"/>
      <c r="H9" s="20"/>
      <c r="I9" s="44"/>
      <c r="J9" s="44"/>
    </row>
    <row r="10" spans="1:10">
      <c r="E10" s="193" t="s">
        <v>358</v>
      </c>
      <c r="F10" s="193"/>
    </row>
    <row r="11" spans="1:10">
      <c r="D11" s="22"/>
    </row>
    <row r="12" spans="1:10">
      <c r="E12" s="23"/>
      <c r="F12" s="23"/>
      <c r="J12" s="45"/>
    </row>
    <row r="13" spans="1:10">
      <c r="E13" s="82" t="s">
        <v>194</v>
      </c>
      <c r="F13" s="164"/>
      <c r="G13" s="79"/>
      <c r="H13" s="79"/>
      <c r="I13" s="593">
        <f>ROUNDUP((('UK-R-Mirrors'!I13)*USD_per_GBP)*(1-UK_VAT),-1)</f>
        <v>590</v>
      </c>
    </row>
    <row r="14" spans="1:10">
      <c r="E14" s="24"/>
      <c r="F14" s="24"/>
      <c r="I14" s="45"/>
    </row>
    <row r="15" spans="1:10">
      <c r="E15" s="24"/>
      <c r="F15" s="24"/>
      <c r="I15" s="45"/>
    </row>
    <row r="16" spans="1:10" ht="28.5" customHeight="1">
      <c r="E16" s="24"/>
      <c r="F16" s="24"/>
      <c r="I16" s="45"/>
    </row>
    <row r="17" spans="1:10" s="79" customFormat="1" ht="24.75" customHeight="1">
      <c r="B17" s="80"/>
      <c r="C17" s="81"/>
      <c r="D17" s="81"/>
      <c r="E17" s="82"/>
      <c r="F17" s="82"/>
      <c r="G17" s="83"/>
      <c r="H17" s="82"/>
      <c r="I17" s="82"/>
      <c r="J17" s="82"/>
    </row>
    <row r="18" spans="1:10" ht="50.1" customHeight="1">
      <c r="A18" s="39" t="s">
        <v>23</v>
      </c>
      <c r="B18" s="25" t="s">
        <v>44</v>
      </c>
      <c r="C18" s="40"/>
      <c r="D18" s="40"/>
      <c r="E18" s="41"/>
      <c r="F18" s="41"/>
      <c r="G18" s="42"/>
      <c r="H18" s="41"/>
      <c r="I18" s="41"/>
      <c r="J18" s="41"/>
    </row>
    <row r="19" spans="1:10" ht="26.25" customHeight="1">
      <c r="A19" s="26"/>
      <c r="B19" s="26" t="s">
        <v>43</v>
      </c>
      <c r="C19" s="26"/>
      <c r="D19" s="27"/>
      <c r="E19" s="28" t="s">
        <v>0</v>
      </c>
      <c r="F19" s="763" t="s">
        <v>94</v>
      </c>
      <c r="G19" s="764"/>
      <c r="H19" s="28" t="s">
        <v>225</v>
      </c>
      <c r="I19" s="26"/>
      <c r="J19" s="26"/>
    </row>
    <row r="20" spans="1:10">
      <c r="D20" s="15"/>
      <c r="E20" s="16"/>
      <c r="F20" s="480" t="s">
        <v>120</v>
      </c>
      <c r="G20" s="480" t="s">
        <v>131</v>
      </c>
      <c r="H20" s="16"/>
    </row>
    <row r="21" spans="1:10">
      <c r="E21" s="16" t="s">
        <v>2</v>
      </c>
      <c r="F21" s="478" t="s">
        <v>106</v>
      </c>
      <c r="G21" s="486" t="s">
        <v>164</v>
      </c>
      <c r="H21" s="477">
        <f>ROUNDUP((('UK-R-Mirrors'!G21)*USD_per_GBP)*(1-UK_VAT),-1)</f>
        <v>1920</v>
      </c>
      <c r="J21" s="18"/>
    </row>
    <row r="22" spans="1:10">
      <c r="E22" s="16" t="s">
        <v>4</v>
      </c>
      <c r="F22" s="478" t="s">
        <v>107</v>
      </c>
      <c r="G22" s="483" t="s">
        <v>465</v>
      </c>
      <c r="H22" s="477">
        <f>ROUNDUP((('UK-R-Mirrors'!G22)*USD_per_GBP)*(1-UK_VAT),-1)</f>
        <v>2860</v>
      </c>
      <c r="J22" s="18"/>
    </row>
    <row r="23" spans="1:10">
      <c r="E23" s="16"/>
      <c r="F23" s="16"/>
    </row>
    <row r="24" spans="1:10">
      <c r="G24" s="16"/>
      <c r="H24" s="20"/>
      <c r="I24" s="44"/>
      <c r="J24" s="44"/>
    </row>
    <row r="25" spans="1:10">
      <c r="E25" s="193" t="s">
        <v>358</v>
      </c>
      <c r="F25" s="193"/>
    </row>
    <row r="26" spans="1:10">
      <c r="E26" s="114"/>
      <c r="F26" s="114"/>
    </row>
    <row r="27" spans="1:10">
      <c r="D27" s="22"/>
    </row>
    <row r="28" spans="1:10">
      <c r="E28" s="82" t="s">
        <v>224</v>
      </c>
      <c r="F28" s="82"/>
      <c r="G28" s="164"/>
      <c r="H28" s="79"/>
      <c r="I28" s="79"/>
      <c r="J28" s="481">
        <f>ROUNDUP((('UK-R-Mirrors'!I28)*USD_per_GBP)*(1-UK_VAT),-1)</f>
        <v>460</v>
      </c>
    </row>
    <row r="29" spans="1:10">
      <c r="E29" s="115"/>
      <c r="F29" s="115"/>
    </row>
    <row r="30" spans="1:10">
      <c r="E30" s="115"/>
      <c r="F30" s="115"/>
      <c r="I30" s="45"/>
    </row>
    <row r="32" spans="1:10">
      <c r="E32" s="24"/>
      <c r="F32" s="24"/>
      <c r="I32" s="45"/>
      <c r="J32" s="45"/>
    </row>
    <row r="33" spans="1:10">
      <c r="E33" s="24"/>
      <c r="F33" s="24"/>
      <c r="I33" s="45"/>
      <c r="J33" s="45"/>
    </row>
    <row r="34" spans="1:10" s="79" customFormat="1" ht="37.5">
      <c r="B34" s="80"/>
      <c r="C34" s="81"/>
      <c r="D34" s="81"/>
      <c r="E34" s="82"/>
      <c r="F34" s="82"/>
      <c r="G34" s="83"/>
      <c r="H34" s="82"/>
      <c r="I34" s="82"/>
      <c r="J34" s="82"/>
    </row>
    <row r="35" spans="1:10" ht="50.1" customHeight="1">
      <c r="A35" s="39" t="s">
        <v>23</v>
      </c>
      <c r="B35" s="25" t="s">
        <v>45</v>
      </c>
      <c r="C35" s="40"/>
      <c r="D35" s="40"/>
      <c r="E35" s="41"/>
      <c r="F35" s="41"/>
      <c r="G35" s="42"/>
      <c r="H35" s="41"/>
      <c r="I35" s="41"/>
      <c r="J35" s="41"/>
    </row>
    <row r="36" spans="1:10" ht="27.75" customHeight="1">
      <c r="A36" s="26"/>
      <c r="B36" s="26" t="s">
        <v>46</v>
      </c>
      <c r="C36" s="26"/>
      <c r="D36" s="27"/>
      <c r="E36" s="28" t="s">
        <v>0</v>
      </c>
      <c r="F36" s="763" t="s">
        <v>94</v>
      </c>
      <c r="G36" s="764"/>
      <c r="H36" s="28" t="s">
        <v>225</v>
      </c>
      <c r="I36" s="86" t="s">
        <v>226</v>
      </c>
      <c r="J36" s="84"/>
    </row>
    <row r="37" spans="1:10">
      <c r="D37" s="15"/>
      <c r="E37" s="16"/>
      <c r="F37" s="480" t="s">
        <v>120</v>
      </c>
      <c r="G37" s="480" t="s">
        <v>131</v>
      </c>
      <c r="H37" s="16"/>
      <c r="I37" s="16"/>
    </row>
    <row r="38" spans="1:10">
      <c r="E38" s="46"/>
      <c r="F38" s="478" t="s">
        <v>108</v>
      </c>
      <c r="G38" s="483" t="s">
        <v>165</v>
      </c>
      <c r="H38" s="477">
        <f>ROUNDUP((('UK-R-Mirrors'!G38)*USD_per_GBP)*(1-UK_VAT),-1)</f>
        <v>3020</v>
      </c>
      <c r="I38" s="477">
        <f>ROUNDUP((('UK-R-Mirrors'!H38)*USD_per_GBP)*(1-UK_VAT),-1)</f>
        <v>5020</v>
      </c>
    </row>
    <row r="39" spans="1:10">
      <c r="E39" s="16"/>
      <c r="F39" s="16"/>
    </row>
    <row r="40" spans="1:10">
      <c r="G40" s="16"/>
      <c r="H40" s="20"/>
      <c r="I40" s="44"/>
      <c r="J40" s="44"/>
    </row>
    <row r="41" spans="1:10">
      <c r="E41" s="193" t="s">
        <v>358</v>
      </c>
      <c r="F41" s="193"/>
      <c r="J41" s="45"/>
    </row>
    <row r="42" spans="1:10">
      <c r="D42" s="22"/>
      <c r="E42" s="114"/>
      <c r="F42" s="114"/>
      <c r="J42" s="45"/>
    </row>
    <row r="43" spans="1:10">
      <c r="D43" s="22"/>
    </row>
    <row r="44" spans="1:10">
      <c r="D44" s="22"/>
      <c r="E44" s="82" t="s">
        <v>224</v>
      </c>
      <c r="F44" s="82"/>
      <c r="G44" s="164"/>
      <c r="H44" s="79"/>
      <c r="I44" s="79"/>
      <c r="J44" s="481">
        <f>ROUNDUP((('UK-R-Mirrors'!I44)*USD_per_GBP)*(1-UK_VAT),-1)</f>
        <v>460</v>
      </c>
    </row>
    <row r="45" spans="1:10">
      <c r="D45" s="22"/>
      <c r="E45" s="115"/>
      <c r="F45" s="115"/>
    </row>
    <row r="46" spans="1:10">
      <c r="D46" s="22"/>
      <c r="E46" s="115"/>
      <c r="F46" s="115"/>
    </row>
    <row r="47" spans="1:10">
      <c r="D47" s="22"/>
      <c r="E47" s="23"/>
      <c r="F47" s="23"/>
    </row>
    <row r="48" spans="1:10" ht="30" customHeight="1">
      <c r="D48" s="22"/>
      <c r="E48" s="23"/>
      <c r="F48" s="23"/>
    </row>
    <row r="49" spans="1:10">
      <c r="D49" s="22"/>
      <c r="E49" s="23"/>
      <c r="F49" s="23"/>
    </row>
    <row r="50" spans="1:10" ht="50.1" customHeight="1">
      <c r="A50" s="39"/>
      <c r="B50" s="25" t="s">
        <v>34</v>
      </c>
      <c r="C50" s="40"/>
      <c r="D50" s="40"/>
      <c r="E50" s="41"/>
      <c r="F50" s="41"/>
      <c r="G50" s="42"/>
      <c r="H50" s="41"/>
      <c r="I50" s="41"/>
      <c r="J50" s="41"/>
    </row>
    <row r="51" spans="1:10" ht="26.25" customHeight="1">
      <c r="A51" s="26"/>
      <c r="B51" s="26" t="s">
        <v>43</v>
      </c>
      <c r="C51" s="26"/>
      <c r="D51" s="27"/>
      <c r="E51" s="28" t="s">
        <v>0</v>
      </c>
      <c r="F51" s="763" t="s">
        <v>94</v>
      </c>
      <c r="G51" s="764"/>
      <c r="H51" s="28" t="s">
        <v>225</v>
      </c>
      <c r="I51" s="86" t="s">
        <v>226</v>
      </c>
      <c r="J51" s="84"/>
    </row>
    <row r="52" spans="1:10">
      <c r="D52" s="15"/>
      <c r="E52" s="16"/>
      <c r="F52" s="480" t="s">
        <v>120</v>
      </c>
      <c r="G52" s="480" t="s">
        <v>131</v>
      </c>
      <c r="H52" s="16"/>
      <c r="I52" s="16"/>
      <c r="J52" s="23"/>
    </row>
    <row r="53" spans="1:10">
      <c r="E53" s="16" t="s">
        <v>2</v>
      </c>
      <c r="F53" s="478" t="s">
        <v>104</v>
      </c>
      <c r="G53" s="488" t="s">
        <v>316</v>
      </c>
      <c r="H53" s="477">
        <f>ROUNDUP((('UK-R-Mirrors'!G53)*USD_per_GBP)*(1-UK_VAT),-1)</f>
        <v>2330</v>
      </c>
      <c r="I53" s="477">
        <f>ROUNDUP((('UK-R-Mirrors'!H53)*USD_per_GBP)*(1-UK_VAT),-1)</f>
        <v>4250</v>
      </c>
      <c r="J53" s="363"/>
    </row>
    <row r="54" spans="1:10">
      <c r="E54" s="16" t="s">
        <v>4</v>
      </c>
      <c r="F54" s="478" t="s">
        <v>105</v>
      </c>
      <c r="G54" s="487" t="s">
        <v>317</v>
      </c>
      <c r="H54" s="477">
        <f>ROUNDUP((('UK-R-Mirrors'!G54)*USD_per_GBP)*(1-UK_VAT),-1)</f>
        <v>3480</v>
      </c>
      <c r="I54" s="477">
        <f>ROUNDUP((('UK-R-Mirrors'!H54)*USD_per_GBP)*(1-UK_VAT),-1)</f>
        <v>6340</v>
      </c>
      <c r="J54" s="44"/>
    </row>
    <row r="55" spans="1:10">
      <c r="E55" s="16"/>
      <c r="F55" s="16"/>
      <c r="J55" s="23"/>
    </row>
    <row r="56" spans="1:10">
      <c r="G56" s="16"/>
      <c r="H56" s="20"/>
      <c r="I56" s="44"/>
      <c r="J56" s="23"/>
    </row>
    <row r="57" spans="1:10">
      <c r="E57" s="193" t="s">
        <v>358</v>
      </c>
      <c r="F57" s="193"/>
      <c r="J57" s="23"/>
    </row>
    <row r="58" spans="1:10">
      <c r="D58" s="22"/>
      <c r="E58" s="114"/>
      <c r="F58" s="114"/>
    </row>
    <row r="60" spans="1:10">
      <c r="E60" s="82" t="s">
        <v>194</v>
      </c>
      <c r="F60" s="82"/>
      <c r="G60" s="164"/>
      <c r="H60" s="79"/>
      <c r="I60" s="190"/>
      <c r="J60" s="481">
        <f>ROUNDUP((('UK-R-Mirrors'!I60)*USD_per_GBP)*(1-UK_VAT),-1)</f>
        <v>460</v>
      </c>
    </row>
    <row r="61" spans="1:10">
      <c r="E61" s="115"/>
      <c r="F61" s="115"/>
      <c r="I61" s="45"/>
      <c r="J61" s="23"/>
    </row>
    <row r="63" spans="1:10">
      <c r="E63" s="81" t="s">
        <v>193</v>
      </c>
      <c r="F63" s="81"/>
      <c r="G63" s="164"/>
      <c r="H63" s="79"/>
      <c r="I63" s="190"/>
      <c r="J63" s="481">
        <f>ROUNDUP((('UK-R-Mirrors'!I63)*USD_per_GBP)*(1-UK_VAT),-1)</f>
        <v>1630</v>
      </c>
    </row>
    <row r="64" spans="1:10">
      <c r="E64" s="24"/>
      <c r="F64" s="24"/>
      <c r="I64" s="45"/>
      <c r="J64" s="45"/>
    </row>
    <row r="65" spans="1:10">
      <c r="E65" s="24"/>
      <c r="F65" s="24"/>
      <c r="I65" s="45"/>
      <c r="J65" s="45"/>
    </row>
    <row r="66" spans="1:10" ht="81" customHeight="1"/>
    <row r="67" spans="1:10" ht="50.1" customHeight="1">
      <c r="A67" s="39"/>
      <c r="B67" s="25" t="s">
        <v>34</v>
      </c>
      <c r="C67" s="40"/>
      <c r="D67" s="40"/>
      <c r="E67" s="41"/>
      <c r="F67" s="41"/>
      <c r="G67" s="42"/>
      <c r="H67" s="41"/>
      <c r="I67" s="41"/>
      <c r="J67" s="41"/>
    </row>
    <row r="68" spans="1:10" ht="26.25" customHeight="1">
      <c r="A68" s="26"/>
      <c r="B68" s="26" t="s">
        <v>15</v>
      </c>
      <c r="C68" s="26"/>
      <c r="D68" s="27"/>
      <c r="E68" s="28" t="s">
        <v>0</v>
      </c>
      <c r="F68" s="763" t="s">
        <v>94</v>
      </c>
      <c r="G68" s="764"/>
      <c r="H68" s="28" t="s">
        <v>225</v>
      </c>
      <c r="I68" s="86" t="s">
        <v>226</v>
      </c>
      <c r="J68" s="84"/>
    </row>
    <row r="69" spans="1:10">
      <c r="D69" s="15"/>
      <c r="E69" s="16"/>
      <c r="F69" s="480" t="s">
        <v>120</v>
      </c>
      <c r="G69" s="480" t="s">
        <v>131</v>
      </c>
      <c r="H69" s="16"/>
      <c r="I69" s="16"/>
      <c r="J69" s="23"/>
    </row>
    <row r="70" spans="1:10">
      <c r="E70" s="16" t="s">
        <v>2</v>
      </c>
      <c r="F70" s="478" t="s">
        <v>109</v>
      </c>
      <c r="G70" s="486" t="s">
        <v>166</v>
      </c>
      <c r="H70" s="477">
        <f>ROUNDUP((('UK-R-Mirrors'!G71)*USD_per_GBP)*(1-UK_VAT),-1)</f>
        <v>2370</v>
      </c>
      <c r="I70" s="477">
        <f>ROUNDUP((('UK-R-Mirrors'!H71)*USD_per_GBP)*(1-UK_VAT),-1)</f>
        <v>3950</v>
      </c>
      <c r="J70" s="23"/>
    </row>
    <row r="71" spans="1:10">
      <c r="E71" s="16" t="s">
        <v>3</v>
      </c>
      <c r="F71" s="478" t="s">
        <v>110</v>
      </c>
      <c r="G71" s="483" t="s">
        <v>167</v>
      </c>
      <c r="H71" s="477">
        <f>ROUNDUP((('UK-R-Mirrors'!G72)*USD_per_GBP)*(1-UK_VAT),-1)</f>
        <v>3410</v>
      </c>
      <c r="I71" s="477">
        <f>ROUNDUP((('UK-R-Mirrors'!H72)*USD_per_GBP)*(1-UK_VAT),-1)</f>
        <v>5670</v>
      </c>
      <c r="J71" s="365"/>
    </row>
    <row r="72" spans="1:10">
      <c r="E72" s="16" t="s">
        <v>4</v>
      </c>
      <c r="F72" s="478" t="s">
        <v>111</v>
      </c>
      <c r="G72" s="483" t="s">
        <v>168</v>
      </c>
      <c r="H72" s="477">
        <f>ROUNDUP((('UK-R-Mirrors'!G73)*USD_per_GBP)*(1-UK_VAT),-1)</f>
        <v>5090</v>
      </c>
      <c r="I72" s="477">
        <f>ROUNDUP((('UK-R-Mirrors'!H73)*USD_per_GBP)*(1-UK_VAT),-1)</f>
        <v>8470</v>
      </c>
      <c r="J72" s="20"/>
    </row>
    <row r="73" spans="1:10">
      <c r="E73" s="16"/>
      <c r="F73" s="16"/>
      <c r="J73" s="23"/>
    </row>
    <row r="74" spans="1:10">
      <c r="G74" s="16"/>
      <c r="H74" s="20"/>
      <c r="I74" s="44"/>
      <c r="J74" s="23"/>
    </row>
    <row r="75" spans="1:10">
      <c r="E75" s="193" t="s">
        <v>358</v>
      </c>
      <c r="F75" s="193"/>
      <c r="J75" s="23"/>
    </row>
    <row r="76" spans="1:10">
      <c r="D76" s="22"/>
      <c r="E76" s="114"/>
      <c r="F76" s="114"/>
    </row>
    <row r="78" spans="1:10">
      <c r="E78" s="82" t="s">
        <v>194</v>
      </c>
      <c r="F78" s="82"/>
      <c r="G78" s="164"/>
      <c r="H78" s="79"/>
      <c r="I78" s="190"/>
      <c r="J78" s="481">
        <f>ROUNDUP((('UK-R-Mirrors'!I79)*USD_per_GBP)*(1-UK_VAT),-1)</f>
        <v>420</v>
      </c>
    </row>
    <row r="79" spans="1:10">
      <c r="E79" s="115"/>
      <c r="F79" s="115"/>
      <c r="I79" s="45"/>
      <c r="J79" s="23"/>
    </row>
    <row r="80" spans="1:10">
      <c r="E80" s="115"/>
      <c r="F80" s="115"/>
      <c r="I80" s="45"/>
      <c r="J80" s="23"/>
    </row>
    <row r="81" spans="1:10">
      <c r="E81" s="81" t="s">
        <v>193</v>
      </c>
      <c r="F81" s="81"/>
      <c r="G81" s="164"/>
      <c r="H81" s="79"/>
      <c r="I81" s="190"/>
      <c r="J81" s="481">
        <f>ROUNDUP((('UK-R-Mirrors'!I82)*USD_per_GBP)*(1-UK_VAT),-1)</f>
        <v>1480</v>
      </c>
    </row>
    <row r="82" spans="1:10" ht="85.35" customHeight="1">
      <c r="E82" s="24"/>
      <c r="F82" s="24"/>
      <c r="I82" s="45"/>
      <c r="J82" s="45"/>
    </row>
    <row r="83" spans="1:10" ht="37.5">
      <c r="A83" s="39"/>
      <c r="B83" s="25" t="s">
        <v>235</v>
      </c>
      <c r="C83" s="40"/>
      <c r="D83" s="40"/>
      <c r="E83" s="41"/>
      <c r="F83" s="41"/>
      <c r="G83" s="42"/>
      <c r="H83" s="41"/>
      <c r="I83" s="41"/>
      <c r="J83" s="41"/>
    </row>
    <row r="84" spans="1:10">
      <c r="A84" s="26"/>
      <c r="B84" s="26"/>
      <c r="C84" s="26"/>
      <c r="D84" s="27"/>
      <c r="E84" s="28" t="s">
        <v>0</v>
      </c>
      <c r="F84" s="763" t="s">
        <v>94</v>
      </c>
      <c r="G84" s="764"/>
      <c r="H84" s="266" t="s">
        <v>225</v>
      </c>
      <c r="I84" s="266"/>
      <c r="J84" s="26"/>
    </row>
    <row r="85" spans="1:10">
      <c r="E85" s="24"/>
      <c r="F85" s="484" t="s">
        <v>120</v>
      </c>
      <c r="G85" s="484" t="s">
        <v>131</v>
      </c>
      <c r="I85" s="45"/>
      <c r="J85" s="45"/>
    </row>
    <row r="86" spans="1:10">
      <c r="E86" s="16" t="s">
        <v>2</v>
      </c>
      <c r="F86" s="478" t="s">
        <v>272</v>
      </c>
      <c r="G86" s="485" t="s">
        <v>234</v>
      </c>
      <c r="H86" s="477">
        <f>ROUNDUP((('UK-R-Mirrors'!G87)*USD_per_GBP)*(1-UK_VAT),-1)</f>
        <v>1750</v>
      </c>
      <c r="I86" s="58"/>
      <c r="J86" s="45"/>
    </row>
    <row r="87" spans="1:10">
      <c r="E87" s="16" t="s">
        <v>3</v>
      </c>
      <c r="F87" s="478" t="s">
        <v>135</v>
      </c>
      <c r="G87" s="485" t="s">
        <v>181</v>
      </c>
      <c r="H87" s="477">
        <f>ROUNDUP((('UK-R-Mirrors'!G88)*USD_per_GBP)*(1-UK_VAT),-1)</f>
        <v>2100</v>
      </c>
      <c r="I87" s="58"/>
      <c r="J87" s="45"/>
    </row>
    <row r="88" spans="1:10">
      <c r="E88" s="16" t="s">
        <v>4</v>
      </c>
      <c r="F88" s="478" t="s">
        <v>273</v>
      </c>
      <c r="G88" s="485" t="s">
        <v>279</v>
      </c>
      <c r="H88" s="477">
        <f>ROUNDUP((('UK-R-Mirrors'!G89)*USD_per_GBP)*(1-UK_VAT),-1)</f>
        <v>2520</v>
      </c>
      <c r="I88" s="58"/>
      <c r="J88" s="45"/>
    </row>
    <row r="89" spans="1:10">
      <c r="E89" s="16" t="s">
        <v>5</v>
      </c>
      <c r="F89" s="478" t="s">
        <v>274</v>
      </c>
      <c r="G89" s="485" t="s">
        <v>280</v>
      </c>
      <c r="H89" s="477">
        <f>ROUNDUP((('UK-R-Mirrors'!G90)*USD_per_GBP)*(1-UK_VAT),-1)</f>
        <v>2870</v>
      </c>
      <c r="I89" s="58"/>
      <c r="J89" s="45"/>
    </row>
    <row r="90" spans="1:10">
      <c r="E90" s="16" t="s">
        <v>6</v>
      </c>
      <c r="F90" s="478" t="s">
        <v>275</v>
      </c>
      <c r="G90" s="485" t="s">
        <v>281</v>
      </c>
      <c r="H90" s="477">
        <f>ROUNDUP((('UK-R-Mirrors'!G91)*USD_per_GBP)*(1-UK_VAT),-1)</f>
        <v>3770</v>
      </c>
      <c r="I90" s="58"/>
      <c r="J90" s="45"/>
    </row>
    <row r="91" spans="1:10">
      <c r="E91" s="16" t="s">
        <v>719</v>
      </c>
      <c r="F91" s="431" t="s">
        <v>722</v>
      </c>
      <c r="G91" s="465" t="s">
        <v>334</v>
      </c>
      <c r="H91" s="477">
        <f>ROUNDUP((('UK-R-Mirrors'!G92)*USD_per_GBP)*(1-UK_VAT),-1)</f>
        <v>7160</v>
      </c>
      <c r="I91" s="58"/>
      <c r="J91" s="45"/>
    </row>
    <row r="92" spans="1:10">
      <c r="E92" s="23"/>
      <c r="F92" s="23"/>
      <c r="I92" s="45"/>
      <c r="J92" s="45"/>
    </row>
    <row r="93" spans="1:10">
      <c r="E93" s="162" t="s">
        <v>358</v>
      </c>
      <c r="F93" s="162"/>
      <c r="I93" s="45"/>
      <c r="J93" s="45"/>
    </row>
    <row r="94" spans="1:10">
      <c r="E94" s="114"/>
      <c r="F94" s="114"/>
      <c r="I94" s="45"/>
      <c r="J94" s="45"/>
    </row>
    <row r="95" spans="1:10">
      <c r="E95" s="24"/>
      <c r="F95" s="24"/>
      <c r="I95" s="45"/>
      <c r="J95" s="45"/>
    </row>
    <row r="96" spans="1:10">
      <c r="G96" s="14"/>
      <c r="I96" s="18" t="s">
        <v>277</v>
      </c>
      <c r="J96" s="18" t="s">
        <v>721</v>
      </c>
    </row>
    <row r="97" spans="1:10">
      <c r="E97" s="82" t="s">
        <v>194</v>
      </c>
      <c r="F97" s="82"/>
      <c r="G97" s="81"/>
      <c r="H97" s="81"/>
      <c r="I97" s="481">
        <f>ROUNDUP((('UK-R-Mirrors'!H98)*USD_per_GBP)*(1-UK_VAT),-1)</f>
        <v>320</v>
      </c>
      <c r="J97" s="481">
        <f>ROUNDUP((('UK-R-Mirrors'!I98)*USD_per_GBP)*(1-UK_VAT),-1)</f>
        <v>460</v>
      </c>
    </row>
    <row r="98" spans="1:10">
      <c r="E98" s="115"/>
      <c r="F98" s="115"/>
      <c r="I98" s="45"/>
      <c r="J98" s="45"/>
    </row>
    <row r="99" spans="1:10">
      <c r="I99" s="18" t="s">
        <v>277</v>
      </c>
      <c r="J99" s="18" t="s">
        <v>721</v>
      </c>
    </row>
    <row r="100" spans="1:10">
      <c r="E100" s="81" t="s">
        <v>278</v>
      </c>
      <c r="F100" s="81"/>
      <c r="G100" s="164"/>
      <c r="H100" s="190"/>
      <c r="I100" s="481">
        <f>ROUNDUP((('UK-R-Mirrors'!H101)*USD_per_GBP)*(1-UK_VAT),-1)</f>
        <v>1020</v>
      </c>
      <c r="J100" s="481">
        <f>ROUNDUP((('UK-R-Mirrors'!I101)*USD_per_GBP)*(1-UK_VAT),-1)</f>
        <v>1630</v>
      </c>
    </row>
    <row r="101" spans="1:10" ht="41.25" customHeight="1">
      <c r="E101" s="24"/>
      <c r="F101" s="24"/>
      <c r="I101" s="45" t="s">
        <v>23</v>
      </c>
      <c r="J101" s="45"/>
    </row>
    <row r="102" spans="1:10" ht="41.1" customHeight="1">
      <c r="G102" s="14"/>
    </row>
    <row r="103" spans="1:10" ht="45" customHeight="1">
      <c r="A103" s="39"/>
      <c r="B103" s="25" t="s">
        <v>254</v>
      </c>
      <c r="C103" s="40"/>
      <c r="D103" s="40"/>
      <c r="E103" s="41"/>
      <c r="F103" s="41"/>
      <c r="G103" s="42"/>
      <c r="H103" s="41"/>
      <c r="I103" s="41"/>
      <c r="J103" s="41"/>
    </row>
    <row r="104" spans="1:10">
      <c r="A104" s="26"/>
      <c r="B104" s="26" t="s">
        <v>43</v>
      </c>
      <c r="C104" s="26"/>
      <c r="D104" s="27"/>
      <c r="E104" s="28" t="s">
        <v>0</v>
      </c>
      <c r="F104" s="763" t="s">
        <v>94</v>
      </c>
      <c r="G104" s="764"/>
      <c r="H104" s="28" t="s">
        <v>225</v>
      </c>
      <c r="I104" s="86" t="s">
        <v>226</v>
      </c>
      <c r="J104" s="84"/>
    </row>
    <row r="105" spans="1:10">
      <c r="E105" s="16"/>
      <c r="F105" s="484" t="s">
        <v>120</v>
      </c>
      <c r="G105" s="484" t="s">
        <v>131</v>
      </c>
      <c r="I105" s="45"/>
      <c r="J105" s="45"/>
    </row>
    <row r="106" spans="1:10">
      <c r="E106" s="16" t="s">
        <v>2</v>
      </c>
      <c r="F106" s="478" t="s">
        <v>104</v>
      </c>
      <c r="G106" s="483" t="s">
        <v>238</v>
      </c>
      <c r="H106" s="477">
        <f>ROUNDUP((('UK-R-Mirrors'!G107)*USD_per_GBP)*(1-UK_VAT),-1)</f>
        <v>2030</v>
      </c>
      <c r="I106" s="477">
        <f>ROUNDUP((('UK-R-Mirrors'!H107)*USD_per_GBP)*(1-UK_VAT),-1)</f>
        <v>3540</v>
      </c>
      <c r="J106" s="45"/>
    </row>
    <row r="107" spans="1:10">
      <c r="E107" s="16" t="s">
        <v>4</v>
      </c>
      <c r="F107" s="478" t="s">
        <v>105</v>
      </c>
      <c r="G107" s="482" t="s">
        <v>239</v>
      </c>
      <c r="H107" s="477">
        <f>ROUNDUP((('UK-R-Mirrors'!G108)*USD_per_GBP)*(1-UK_VAT),-1)</f>
        <v>3030</v>
      </c>
      <c r="I107" s="477">
        <f>ROUNDUP((('UK-R-Mirrors'!H108)*USD_per_GBP)*(1-UK_VAT),-1)</f>
        <v>5290</v>
      </c>
      <c r="J107" s="362"/>
    </row>
    <row r="108" spans="1:10">
      <c r="E108" s="16"/>
      <c r="F108" s="16"/>
      <c r="G108" s="16"/>
      <c r="I108" s="45"/>
      <c r="J108" s="45"/>
    </row>
    <row r="109" spans="1:10">
      <c r="E109" s="24"/>
      <c r="F109" s="24"/>
      <c r="I109" s="45"/>
      <c r="J109" s="45"/>
    </row>
    <row r="110" spans="1:10">
      <c r="E110" s="24"/>
      <c r="F110" s="24"/>
      <c r="I110" s="45"/>
      <c r="J110" s="45"/>
    </row>
    <row r="111" spans="1:10">
      <c r="E111" s="193" t="s">
        <v>358</v>
      </c>
      <c r="F111" s="193"/>
      <c r="I111" s="45"/>
      <c r="J111" s="45"/>
    </row>
    <row r="112" spans="1:10">
      <c r="E112" s="114"/>
      <c r="F112" s="114"/>
      <c r="I112" s="45"/>
      <c r="J112" s="45"/>
    </row>
    <row r="113" spans="1:10">
      <c r="I113" s="45"/>
      <c r="J113" s="45"/>
    </row>
    <row r="114" spans="1:10">
      <c r="E114" s="82" t="s">
        <v>194</v>
      </c>
      <c r="F114" s="82"/>
      <c r="G114" s="164"/>
      <c r="H114" s="79"/>
      <c r="I114" s="79"/>
      <c r="J114" s="481">
        <f>ROUNDUP((('UK-R-Mirrors'!I115)*USD_per_GBP)*(1-UK_VAT),-1)</f>
        <v>460</v>
      </c>
    </row>
    <row r="115" spans="1:10">
      <c r="E115" s="115"/>
      <c r="F115" s="115"/>
      <c r="I115" s="45"/>
      <c r="J115" s="45"/>
    </row>
    <row r="116" spans="1:10">
      <c r="E116" s="115"/>
      <c r="F116" s="115"/>
      <c r="I116" s="45"/>
      <c r="J116" s="45"/>
    </row>
    <row r="117" spans="1:10" ht="30.75" customHeight="1">
      <c r="E117" s="115"/>
      <c r="F117" s="115"/>
      <c r="I117" s="45"/>
      <c r="J117" s="45"/>
    </row>
    <row r="118" spans="1:10" ht="56.1" customHeight="1">
      <c r="E118" s="115"/>
      <c r="F118" s="115"/>
      <c r="I118" s="45"/>
      <c r="J118" s="45"/>
    </row>
    <row r="119" spans="1:10" ht="50.1" customHeight="1">
      <c r="A119" s="39"/>
      <c r="B119" s="25" t="s">
        <v>254</v>
      </c>
      <c r="C119" s="40"/>
      <c r="D119" s="40"/>
      <c r="E119" s="41"/>
      <c r="F119" s="41"/>
      <c r="G119" s="42"/>
      <c r="H119" s="41"/>
      <c r="I119" s="41"/>
      <c r="J119" s="41"/>
    </row>
    <row r="120" spans="1:10">
      <c r="A120" s="26"/>
      <c r="B120" s="26" t="s">
        <v>15</v>
      </c>
      <c r="C120" s="26"/>
      <c r="D120" s="27"/>
      <c r="E120" s="28" t="s">
        <v>0</v>
      </c>
      <c r="F120" s="763" t="s">
        <v>94</v>
      </c>
      <c r="G120" s="764"/>
      <c r="H120" s="28" t="s">
        <v>225</v>
      </c>
      <c r="I120" s="86" t="s">
        <v>226</v>
      </c>
      <c r="J120" s="84"/>
    </row>
    <row r="121" spans="1:10">
      <c r="D121" s="15"/>
      <c r="E121" s="16"/>
      <c r="F121" s="480" t="s">
        <v>120</v>
      </c>
      <c r="G121" s="480" t="s">
        <v>131</v>
      </c>
      <c r="H121" s="16"/>
      <c r="I121" s="16"/>
      <c r="J121" s="23"/>
    </row>
    <row r="122" spans="1:10">
      <c r="E122" s="16" t="s">
        <v>2</v>
      </c>
      <c r="F122" s="478" t="s">
        <v>109</v>
      </c>
      <c r="G122" s="478" t="s">
        <v>166</v>
      </c>
      <c r="H122" s="477">
        <f>ROUNDUP((('UK-R-Mirrors'!G123)*USD_per_GBP)*(1-UK_VAT),-1)</f>
        <v>1980</v>
      </c>
      <c r="I122" s="477">
        <f>ROUNDUP((('UK-R-Mirrors'!H123)*USD_per_GBP)*(1-UK_VAT),-1)</f>
        <v>3560</v>
      </c>
      <c r="J122" s="23"/>
    </row>
    <row r="123" spans="1:10">
      <c r="E123" s="16" t="s">
        <v>3</v>
      </c>
      <c r="F123" s="478" t="s">
        <v>110</v>
      </c>
      <c r="G123" s="478" t="s">
        <v>167</v>
      </c>
      <c r="H123" s="477">
        <f>ROUNDUP((('UK-R-Mirrors'!G124)*USD_per_GBP)*(1-UK_VAT),-1)</f>
        <v>2840</v>
      </c>
      <c r="I123" s="477">
        <f>ROUNDUP((('UK-R-Mirrors'!H124)*USD_per_GBP)*(1-UK_VAT),-1)</f>
        <v>5110</v>
      </c>
      <c r="J123" s="23"/>
    </row>
    <row r="124" spans="1:10">
      <c r="E124" s="16" t="s">
        <v>4</v>
      </c>
      <c r="F124" s="478" t="s">
        <v>111</v>
      </c>
      <c r="G124" s="478" t="s">
        <v>168</v>
      </c>
      <c r="H124" s="477">
        <f>ROUNDUP((('UK-R-Mirrors'!G125)*USD_per_GBP)*(1-UK_VAT),-1)</f>
        <v>4240</v>
      </c>
      <c r="I124" s="477">
        <f>ROUNDUP((('UK-R-Mirrors'!H125)*USD_per_GBP)*(1-UK_VAT),-1)</f>
        <v>7620</v>
      </c>
      <c r="J124" s="23"/>
    </row>
    <row r="125" spans="1:10">
      <c r="E125" s="16"/>
      <c r="F125" s="16"/>
      <c r="J125" s="23"/>
    </row>
    <row r="126" spans="1:10">
      <c r="G126" s="16"/>
      <c r="H126" s="20"/>
      <c r="I126" s="44"/>
      <c r="J126" s="23"/>
    </row>
    <row r="127" spans="1:10">
      <c r="E127" s="193" t="s">
        <v>358</v>
      </c>
      <c r="F127" s="193"/>
      <c r="J127" s="23"/>
    </row>
    <row r="128" spans="1:10">
      <c r="D128" s="22"/>
      <c r="E128" s="114"/>
      <c r="F128" s="114"/>
    </row>
    <row r="129" spans="1:10">
      <c r="D129" s="22"/>
    </row>
    <row r="130" spans="1:10">
      <c r="D130" s="22"/>
      <c r="E130" s="82" t="s">
        <v>194</v>
      </c>
      <c r="F130" s="82"/>
      <c r="G130" s="164"/>
      <c r="H130" s="79"/>
      <c r="I130" s="79"/>
      <c r="J130" s="481">
        <f>ROUNDUP((('UK-R-Mirrors'!I131)*USD_per_GBP)*(1-UK_VAT),-1)</f>
        <v>460</v>
      </c>
    </row>
    <row r="131" spans="1:10">
      <c r="D131" s="22"/>
      <c r="E131" s="115"/>
      <c r="F131" s="115"/>
      <c r="J131" s="23"/>
    </row>
    <row r="132" spans="1:10">
      <c r="D132" s="22"/>
      <c r="E132" s="115"/>
      <c r="F132" s="115"/>
      <c r="J132" s="23"/>
    </row>
    <row r="133" spans="1:10" ht="37.5">
      <c r="A133" s="39"/>
      <c r="B133" s="25" t="s">
        <v>553</v>
      </c>
      <c r="C133" s="40"/>
      <c r="D133" s="40"/>
      <c r="E133" s="41"/>
      <c r="F133" s="41"/>
      <c r="G133" s="42"/>
      <c r="H133" s="41"/>
      <c r="I133" s="41"/>
      <c r="J133" s="41"/>
    </row>
    <row r="134" spans="1:10">
      <c r="A134" s="26"/>
      <c r="B134" s="26" t="s">
        <v>43</v>
      </c>
      <c r="C134" s="26"/>
      <c r="D134" s="27"/>
      <c r="E134" s="28" t="s">
        <v>0</v>
      </c>
      <c r="F134" s="763" t="s">
        <v>94</v>
      </c>
      <c r="G134" s="764"/>
      <c r="H134" s="28" t="s">
        <v>225</v>
      </c>
      <c r="I134" s="86"/>
      <c r="J134" s="84"/>
    </row>
    <row r="135" spans="1:10">
      <c r="D135" s="15"/>
      <c r="E135" s="16"/>
      <c r="F135" s="480" t="s">
        <v>120</v>
      </c>
      <c r="G135" s="480" t="s">
        <v>131</v>
      </c>
      <c r="H135" s="16"/>
      <c r="I135" s="16"/>
      <c r="J135" s="23"/>
    </row>
    <row r="136" spans="1:10">
      <c r="E136" s="16"/>
      <c r="F136" s="479" t="s">
        <v>519</v>
      </c>
      <c r="G136" s="478" t="s">
        <v>532</v>
      </c>
      <c r="H136" s="477">
        <f>ROUNDUP((('UK-R-Mirrors'!G140)*USD_per_GBP)*(1-UK_VAT),-1)</f>
        <v>3030</v>
      </c>
      <c r="I136" s="65"/>
      <c r="J136" s="23"/>
    </row>
    <row r="137" spans="1:10">
      <c r="E137" s="16"/>
      <c r="F137" s="22" t="s">
        <v>723</v>
      </c>
      <c r="G137" s="431" t="s">
        <v>724</v>
      </c>
      <c r="H137" s="477">
        <f>ROUNDUP((('UK-R-Mirrors'!G141)*USD_per_GBP)*(1-UK_VAT),-1)</f>
        <v>5130</v>
      </c>
      <c r="J137" s="23"/>
    </row>
    <row r="138" spans="1:10">
      <c r="G138" s="16"/>
      <c r="H138" s="20"/>
      <c r="I138" s="44"/>
      <c r="J138" s="23"/>
    </row>
    <row r="139" spans="1:10">
      <c r="E139" s="193" t="s">
        <v>22</v>
      </c>
      <c r="F139" s="193"/>
      <c r="G139" s="67"/>
      <c r="H139" s="67"/>
      <c r="I139" s="9"/>
      <c r="J139" s="23"/>
    </row>
    <row r="140" spans="1:10">
      <c r="D140" s="22"/>
      <c r="E140" s="169"/>
      <c r="F140" s="169"/>
      <c r="G140" s="67"/>
      <c r="H140" s="67"/>
      <c r="I140" s="9"/>
    </row>
    <row r="141" spans="1:10">
      <c r="D141" s="22"/>
      <c r="E141" s="81" t="s">
        <v>194</v>
      </c>
      <c r="F141" s="81"/>
      <c r="G141" s="160"/>
      <c r="H141" s="160"/>
      <c r="I141" s="161"/>
      <c r="J141" s="481">
        <f>ROUNDUP((('UK-R-Mirrors'!I145)*USD_per_GBP)*(1-UK_VAT),-1)</f>
        <v>460</v>
      </c>
    </row>
    <row r="142" spans="1:10">
      <c r="D142" s="22"/>
      <c r="E142" s="24"/>
      <c r="F142" s="24"/>
      <c r="G142" s="67"/>
      <c r="H142" s="67"/>
      <c r="I142" s="143"/>
      <c r="J142" s="143"/>
    </row>
    <row r="143" spans="1:10">
      <c r="D143" s="22"/>
      <c r="E143" s="81" t="s">
        <v>550</v>
      </c>
      <c r="F143" s="81"/>
      <c r="G143" s="160"/>
      <c r="H143" s="160"/>
      <c r="I143" s="161"/>
      <c r="J143" s="481">
        <f>ROUNDUP((('UK-R-Mirrors'!I147)*USD_per_GBP)*(1-UK_VAT),-1)</f>
        <v>1060</v>
      </c>
    </row>
    <row r="144" spans="1:10">
      <c r="D144" s="22"/>
      <c r="E144" s="115"/>
      <c r="F144" s="115"/>
      <c r="J144" s="23"/>
    </row>
    <row r="145" spans="1:10">
      <c r="D145" s="22"/>
      <c r="E145" s="115"/>
      <c r="F145" s="115"/>
      <c r="J145" s="23"/>
    </row>
    <row r="146" spans="1:10">
      <c r="D146" s="22"/>
      <c r="E146" s="115"/>
      <c r="F146" s="115"/>
      <c r="J146" s="23"/>
    </row>
    <row r="147" spans="1:10">
      <c r="D147" s="22"/>
      <c r="E147" s="115"/>
      <c r="F147" s="115"/>
      <c r="J147" s="23"/>
    </row>
    <row r="148" spans="1:10" ht="37.5">
      <c r="A148" s="39"/>
      <c r="B148" s="25" t="s">
        <v>26</v>
      </c>
      <c r="C148" s="40"/>
      <c r="D148" s="40"/>
      <c r="E148" s="41"/>
      <c r="F148" s="41"/>
      <c r="G148" s="42"/>
      <c r="H148" s="41"/>
      <c r="I148" s="41"/>
      <c r="J148" s="41"/>
    </row>
    <row r="149" spans="1:10">
      <c r="A149" s="26"/>
      <c r="B149" s="26" t="s">
        <v>43</v>
      </c>
      <c r="C149" s="26"/>
      <c r="D149" s="27"/>
      <c r="E149" s="28" t="s">
        <v>0</v>
      </c>
      <c r="F149" s="763" t="s">
        <v>94</v>
      </c>
      <c r="G149" s="764"/>
      <c r="H149" s="28" t="s">
        <v>225</v>
      </c>
      <c r="I149" s="84" t="s">
        <v>725</v>
      </c>
      <c r="J149" s="26"/>
    </row>
    <row r="150" spans="1:10">
      <c r="D150" s="15"/>
      <c r="E150" s="16"/>
      <c r="F150" s="480" t="s">
        <v>120</v>
      </c>
      <c r="G150" s="480" t="s">
        <v>131</v>
      </c>
      <c r="H150" s="16"/>
      <c r="I150" s="45"/>
    </row>
    <row r="151" spans="1:10">
      <c r="E151" s="48" t="s">
        <v>102</v>
      </c>
      <c r="F151" s="479" t="s">
        <v>105</v>
      </c>
      <c r="G151" s="478" t="s">
        <v>163</v>
      </c>
      <c r="H151" s="477">
        <f>ROUNDUP((('UK-R-Mirrors'!G155)*USD_per_GBP)*(1-UK_VAT),-1)</f>
        <v>5220</v>
      </c>
      <c r="I151" s="477">
        <f>ROUNDUP((('UK-R-Mirrors'!H155)*USD_per_GBP)*(1-UK_VAT),-1)</f>
        <v>7550</v>
      </c>
    </row>
    <row r="152" spans="1:10">
      <c r="E152" s="16"/>
      <c r="F152" s="16"/>
    </row>
    <row r="153" spans="1:10">
      <c r="G153" s="16"/>
      <c r="H153" s="20"/>
      <c r="I153" s="44"/>
      <c r="J153" s="44"/>
    </row>
    <row r="154" spans="1:10">
      <c r="E154" s="193" t="s">
        <v>322</v>
      </c>
      <c r="F154" s="193"/>
    </row>
    <row r="155" spans="1:10">
      <c r="D155" s="22"/>
      <c r="E155" s="114"/>
      <c r="F155" s="114"/>
    </row>
    <row r="157" spans="1:10">
      <c r="E157" s="115"/>
      <c r="F157" s="115"/>
    </row>
    <row r="158" spans="1:10">
      <c r="E158" s="115"/>
      <c r="F158" s="115"/>
    </row>
    <row r="159" spans="1:10">
      <c r="E159" s="115"/>
      <c r="F159" s="115"/>
    </row>
    <row r="163" spans="4:10">
      <c r="D163" s="22"/>
      <c r="E163" s="23"/>
      <c r="F163" s="23"/>
      <c r="J163" s="23"/>
    </row>
  </sheetData>
  <mergeCells count="11">
    <mergeCell ref="A1:J1"/>
    <mergeCell ref="F4:G4"/>
    <mergeCell ref="F19:G19"/>
    <mergeCell ref="F36:G36"/>
    <mergeCell ref="F51:G51"/>
    <mergeCell ref="F68:G68"/>
    <mergeCell ref="F84:G84"/>
    <mergeCell ref="F104:G104"/>
    <mergeCell ref="F120:G120"/>
    <mergeCell ref="F149:G149"/>
    <mergeCell ref="F134:G134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UAE Retail Price List - 2022
&amp;R&amp;"Calibri (Body),Regular"&amp;16Mirrors</oddHeader>
    <oddFooter>&amp;L&amp;"Calibri (Body),Regular"&amp;16Prices do not include delivery, installation and local taxes. &amp;R&amp;"Calibri (Body),Regular"&amp;16&amp;P</oddFooter>
  </headerFooter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F776B-FE18-40AD-A6BF-86B046324A0E}">
  <sheetPr codeName="Sheet73">
    <tabColor theme="1"/>
  </sheetPr>
  <dimension ref="A1:J163"/>
  <sheetViews>
    <sheetView showGridLines="0" view="pageLayout" topLeftCell="A136" zoomScale="60" zoomScaleNormal="120" zoomScalePageLayoutView="60" workbookViewId="0">
      <selection activeCell="J155" sqref="J155"/>
    </sheetView>
  </sheetViews>
  <sheetFormatPr defaultColWidth="11" defaultRowHeight="26.25"/>
  <cols>
    <col min="1" max="1" width="3.125" style="14" customWidth="1"/>
    <col min="2" max="2" width="14" style="14" customWidth="1"/>
    <col min="3" max="3" width="22.125" style="14" bestFit="1" customWidth="1"/>
    <col min="4" max="4" width="19.125" style="14" customWidth="1"/>
    <col min="5" max="6" width="18" style="14" customWidth="1"/>
    <col min="7" max="7" width="27" style="19" customWidth="1"/>
    <col min="8" max="8" width="23.5" style="14" bestFit="1" customWidth="1"/>
    <col min="9" max="9" width="25.625" style="14" customWidth="1"/>
    <col min="10" max="10" width="28.625" style="14" customWidth="1"/>
    <col min="11" max="16384" width="11" style="14"/>
  </cols>
  <sheetData>
    <row r="1" spans="1:10" ht="36">
      <c r="A1" s="696" t="s">
        <v>123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>
      <c r="A2" s="19"/>
      <c r="B2" s="19"/>
      <c r="C2" s="19"/>
      <c r="D2" s="19"/>
      <c r="E2" s="19"/>
      <c r="F2" s="19"/>
      <c r="H2" s="19"/>
      <c r="I2" s="19"/>
      <c r="J2" s="19"/>
    </row>
    <row r="3" spans="1:10" ht="50.1" customHeight="1">
      <c r="A3" s="39" t="s">
        <v>23</v>
      </c>
      <c r="B3" s="25" t="s">
        <v>38</v>
      </c>
      <c r="C3" s="40"/>
      <c r="D3" s="40"/>
      <c r="E3" s="41"/>
      <c r="F3" s="41"/>
      <c r="G3" s="42"/>
      <c r="H3" s="41"/>
      <c r="I3" s="41"/>
      <c r="J3" s="41"/>
    </row>
    <row r="4" spans="1:10" ht="26.25" customHeight="1">
      <c r="A4" s="26"/>
      <c r="B4" s="26" t="s">
        <v>43</v>
      </c>
      <c r="C4" s="26"/>
      <c r="D4" s="27"/>
      <c r="E4" s="490" t="s">
        <v>0</v>
      </c>
      <c r="F4" s="763" t="s">
        <v>94</v>
      </c>
      <c r="G4" s="764"/>
      <c r="H4" s="28" t="s">
        <v>225</v>
      </c>
      <c r="I4" s="26"/>
      <c r="J4" s="26"/>
    </row>
    <row r="5" spans="1:10">
      <c r="D5" s="15"/>
      <c r="E5" s="489"/>
      <c r="F5" s="480" t="s">
        <v>120</v>
      </c>
      <c r="G5" s="480" t="s">
        <v>131</v>
      </c>
      <c r="H5" s="16"/>
    </row>
    <row r="6" spans="1:10">
      <c r="E6" s="489" t="s">
        <v>2</v>
      </c>
      <c r="F6" s="478" t="s">
        <v>104</v>
      </c>
      <c r="G6" s="483" t="s">
        <v>162</v>
      </c>
      <c r="H6" s="477">
        <f>ROUNDUP((('UK-T-Mirrors'!G6)*USD_per_GBP),-1)</f>
        <v>2010</v>
      </c>
      <c r="J6" s="18"/>
    </row>
    <row r="7" spans="1:10">
      <c r="E7" s="489" t="s">
        <v>4</v>
      </c>
      <c r="F7" s="478" t="s">
        <v>105</v>
      </c>
      <c r="G7" s="483" t="s">
        <v>163</v>
      </c>
      <c r="H7" s="477">
        <f>ROUNDUP((('UK-T-Mirrors'!G7)*USD_per_GBP),-1)</f>
        <v>2970</v>
      </c>
      <c r="J7" s="18"/>
    </row>
    <row r="8" spans="1:10">
      <c r="E8" s="16"/>
      <c r="F8" s="16"/>
    </row>
    <row r="9" spans="1:10">
      <c r="G9" s="16"/>
      <c r="H9" s="20"/>
      <c r="I9" s="44"/>
      <c r="J9" s="44"/>
    </row>
    <row r="10" spans="1:10">
      <c r="E10" s="193" t="s">
        <v>358</v>
      </c>
      <c r="F10" s="193"/>
    </row>
    <row r="11" spans="1:10">
      <c r="D11" s="22"/>
    </row>
    <row r="12" spans="1:10">
      <c r="E12" s="23"/>
      <c r="F12" s="23"/>
      <c r="J12" s="45"/>
    </row>
    <row r="13" spans="1:10">
      <c r="E13" s="82" t="s">
        <v>194</v>
      </c>
      <c r="F13" s="164"/>
      <c r="G13" s="79"/>
      <c r="H13" s="79"/>
      <c r="I13" s="593">
        <f>ROUNDUP((('UK-T-Mirrors'!I13)*USD_per_GBP),-1)</f>
        <v>470</v>
      </c>
    </row>
    <row r="14" spans="1:10">
      <c r="E14" s="24"/>
      <c r="F14" s="24"/>
      <c r="I14" s="45"/>
    </row>
    <row r="15" spans="1:10">
      <c r="E15" s="24"/>
      <c r="F15" s="24"/>
      <c r="I15" s="45"/>
    </row>
    <row r="16" spans="1:10" ht="28.5" customHeight="1">
      <c r="E16" s="24"/>
      <c r="F16" s="24"/>
      <c r="I16" s="45"/>
    </row>
    <row r="17" spans="1:10" s="79" customFormat="1" ht="24.75" customHeight="1">
      <c r="B17" s="80"/>
      <c r="C17" s="81"/>
      <c r="D17" s="81"/>
      <c r="E17" s="82"/>
      <c r="F17" s="82"/>
      <c r="G17" s="83"/>
      <c r="H17" s="82"/>
      <c r="I17" s="82"/>
      <c r="J17" s="82"/>
    </row>
    <row r="18" spans="1:10" ht="50.1" customHeight="1">
      <c r="A18" s="39" t="s">
        <v>23</v>
      </c>
      <c r="B18" s="25" t="s">
        <v>44</v>
      </c>
      <c r="C18" s="40"/>
      <c r="D18" s="40"/>
      <c r="E18" s="41"/>
      <c r="F18" s="41"/>
      <c r="G18" s="42"/>
      <c r="H18" s="41"/>
      <c r="I18" s="41"/>
      <c r="J18" s="41"/>
    </row>
    <row r="19" spans="1:10" ht="26.25" customHeight="1">
      <c r="A19" s="26"/>
      <c r="B19" s="26" t="s">
        <v>43</v>
      </c>
      <c r="C19" s="26"/>
      <c r="D19" s="27"/>
      <c r="E19" s="28" t="s">
        <v>0</v>
      </c>
      <c r="F19" s="763" t="s">
        <v>94</v>
      </c>
      <c r="G19" s="764"/>
      <c r="H19" s="28" t="s">
        <v>225</v>
      </c>
      <c r="I19" s="26"/>
      <c r="J19" s="26"/>
    </row>
    <row r="20" spans="1:10">
      <c r="D20" s="15"/>
      <c r="E20" s="16"/>
      <c r="F20" s="480" t="s">
        <v>120</v>
      </c>
      <c r="G20" s="480" t="s">
        <v>131</v>
      </c>
      <c r="H20" s="16"/>
    </row>
    <row r="21" spans="1:10">
      <c r="E21" s="16" t="s">
        <v>2</v>
      </c>
      <c r="F21" s="478" t="s">
        <v>106</v>
      </c>
      <c r="G21" s="486" t="s">
        <v>164</v>
      </c>
      <c r="H21" s="477">
        <f>ROUNDUP((('UK-T-Mirrors'!G21)*USD_per_GBP),-1)</f>
        <v>1520</v>
      </c>
      <c r="J21" s="18"/>
    </row>
    <row r="22" spans="1:10">
      <c r="E22" s="16" t="s">
        <v>4</v>
      </c>
      <c r="F22" s="478" t="s">
        <v>107</v>
      </c>
      <c r="G22" s="483" t="s">
        <v>465</v>
      </c>
      <c r="H22" s="477">
        <f>ROUNDUP((('UK-T-Mirrors'!G22)*USD_per_GBP),-1)</f>
        <v>2260</v>
      </c>
      <c r="J22" s="18"/>
    </row>
    <row r="23" spans="1:10">
      <c r="E23" s="16"/>
      <c r="F23" s="16"/>
    </row>
    <row r="24" spans="1:10">
      <c r="G24" s="16"/>
      <c r="H24" s="20"/>
      <c r="I24" s="44"/>
      <c r="J24" s="44"/>
    </row>
    <row r="25" spans="1:10">
      <c r="E25" s="193" t="s">
        <v>358</v>
      </c>
      <c r="F25" s="193"/>
    </row>
    <row r="26" spans="1:10">
      <c r="E26" s="114"/>
      <c r="F26" s="114"/>
    </row>
    <row r="27" spans="1:10">
      <c r="D27" s="22"/>
    </row>
    <row r="28" spans="1:10">
      <c r="E28" s="82" t="s">
        <v>224</v>
      </c>
      <c r="F28" s="82"/>
      <c r="G28" s="164"/>
      <c r="H28" s="79"/>
      <c r="I28" s="79"/>
      <c r="J28" s="481">
        <f>ROUNDUP((('UK-T-Mirrors'!I28)*USD_per_GBP),-1)</f>
        <v>370</v>
      </c>
    </row>
    <row r="29" spans="1:10">
      <c r="E29" s="115"/>
      <c r="F29" s="115"/>
    </row>
    <row r="30" spans="1:10">
      <c r="E30" s="115"/>
      <c r="F30" s="115"/>
      <c r="I30" s="45"/>
    </row>
    <row r="32" spans="1:10">
      <c r="E32" s="24"/>
      <c r="F32" s="24"/>
      <c r="I32" s="45"/>
      <c r="J32" s="45"/>
    </row>
    <row r="33" spans="1:10">
      <c r="E33" s="24"/>
      <c r="F33" s="24"/>
      <c r="I33" s="45"/>
      <c r="J33" s="45"/>
    </row>
    <row r="34" spans="1:10" s="79" customFormat="1" ht="37.5">
      <c r="B34" s="80"/>
      <c r="C34" s="81"/>
      <c r="D34" s="81"/>
      <c r="E34" s="82"/>
      <c r="F34" s="82"/>
      <c r="G34" s="83"/>
      <c r="H34" s="82"/>
      <c r="I34" s="82"/>
      <c r="J34" s="82"/>
    </row>
    <row r="35" spans="1:10" ht="50.1" customHeight="1">
      <c r="A35" s="39" t="s">
        <v>23</v>
      </c>
      <c r="B35" s="25" t="s">
        <v>45</v>
      </c>
      <c r="C35" s="40"/>
      <c r="D35" s="40"/>
      <c r="E35" s="41"/>
      <c r="F35" s="41"/>
      <c r="G35" s="42"/>
      <c r="H35" s="41"/>
      <c r="I35" s="41"/>
      <c r="J35" s="41"/>
    </row>
    <row r="36" spans="1:10" ht="27.75" customHeight="1">
      <c r="A36" s="26"/>
      <c r="B36" s="26" t="s">
        <v>46</v>
      </c>
      <c r="C36" s="26"/>
      <c r="D36" s="27"/>
      <c r="E36" s="28" t="s">
        <v>0</v>
      </c>
      <c r="F36" s="763" t="s">
        <v>94</v>
      </c>
      <c r="G36" s="764"/>
      <c r="H36" s="28" t="s">
        <v>225</v>
      </c>
      <c r="I36" s="86" t="s">
        <v>226</v>
      </c>
      <c r="J36" s="84"/>
    </row>
    <row r="37" spans="1:10">
      <c r="D37" s="15"/>
      <c r="E37" s="16"/>
      <c r="F37" s="480" t="s">
        <v>120</v>
      </c>
      <c r="G37" s="480" t="s">
        <v>131</v>
      </c>
      <c r="H37" s="16"/>
      <c r="I37" s="16"/>
    </row>
    <row r="38" spans="1:10">
      <c r="E38" s="46"/>
      <c r="F38" s="478" t="s">
        <v>108</v>
      </c>
      <c r="G38" s="483" t="s">
        <v>165</v>
      </c>
      <c r="H38" s="477">
        <f>ROUNDUP((('UK-T-Mirrors'!G38)*USD_per_GBP),-1)</f>
        <v>2380</v>
      </c>
      <c r="I38" s="477">
        <f>ROUNDUP((('UK-T-Mirrors'!H38)*USD_per_GBP),-1)</f>
        <v>3950</v>
      </c>
    </row>
    <row r="39" spans="1:10">
      <c r="E39" s="16"/>
      <c r="F39" s="16"/>
    </row>
    <row r="40" spans="1:10">
      <c r="G40" s="16"/>
      <c r="H40" s="20"/>
      <c r="I40" s="44"/>
      <c r="J40" s="44"/>
    </row>
    <row r="41" spans="1:10">
      <c r="E41" s="193" t="s">
        <v>358</v>
      </c>
      <c r="F41" s="193"/>
      <c r="J41" s="45"/>
    </row>
    <row r="42" spans="1:10">
      <c r="D42" s="22"/>
      <c r="E42" s="114"/>
      <c r="F42" s="114"/>
      <c r="J42" s="45"/>
    </row>
    <row r="43" spans="1:10">
      <c r="D43" s="22"/>
    </row>
    <row r="44" spans="1:10">
      <c r="D44" s="22"/>
      <c r="E44" s="82" t="s">
        <v>224</v>
      </c>
      <c r="F44" s="82"/>
      <c r="G44" s="164"/>
      <c r="H44" s="79"/>
      <c r="I44" s="79"/>
      <c r="J44" s="481">
        <f>ROUNDUP((('UK-T-Mirrors'!I44)*USD_per_GBP),-1)</f>
        <v>370</v>
      </c>
    </row>
    <row r="45" spans="1:10">
      <c r="D45" s="22"/>
      <c r="E45" s="115"/>
      <c r="F45" s="115"/>
    </row>
    <row r="46" spans="1:10">
      <c r="D46" s="22"/>
      <c r="E46" s="115"/>
      <c r="F46" s="115"/>
    </row>
    <row r="47" spans="1:10">
      <c r="D47" s="22"/>
      <c r="E47" s="23"/>
      <c r="F47" s="23"/>
    </row>
    <row r="48" spans="1:10" ht="30" customHeight="1">
      <c r="D48" s="22"/>
      <c r="E48" s="23"/>
      <c r="F48" s="23"/>
    </row>
    <row r="49" spans="1:10">
      <c r="D49" s="22"/>
      <c r="E49" s="23"/>
      <c r="F49" s="23"/>
    </row>
    <row r="50" spans="1:10" ht="50.1" customHeight="1">
      <c r="A50" s="39"/>
      <c r="B50" s="25" t="s">
        <v>34</v>
      </c>
      <c r="C50" s="40"/>
      <c r="D50" s="40"/>
      <c r="E50" s="41"/>
      <c r="F50" s="41"/>
      <c r="G50" s="42"/>
      <c r="H50" s="41"/>
      <c r="I50" s="41"/>
      <c r="J50" s="41"/>
    </row>
    <row r="51" spans="1:10" ht="26.25" customHeight="1">
      <c r="A51" s="26"/>
      <c r="B51" s="26" t="s">
        <v>43</v>
      </c>
      <c r="C51" s="26"/>
      <c r="D51" s="27"/>
      <c r="E51" s="28" t="s">
        <v>0</v>
      </c>
      <c r="F51" s="763" t="s">
        <v>94</v>
      </c>
      <c r="G51" s="764"/>
      <c r="H51" s="28" t="s">
        <v>225</v>
      </c>
      <c r="I51" s="86" t="s">
        <v>226</v>
      </c>
      <c r="J51" s="84"/>
    </row>
    <row r="52" spans="1:10">
      <c r="D52" s="15"/>
      <c r="E52" s="16"/>
      <c r="F52" s="480" t="s">
        <v>120</v>
      </c>
      <c r="G52" s="480" t="s">
        <v>131</v>
      </c>
      <c r="H52" s="16"/>
      <c r="I52" s="16"/>
      <c r="J52" s="23"/>
    </row>
    <row r="53" spans="1:10">
      <c r="E53" s="16" t="s">
        <v>2</v>
      </c>
      <c r="F53" s="478" t="s">
        <v>104</v>
      </c>
      <c r="G53" s="488" t="s">
        <v>316</v>
      </c>
      <c r="H53" s="477">
        <f>ROUNDUP((('UK-T-Mirrors'!G53)*USD_per_GBP),-1)</f>
        <v>1840</v>
      </c>
      <c r="I53" s="477">
        <f>ROUNDUP((('UK-T-Mirrors'!H53)*USD_per_GBP),-1)</f>
        <v>3350</v>
      </c>
      <c r="J53" s="363"/>
    </row>
    <row r="54" spans="1:10">
      <c r="E54" s="16" t="s">
        <v>4</v>
      </c>
      <c r="F54" s="478" t="s">
        <v>105</v>
      </c>
      <c r="G54" s="487" t="s">
        <v>317</v>
      </c>
      <c r="H54" s="477">
        <f>ROUNDUP((('UK-T-Mirrors'!G54)*USD_per_GBP),-1)</f>
        <v>2730</v>
      </c>
      <c r="I54" s="477">
        <f>ROUNDUP((('UK-T-Mirrors'!H54)*USD_per_GBP),-1)</f>
        <v>4990</v>
      </c>
      <c r="J54" s="44"/>
    </row>
    <row r="55" spans="1:10">
      <c r="E55" s="16"/>
      <c r="F55" s="16"/>
      <c r="J55" s="23"/>
    </row>
    <row r="56" spans="1:10">
      <c r="G56" s="16"/>
      <c r="H56" s="20"/>
      <c r="I56" s="44"/>
      <c r="J56" s="23"/>
    </row>
    <row r="57" spans="1:10">
      <c r="E57" s="193" t="s">
        <v>358</v>
      </c>
      <c r="F57" s="193"/>
      <c r="J57" s="23"/>
    </row>
    <row r="58" spans="1:10">
      <c r="D58" s="22"/>
      <c r="E58" s="114"/>
      <c r="F58" s="114"/>
    </row>
    <row r="60" spans="1:10">
      <c r="E60" s="82" t="s">
        <v>194</v>
      </c>
      <c r="F60" s="82"/>
      <c r="G60" s="164"/>
      <c r="H60" s="79"/>
      <c r="I60" s="190"/>
      <c r="J60" s="481">
        <f>ROUNDUP((('UK-T-Mirrors'!I60)*USD_per_GBP),-1)</f>
        <v>370</v>
      </c>
    </row>
    <row r="61" spans="1:10">
      <c r="E61" s="115"/>
      <c r="F61" s="115"/>
      <c r="I61" s="45"/>
      <c r="J61" s="23"/>
    </row>
    <row r="63" spans="1:10">
      <c r="E63" s="81" t="s">
        <v>193</v>
      </c>
      <c r="F63" s="81"/>
      <c r="G63" s="164"/>
      <c r="H63" s="79"/>
      <c r="I63" s="190"/>
      <c r="J63" s="481">
        <f>ROUNDUP((('UK-T-Mirrors'!I63)*USD_per_GBP),-1)</f>
        <v>1290</v>
      </c>
    </row>
    <row r="64" spans="1:10">
      <c r="E64" s="24"/>
      <c r="F64" s="24"/>
      <c r="I64" s="45"/>
      <c r="J64" s="45"/>
    </row>
    <row r="65" spans="1:10">
      <c r="E65" s="24"/>
      <c r="F65" s="24"/>
      <c r="I65" s="45"/>
      <c r="J65" s="45"/>
    </row>
    <row r="66" spans="1:10" ht="81" customHeight="1"/>
    <row r="67" spans="1:10" ht="50.1" customHeight="1">
      <c r="A67" s="39"/>
      <c r="B67" s="25" t="s">
        <v>34</v>
      </c>
      <c r="C67" s="40"/>
      <c r="D67" s="40"/>
      <c r="E67" s="41"/>
      <c r="F67" s="41"/>
      <c r="G67" s="42"/>
      <c r="H67" s="41"/>
      <c r="I67" s="41"/>
      <c r="J67" s="41"/>
    </row>
    <row r="68" spans="1:10" ht="26.25" customHeight="1">
      <c r="A68" s="26"/>
      <c r="B68" s="26" t="s">
        <v>15</v>
      </c>
      <c r="C68" s="26"/>
      <c r="D68" s="27"/>
      <c r="E68" s="28" t="s">
        <v>0</v>
      </c>
      <c r="F68" s="763" t="s">
        <v>94</v>
      </c>
      <c r="G68" s="764"/>
      <c r="H68" s="28" t="s">
        <v>225</v>
      </c>
      <c r="I68" s="86" t="s">
        <v>226</v>
      </c>
      <c r="J68" s="84"/>
    </row>
    <row r="69" spans="1:10">
      <c r="D69" s="15"/>
      <c r="E69" s="16"/>
      <c r="F69" s="480" t="s">
        <v>120</v>
      </c>
      <c r="G69" s="480" t="s">
        <v>131</v>
      </c>
      <c r="H69" s="16"/>
      <c r="I69" s="16"/>
      <c r="J69" s="23"/>
    </row>
    <row r="70" spans="1:10">
      <c r="E70" s="16" t="s">
        <v>2</v>
      </c>
      <c r="F70" s="478" t="s">
        <v>109</v>
      </c>
      <c r="G70" s="486" t="s">
        <v>166</v>
      </c>
      <c r="H70" s="477">
        <f>ROUNDUP((('UK-T-Mirrors'!G70)*USD_per_GBP),-1)</f>
        <v>1870</v>
      </c>
      <c r="I70" s="477">
        <f>ROUNDUP((('UK-T-Mirrors'!H70)*USD_per_GBP),-1)</f>
        <v>3110</v>
      </c>
      <c r="J70" s="23"/>
    </row>
    <row r="71" spans="1:10">
      <c r="E71" s="16" t="s">
        <v>3</v>
      </c>
      <c r="F71" s="478" t="s">
        <v>110</v>
      </c>
      <c r="G71" s="483" t="s">
        <v>167</v>
      </c>
      <c r="H71" s="477">
        <f>ROUNDUP((('UK-T-Mirrors'!G71)*USD_per_GBP),-1)</f>
        <v>2690</v>
      </c>
      <c r="I71" s="477">
        <f>ROUNDUP((('UK-T-Mirrors'!H71)*USD_per_GBP),-1)</f>
        <v>4470</v>
      </c>
      <c r="J71" s="365"/>
    </row>
    <row r="72" spans="1:10">
      <c r="E72" s="16" t="s">
        <v>4</v>
      </c>
      <c r="F72" s="478" t="s">
        <v>111</v>
      </c>
      <c r="G72" s="483" t="s">
        <v>168</v>
      </c>
      <c r="H72" s="477">
        <f>ROUNDUP((('UK-T-Mirrors'!G72)*USD_per_GBP),-1)</f>
        <v>4010</v>
      </c>
      <c r="I72" s="477">
        <f>ROUNDUP((('UK-T-Mirrors'!H72)*USD_per_GBP),-1)</f>
        <v>6670</v>
      </c>
      <c r="J72" s="20"/>
    </row>
    <row r="73" spans="1:10">
      <c r="E73" s="16"/>
      <c r="F73" s="16"/>
      <c r="J73" s="23"/>
    </row>
    <row r="74" spans="1:10">
      <c r="G74" s="16"/>
      <c r="H74" s="20"/>
      <c r="I74" s="44"/>
      <c r="J74" s="23"/>
    </row>
    <row r="75" spans="1:10">
      <c r="E75" s="193" t="s">
        <v>358</v>
      </c>
      <c r="F75" s="193"/>
      <c r="J75" s="23"/>
    </row>
    <row r="76" spans="1:10">
      <c r="D76" s="22"/>
      <c r="E76" s="114"/>
      <c r="F76" s="114"/>
    </row>
    <row r="78" spans="1:10">
      <c r="E78" s="82" t="s">
        <v>194</v>
      </c>
      <c r="F78" s="82"/>
      <c r="G78" s="164"/>
      <c r="H78" s="79"/>
      <c r="I78" s="190"/>
      <c r="J78" s="481">
        <f>ROUNDUP((('UK-T-Mirrors'!I78)*USD_per_GBP),-1)</f>
        <v>340</v>
      </c>
    </row>
    <row r="79" spans="1:10">
      <c r="E79" s="115"/>
      <c r="F79" s="115"/>
      <c r="I79" s="45"/>
      <c r="J79" s="23"/>
    </row>
    <row r="80" spans="1:10">
      <c r="E80" s="115"/>
      <c r="F80" s="115"/>
      <c r="I80" s="45"/>
      <c r="J80" s="23"/>
    </row>
    <row r="81" spans="1:10">
      <c r="E81" s="81" t="s">
        <v>193</v>
      </c>
      <c r="F81" s="81"/>
      <c r="G81" s="164"/>
      <c r="H81" s="79"/>
      <c r="I81" s="190"/>
      <c r="J81" s="481">
        <f>ROUNDUP((('UK-T-Mirrors'!I81)*USD_per_GBP),-1)</f>
        <v>1180</v>
      </c>
    </row>
    <row r="82" spans="1:10" ht="85.35" customHeight="1">
      <c r="E82" s="24"/>
      <c r="F82" s="24"/>
      <c r="I82" s="45"/>
      <c r="J82" s="45"/>
    </row>
    <row r="83" spans="1:10" ht="37.5">
      <c r="A83" s="39"/>
      <c r="B83" s="25" t="s">
        <v>235</v>
      </c>
      <c r="C83" s="40"/>
      <c r="D83" s="40"/>
      <c r="E83" s="41"/>
      <c r="F83" s="41"/>
      <c r="G83" s="42"/>
      <c r="H83" s="41"/>
      <c r="I83" s="41"/>
      <c r="J83" s="41"/>
    </row>
    <row r="84" spans="1:10">
      <c r="A84" s="26"/>
      <c r="B84" s="26"/>
      <c r="C84" s="26"/>
      <c r="D84" s="27"/>
      <c r="E84" s="28" t="s">
        <v>0</v>
      </c>
      <c r="F84" s="763" t="s">
        <v>94</v>
      </c>
      <c r="G84" s="764"/>
      <c r="H84" s="266" t="s">
        <v>225</v>
      </c>
      <c r="I84" s="266"/>
      <c r="J84" s="26"/>
    </row>
    <row r="85" spans="1:10">
      <c r="E85" s="24"/>
      <c r="F85" s="484" t="s">
        <v>120</v>
      </c>
      <c r="G85" s="484" t="s">
        <v>131</v>
      </c>
      <c r="I85" s="45"/>
      <c r="J85" s="45"/>
    </row>
    <row r="86" spans="1:10">
      <c r="E86" s="16" t="s">
        <v>2</v>
      </c>
      <c r="F86" s="478" t="s">
        <v>272</v>
      </c>
      <c r="G86" s="485" t="s">
        <v>234</v>
      </c>
      <c r="H86" s="477">
        <f>ROUNDUP((('UK-T-Mirrors'!G86)*USD_per_GBP),-1)</f>
        <v>1390</v>
      </c>
      <c r="I86" s="58"/>
      <c r="J86" s="45"/>
    </row>
    <row r="87" spans="1:10">
      <c r="E87" s="16" t="s">
        <v>3</v>
      </c>
      <c r="F87" s="478" t="s">
        <v>135</v>
      </c>
      <c r="G87" s="485" t="s">
        <v>181</v>
      </c>
      <c r="H87" s="477">
        <f>ROUNDUP((('UK-T-Mirrors'!G87)*USD_per_GBP),-1)</f>
        <v>1660</v>
      </c>
      <c r="I87" s="58"/>
      <c r="J87" s="45"/>
    </row>
    <row r="88" spans="1:10">
      <c r="E88" s="16" t="s">
        <v>4</v>
      </c>
      <c r="F88" s="478" t="s">
        <v>273</v>
      </c>
      <c r="G88" s="485" t="s">
        <v>279</v>
      </c>
      <c r="H88" s="477">
        <f>ROUNDUP((('UK-T-Mirrors'!G88)*USD_per_GBP),-1)</f>
        <v>1990</v>
      </c>
      <c r="I88" s="58"/>
      <c r="J88" s="45"/>
    </row>
    <row r="89" spans="1:10">
      <c r="E89" s="16" t="s">
        <v>5</v>
      </c>
      <c r="F89" s="478" t="s">
        <v>274</v>
      </c>
      <c r="G89" s="485" t="s">
        <v>280</v>
      </c>
      <c r="H89" s="477">
        <f>ROUNDUP((('UK-T-Mirrors'!G89)*USD_per_GBP),-1)</f>
        <v>2270</v>
      </c>
      <c r="I89" s="58"/>
      <c r="J89" s="45"/>
    </row>
    <row r="90" spans="1:10">
      <c r="E90" s="16" t="s">
        <v>6</v>
      </c>
      <c r="F90" s="478" t="s">
        <v>275</v>
      </c>
      <c r="G90" s="485" t="s">
        <v>281</v>
      </c>
      <c r="H90" s="477">
        <f>ROUNDUP((('UK-T-Mirrors'!G90)*USD_per_GBP),-1)</f>
        <v>2970</v>
      </c>
      <c r="I90" s="58"/>
      <c r="J90" s="45"/>
    </row>
    <row r="91" spans="1:10">
      <c r="E91" s="16" t="s">
        <v>719</v>
      </c>
      <c r="F91" s="431" t="s">
        <v>722</v>
      </c>
      <c r="G91" s="465" t="s">
        <v>334</v>
      </c>
      <c r="H91" s="477">
        <f>ROUNDUP((('UK-T-Mirrors'!G91)*USD_per_GBP),-1)</f>
        <v>5630</v>
      </c>
      <c r="I91" s="58"/>
      <c r="J91" s="45"/>
    </row>
    <row r="92" spans="1:10">
      <c r="E92" s="23"/>
      <c r="F92" s="23"/>
      <c r="I92" s="45"/>
      <c r="J92" s="45"/>
    </row>
    <row r="93" spans="1:10">
      <c r="E93" s="162" t="s">
        <v>358</v>
      </c>
      <c r="F93" s="162"/>
      <c r="I93" s="45"/>
      <c r="J93" s="45"/>
    </row>
    <row r="94" spans="1:10">
      <c r="E94" s="114"/>
      <c r="F94" s="114"/>
      <c r="I94" s="45"/>
      <c r="J94" s="45"/>
    </row>
    <row r="95" spans="1:10">
      <c r="E95" s="24"/>
      <c r="F95" s="24"/>
      <c r="I95" s="45"/>
      <c r="J95" s="45"/>
    </row>
    <row r="96" spans="1:10">
      <c r="G96" s="14"/>
      <c r="I96" s="18" t="s">
        <v>277</v>
      </c>
      <c r="J96" s="18" t="s">
        <v>721</v>
      </c>
    </row>
    <row r="97" spans="1:10">
      <c r="E97" s="82" t="s">
        <v>194</v>
      </c>
      <c r="F97" s="82"/>
      <c r="G97" s="81"/>
      <c r="H97" s="81"/>
      <c r="I97" s="481">
        <f>ROUNDUP((('UK-T-Mirrors'!H97)*USD_per_GBP),-1)</f>
        <v>260</v>
      </c>
      <c r="J97" s="481">
        <f>ROUNDUP((('UK-T-Mirrors'!I97)*USD_per_GBP),-1)</f>
        <v>370</v>
      </c>
    </row>
    <row r="98" spans="1:10">
      <c r="E98" s="115"/>
      <c r="F98" s="115"/>
      <c r="I98" s="45"/>
      <c r="J98" s="45"/>
    </row>
    <row r="99" spans="1:10">
      <c r="I99" s="18" t="s">
        <v>277</v>
      </c>
      <c r="J99" s="18" t="s">
        <v>721</v>
      </c>
    </row>
    <row r="100" spans="1:10">
      <c r="E100" s="81" t="s">
        <v>278</v>
      </c>
      <c r="F100" s="81"/>
      <c r="G100" s="164"/>
      <c r="H100" s="190"/>
      <c r="I100" s="481">
        <f>ROUNDUP((('UK-T-Mirrors'!H100)*USD_per_GBP),-1)</f>
        <v>820</v>
      </c>
      <c r="J100" s="481">
        <f>ROUNDUP((('UK-T-Mirrors'!I100)*USD_per_GBP),-1)</f>
        <v>1290</v>
      </c>
    </row>
    <row r="101" spans="1:10" ht="41.25" customHeight="1">
      <c r="E101" s="24"/>
      <c r="F101" s="24"/>
      <c r="I101" s="45" t="s">
        <v>23</v>
      </c>
      <c r="J101" s="45"/>
    </row>
    <row r="102" spans="1:10" ht="41.1" customHeight="1">
      <c r="G102" s="14"/>
    </row>
    <row r="103" spans="1:10" ht="45" customHeight="1">
      <c r="A103" s="39"/>
      <c r="B103" s="25" t="s">
        <v>254</v>
      </c>
      <c r="C103" s="40"/>
      <c r="D103" s="40"/>
      <c r="E103" s="41"/>
      <c r="F103" s="41"/>
      <c r="G103" s="42"/>
      <c r="H103" s="41"/>
      <c r="I103" s="41"/>
      <c r="J103" s="41"/>
    </row>
    <row r="104" spans="1:10">
      <c r="A104" s="26"/>
      <c r="B104" s="26" t="s">
        <v>43</v>
      </c>
      <c r="C104" s="26"/>
      <c r="D104" s="27"/>
      <c r="E104" s="28" t="s">
        <v>0</v>
      </c>
      <c r="F104" s="763" t="s">
        <v>94</v>
      </c>
      <c r="G104" s="764"/>
      <c r="H104" s="28" t="s">
        <v>225</v>
      </c>
      <c r="I104" s="86" t="s">
        <v>226</v>
      </c>
      <c r="J104" s="84"/>
    </row>
    <row r="105" spans="1:10">
      <c r="E105" s="16"/>
      <c r="F105" s="484" t="s">
        <v>120</v>
      </c>
      <c r="G105" s="484" t="s">
        <v>131</v>
      </c>
      <c r="I105" s="45"/>
      <c r="J105" s="45"/>
    </row>
    <row r="106" spans="1:10">
      <c r="E106" s="16" t="s">
        <v>2</v>
      </c>
      <c r="F106" s="478" t="s">
        <v>104</v>
      </c>
      <c r="G106" s="483" t="s">
        <v>238</v>
      </c>
      <c r="H106" s="477">
        <f>ROUNDUP((('UK-T-Mirrors'!G106)*USD_per_GBP),-1)</f>
        <v>1600</v>
      </c>
      <c r="I106" s="477">
        <f>ROUNDUP((('UK-T-Mirrors'!H106)*USD_per_GBP),-1)</f>
        <v>2790</v>
      </c>
      <c r="J106" s="45"/>
    </row>
    <row r="107" spans="1:10">
      <c r="E107" s="16" t="s">
        <v>4</v>
      </c>
      <c r="F107" s="478" t="s">
        <v>105</v>
      </c>
      <c r="G107" s="482" t="s">
        <v>239</v>
      </c>
      <c r="H107" s="477">
        <f>ROUNDUP((('UK-T-Mirrors'!G107)*USD_per_GBP),-1)</f>
        <v>2380</v>
      </c>
      <c r="I107" s="477">
        <f>ROUNDUP((('UK-T-Mirrors'!H107)*USD_per_GBP),-1)</f>
        <v>4160</v>
      </c>
      <c r="J107" s="362"/>
    </row>
    <row r="108" spans="1:10">
      <c r="E108" s="16"/>
      <c r="F108" s="16"/>
      <c r="G108" s="16"/>
      <c r="I108" s="45"/>
      <c r="J108" s="45"/>
    </row>
    <row r="109" spans="1:10">
      <c r="E109" s="24"/>
      <c r="F109" s="24"/>
      <c r="I109" s="45"/>
      <c r="J109" s="45"/>
    </row>
    <row r="110" spans="1:10">
      <c r="E110" s="24"/>
      <c r="F110" s="24"/>
      <c r="I110" s="45"/>
      <c r="J110" s="45"/>
    </row>
    <row r="111" spans="1:10">
      <c r="E111" s="193" t="s">
        <v>358</v>
      </c>
      <c r="F111" s="193"/>
      <c r="I111" s="45"/>
      <c r="J111" s="45"/>
    </row>
    <row r="112" spans="1:10">
      <c r="E112" s="114"/>
      <c r="F112" s="114"/>
      <c r="I112" s="45"/>
      <c r="J112" s="45"/>
    </row>
    <row r="113" spans="1:10">
      <c r="I113" s="45"/>
      <c r="J113" s="45"/>
    </row>
    <row r="114" spans="1:10">
      <c r="E114" s="82" t="s">
        <v>194</v>
      </c>
      <c r="F114" s="82"/>
      <c r="G114" s="164"/>
      <c r="H114" s="79"/>
      <c r="I114" s="79"/>
      <c r="J114" s="481">
        <f>ROUNDUP((('UK-T-Mirrors'!I114)*USD_per_GBP),-1)</f>
        <v>370</v>
      </c>
    </row>
    <row r="115" spans="1:10">
      <c r="E115" s="115"/>
      <c r="F115" s="115"/>
      <c r="I115" s="45"/>
      <c r="J115" s="45"/>
    </row>
    <row r="116" spans="1:10">
      <c r="E116" s="115"/>
      <c r="F116" s="115"/>
      <c r="I116" s="45"/>
      <c r="J116" s="45"/>
    </row>
    <row r="117" spans="1:10" ht="30.75" customHeight="1">
      <c r="E117" s="115"/>
      <c r="F117" s="115"/>
      <c r="I117" s="45"/>
      <c r="J117" s="45"/>
    </row>
    <row r="118" spans="1:10" ht="56.1" customHeight="1">
      <c r="E118" s="115"/>
      <c r="F118" s="115"/>
      <c r="I118" s="45"/>
      <c r="J118" s="45"/>
    </row>
    <row r="119" spans="1:10" ht="50.1" customHeight="1">
      <c r="A119" s="39"/>
      <c r="B119" s="25" t="s">
        <v>254</v>
      </c>
      <c r="C119" s="40"/>
      <c r="D119" s="40"/>
      <c r="E119" s="41"/>
      <c r="F119" s="41"/>
      <c r="G119" s="42"/>
      <c r="H119" s="41"/>
      <c r="I119" s="41"/>
      <c r="J119" s="41"/>
    </row>
    <row r="120" spans="1:10">
      <c r="A120" s="26"/>
      <c r="B120" s="26" t="s">
        <v>15</v>
      </c>
      <c r="C120" s="26"/>
      <c r="D120" s="27"/>
      <c r="E120" s="28" t="s">
        <v>0</v>
      </c>
      <c r="F120" s="763" t="s">
        <v>94</v>
      </c>
      <c r="G120" s="764"/>
      <c r="H120" s="28" t="s">
        <v>225</v>
      </c>
      <c r="I120" s="86" t="s">
        <v>226</v>
      </c>
      <c r="J120" s="84"/>
    </row>
    <row r="121" spans="1:10">
      <c r="D121" s="15"/>
      <c r="E121" s="16"/>
      <c r="F121" s="480" t="s">
        <v>120</v>
      </c>
      <c r="G121" s="480" t="s">
        <v>131</v>
      </c>
      <c r="H121" s="16"/>
      <c r="I121" s="16"/>
      <c r="J121" s="23"/>
    </row>
    <row r="122" spans="1:10">
      <c r="E122" s="16" t="s">
        <v>2</v>
      </c>
      <c r="F122" s="478" t="s">
        <v>109</v>
      </c>
      <c r="G122" s="478" t="s">
        <v>166</v>
      </c>
      <c r="H122" s="477">
        <f>ROUNDUP((('UK-T-Mirrors'!G122)*USD_per_GBP),-1)</f>
        <v>1560</v>
      </c>
      <c r="I122" s="477">
        <f>ROUNDUP((('UK-T-Mirrors'!H122)*USD_per_GBP),-1)</f>
        <v>2800</v>
      </c>
      <c r="J122" s="23"/>
    </row>
    <row r="123" spans="1:10">
      <c r="E123" s="16" t="s">
        <v>3</v>
      </c>
      <c r="F123" s="478" t="s">
        <v>110</v>
      </c>
      <c r="G123" s="478" t="s">
        <v>167</v>
      </c>
      <c r="H123" s="477">
        <f>ROUNDUP((('UK-T-Mirrors'!G123)*USD_per_GBP),-1)</f>
        <v>2240</v>
      </c>
      <c r="I123" s="477">
        <f>ROUNDUP((('UK-T-Mirrors'!H123)*USD_per_GBP),-1)</f>
        <v>4020</v>
      </c>
      <c r="J123" s="23"/>
    </row>
    <row r="124" spans="1:10">
      <c r="E124" s="16" t="s">
        <v>4</v>
      </c>
      <c r="F124" s="478" t="s">
        <v>111</v>
      </c>
      <c r="G124" s="478" t="s">
        <v>168</v>
      </c>
      <c r="H124" s="477">
        <f>ROUNDUP((('UK-T-Mirrors'!G124)*USD_per_GBP),-1)</f>
        <v>3340</v>
      </c>
      <c r="I124" s="477">
        <f>ROUNDUP((('UK-T-Mirrors'!H124)*USD_per_GBP),-1)</f>
        <v>6000</v>
      </c>
      <c r="J124" s="23"/>
    </row>
    <row r="125" spans="1:10">
      <c r="E125" s="16"/>
      <c r="F125" s="16"/>
      <c r="J125" s="23"/>
    </row>
    <row r="126" spans="1:10">
      <c r="G126" s="16"/>
      <c r="H126" s="20"/>
      <c r="I126" s="44"/>
      <c r="J126" s="23"/>
    </row>
    <row r="127" spans="1:10">
      <c r="E127" s="193" t="s">
        <v>358</v>
      </c>
      <c r="F127" s="193"/>
      <c r="J127" s="23"/>
    </row>
    <row r="128" spans="1:10">
      <c r="D128" s="22"/>
      <c r="E128" s="114"/>
      <c r="F128" s="114"/>
    </row>
    <row r="129" spans="1:10">
      <c r="D129" s="22"/>
    </row>
    <row r="130" spans="1:10">
      <c r="D130" s="22"/>
      <c r="E130" s="82" t="s">
        <v>194</v>
      </c>
      <c r="F130" s="82"/>
      <c r="G130" s="164"/>
      <c r="H130" s="79"/>
      <c r="I130" s="79"/>
      <c r="J130" s="481">
        <f>ROUNDUP((('UK-T-Mirrors'!I130)*USD_per_GBP),-1)</f>
        <v>370</v>
      </c>
    </row>
    <row r="131" spans="1:10">
      <c r="D131" s="22"/>
      <c r="E131" s="115"/>
      <c r="F131" s="115"/>
      <c r="J131" s="23"/>
    </row>
    <row r="132" spans="1:10">
      <c r="D132" s="22"/>
      <c r="E132" s="115"/>
      <c r="F132" s="115"/>
      <c r="J132" s="23"/>
    </row>
    <row r="133" spans="1:10" ht="37.5">
      <c r="A133" s="39"/>
      <c r="B133" s="25" t="s">
        <v>553</v>
      </c>
      <c r="C133" s="40"/>
      <c r="D133" s="40"/>
      <c r="E133" s="41"/>
      <c r="F133" s="41"/>
      <c r="G133" s="42"/>
      <c r="H133" s="41"/>
      <c r="I133" s="41"/>
      <c r="J133" s="41"/>
    </row>
    <row r="134" spans="1:10">
      <c r="A134" s="26"/>
      <c r="B134" s="26" t="s">
        <v>43</v>
      </c>
      <c r="C134" s="26"/>
      <c r="D134" s="27"/>
      <c r="E134" s="28" t="s">
        <v>0</v>
      </c>
      <c r="F134" s="763" t="s">
        <v>94</v>
      </c>
      <c r="G134" s="764"/>
      <c r="H134" s="28" t="s">
        <v>225</v>
      </c>
      <c r="I134" s="86"/>
      <c r="J134" s="84"/>
    </row>
    <row r="135" spans="1:10">
      <c r="D135" s="15"/>
      <c r="E135" s="16"/>
      <c r="F135" s="480" t="s">
        <v>120</v>
      </c>
      <c r="G135" s="480" t="s">
        <v>131</v>
      </c>
      <c r="H135" s="16"/>
      <c r="I135" s="16"/>
      <c r="J135" s="23"/>
    </row>
    <row r="136" spans="1:10">
      <c r="E136" s="16"/>
      <c r="F136" s="479" t="s">
        <v>519</v>
      </c>
      <c r="G136" s="478" t="s">
        <v>532</v>
      </c>
      <c r="H136" s="477">
        <f>ROUNDUP((('UK-T-Mirrors'!G136)*USD_per_GBP),-1)</f>
        <v>2380</v>
      </c>
      <c r="I136" s="65"/>
      <c r="J136" s="23"/>
    </row>
    <row r="137" spans="1:10">
      <c r="E137" s="16"/>
      <c r="F137" s="22" t="s">
        <v>723</v>
      </c>
      <c r="G137" s="431" t="s">
        <v>724</v>
      </c>
      <c r="H137" s="477">
        <f>ROUNDUP((('UK-T-Mirrors'!G137)*USD_per_GBP),-1)</f>
        <v>4050</v>
      </c>
      <c r="J137" s="23"/>
    </row>
    <row r="138" spans="1:10">
      <c r="G138" s="16"/>
      <c r="H138" s="20"/>
      <c r="I138" s="44"/>
      <c r="J138" s="23"/>
    </row>
    <row r="139" spans="1:10">
      <c r="E139" s="193" t="s">
        <v>22</v>
      </c>
      <c r="F139" s="193"/>
      <c r="G139" s="67"/>
      <c r="H139" s="67"/>
      <c r="I139" s="9"/>
      <c r="J139" s="23"/>
    </row>
    <row r="140" spans="1:10">
      <c r="D140" s="22"/>
      <c r="E140" s="169"/>
      <c r="F140" s="169"/>
      <c r="G140" s="67"/>
      <c r="H140" s="67"/>
      <c r="I140" s="9"/>
    </row>
    <row r="141" spans="1:10">
      <c r="D141" s="22"/>
      <c r="E141" s="81" t="s">
        <v>194</v>
      </c>
      <c r="F141" s="81"/>
      <c r="G141" s="160"/>
      <c r="H141" s="160"/>
      <c r="I141" s="161"/>
      <c r="J141" s="481">
        <f>ROUNDUP((('UK-T-Mirrors'!I141)*USD_per_GBP),-1)</f>
        <v>370</v>
      </c>
    </row>
    <row r="142" spans="1:10">
      <c r="D142" s="22"/>
      <c r="E142" s="24"/>
      <c r="F142" s="24"/>
      <c r="G142" s="67"/>
      <c r="H142" s="67"/>
      <c r="I142" s="143"/>
      <c r="J142" s="143"/>
    </row>
    <row r="143" spans="1:10">
      <c r="D143" s="22"/>
      <c r="E143" s="81" t="s">
        <v>550</v>
      </c>
      <c r="F143" s="81"/>
      <c r="G143" s="160"/>
      <c r="H143" s="160"/>
      <c r="I143" s="161"/>
      <c r="J143" s="481">
        <f>ROUNDUP((('UK-T-Mirrors'!I143)*USD_per_GBP),-1)</f>
        <v>840</v>
      </c>
    </row>
    <row r="144" spans="1:10">
      <c r="D144" s="22"/>
      <c r="E144" s="115"/>
      <c r="F144" s="115"/>
      <c r="J144" s="23"/>
    </row>
    <row r="145" spans="1:10">
      <c r="D145" s="22"/>
      <c r="E145" s="115"/>
      <c r="F145" s="115"/>
      <c r="J145" s="23"/>
    </row>
    <row r="146" spans="1:10">
      <c r="D146" s="22"/>
      <c r="E146" s="115"/>
      <c r="F146" s="115"/>
      <c r="J146" s="23"/>
    </row>
    <row r="147" spans="1:10">
      <c r="D147" s="22"/>
      <c r="E147" s="115"/>
      <c r="F147" s="115"/>
      <c r="J147" s="23"/>
    </row>
    <row r="148" spans="1:10" ht="37.5">
      <c r="A148" s="39"/>
      <c r="B148" s="25" t="s">
        <v>26</v>
      </c>
      <c r="C148" s="40"/>
      <c r="D148" s="40"/>
      <c r="E148" s="41"/>
      <c r="F148" s="41"/>
      <c r="G148" s="42"/>
      <c r="H148" s="41"/>
      <c r="I148" s="41"/>
      <c r="J148" s="41"/>
    </row>
    <row r="149" spans="1:10">
      <c r="A149" s="26"/>
      <c r="B149" s="26" t="s">
        <v>43</v>
      </c>
      <c r="C149" s="26"/>
      <c r="D149" s="27"/>
      <c r="E149" s="28" t="s">
        <v>0</v>
      </c>
      <c r="F149" s="763" t="s">
        <v>94</v>
      </c>
      <c r="G149" s="764"/>
      <c r="H149" s="28" t="s">
        <v>225</v>
      </c>
      <c r="I149" s="84" t="s">
        <v>725</v>
      </c>
      <c r="J149" s="26"/>
    </row>
    <row r="150" spans="1:10">
      <c r="D150" s="15"/>
      <c r="E150" s="16"/>
      <c r="F150" s="480" t="s">
        <v>120</v>
      </c>
      <c r="G150" s="480" t="s">
        <v>131</v>
      </c>
      <c r="H150" s="16"/>
      <c r="I150" s="45"/>
    </row>
    <row r="151" spans="1:10">
      <c r="E151" s="48" t="s">
        <v>102</v>
      </c>
      <c r="F151" s="479" t="s">
        <v>105</v>
      </c>
      <c r="G151" s="478" t="s">
        <v>163</v>
      </c>
      <c r="H151" s="477">
        <f>ROUNDUP((('UK-T-Mirrors'!G151)*USD_per_GBP),-1)</f>
        <v>4120</v>
      </c>
      <c r="I151" s="477">
        <f>ROUNDUP((('UK-T-Mirrors'!H151)*USD_per_GBP),-1)</f>
        <v>5940</v>
      </c>
    </row>
    <row r="152" spans="1:10">
      <c r="E152" s="16"/>
      <c r="F152" s="16"/>
    </row>
    <row r="153" spans="1:10">
      <c r="G153" s="16"/>
      <c r="H153" s="20"/>
      <c r="I153" s="44"/>
      <c r="J153" s="44"/>
    </row>
    <row r="154" spans="1:10">
      <c r="E154" s="193" t="s">
        <v>322</v>
      </c>
      <c r="F154" s="193"/>
    </row>
    <row r="155" spans="1:10">
      <c r="D155" s="22"/>
      <c r="E155" s="114"/>
      <c r="F155" s="114"/>
    </row>
    <row r="157" spans="1:10">
      <c r="E157" s="115"/>
      <c r="F157" s="115"/>
    </row>
    <row r="158" spans="1:10">
      <c r="E158" s="115"/>
      <c r="F158" s="115"/>
    </row>
    <row r="159" spans="1:10">
      <c r="E159" s="115"/>
      <c r="F159" s="115"/>
    </row>
    <row r="163" spans="4:10">
      <c r="D163" s="22"/>
      <c r="E163" s="23"/>
      <c r="F163" s="23"/>
      <c r="J163" s="23"/>
    </row>
  </sheetData>
  <mergeCells count="11">
    <mergeCell ref="F84:G84"/>
    <mergeCell ref="F104:G104"/>
    <mergeCell ref="F120:G120"/>
    <mergeCell ref="F134:G134"/>
    <mergeCell ref="F149:G149"/>
    <mergeCell ref="F68:G68"/>
    <mergeCell ref="A1:J1"/>
    <mergeCell ref="F4:G4"/>
    <mergeCell ref="F19:G19"/>
    <mergeCell ref="F36:G36"/>
    <mergeCell ref="F51:G5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UAE Trade Price List - 2022
&amp;R&amp;"Calibri (Body),Regular"&amp;16Mirrors</oddHeader>
    <oddFooter>&amp;L&amp;"Calibri (Body),Regular"&amp;16Prices do not include delivery, installation and local taxes. &amp;R&amp;"Calibri (Body),Regular"&amp;16&amp;P</oddFooter>
  </headerFooter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82973-9B41-4162-9AFF-341F4115CA67}">
  <sheetPr codeName="Sheet74">
    <tabColor rgb="FFC00000"/>
  </sheetPr>
  <dimension ref="A1:J162"/>
  <sheetViews>
    <sheetView showGridLines="0" view="pageLayout" zoomScale="60" zoomScaleNormal="120" zoomScalePageLayoutView="60" workbookViewId="0">
      <selection activeCell="I13" sqref="I13"/>
    </sheetView>
  </sheetViews>
  <sheetFormatPr defaultColWidth="11" defaultRowHeight="26.25"/>
  <cols>
    <col min="1" max="1" width="3.125" style="14" customWidth="1"/>
    <col min="2" max="2" width="14" style="14" customWidth="1"/>
    <col min="3" max="3" width="22.125" style="14" bestFit="1" customWidth="1"/>
    <col min="4" max="4" width="19.125" style="14" customWidth="1"/>
    <col min="5" max="6" width="18" style="14" customWidth="1"/>
    <col min="7" max="7" width="27" style="19" customWidth="1"/>
    <col min="8" max="8" width="23.5" style="14" bestFit="1" customWidth="1"/>
    <col min="9" max="9" width="25.625" style="14" customWidth="1"/>
    <col min="10" max="10" width="28.625" style="14" customWidth="1"/>
    <col min="11" max="16384" width="11" style="14"/>
  </cols>
  <sheetData>
    <row r="1" spans="1:10" ht="36">
      <c r="A1" s="696" t="s">
        <v>123</v>
      </c>
      <c r="B1" s="696"/>
      <c r="C1" s="696"/>
      <c r="D1" s="696"/>
      <c r="E1" s="696"/>
      <c r="F1" s="696"/>
      <c r="G1" s="696"/>
      <c r="H1" s="696"/>
      <c r="I1" s="696"/>
      <c r="J1" s="696"/>
    </row>
    <row r="2" spans="1:10">
      <c r="A2" s="19"/>
      <c r="B2" s="19"/>
      <c r="C2" s="19"/>
      <c r="D2" s="19"/>
      <c r="E2" s="19"/>
      <c r="F2" s="19"/>
      <c r="H2" s="19"/>
      <c r="I2" s="19"/>
      <c r="J2" s="19"/>
    </row>
    <row r="3" spans="1:10" ht="50.1" customHeight="1">
      <c r="A3" s="39" t="s">
        <v>23</v>
      </c>
      <c r="B3" s="25" t="s">
        <v>38</v>
      </c>
      <c r="C3" s="40"/>
      <c r="D3" s="40"/>
      <c r="E3" s="41"/>
      <c r="F3" s="41"/>
      <c r="G3" s="42"/>
      <c r="H3" s="41"/>
      <c r="I3" s="41"/>
      <c r="J3" s="41"/>
    </row>
    <row r="4" spans="1:10" ht="26.25" customHeight="1">
      <c r="A4" s="26"/>
      <c r="B4" s="26" t="s">
        <v>43</v>
      </c>
      <c r="C4" s="26"/>
      <c r="D4" s="27"/>
      <c r="E4" s="490" t="s">
        <v>0</v>
      </c>
      <c r="F4" s="763" t="s">
        <v>94</v>
      </c>
      <c r="G4" s="764"/>
      <c r="H4" s="28" t="s">
        <v>225</v>
      </c>
      <c r="I4" s="26"/>
      <c r="J4" s="26"/>
    </row>
    <row r="5" spans="1:10">
      <c r="D5" s="15"/>
      <c r="E5" s="489"/>
      <c r="F5" s="480" t="s">
        <v>120</v>
      </c>
      <c r="G5" s="480" t="s">
        <v>131</v>
      </c>
      <c r="H5" s="16"/>
    </row>
    <row r="6" spans="1:10">
      <c r="E6" s="489" t="s">
        <v>2</v>
      </c>
      <c r="F6" s="478" t="s">
        <v>104</v>
      </c>
      <c r="G6" s="483" t="s">
        <v>162</v>
      </c>
      <c r="H6" s="477">
        <v>2370</v>
      </c>
      <c r="J6" s="18"/>
    </row>
    <row r="7" spans="1:10">
      <c r="E7" s="489" t="s">
        <v>4</v>
      </c>
      <c r="F7" s="478" t="s">
        <v>105</v>
      </c>
      <c r="G7" s="483" t="s">
        <v>163</v>
      </c>
      <c r="H7" s="477">
        <v>2590</v>
      </c>
      <c r="J7" s="18"/>
    </row>
    <row r="8" spans="1:10">
      <c r="E8" s="16"/>
      <c r="F8" s="16"/>
    </row>
    <row r="9" spans="1:10">
      <c r="G9" s="16"/>
      <c r="H9" s="20"/>
      <c r="I9" s="44"/>
      <c r="J9" s="44"/>
    </row>
    <row r="10" spans="1:10">
      <c r="E10" s="193" t="s">
        <v>358</v>
      </c>
      <c r="F10" s="193"/>
    </row>
    <row r="11" spans="1:10">
      <c r="D11" s="22"/>
    </row>
    <row r="12" spans="1:10">
      <c r="E12" s="23"/>
      <c r="F12" s="23"/>
      <c r="J12" s="45"/>
    </row>
    <row r="13" spans="1:10">
      <c r="E13" s="82" t="s">
        <v>194</v>
      </c>
      <c r="F13" s="164"/>
      <c r="G13" s="79"/>
      <c r="H13" s="79"/>
      <c r="I13" s="593">
        <v>540</v>
      </c>
    </row>
    <row r="14" spans="1:10">
      <c r="E14" s="24"/>
      <c r="F14" s="24"/>
      <c r="I14" s="45"/>
    </row>
    <row r="15" spans="1:10">
      <c r="E15" s="24"/>
      <c r="F15" s="24"/>
      <c r="I15" s="45"/>
    </row>
    <row r="16" spans="1:10" ht="28.5" customHeight="1">
      <c r="E16" s="24"/>
      <c r="F16" s="24"/>
      <c r="I16" s="45"/>
    </row>
    <row r="17" spans="1:10" s="79" customFormat="1" ht="24.75" customHeight="1">
      <c r="B17" s="80"/>
      <c r="C17" s="81"/>
      <c r="D17" s="81"/>
      <c r="E17" s="82"/>
      <c r="F17" s="82"/>
      <c r="G17" s="83"/>
      <c r="H17" s="82"/>
      <c r="I17" s="82"/>
      <c r="J17" s="82"/>
    </row>
    <row r="18" spans="1:10" ht="50.1" customHeight="1">
      <c r="A18" s="39" t="s">
        <v>23</v>
      </c>
      <c r="B18" s="25" t="s">
        <v>44</v>
      </c>
      <c r="C18" s="40"/>
      <c r="D18" s="40"/>
      <c r="E18" s="41"/>
      <c r="F18" s="41"/>
      <c r="G18" s="42"/>
      <c r="H18" s="41"/>
      <c r="I18" s="41"/>
      <c r="J18" s="41"/>
    </row>
    <row r="19" spans="1:10" ht="26.25" customHeight="1">
      <c r="A19" s="26"/>
      <c r="B19" s="26" t="s">
        <v>43</v>
      </c>
      <c r="C19" s="26"/>
      <c r="D19" s="27"/>
      <c r="E19" s="28" t="s">
        <v>0</v>
      </c>
      <c r="F19" s="763" t="s">
        <v>94</v>
      </c>
      <c r="G19" s="764"/>
      <c r="H19" s="28" t="s">
        <v>225</v>
      </c>
      <c r="I19" s="26"/>
      <c r="J19" s="26"/>
    </row>
    <row r="20" spans="1:10">
      <c r="D20" s="15"/>
      <c r="E20" s="16"/>
      <c r="F20" s="480" t="s">
        <v>120</v>
      </c>
      <c r="G20" s="480" t="s">
        <v>131</v>
      </c>
      <c r="H20" s="16"/>
    </row>
    <row r="21" spans="1:10">
      <c r="E21" s="16" t="s">
        <v>2</v>
      </c>
      <c r="F21" s="478" t="s">
        <v>106</v>
      </c>
      <c r="G21" s="486" t="s">
        <v>164</v>
      </c>
      <c r="H21" s="477">
        <v>1740</v>
      </c>
      <c r="J21" s="18"/>
    </row>
    <row r="22" spans="1:10">
      <c r="E22" s="16" t="s">
        <v>4</v>
      </c>
      <c r="F22" s="478" t="s">
        <v>107</v>
      </c>
      <c r="G22" s="483" t="s">
        <v>465</v>
      </c>
      <c r="H22" s="477">
        <v>2040</v>
      </c>
      <c r="J22" s="18"/>
    </row>
    <row r="23" spans="1:10">
      <c r="E23" s="16"/>
      <c r="F23" s="16"/>
    </row>
    <row r="24" spans="1:10">
      <c r="G24" s="16"/>
      <c r="H24" s="20"/>
      <c r="I24" s="44"/>
      <c r="J24" s="44"/>
    </row>
    <row r="25" spans="1:10">
      <c r="E25" s="193" t="s">
        <v>358</v>
      </c>
      <c r="F25" s="193"/>
    </row>
    <row r="26" spans="1:10">
      <c r="E26" s="114"/>
      <c r="F26" s="114"/>
    </row>
    <row r="27" spans="1:10">
      <c r="D27" s="22"/>
    </row>
    <row r="28" spans="1:10">
      <c r="E28" s="82" t="s">
        <v>224</v>
      </c>
      <c r="F28" s="82"/>
      <c r="G28" s="164"/>
      <c r="H28" s="79"/>
      <c r="I28" s="79"/>
      <c r="J28" s="481">
        <v>420</v>
      </c>
    </row>
    <row r="29" spans="1:10">
      <c r="E29" s="115"/>
      <c r="F29" s="115"/>
    </row>
    <row r="30" spans="1:10">
      <c r="E30" s="115"/>
      <c r="F30" s="115"/>
      <c r="I30" s="45"/>
    </row>
    <row r="32" spans="1:10">
      <c r="E32" s="24"/>
      <c r="F32" s="24"/>
      <c r="I32" s="45"/>
      <c r="J32" s="45"/>
    </row>
    <row r="33" spans="1:10">
      <c r="E33" s="24"/>
      <c r="F33" s="24"/>
      <c r="I33" s="45"/>
      <c r="J33" s="45"/>
    </row>
    <row r="34" spans="1:10" s="79" customFormat="1" ht="37.5">
      <c r="B34" s="80"/>
      <c r="C34" s="81"/>
      <c r="D34" s="81"/>
      <c r="E34" s="82"/>
      <c r="F34" s="82"/>
      <c r="G34" s="83"/>
      <c r="H34" s="82"/>
      <c r="I34" s="82"/>
      <c r="J34" s="82"/>
    </row>
    <row r="35" spans="1:10" ht="50.1" customHeight="1">
      <c r="A35" s="39" t="s">
        <v>23</v>
      </c>
      <c r="B35" s="25" t="s">
        <v>45</v>
      </c>
      <c r="C35" s="40"/>
      <c r="D35" s="40"/>
      <c r="E35" s="41"/>
      <c r="F35" s="41"/>
      <c r="G35" s="42"/>
      <c r="H35" s="41"/>
      <c r="I35" s="41"/>
      <c r="J35" s="41"/>
    </row>
    <row r="36" spans="1:10" ht="27.75" customHeight="1">
      <c r="A36" s="26"/>
      <c r="B36" s="26" t="s">
        <v>46</v>
      </c>
      <c r="C36" s="26"/>
      <c r="D36" s="27"/>
      <c r="E36" s="28" t="s">
        <v>0</v>
      </c>
      <c r="F36" s="763" t="s">
        <v>94</v>
      </c>
      <c r="G36" s="764"/>
      <c r="H36" s="28" t="s">
        <v>225</v>
      </c>
      <c r="I36" s="86" t="s">
        <v>226</v>
      </c>
      <c r="J36" s="84"/>
    </row>
    <row r="37" spans="1:10">
      <c r="D37" s="15"/>
      <c r="E37" s="16"/>
      <c r="F37" s="480" t="s">
        <v>120</v>
      </c>
      <c r="G37" s="480" t="s">
        <v>131</v>
      </c>
      <c r="H37" s="16"/>
      <c r="I37" s="16"/>
    </row>
    <row r="38" spans="1:10">
      <c r="E38" s="46"/>
      <c r="F38" s="478" t="s">
        <v>108</v>
      </c>
      <c r="G38" s="483" t="s">
        <v>165</v>
      </c>
      <c r="H38" s="148">
        <v>2690</v>
      </c>
      <c r="I38" s="148">
        <v>4550</v>
      </c>
    </row>
    <row r="39" spans="1:10">
      <c r="E39" s="16"/>
      <c r="F39" s="16"/>
    </row>
    <row r="40" spans="1:10">
      <c r="G40" s="16"/>
      <c r="H40" s="20"/>
      <c r="I40" s="44"/>
      <c r="J40" s="44"/>
    </row>
    <row r="41" spans="1:10">
      <c r="E41" s="193" t="s">
        <v>358</v>
      </c>
      <c r="F41" s="193"/>
      <c r="J41" s="45"/>
    </row>
    <row r="42" spans="1:10">
      <c r="D42" s="22"/>
      <c r="E42" s="114"/>
      <c r="F42" s="114"/>
      <c r="J42" s="45"/>
    </row>
    <row r="43" spans="1:10">
      <c r="D43" s="22"/>
    </row>
    <row r="44" spans="1:10">
      <c r="D44" s="22"/>
      <c r="E44" s="82" t="s">
        <v>224</v>
      </c>
      <c r="F44" s="82"/>
      <c r="G44" s="164"/>
      <c r="H44" s="79"/>
      <c r="I44" s="79"/>
      <c r="J44" s="481">
        <v>420</v>
      </c>
    </row>
    <row r="45" spans="1:10">
      <c r="D45" s="22"/>
      <c r="E45" s="115"/>
      <c r="F45" s="115"/>
    </row>
    <row r="46" spans="1:10">
      <c r="D46" s="22"/>
      <c r="E46" s="115"/>
      <c r="F46" s="115"/>
    </row>
    <row r="47" spans="1:10">
      <c r="D47" s="22"/>
      <c r="E47" s="23"/>
      <c r="F47" s="23"/>
    </row>
    <row r="48" spans="1:10" ht="30" customHeight="1">
      <c r="D48" s="22"/>
      <c r="E48" s="23"/>
      <c r="F48" s="23"/>
    </row>
    <row r="49" spans="1:10">
      <c r="D49" s="22"/>
      <c r="E49" s="23"/>
      <c r="F49" s="23"/>
    </row>
    <row r="50" spans="1:10" ht="50.1" customHeight="1">
      <c r="A50" s="39"/>
      <c r="B50" s="25" t="s">
        <v>34</v>
      </c>
      <c r="C50" s="40"/>
      <c r="D50" s="40"/>
      <c r="E50" s="41"/>
      <c r="F50" s="41"/>
      <c r="G50" s="42"/>
      <c r="H50" s="41"/>
      <c r="I50" s="41"/>
      <c r="J50" s="41"/>
    </row>
    <row r="51" spans="1:10" ht="26.25" customHeight="1">
      <c r="A51" s="26"/>
      <c r="B51" s="26" t="s">
        <v>43</v>
      </c>
      <c r="C51" s="26"/>
      <c r="D51" s="27"/>
      <c r="E51" s="28" t="s">
        <v>0</v>
      </c>
      <c r="F51" s="763" t="s">
        <v>94</v>
      </c>
      <c r="G51" s="764"/>
      <c r="H51" s="28" t="s">
        <v>225</v>
      </c>
      <c r="I51" s="86" t="s">
        <v>226</v>
      </c>
      <c r="J51" s="84"/>
    </row>
    <row r="52" spans="1:10">
      <c r="D52" s="15"/>
      <c r="E52" s="16"/>
      <c r="F52" s="480" t="s">
        <v>120</v>
      </c>
      <c r="G52" s="480" t="s">
        <v>131</v>
      </c>
      <c r="H52" s="16"/>
      <c r="I52" s="16"/>
      <c r="J52" s="23"/>
    </row>
    <row r="53" spans="1:10">
      <c r="E53" s="16" t="s">
        <v>2</v>
      </c>
      <c r="F53" s="478" t="s">
        <v>104</v>
      </c>
      <c r="G53" s="488" t="s">
        <v>316</v>
      </c>
      <c r="H53" s="148">
        <v>2720</v>
      </c>
      <c r="I53" s="148">
        <v>4550</v>
      </c>
      <c r="J53" s="363"/>
    </row>
    <row r="54" spans="1:10">
      <c r="E54" s="16" t="s">
        <v>4</v>
      </c>
      <c r="F54" s="478" t="s">
        <v>105</v>
      </c>
      <c r="G54" s="487" t="s">
        <v>317</v>
      </c>
      <c r="H54" s="148">
        <v>3030</v>
      </c>
      <c r="I54" s="148">
        <v>5100</v>
      </c>
      <c r="J54" s="44"/>
    </row>
    <row r="55" spans="1:10">
      <c r="E55" s="16"/>
      <c r="F55" s="16"/>
      <c r="J55" s="23"/>
    </row>
    <row r="56" spans="1:10">
      <c r="G56" s="16"/>
      <c r="H56" s="20"/>
      <c r="I56" s="44"/>
      <c r="J56" s="23"/>
    </row>
    <row r="57" spans="1:10">
      <c r="E57" s="193" t="s">
        <v>358</v>
      </c>
      <c r="F57" s="193"/>
      <c r="J57" s="23"/>
    </row>
    <row r="58" spans="1:10">
      <c r="D58" s="22"/>
      <c r="E58" s="114"/>
      <c r="F58" s="114"/>
    </row>
    <row r="60" spans="1:10">
      <c r="E60" s="82" t="s">
        <v>194</v>
      </c>
      <c r="F60" s="82"/>
      <c r="G60" s="164"/>
      <c r="H60" s="79"/>
      <c r="I60" s="190"/>
      <c r="J60" s="481">
        <v>420</v>
      </c>
    </row>
    <row r="61" spans="1:10">
      <c r="E61" s="115"/>
      <c r="F61" s="115"/>
      <c r="I61" s="45"/>
      <c r="J61" s="23"/>
    </row>
    <row r="63" spans="1:10">
      <c r="E63" s="81" t="s">
        <v>193</v>
      </c>
      <c r="F63" s="81"/>
      <c r="G63" s="164"/>
      <c r="H63" s="79"/>
      <c r="I63" s="190"/>
      <c r="J63" s="481">
        <v>1490</v>
      </c>
    </row>
    <row r="64" spans="1:10">
      <c r="E64" s="24"/>
      <c r="F64" s="24"/>
      <c r="I64" s="45"/>
      <c r="J64" s="45"/>
    </row>
    <row r="65" spans="1:10">
      <c r="E65" s="24"/>
      <c r="F65" s="24"/>
      <c r="I65" s="45"/>
      <c r="J65" s="45"/>
    </row>
    <row r="66" spans="1:10" ht="81" customHeight="1"/>
    <row r="67" spans="1:10" ht="50.1" customHeight="1">
      <c r="A67" s="39"/>
      <c r="B67" s="25" t="s">
        <v>34</v>
      </c>
      <c r="C67" s="40"/>
      <c r="D67" s="40"/>
      <c r="E67" s="41"/>
      <c r="F67" s="41"/>
      <c r="G67" s="42"/>
      <c r="H67" s="41"/>
      <c r="I67" s="41"/>
      <c r="J67" s="41"/>
    </row>
    <row r="68" spans="1:10" ht="26.25" customHeight="1">
      <c r="A68" s="26"/>
      <c r="B68" s="26" t="s">
        <v>15</v>
      </c>
      <c r="C68" s="26"/>
      <c r="D68" s="27"/>
      <c r="E68" s="28" t="s">
        <v>0</v>
      </c>
      <c r="F68" s="763" t="s">
        <v>94</v>
      </c>
      <c r="G68" s="764"/>
      <c r="H68" s="28" t="s">
        <v>225</v>
      </c>
      <c r="I68" s="86" t="s">
        <v>226</v>
      </c>
      <c r="J68" s="84"/>
    </row>
    <row r="69" spans="1:10">
      <c r="D69" s="15"/>
      <c r="E69" s="16"/>
      <c r="F69" s="480" t="s">
        <v>120</v>
      </c>
      <c r="G69" s="480" t="s">
        <v>131</v>
      </c>
      <c r="H69" s="16"/>
      <c r="I69" s="16"/>
      <c r="J69" s="23"/>
    </row>
    <row r="70" spans="1:10">
      <c r="E70" s="16" t="s">
        <v>2</v>
      </c>
      <c r="F70" s="478" t="s">
        <v>109</v>
      </c>
      <c r="G70" s="486" t="s">
        <v>166</v>
      </c>
      <c r="H70" s="148">
        <v>2720</v>
      </c>
      <c r="I70" s="148">
        <v>4570</v>
      </c>
      <c r="J70" s="23"/>
    </row>
    <row r="71" spans="1:10">
      <c r="E71" s="16" t="s">
        <v>3</v>
      </c>
      <c r="F71" s="478" t="s">
        <v>110</v>
      </c>
      <c r="G71" s="483" t="s">
        <v>167</v>
      </c>
      <c r="H71" s="148">
        <v>3140</v>
      </c>
      <c r="I71" s="148">
        <v>5290</v>
      </c>
      <c r="J71" s="365"/>
    </row>
    <row r="72" spans="1:10">
      <c r="E72" s="16" t="s">
        <v>4</v>
      </c>
      <c r="F72" s="478" t="s">
        <v>111</v>
      </c>
      <c r="G72" s="483" t="s">
        <v>168</v>
      </c>
      <c r="H72" s="148">
        <v>3550</v>
      </c>
      <c r="I72" s="148">
        <v>6010</v>
      </c>
      <c r="J72" s="20"/>
    </row>
    <row r="73" spans="1:10">
      <c r="E73" s="16"/>
      <c r="F73" s="16"/>
      <c r="J73" s="23"/>
    </row>
    <row r="74" spans="1:10">
      <c r="G74" s="16"/>
      <c r="H74" s="20"/>
      <c r="I74" s="44"/>
      <c r="J74" s="23"/>
    </row>
    <row r="75" spans="1:10">
      <c r="E75" s="193" t="s">
        <v>358</v>
      </c>
      <c r="F75" s="193"/>
      <c r="J75" s="23"/>
    </row>
    <row r="76" spans="1:10">
      <c r="D76" s="22"/>
      <c r="E76" s="114"/>
      <c r="F76" s="114"/>
    </row>
    <row r="78" spans="1:10">
      <c r="E78" s="82" t="s">
        <v>194</v>
      </c>
      <c r="F78" s="82"/>
      <c r="G78" s="164"/>
      <c r="H78" s="79"/>
      <c r="I78" s="190"/>
      <c r="J78" s="481">
        <v>420</v>
      </c>
    </row>
    <row r="79" spans="1:10">
      <c r="E79" s="115"/>
      <c r="F79" s="115"/>
      <c r="I79" s="45"/>
      <c r="J79" s="23"/>
    </row>
    <row r="80" spans="1:10">
      <c r="E80" s="115"/>
      <c r="F80" s="115"/>
      <c r="I80" s="45"/>
      <c r="J80" s="23"/>
    </row>
    <row r="81" spans="1:10">
      <c r="E81" s="81" t="s">
        <v>193</v>
      </c>
      <c r="F81" s="81"/>
      <c r="G81" s="164"/>
      <c r="H81" s="79"/>
      <c r="I81" s="190"/>
      <c r="J81" s="481">
        <v>1490</v>
      </c>
    </row>
    <row r="82" spans="1:10" ht="85.35" customHeight="1">
      <c r="E82" s="24"/>
      <c r="F82" s="24"/>
      <c r="I82" s="45"/>
      <c r="J82" s="45"/>
    </row>
    <row r="83" spans="1:10" ht="37.5">
      <c r="A83" s="39"/>
      <c r="B83" s="25" t="s">
        <v>235</v>
      </c>
      <c r="C83" s="40"/>
      <c r="D83" s="40"/>
      <c r="E83" s="41"/>
      <c r="F83" s="41"/>
      <c r="G83" s="42"/>
      <c r="H83" s="41"/>
      <c r="I83" s="41"/>
      <c r="J83" s="41"/>
    </row>
    <row r="84" spans="1:10">
      <c r="A84" s="26"/>
      <c r="B84" s="26"/>
      <c r="C84" s="26"/>
      <c r="D84" s="27"/>
      <c r="E84" s="28" t="s">
        <v>0</v>
      </c>
      <c r="F84" s="763" t="s">
        <v>94</v>
      </c>
      <c r="G84" s="764"/>
      <c r="H84" s="266" t="s">
        <v>225</v>
      </c>
      <c r="I84" s="266"/>
      <c r="J84" s="26"/>
    </row>
    <row r="85" spans="1:10">
      <c r="E85" s="24"/>
      <c r="F85" s="484" t="s">
        <v>120</v>
      </c>
      <c r="G85" s="484" t="s">
        <v>131</v>
      </c>
      <c r="I85" s="45"/>
      <c r="J85" s="45"/>
    </row>
    <row r="86" spans="1:10">
      <c r="E86" s="16" t="s">
        <v>2</v>
      </c>
      <c r="F86" s="478" t="s">
        <v>272</v>
      </c>
      <c r="G86" s="485" t="s">
        <v>234</v>
      </c>
      <c r="H86" s="148">
        <v>1580</v>
      </c>
      <c r="I86" s="58"/>
      <c r="J86" s="45"/>
    </row>
    <row r="87" spans="1:10">
      <c r="E87" s="16" t="s">
        <v>3</v>
      </c>
      <c r="F87" s="478" t="s">
        <v>135</v>
      </c>
      <c r="G87" s="485" t="s">
        <v>181</v>
      </c>
      <c r="H87" s="148">
        <v>1900</v>
      </c>
      <c r="I87" s="58"/>
      <c r="J87" s="45"/>
    </row>
    <row r="88" spans="1:10">
      <c r="E88" s="16" t="s">
        <v>4</v>
      </c>
      <c r="F88" s="478" t="s">
        <v>273</v>
      </c>
      <c r="G88" s="485" t="s">
        <v>279</v>
      </c>
      <c r="H88" s="148">
        <v>2310</v>
      </c>
      <c r="I88" s="58"/>
      <c r="J88" s="45"/>
    </row>
    <row r="89" spans="1:10">
      <c r="E89" s="16" t="s">
        <v>5</v>
      </c>
      <c r="F89" s="478" t="s">
        <v>274</v>
      </c>
      <c r="G89" s="485" t="s">
        <v>280</v>
      </c>
      <c r="H89" s="148">
        <v>2600</v>
      </c>
      <c r="I89" s="58"/>
      <c r="J89" s="45"/>
    </row>
    <row r="90" spans="1:10">
      <c r="E90" s="16" t="s">
        <v>6</v>
      </c>
      <c r="F90" s="478" t="s">
        <v>275</v>
      </c>
      <c r="G90" s="485" t="s">
        <v>281</v>
      </c>
      <c r="H90" s="148">
        <v>3140</v>
      </c>
      <c r="I90" s="58"/>
      <c r="J90" s="45"/>
    </row>
    <row r="91" spans="1:10">
      <c r="E91" s="23"/>
      <c r="F91" s="23"/>
      <c r="I91" s="45"/>
      <c r="J91" s="45"/>
    </row>
    <row r="92" spans="1:10">
      <c r="E92" s="162" t="s">
        <v>358</v>
      </c>
      <c r="F92" s="162"/>
      <c r="I92" s="45"/>
      <c r="J92" s="45"/>
    </row>
    <row r="93" spans="1:10">
      <c r="E93" s="114"/>
      <c r="F93" s="114"/>
      <c r="I93" s="45"/>
      <c r="J93" s="45"/>
    </row>
    <row r="94" spans="1:10">
      <c r="E94" s="24"/>
      <c r="F94" s="24"/>
      <c r="I94" s="45"/>
      <c r="J94" s="45"/>
    </row>
    <row r="95" spans="1:10">
      <c r="G95" s="14"/>
      <c r="I95" s="18" t="s">
        <v>277</v>
      </c>
      <c r="J95" s="18" t="s">
        <v>276</v>
      </c>
    </row>
    <row r="96" spans="1:10">
      <c r="E96" s="82" t="s">
        <v>194</v>
      </c>
      <c r="F96" s="82"/>
      <c r="G96" s="81"/>
      <c r="H96" s="81"/>
      <c r="I96" s="481">
        <v>290</v>
      </c>
      <c r="J96" s="481">
        <v>420</v>
      </c>
    </row>
    <row r="97" spans="1:10">
      <c r="E97" s="115"/>
      <c r="F97" s="115"/>
      <c r="I97" s="45"/>
      <c r="J97" s="45"/>
    </row>
    <row r="98" spans="1:10">
      <c r="I98" s="18" t="s">
        <v>277</v>
      </c>
      <c r="J98" s="18" t="s">
        <v>276</v>
      </c>
    </row>
    <row r="99" spans="1:10">
      <c r="E99" s="81" t="s">
        <v>278</v>
      </c>
      <c r="F99" s="81"/>
      <c r="G99" s="164"/>
      <c r="H99" s="190"/>
      <c r="I99" s="481">
        <v>940</v>
      </c>
      <c r="J99" s="481">
        <v>1490</v>
      </c>
    </row>
    <row r="100" spans="1:10" ht="41.25" customHeight="1">
      <c r="E100" s="24"/>
      <c r="F100" s="24"/>
      <c r="I100" s="45" t="s">
        <v>23</v>
      </c>
      <c r="J100" s="45"/>
    </row>
    <row r="101" spans="1:10" ht="41.1" customHeight="1">
      <c r="G101" s="14"/>
    </row>
    <row r="102" spans="1:10" ht="45" customHeight="1">
      <c r="A102" s="39"/>
      <c r="B102" s="25" t="s">
        <v>254</v>
      </c>
      <c r="C102" s="40"/>
      <c r="D102" s="40"/>
      <c r="E102" s="41"/>
      <c r="F102" s="41"/>
      <c r="G102" s="42"/>
      <c r="H102" s="41"/>
      <c r="I102" s="41"/>
      <c r="J102" s="41"/>
    </row>
    <row r="103" spans="1:10">
      <c r="A103" s="26"/>
      <c r="B103" s="26" t="s">
        <v>43</v>
      </c>
      <c r="C103" s="26"/>
      <c r="D103" s="27"/>
      <c r="E103" s="28" t="s">
        <v>0</v>
      </c>
      <c r="F103" s="763" t="s">
        <v>94</v>
      </c>
      <c r="G103" s="764"/>
      <c r="H103" s="28" t="s">
        <v>225</v>
      </c>
      <c r="I103" s="86" t="s">
        <v>226</v>
      </c>
      <c r="J103" s="84"/>
    </row>
    <row r="104" spans="1:10">
      <c r="E104" s="16"/>
      <c r="F104" s="484" t="s">
        <v>120</v>
      </c>
      <c r="G104" s="484" t="s">
        <v>131</v>
      </c>
      <c r="I104" s="45"/>
      <c r="J104" s="45"/>
    </row>
    <row r="105" spans="1:10">
      <c r="E105" s="16" t="s">
        <v>2</v>
      </c>
      <c r="F105" s="478" t="s">
        <v>104</v>
      </c>
      <c r="G105" s="483" t="s">
        <v>238</v>
      </c>
      <c r="H105" s="148">
        <v>1740</v>
      </c>
      <c r="I105" s="148">
        <v>2910</v>
      </c>
      <c r="J105" s="45"/>
    </row>
    <row r="106" spans="1:10">
      <c r="E106" s="16" t="s">
        <v>4</v>
      </c>
      <c r="F106" s="478" t="s">
        <v>105</v>
      </c>
      <c r="G106" s="482" t="s">
        <v>239</v>
      </c>
      <c r="H106" s="148">
        <v>2040</v>
      </c>
      <c r="I106" s="148">
        <v>3430</v>
      </c>
      <c r="J106" s="362"/>
    </row>
    <row r="107" spans="1:10">
      <c r="E107" s="16"/>
      <c r="F107" s="16"/>
      <c r="G107" s="16"/>
      <c r="I107" s="45"/>
      <c r="J107" s="45"/>
    </row>
    <row r="108" spans="1:10">
      <c r="E108" s="24"/>
      <c r="F108" s="24"/>
      <c r="I108" s="45"/>
      <c r="J108" s="45"/>
    </row>
    <row r="109" spans="1:10">
      <c r="E109" s="24"/>
      <c r="F109" s="24"/>
      <c r="I109" s="45"/>
      <c r="J109" s="45"/>
    </row>
    <row r="110" spans="1:10">
      <c r="E110" s="193" t="s">
        <v>358</v>
      </c>
      <c r="F110" s="193"/>
      <c r="I110" s="45"/>
      <c r="J110" s="45"/>
    </row>
    <row r="111" spans="1:10">
      <c r="E111" s="114"/>
      <c r="F111" s="114"/>
      <c r="I111" s="45"/>
      <c r="J111" s="45"/>
    </row>
    <row r="112" spans="1:10">
      <c r="I112" s="45"/>
      <c r="J112" s="45"/>
    </row>
    <row r="113" spans="1:10">
      <c r="E113" s="82" t="s">
        <v>194</v>
      </c>
      <c r="F113" s="82"/>
      <c r="G113" s="164"/>
      <c r="H113" s="79"/>
      <c r="I113" s="79"/>
      <c r="J113" s="481">
        <v>420</v>
      </c>
    </row>
    <row r="114" spans="1:10">
      <c r="E114" s="115"/>
      <c r="F114" s="115"/>
      <c r="I114" s="45"/>
      <c r="J114" s="45"/>
    </row>
    <row r="115" spans="1:10">
      <c r="E115" s="115"/>
      <c r="F115" s="115"/>
      <c r="I115" s="45"/>
      <c r="J115" s="45"/>
    </row>
    <row r="116" spans="1:10" ht="30.75" customHeight="1">
      <c r="E116" s="115"/>
      <c r="F116" s="115"/>
      <c r="I116" s="45"/>
      <c r="J116" s="45"/>
    </row>
    <row r="117" spans="1:10" ht="56.1" customHeight="1">
      <c r="E117" s="115"/>
      <c r="F117" s="115"/>
      <c r="I117" s="45"/>
      <c r="J117" s="45"/>
    </row>
    <row r="118" spans="1:10" ht="50.1" customHeight="1">
      <c r="A118" s="39"/>
      <c r="B118" s="25" t="s">
        <v>254</v>
      </c>
      <c r="C118" s="40"/>
      <c r="D118" s="40"/>
      <c r="E118" s="41"/>
      <c r="F118" s="41"/>
      <c r="G118" s="42"/>
      <c r="H118" s="41"/>
      <c r="I118" s="41"/>
      <c r="J118" s="41"/>
    </row>
    <row r="119" spans="1:10">
      <c r="A119" s="26"/>
      <c r="B119" s="26" t="s">
        <v>15</v>
      </c>
      <c r="C119" s="26"/>
      <c r="D119" s="27"/>
      <c r="E119" s="28" t="s">
        <v>0</v>
      </c>
      <c r="F119" s="763" t="s">
        <v>94</v>
      </c>
      <c r="G119" s="764"/>
      <c r="H119" s="28" t="s">
        <v>225</v>
      </c>
      <c r="I119" s="86" t="s">
        <v>226</v>
      </c>
      <c r="J119" s="84"/>
    </row>
    <row r="120" spans="1:10">
      <c r="D120" s="15"/>
      <c r="E120" s="16"/>
      <c r="F120" s="480" t="s">
        <v>120</v>
      </c>
      <c r="G120" s="480" t="s">
        <v>131</v>
      </c>
      <c r="H120" s="16"/>
      <c r="I120" s="16"/>
      <c r="J120" s="23"/>
    </row>
    <row r="121" spans="1:10">
      <c r="E121" s="16" t="s">
        <v>2</v>
      </c>
      <c r="F121" s="478" t="s">
        <v>109</v>
      </c>
      <c r="G121" s="478" t="s">
        <v>166</v>
      </c>
      <c r="H121" s="148">
        <v>1740</v>
      </c>
      <c r="I121" s="148">
        <v>2910</v>
      </c>
      <c r="J121" s="23"/>
    </row>
    <row r="122" spans="1:10">
      <c r="E122" s="16" t="s">
        <v>3</v>
      </c>
      <c r="F122" s="478" t="s">
        <v>110</v>
      </c>
      <c r="G122" s="478" t="s">
        <v>167</v>
      </c>
      <c r="H122" s="148">
        <v>2180</v>
      </c>
      <c r="I122" s="148">
        <v>3700</v>
      </c>
      <c r="J122" s="23"/>
    </row>
    <row r="123" spans="1:10">
      <c r="E123" s="16" t="s">
        <v>4</v>
      </c>
      <c r="F123" s="478" t="s">
        <v>111</v>
      </c>
      <c r="G123" s="478" t="s">
        <v>168</v>
      </c>
      <c r="H123" s="148">
        <v>2580</v>
      </c>
      <c r="I123" s="148">
        <v>4360</v>
      </c>
      <c r="J123" s="23"/>
    </row>
    <row r="124" spans="1:10">
      <c r="E124" s="16"/>
      <c r="F124" s="16"/>
      <c r="J124" s="23"/>
    </row>
    <row r="125" spans="1:10">
      <c r="G125" s="16"/>
      <c r="H125" s="20"/>
      <c r="I125" s="44"/>
      <c r="J125" s="23"/>
    </row>
    <row r="126" spans="1:10">
      <c r="E126" s="193" t="s">
        <v>358</v>
      </c>
      <c r="F126" s="193"/>
      <c r="J126" s="23"/>
    </row>
    <row r="127" spans="1:10">
      <c r="D127" s="22"/>
      <c r="E127" s="114"/>
      <c r="F127" s="114"/>
    </row>
    <row r="128" spans="1:10">
      <c r="D128" s="22"/>
    </row>
    <row r="129" spans="1:10">
      <c r="D129" s="22"/>
      <c r="E129" s="82" t="s">
        <v>194</v>
      </c>
      <c r="F129" s="82"/>
      <c r="G129" s="164"/>
      <c r="H129" s="79"/>
      <c r="I129" s="79"/>
      <c r="J129" s="481">
        <v>420</v>
      </c>
    </row>
    <row r="130" spans="1:10">
      <c r="D130" s="22"/>
      <c r="E130" s="115"/>
      <c r="F130" s="115"/>
      <c r="J130" s="23"/>
    </row>
    <row r="131" spans="1:10">
      <c r="D131" s="22"/>
      <c r="E131" s="115"/>
      <c r="F131" s="115"/>
      <c r="J131" s="23"/>
    </row>
    <row r="132" spans="1:10" ht="37.5">
      <c r="A132" s="39"/>
      <c r="B132" s="25" t="s">
        <v>516</v>
      </c>
      <c r="C132" s="40"/>
      <c r="D132" s="40"/>
      <c r="E132" s="41"/>
      <c r="F132" s="41"/>
      <c r="G132" s="42"/>
      <c r="H132" s="41"/>
      <c r="I132" s="41"/>
      <c r="J132" s="41"/>
    </row>
    <row r="133" spans="1:10">
      <c r="A133" s="26"/>
      <c r="B133" s="26" t="s">
        <v>43</v>
      </c>
      <c r="C133" s="26"/>
      <c r="D133" s="27"/>
      <c r="E133" s="28" t="s">
        <v>0</v>
      </c>
      <c r="F133" s="763" t="s">
        <v>94</v>
      </c>
      <c r="G133" s="764"/>
      <c r="H133" s="28" t="s">
        <v>225</v>
      </c>
      <c r="I133" s="86"/>
      <c r="J133" s="84"/>
    </row>
    <row r="134" spans="1:10">
      <c r="D134" s="15"/>
      <c r="E134" s="16"/>
      <c r="F134" s="480" t="s">
        <v>120</v>
      </c>
      <c r="G134" s="480" t="s">
        <v>131</v>
      </c>
      <c r="H134" s="16"/>
      <c r="I134" s="16"/>
      <c r="J134" s="23"/>
    </row>
    <row r="135" spans="1:10">
      <c r="E135" s="16"/>
      <c r="F135" s="479" t="s">
        <v>519</v>
      </c>
      <c r="G135" s="478" t="s">
        <v>532</v>
      </c>
      <c r="H135" s="477">
        <v>2690</v>
      </c>
      <c r="I135" s="65"/>
      <c r="J135" s="23"/>
    </row>
    <row r="136" spans="1:10">
      <c r="E136" s="16"/>
      <c r="F136" s="16"/>
      <c r="J136" s="23"/>
    </row>
    <row r="137" spans="1:10">
      <c r="G137" s="16"/>
      <c r="H137" s="20"/>
      <c r="I137" s="44"/>
      <c r="J137" s="23"/>
    </row>
    <row r="138" spans="1:10">
      <c r="E138" s="193" t="s">
        <v>22</v>
      </c>
      <c r="F138" s="193"/>
      <c r="G138" s="67"/>
      <c r="H138" s="67"/>
      <c r="I138" s="9"/>
      <c r="J138" s="23"/>
    </row>
    <row r="139" spans="1:10">
      <c r="D139" s="22"/>
      <c r="E139" s="169"/>
      <c r="F139" s="169"/>
      <c r="G139" s="67"/>
      <c r="H139" s="67"/>
      <c r="I139" s="9"/>
    </row>
    <row r="140" spans="1:10">
      <c r="D140" s="22"/>
      <c r="E140" s="81" t="s">
        <v>194</v>
      </c>
      <c r="F140" s="81"/>
      <c r="G140" s="160"/>
      <c r="H140" s="160"/>
      <c r="I140" s="161"/>
      <c r="J140" s="481">
        <v>420</v>
      </c>
    </row>
    <row r="141" spans="1:10">
      <c r="D141" s="22"/>
      <c r="E141" s="24"/>
      <c r="F141" s="24"/>
      <c r="G141" s="67"/>
      <c r="H141" s="67"/>
      <c r="I141" s="143"/>
      <c r="J141" s="143"/>
    </row>
    <row r="142" spans="1:10">
      <c r="D142" s="22"/>
      <c r="E142" s="81" t="s">
        <v>550</v>
      </c>
      <c r="F142" s="81"/>
      <c r="G142" s="160"/>
      <c r="H142" s="160"/>
      <c r="I142" s="161"/>
      <c r="J142" s="481">
        <v>960</v>
      </c>
    </row>
    <row r="143" spans="1:10">
      <c r="D143" s="22"/>
      <c r="E143" s="115"/>
      <c r="F143" s="115"/>
      <c r="J143" s="23"/>
    </row>
    <row r="144" spans="1:10">
      <c r="D144" s="22"/>
      <c r="E144" s="115"/>
      <c r="F144" s="115"/>
      <c r="J144" s="23"/>
    </row>
    <row r="145" spans="1:10">
      <c r="D145" s="22"/>
      <c r="E145" s="115"/>
      <c r="F145" s="115"/>
      <c r="J145" s="23"/>
    </row>
    <row r="146" spans="1:10">
      <c r="D146" s="22"/>
      <c r="E146" s="115"/>
      <c r="F146" s="115"/>
      <c r="J146" s="23"/>
    </row>
    <row r="147" spans="1:10" ht="37.5">
      <c r="A147" s="39"/>
      <c r="B147" s="25" t="s">
        <v>26</v>
      </c>
      <c r="C147" s="40"/>
      <c r="D147" s="40"/>
      <c r="E147" s="41"/>
      <c r="F147" s="41"/>
      <c r="G147" s="42"/>
      <c r="H147" s="41"/>
      <c r="I147" s="41"/>
      <c r="J147" s="41"/>
    </row>
    <row r="148" spans="1:10">
      <c r="A148" s="26"/>
      <c r="B148" s="26" t="s">
        <v>43</v>
      </c>
      <c r="C148" s="26"/>
      <c r="D148" s="27"/>
      <c r="E148" s="28" t="s">
        <v>0</v>
      </c>
      <c r="F148" s="763" t="s">
        <v>94</v>
      </c>
      <c r="G148" s="764"/>
      <c r="H148" s="28" t="s">
        <v>225</v>
      </c>
      <c r="I148" s="84"/>
      <c r="J148" s="26"/>
    </row>
    <row r="149" spans="1:10">
      <c r="D149" s="15"/>
      <c r="E149" s="16"/>
      <c r="F149" s="480" t="s">
        <v>120</v>
      </c>
      <c r="G149" s="480" t="s">
        <v>131</v>
      </c>
      <c r="H149" s="16"/>
      <c r="I149" s="45"/>
    </row>
    <row r="150" spans="1:10">
      <c r="E150" s="48" t="s">
        <v>102</v>
      </c>
      <c r="F150" s="479" t="s">
        <v>105</v>
      </c>
      <c r="G150" s="478" t="s">
        <v>163</v>
      </c>
      <c r="H150" s="477">
        <v>3940</v>
      </c>
      <c r="I150" s="45"/>
    </row>
    <row r="151" spans="1:10">
      <c r="E151" s="16"/>
      <c r="F151" s="16"/>
    </row>
    <row r="152" spans="1:10">
      <c r="G152" s="16"/>
      <c r="H152" s="20"/>
      <c r="I152" s="44"/>
      <c r="J152" s="44"/>
    </row>
    <row r="153" spans="1:10">
      <c r="E153" s="193" t="s">
        <v>322</v>
      </c>
      <c r="F153" s="193"/>
    </row>
    <row r="154" spans="1:10">
      <c r="D154" s="22"/>
      <c r="E154" s="114"/>
      <c r="F154" s="114"/>
    </row>
    <row r="156" spans="1:10">
      <c r="E156" s="115"/>
      <c r="F156" s="115"/>
    </row>
    <row r="157" spans="1:10">
      <c r="E157" s="115"/>
      <c r="F157" s="115"/>
    </row>
    <row r="158" spans="1:10">
      <c r="E158" s="115"/>
      <c r="F158" s="115"/>
    </row>
    <row r="162" spans="4:10">
      <c r="D162" s="22"/>
      <c r="E162" s="23"/>
      <c r="F162" s="23"/>
      <c r="J162" s="23"/>
    </row>
  </sheetData>
  <mergeCells count="11">
    <mergeCell ref="A1:J1"/>
    <mergeCell ref="F4:G4"/>
    <mergeCell ref="F19:G19"/>
    <mergeCell ref="F36:G36"/>
    <mergeCell ref="F51:G51"/>
    <mergeCell ref="F68:G68"/>
    <mergeCell ref="F84:G84"/>
    <mergeCell ref="F103:G103"/>
    <mergeCell ref="F119:G119"/>
    <mergeCell ref="F148:G148"/>
    <mergeCell ref="F133:G133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Canada  Net Trade Price List - 2021&amp;R&amp;"Calibri (Body),Regular"&amp;16Mirrors</oddHeader>
    <oddFooter>&amp;L&amp;"Calibri (Body),Regular"&amp;16Kerbside delivery (excluding taxes, duty and insurance) is 20% of the total order value. White Glove is an extra 5% of total order value. &amp;R&amp;"Calibri (Body),Regular"&amp;16&amp;P</oddFooter>
  </headerFooter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3"/>
  <dimension ref="A1:G278"/>
  <sheetViews>
    <sheetView showGridLines="0" view="pageLayout" topLeftCell="A234" zoomScale="60" zoomScaleNormal="50" zoomScaleSheetLayoutView="50" zoomScalePageLayoutView="60" workbookViewId="0">
      <selection activeCell="F38" sqref="F38"/>
    </sheetView>
  </sheetViews>
  <sheetFormatPr defaultColWidth="11" defaultRowHeight="26.25"/>
  <cols>
    <col min="1" max="1" width="5.5" customWidth="1"/>
    <col min="2" max="2" width="18.625" customWidth="1"/>
    <col min="3" max="3" width="47.125" customWidth="1"/>
    <col min="4" max="4" width="34.625" style="19" customWidth="1"/>
    <col min="5" max="5" width="24" style="19" bestFit="1" customWidth="1"/>
    <col min="6" max="6" width="46.625" style="14" customWidth="1"/>
    <col min="7" max="7" width="34.625" customWidth="1"/>
  </cols>
  <sheetData>
    <row r="1" spans="1:7" ht="29.1" customHeight="1">
      <c r="A1" s="696" t="s">
        <v>348</v>
      </c>
      <c r="B1" s="696"/>
      <c r="C1" s="696"/>
      <c r="D1" s="696"/>
      <c r="E1" s="696"/>
      <c r="F1" s="696"/>
      <c r="G1" s="696"/>
    </row>
    <row r="2" spans="1:7" ht="29.1" customHeight="1">
      <c r="A2" s="19"/>
      <c r="B2" s="19"/>
      <c r="C2" s="19"/>
      <c r="F2" s="19"/>
    </row>
    <row r="3" spans="1:7" ht="48.75">
      <c r="A3" s="2" t="s">
        <v>23</v>
      </c>
      <c r="B3" s="4" t="s">
        <v>708</v>
      </c>
      <c r="C3" s="3"/>
      <c r="D3" s="3"/>
      <c r="E3" s="70"/>
      <c r="F3" s="75"/>
      <c r="G3" s="3"/>
    </row>
    <row r="4" spans="1:7" ht="30" customHeight="1">
      <c r="A4" s="26"/>
      <c r="B4" s="26"/>
      <c r="C4" s="26"/>
      <c r="D4" s="26"/>
      <c r="E4" s="34" t="s">
        <v>321</v>
      </c>
      <c r="F4" s="357" t="s">
        <v>709</v>
      </c>
      <c r="G4" s="26" t="s">
        <v>710</v>
      </c>
    </row>
    <row r="5" spans="1:7" ht="30" customHeight="1">
      <c r="A5" s="69"/>
      <c r="B5" s="69"/>
      <c r="C5" s="69"/>
      <c r="D5" s="69"/>
      <c r="E5" s="52" t="s">
        <v>119</v>
      </c>
      <c r="F5" s="391"/>
    </row>
    <row r="6" spans="1:7">
      <c r="A6" s="1"/>
      <c r="D6"/>
      <c r="E6" s="87">
        <v>30</v>
      </c>
      <c r="F6" s="142">
        <v>160</v>
      </c>
      <c r="G6" s="134">
        <v>380</v>
      </c>
    </row>
    <row r="7" spans="1:7">
      <c r="A7" s="1"/>
      <c r="D7"/>
      <c r="E7" s="92"/>
      <c r="F7" s="93"/>
      <c r="G7" s="93"/>
    </row>
    <row r="8" spans="1:7">
      <c r="A8" s="1"/>
      <c r="D8" s="199"/>
      <c r="E8"/>
      <c r="F8" s="93"/>
      <c r="G8" s="93"/>
    </row>
    <row r="9" spans="1:7">
      <c r="A9" s="1"/>
      <c r="D9" s="129"/>
      <c r="E9"/>
      <c r="F9" s="93"/>
      <c r="G9" s="93"/>
    </row>
    <row r="10" spans="1:7">
      <c r="A10" s="1"/>
      <c r="D10" s="149"/>
      <c r="E10"/>
      <c r="F10" s="77"/>
      <c r="G10" s="77"/>
    </row>
    <row r="11" spans="1:7">
      <c r="A11" s="1"/>
      <c r="D11" s="196" t="s">
        <v>469</v>
      </c>
      <c r="E11" s="166"/>
      <c r="F11" s="665">
        <v>80</v>
      </c>
      <c r="G11" s="77"/>
    </row>
    <row r="12" spans="1:7">
      <c r="A12" s="1"/>
      <c r="D12"/>
      <c r="E12" s="149"/>
      <c r="F12" s="77"/>
      <c r="G12" s="77"/>
    </row>
    <row r="13" spans="1:7">
      <c r="A13" s="1"/>
      <c r="D13"/>
      <c r="E13" s="149"/>
      <c r="F13" s="77"/>
      <c r="G13" s="77"/>
    </row>
    <row r="14" spans="1:7">
      <c r="A14" s="1"/>
      <c r="D14"/>
      <c r="E14" s="149"/>
      <c r="F14" s="77"/>
      <c r="G14" s="77"/>
    </row>
    <row r="15" spans="1:7" ht="48.75">
      <c r="A15" s="2" t="s">
        <v>23</v>
      </c>
      <c r="B15" s="4" t="s">
        <v>195</v>
      </c>
      <c r="C15" s="3"/>
      <c r="D15" s="3"/>
      <c r="E15" s="70"/>
      <c r="F15" s="75"/>
      <c r="G15" s="3"/>
    </row>
    <row r="16" spans="1:7" ht="30" customHeight="1">
      <c r="A16" s="26"/>
      <c r="B16" s="26"/>
      <c r="C16" s="26"/>
      <c r="D16" s="26"/>
      <c r="E16" s="34" t="s">
        <v>321</v>
      </c>
      <c r="F16" s="357" t="s">
        <v>112</v>
      </c>
      <c r="G16" s="26"/>
    </row>
    <row r="17" spans="1:7" ht="30" customHeight="1">
      <c r="A17" s="69"/>
      <c r="B17" s="69"/>
      <c r="C17" s="69"/>
      <c r="D17" s="69"/>
      <c r="E17" s="52" t="s">
        <v>119</v>
      </c>
      <c r="F17" s="391"/>
    </row>
    <row r="18" spans="1:7">
      <c r="A18" s="1"/>
      <c r="D18"/>
      <c r="E18" s="87">
        <v>150</v>
      </c>
      <c r="F18" s="142">
        <v>2950</v>
      </c>
    </row>
    <row r="19" spans="1:7">
      <c r="A19" s="1"/>
      <c r="D19"/>
      <c r="E19" s="92"/>
      <c r="F19" s="93"/>
      <c r="G19" s="93"/>
    </row>
    <row r="20" spans="1:7">
      <c r="A20" s="1"/>
      <c r="D20" s="199" t="s">
        <v>461</v>
      </c>
      <c r="E20"/>
      <c r="F20" s="93"/>
      <c r="G20" s="93"/>
    </row>
    <row r="21" spans="1:7">
      <c r="A21" s="1"/>
      <c r="D21" s="129"/>
      <c r="E21"/>
      <c r="F21" s="93"/>
      <c r="G21" s="93"/>
    </row>
    <row r="22" spans="1:7">
      <c r="A22" s="1"/>
      <c r="D22" s="149"/>
      <c r="E22"/>
      <c r="F22" s="77"/>
      <c r="G22" s="77"/>
    </row>
    <row r="23" spans="1:7">
      <c r="A23" s="1"/>
      <c r="D23" s="196" t="s">
        <v>469</v>
      </c>
      <c r="E23" s="166"/>
      <c r="F23" s="202">
        <v>480</v>
      </c>
      <c r="G23" s="77"/>
    </row>
    <row r="24" spans="1:7">
      <c r="A24" s="1"/>
      <c r="D24"/>
      <c r="E24" s="149"/>
      <c r="F24" s="77"/>
      <c r="G24" s="77"/>
    </row>
    <row r="25" spans="1:7">
      <c r="A25" s="1"/>
      <c r="D25"/>
      <c r="E25" s="149"/>
      <c r="F25" s="77"/>
      <c r="G25" s="77"/>
    </row>
    <row r="26" spans="1:7">
      <c r="A26" s="1"/>
      <c r="D26"/>
      <c r="E26" s="149"/>
      <c r="F26" s="77"/>
      <c r="G26" s="77"/>
    </row>
    <row r="27" spans="1:7" ht="48.75">
      <c r="A27" s="2" t="s">
        <v>23</v>
      </c>
      <c r="B27" s="4" t="s">
        <v>196</v>
      </c>
      <c r="C27" s="3"/>
      <c r="D27" s="3"/>
      <c r="E27" s="72"/>
      <c r="F27" s="75"/>
      <c r="G27" s="3"/>
    </row>
    <row r="28" spans="1:7" ht="30" customHeight="1">
      <c r="A28" s="26"/>
      <c r="B28" s="26"/>
      <c r="C28" s="26"/>
      <c r="D28" s="33" t="s">
        <v>47</v>
      </c>
      <c r="E28" s="34" t="s">
        <v>321</v>
      </c>
      <c r="F28" s="357" t="s">
        <v>112</v>
      </c>
      <c r="G28" s="26"/>
    </row>
    <row r="29" spans="1:7" ht="30" customHeight="1">
      <c r="A29" s="69"/>
      <c r="B29" s="69"/>
      <c r="C29" s="69"/>
      <c r="D29" s="69"/>
      <c r="E29" s="52" t="s">
        <v>119</v>
      </c>
      <c r="F29" s="391"/>
    </row>
    <row r="30" spans="1:7">
      <c r="A30" s="1"/>
      <c r="D30" s="67" t="s">
        <v>2</v>
      </c>
      <c r="E30" s="87">
        <v>40</v>
      </c>
      <c r="F30" s="142">
        <v>990</v>
      </c>
    </row>
    <row r="31" spans="1:7">
      <c r="A31" s="1"/>
      <c r="D31" s="67" t="s">
        <v>3</v>
      </c>
      <c r="E31" s="87">
        <v>50</v>
      </c>
      <c r="F31" s="142">
        <v>1150</v>
      </c>
    </row>
    <row r="32" spans="1:7">
      <c r="A32" s="1"/>
      <c r="D32" s="67" t="s">
        <v>4</v>
      </c>
      <c r="E32" s="87">
        <v>60</v>
      </c>
      <c r="F32" s="142">
        <v>1310</v>
      </c>
    </row>
    <row r="33" spans="1:7">
      <c r="A33" s="1"/>
      <c r="D33" s="93"/>
      <c r="E33" s="93"/>
      <c r="F33" s="91"/>
    </row>
    <row r="34" spans="1:7">
      <c r="A34" s="1"/>
      <c r="D34" s="199" t="s">
        <v>461</v>
      </c>
      <c r="E34" s="93"/>
      <c r="F34" s="93"/>
      <c r="G34" s="91"/>
    </row>
    <row r="35" spans="1:7">
      <c r="A35" s="1"/>
      <c r="D35" s="129"/>
      <c r="E35" s="93"/>
      <c r="F35" s="93"/>
      <c r="G35" s="91"/>
    </row>
    <row r="36" spans="1:7">
      <c r="A36" s="1"/>
      <c r="D36" s="149"/>
      <c r="E36" s="77"/>
      <c r="F36" s="77"/>
      <c r="G36" s="142"/>
    </row>
    <row r="37" spans="1:7">
      <c r="A37" s="1"/>
      <c r="D37" s="196" t="s">
        <v>469</v>
      </c>
      <c r="E37" s="200"/>
      <c r="F37" s="202">
        <v>250</v>
      </c>
    </row>
    <row r="38" spans="1:7">
      <c r="A38" s="1"/>
      <c r="D38"/>
      <c r="E38" s="149"/>
      <c r="F38" s="77"/>
      <c r="G38" s="77"/>
    </row>
    <row r="39" spans="1:7" ht="40.5" customHeight="1">
      <c r="A39" s="1"/>
      <c r="D39"/>
      <c r="E39" s="73"/>
      <c r="F39" s="77"/>
      <c r="G39" s="77"/>
    </row>
    <row r="40" spans="1:7" ht="48.75">
      <c r="A40" s="2" t="s">
        <v>23</v>
      </c>
      <c r="B40" s="4" t="s">
        <v>711</v>
      </c>
      <c r="C40" s="3"/>
      <c r="D40" s="3"/>
      <c r="E40" s="72"/>
      <c r="F40" s="75"/>
      <c r="G40" s="3"/>
    </row>
    <row r="41" spans="1:7" ht="30" customHeight="1">
      <c r="A41" s="26"/>
      <c r="B41" s="26"/>
      <c r="C41" s="26"/>
      <c r="D41" s="36"/>
      <c r="E41" s="34" t="s">
        <v>321</v>
      </c>
      <c r="F41" s="357" t="s">
        <v>709</v>
      </c>
      <c r="G41" s="26" t="s">
        <v>710</v>
      </c>
    </row>
    <row r="42" spans="1:7" ht="30" customHeight="1">
      <c r="A42" s="69"/>
      <c r="B42" s="69"/>
      <c r="C42" s="69"/>
      <c r="D42" s="69"/>
      <c r="E42" s="52" t="s">
        <v>119</v>
      </c>
      <c r="F42" s="391"/>
    </row>
    <row r="43" spans="1:7">
      <c r="A43" s="1"/>
      <c r="D43" s="92"/>
      <c r="E43" s="87">
        <v>30</v>
      </c>
      <c r="F43" s="142">
        <v>160</v>
      </c>
      <c r="G43" s="134">
        <v>380</v>
      </c>
    </row>
    <row r="44" spans="1:7">
      <c r="A44" s="1"/>
      <c r="D44" s="92"/>
      <c r="E44" s="93"/>
      <c r="F44" s="91"/>
    </row>
    <row r="45" spans="1:7">
      <c r="A45" s="1"/>
      <c r="D45" s="199"/>
      <c r="E45" s="93"/>
      <c r="F45" s="91"/>
    </row>
    <row r="46" spans="1:7">
      <c r="A46" s="1"/>
      <c r="D46" s="129"/>
      <c r="E46" s="93"/>
      <c r="F46" s="91"/>
    </row>
    <row r="47" spans="1:7" ht="23.25">
      <c r="A47" s="1"/>
      <c r="D47" s="76"/>
      <c r="E47" s="76"/>
      <c r="F47" s="9"/>
    </row>
    <row r="48" spans="1:7">
      <c r="A48" s="1"/>
      <c r="D48" s="196" t="s">
        <v>473</v>
      </c>
      <c r="E48" s="201"/>
      <c r="F48" s="665">
        <v>80</v>
      </c>
    </row>
    <row r="49" spans="1:7" ht="23.25">
      <c r="A49" s="1"/>
      <c r="D49"/>
      <c r="E49" s="129"/>
      <c r="F49" s="78"/>
      <c r="G49" s="77"/>
    </row>
    <row r="50" spans="1:7" ht="23.25">
      <c r="A50" s="1"/>
      <c r="D50"/>
      <c r="E50" s="129"/>
      <c r="F50" s="78"/>
      <c r="G50" s="77"/>
    </row>
    <row r="51" spans="1:7" ht="23.25">
      <c r="A51" s="1"/>
      <c r="D51"/>
      <c r="E51" s="129"/>
      <c r="F51" s="78"/>
      <c r="G51" s="77"/>
    </row>
    <row r="52" spans="1:7">
      <c r="A52" s="1"/>
      <c r="D52"/>
      <c r="E52" s="114"/>
      <c r="F52" s="78"/>
      <c r="G52" s="77"/>
    </row>
    <row r="53" spans="1:7" ht="48.75">
      <c r="A53" s="2" t="s">
        <v>23</v>
      </c>
      <c r="B53" s="4" t="s">
        <v>197</v>
      </c>
      <c r="C53" s="3"/>
      <c r="D53" s="3"/>
      <c r="E53" s="72"/>
      <c r="F53" s="75"/>
      <c r="G53" s="3"/>
    </row>
    <row r="54" spans="1:7" ht="30" customHeight="1">
      <c r="A54" s="26"/>
      <c r="B54" s="26"/>
      <c r="C54" s="26"/>
      <c r="D54" s="36"/>
      <c r="E54" s="34" t="s">
        <v>321</v>
      </c>
      <c r="F54" s="357" t="s">
        <v>112</v>
      </c>
      <c r="G54" s="26"/>
    </row>
    <row r="55" spans="1:7" ht="30" customHeight="1">
      <c r="A55" s="69"/>
      <c r="B55" s="69"/>
      <c r="C55" s="69"/>
      <c r="D55" s="69"/>
      <c r="E55" s="52" t="s">
        <v>119</v>
      </c>
      <c r="F55" s="391"/>
    </row>
    <row r="56" spans="1:7">
      <c r="A56" s="1"/>
      <c r="D56" s="92"/>
      <c r="E56" s="87">
        <v>150</v>
      </c>
      <c r="F56" s="142">
        <v>2950</v>
      </c>
    </row>
    <row r="57" spans="1:7">
      <c r="A57" s="1"/>
      <c r="D57" s="92"/>
      <c r="E57" s="93"/>
      <c r="F57" s="91"/>
    </row>
    <row r="58" spans="1:7">
      <c r="A58" s="1"/>
      <c r="D58" s="199"/>
      <c r="E58" s="93"/>
      <c r="F58" s="91"/>
    </row>
    <row r="59" spans="1:7">
      <c r="A59" s="1"/>
      <c r="D59" s="129"/>
      <c r="E59" s="93"/>
      <c r="F59" s="91"/>
    </row>
    <row r="60" spans="1:7" ht="23.25">
      <c r="A60" s="1"/>
      <c r="D60" s="76"/>
      <c r="E60" s="76"/>
      <c r="F60" s="9"/>
    </row>
    <row r="61" spans="1:7">
      <c r="A61" s="1"/>
      <c r="D61" s="196" t="s">
        <v>473</v>
      </c>
      <c r="E61" s="201"/>
      <c r="F61" s="202">
        <v>480</v>
      </c>
    </row>
    <row r="62" spans="1:7" ht="23.25">
      <c r="A62" s="1"/>
      <c r="D62"/>
      <c r="E62" s="129"/>
      <c r="F62" s="78"/>
      <c r="G62" s="77"/>
    </row>
    <row r="63" spans="1:7" ht="23.25">
      <c r="A63" s="1"/>
      <c r="D63"/>
      <c r="E63" s="129"/>
      <c r="F63" s="78"/>
      <c r="G63" s="77"/>
    </row>
    <row r="64" spans="1:7" ht="23.25">
      <c r="A64" s="1"/>
      <c r="D64"/>
      <c r="E64" s="129"/>
      <c r="F64" s="78"/>
      <c r="G64" s="77"/>
    </row>
    <row r="65" spans="1:7" ht="23.25">
      <c r="A65" s="1"/>
      <c r="D65"/>
      <c r="E65" s="129"/>
      <c r="F65" s="78"/>
      <c r="G65" s="77"/>
    </row>
    <row r="66" spans="1:7" ht="23.25">
      <c r="A66" s="1"/>
      <c r="D66"/>
      <c r="E66" s="129"/>
      <c r="F66" s="78"/>
      <c r="G66" s="77"/>
    </row>
    <row r="67" spans="1:7" ht="23.25">
      <c r="A67" s="1"/>
      <c r="D67"/>
      <c r="E67" s="129"/>
      <c r="F67" s="78"/>
      <c r="G67" s="77"/>
    </row>
    <row r="68" spans="1:7" ht="23.25">
      <c r="A68" s="1"/>
      <c r="D68"/>
      <c r="E68" s="129"/>
      <c r="F68" s="78"/>
      <c r="G68" s="77"/>
    </row>
    <row r="69" spans="1:7" ht="48.75">
      <c r="A69" s="2"/>
      <c r="B69" s="4" t="s">
        <v>619</v>
      </c>
      <c r="C69" s="4"/>
      <c r="D69" s="42"/>
      <c r="E69" s="42"/>
      <c r="F69" s="42"/>
      <c r="G69" s="3"/>
    </row>
    <row r="70" spans="1:7" ht="24" customHeight="1">
      <c r="A70" s="90"/>
      <c r="B70" s="38"/>
      <c r="C70" s="38"/>
      <c r="D70" s="34" t="s">
        <v>47</v>
      </c>
      <c r="E70" s="34" t="s">
        <v>94</v>
      </c>
      <c r="F70" s="35" t="s">
        <v>112</v>
      </c>
      <c r="G70" s="26"/>
    </row>
    <row r="71" spans="1:7" ht="30" customHeight="1">
      <c r="A71" s="69"/>
      <c r="B71" s="69"/>
      <c r="C71" s="69"/>
      <c r="D71" s="69"/>
      <c r="E71" s="52" t="s">
        <v>119</v>
      </c>
      <c r="F71" s="391"/>
    </row>
    <row r="72" spans="1:7" ht="24" customHeight="1">
      <c r="B72" s="7"/>
      <c r="C72" s="7"/>
      <c r="D72" s="95" t="s">
        <v>3</v>
      </c>
      <c r="E72" s="18" t="s">
        <v>350</v>
      </c>
      <c r="F72" s="45">
        <v>1900</v>
      </c>
    </row>
    <row r="73" spans="1:7" ht="24" customHeight="1">
      <c r="B73" s="7"/>
      <c r="C73" s="7"/>
      <c r="D73" s="95"/>
      <c r="E73" s="18"/>
      <c r="F73" s="45"/>
    </row>
    <row r="74" spans="1:7" ht="24" customHeight="1">
      <c r="B74" s="7"/>
      <c r="C74" s="7"/>
      <c r="E74" s="24"/>
      <c r="F74" s="16"/>
    </row>
    <row r="75" spans="1:7" ht="21.75" customHeight="1">
      <c r="B75" s="7"/>
      <c r="C75" s="7"/>
      <c r="E75" s="24"/>
      <c r="F75" s="16"/>
    </row>
    <row r="76" spans="1:7" ht="21.75" customHeight="1">
      <c r="B76" s="7"/>
      <c r="C76" s="7"/>
      <c r="D76" s="203"/>
      <c r="E76" s="24"/>
      <c r="F76" s="16"/>
    </row>
    <row r="77" spans="1:7" ht="21.75" customHeight="1">
      <c r="B77" s="7"/>
      <c r="C77" s="7"/>
      <c r="D77" s="158"/>
      <c r="E77" s="24"/>
      <c r="F77" s="16"/>
    </row>
    <row r="78" spans="1:7" ht="21" customHeight="1">
      <c r="B78" s="7"/>
      <c r="C78" s="7"/>
    </row>
    <row r="79" spans="1:7" ht="21" customHeight="1">
      <c r="B79" s="7"/>
      <c r="C79" s="7"/>
      <c r="D79" s="196" t="s">
        <v>469</v>
      </c>
      <c r="E79" s="83"/>
      <c r="F79" s="186">
        <v>350</v>
      </c>
    </row>
    <row r="80" spans="1:7" ht="21" customHeight="1">
      <c r="B80" s="7"/>
      <c r="C80" s="7"/>
      <c r="E80" s="16"/>
      <c r="F80" s="16"/>
    </row>
    <row r="81" spans="1:7" ht="21" customHeight="1">
      <c r="B81" s="7"/>
      <c r="C81" s="7"/>
      <c r="E81" s="16"/>
      <c r="F81" s="16"/>
    </row>
    <row r="82" spans="1:7" ht="47.25" customHeight="1">
      <c r="B82" s="7"/>
      <c r="C82" s="7"/>
      <c r="E82" s="16"/>
      <c r="F82" s="16"/>
    </row>
    <row r="83" spans="1:7" ht="22.5" customHeight="1">
      <c r="A83" s="1"/>
      <c r="D83"/>
      <c r="E83" s="114"/>
      <c r="F83" s="78"/>
      <c r="G83" s="77"/>
    </row>
    <row r="84" spans="1:7" ht="48.75">
      <c r="A84" s="2"/>
      <c r="B84" s="4" t="s">
        <v>122</v>
      </c>
      <c r="C84" s="4"/>
      <c r="D84" s="42"/>
      <c r="E84" s="42"/>
      <c r="F84" s="42"/>
      <c r="G84" s="3"/>
    </row>
    <row r="85" spans="1:7" ht="24" customHeight="1">
      <c r="A85" s="90"/>
      <c r="B85" s="38"/>
      <c r="C85" s="38"/>
      <c r="D85" s="34" t="s">
        <v>47</v>
      </c>
      <c r="E85" s="34" t="s">
        <v>94</v>
      </c>
      <c r="F85" s="35" t="s">
        <v>112</v>
      </c>
      <c r="G85" s="26"/>
    </row>
    <row r="86" spans="1:7" ht="30" customHeight="1">
      <c r="A86" s="69"/>
      <c r="B86" s="69"/>
      <c r="C86" s="69"/>
      <c r="D86" s="69"/>
      <c r="E86" s="52" t="s">
        <v>119</v>
      </c>
      <c r="F86" s="391"/>
    </row>
    <row r="87" spans="1:7" ht="24" customHeight="1">
      <c r="B87" s="7"/>
      <c r="C87" s="7"/>
      <c r="D87" s="95" t="s">
        <v>2</v>
      </c>
      <c r="E87" s="18" t="s">
        <v>349</v>
      </c>
      <c r="F87" s="45">
        <v>1140</v>
      </c>
    </row>
    <row r="88" spans="1:7" ht="24" customHeight="1">
      <c r="B88" s="7"/>
      <c r="C88" s="7"/>
      <c r="D88" s="95" t="s">
        <v>4</v>
      </c>
      <c r="E88" s="18" t="s">
        <v>350</v>
      </c>
      <c r="F88" s="45">
        <v>1160</v>
      </c>
    </row>
    <row r="89" spans="1:7" ht="24" customHeight="1">
      <c r="B89" s="7"/>
      <c r="C89" s="7"/>
      <c r="E89" s="24"/>
      <c r="F89" s="16"/>
    </row>
    <row r="90" spans="1:7" ht="21.75" customHeight="1">
      <c r="B90" s="7"/>
      <c r="C90" s="7"/>
      <c r="E90" s="24"/>
      <c r="F90" s="16"/>
    </row>
    <row r="91" spans="1:7" ht="21.75" customHeight="1">
      <c r="B91" s="7"/>
      <c r="C91" s="7"/>
      <c r="D91" s="198" t="s">
        <v>628</v>
      </c>
      <c r="E91" s="81"/>
      <c r="F91" s="190">
        <v>240</v>
      </c>
    </row>
    <row r="92" spans="1:7" ht="21.75" customHeight="1">
      <c r="B92" s="7"/>
      <c r="C92" s="7"/>
      <c r="D92" s="158"/>
      <c r="E92" s="24"/>
      <c r="F92" s="16"/>
    </row>
    <row r="93" spans="1:7" ht="21" customHeight="1">
      <c r="B93" s="7"/>
      <c r="C93" s="7"/>
    </row>
    <row r="94" spans="1:7" ht="21" customHeight="1">
      <c r="B94" s="7"/>
      <c r="C94" s="7"/>
    </row>
    <row r="95" spans="1:7" ht="21" customHeight="1">
      <c r="B95" s="7"/>
      <c r="C95" s="7"/>
      <c r="D95" s="22"/>
      <c r="E95" s="16"/>
      <c r="F95" s="137"/>
    </row>
    <row r="96" spans="1:7" ht="21" customHeight="1">
      <c r="B96" s="7"/>
      <c r="C96" s="7"/>
      <c r="E96" s="16"/>
      <c r="F96" s="16"/>
    </row>
    <row r="97" spans="1:7" ht="47.25" customHeight="1">
      <c r="B97" s="7"/>
      <c r="C97" s="7"/>
      <c r="E97" s="16"/>
      <c r="F97" s="16"/>
    </row>
    <row r="98" spans="1:7" ht="48.75">
      <c r="A98" s="2" t="s">
        <v>23</v>
      </c>
      <c r="B98" s="4" t="s">
        <v>509</v>
      </c>
      <c r="C98" s="3"/>
      <c r="D98" s="3"/>
      <c r="E98" s="70"/>
      <c r="F98" s="75"/>
      <c r="G98" s="3"/>
    </row>
    <row r="99" spans="1:7" ht="21.75" customHeight="1">
      <c r="A99" s="26"/>
      <c r="B99" s="26"/>
      <c r="C99" s="26"/>
      <c r="D99" s="749" t="s">
        <v>498</v>
      </c>
      <c r="E99" s="756"/>
      <c r="F99" s="357" t="s">
        <v>112</v>
      </c>
      <c r="G99" s="26"/>
    </row>
    <row r="100" spans="1:7" ht="21.75" customHeight="1">
      <c r="A100" s="69"/>
      <c r="B100" s="69"/>
      <c r="C100" s="69"/>
      <c r="D100" s="767" t="s">
        <v>119</v>
      </c>
      <c r="E100" s="767"/>
      <c r="F100" s="391"/>
    </row>
    <row r="101" spans="1:7" ht="21.75" customHeight="1">
      <c r="A101" s="1"/>
      <c r="D101" s="768" t="s">
        <v>510</v>
      </c>
      <c r="E101" s="768"/>
      <c r="F101" s="142">
        <v>480</v>
      </c>
    </row>
    <row r="102" spans="1:7" ht="21.75" customHeight="1">
      <c r="A102" s="1"/>
      <c r="D102"/>
      <c r="E102" s="92"/>
      <c r="F102" s="93"/>
      <c r="G102" s="93"/>
    </row>
    <row r="103" spans="1:7">
      <c r="A103" s="1"/>
      <c r="D103" s="199" t="s">
        <v>499</v>
      </c>
      <c r="E103"/>
      <c r="F103" s="93"/>
      <c r="G103" s="93"/>
    </row>
    <row r="104" spans="1:7" ht="21.75" customHeight="1">
      <c r="A104" s="1"/>
      <c r="D104" s="199"/>
      <c r="E104"/>
      <c r="F104" s="93"/>
      <c r="G104" s="93"/>
    </row>
    <row r="105" spans="1:7">
      <c r="A105" s="1"/>
      <c r="D105" s="196" t="s">
        <v>595</v>
      </c>
      <c r="E105" s="201"/>
      <c r="F105" s="202">
        <v>110</v>
      </c>
      <c r="G105" s="93"/>
    </row>
    <row r="106" spans="1:7" ht="45.75" customHeight="1">
      <c r="A106" s="1"/>
      <c r="B106" s="421" t="s">
        <v>321</v>
      </c>
      <c r="D106"/>
      <c r="E106" s="149"/>
      <c r="F106" s="77"/>
      <c r="G106" s="77"/>
    </row>
    <row r="107" spans="1:7" ht="21.75" customHeight="1">
      <c r="A107" s="1"/>
      <c r="B107" s="147"/>
      <c r="D107"/>
      <c r="E107" s="149"/>
      <c r="F107" s="77"/>
      <c r="G107" s="77"/>
    </row>
    <row r="108" spans="1:7" ht="21.75" customHeight="1">
      <c r="A108" s="1"/>
      <c r="C108" s="418"/>
      <c r="D108"/>
      <c r="E108" s="149"/>
      <c r="F108" s="77"/>
      <c r="G108" s="77"/>
    </row>
    <row r="109" spans="1:7" ht="21.75" customHeight="1">
      <c r="A109" s="416"/>
      <c r="D109"/>
      <c r="E109" s="149"/>
      <c r="F109" s="77"/>
      <c r="G109" s="77"/>
    </row>
    <row r="110" spans="1:7" ht="21.75" customHeight="1">
      <c r="A110" s="1"/>
      <c r="D110"/>
      <c r="E110" s="149"/>
      <c r="F110" s="77"/>
      <c r="G110" s="77"/>
    </row>
    <row r="111" spans="1:7" ht="21.75" customHeight="1">
      <c r="A111" s="1"/>
      <c r="C111" s="1" t="s">
        <v>496</v>
      </c>
      <c r="D111"/>
      <c r="E111" s="149"/>
      <c r="F111" s="77"/>
      <c r="G111" s="77"/>
    </row>
    <row r="112" spans="1:7" ht="21.75" customHeight="1">
      <c r="A112" s="1"/>
      <c r="C112" s="1"/>
      <c r="D112"/>
      <c r="E112" s="76"/>
      <c r="F112" s="77"/>
      <c r="G112" s="77"/>
    </row>
    <row r="113" spans="1:7" ht="48.75">
      <c r="A113" s="2"/>
      <c r="B113" s="4" t="s">
        <v>282</v>
      </c>
      <c r="C113" s="10"/>
      <c r="D113" s="42"/>
      <c r="E113" s="42"/>
      <c r="F113" s="42"/>
      <c r="G113" s="3"/>
    </row>
    <row r="114" spans="1:7" ht="21.75" customHeight="1">
      <c r="A114" s="90"/>
      <c r="B114" s="38"/>
      <c r="C114" s="38"/>
      <c r="D114" s="34" t="s">
        <v>47</v>
      </c>
      <c r="E114" s="34" t="s">
        <v>94</v>
      </c>
      <c r="F114" s="35" t="s">
        <v>620</v>
      </c>
      <c r="G114" s="26" t="s">
        <v>621</v>
      </c>
    </row>
    <row r="115" spans="1:7" ht="30" customHeight="1">
      <c r="A115" s="69"/>
      <c r="B115" s="69"/>
      <c r="C115" s="69"/>
      <c r="D115" s="69"/>
      <c r="E115" s="52" t="s">
        <v>119</v>
      </c>
      <c r="F115" s="391"/>
    </row>
    <row r="116" spans="1:7" ht="21.75" customHeight="1">
      <c r="B116" s="7"/>
      <c r="C116" s="7"/>
      <c r="D116" s="95" t="s">
        <v>102</v>
      </c>
      <c r="E116" s="18" t="s">
        <v>169</v>
      </c>
      <c r="F116" s="65">
        <v>70</v>
      </c>
      <c r="G116" s="567">
        <v>140</v>
      </c>
    </row>
    <row r="117" spans="1:7" ht="21.75" customHeight="1">
      <c r="B117" s="7"/>
      <c r="C117" s="7"/>
      <c r="D117" s="95"/>
      <c r="E117" s="18"/>
      <c r="F117" s="45"/>
    </row>
    <row r="118" spans="1:7" ht="21.75" customHeight="1">
      <c r="B118" s="7"/>
      <c r="C118" s="7"/>
      <c r="D118" s="568" t="s">
        <v>622</v>
      </c>
      <c r="E118" s="18"/>
      <c r="F118" s="18"/>
    </row>
    <row r="119" spans="1:7" ht="21.75" customHeight="1">
      <c r="B119" s="7"/>
      <c r="C119" s="7"/>
      <c r="D119" s="203"/>
      <c r="E119" s="16"/>
      <c r="F119" s="16"/>
    </row>
    <row r="120" spans="1:7" ht="21.75" customHeight="1">
      <c r="B120" s="7"/>
      <c r="C120" s="7"/>
      <c r="D120" s="588" t="s">
        <v>631</v>
      </c>
      <c r="E120" s="589"/>
      <c r="F120" s="137">
        <v>30</v>
      </c>
    </row>
    <row r="121" spans="1:7" ht="21.75" customHeight="1">
      <c r="B121" s="7"/>
      <c r="C121" s="7"/>
    </row>
    <row r="122" spans="1:7" ht="21.75" customHeight="1">
      <c r="B122" s="7"/>
      <c r="C122" s="7"/>
      <c r="D122" s="158"/>
      <c r="E122" s="16"/>
      <c r="F122" s="137"/>
    </row>
    <row r="123" spans="1:7" ht="21.75" customHeight="1">
      <c r="B123" s="7"/>
      <c r="C123" s="7"/>
      <c r="D123" s="158"/>
      <c r="E123" s="16"/>
      <c r="F123" s="137"/>
    </row>
    <row r="124" spans="1:7" ht="21.75" customHeight="1">
      <c r="B124" s="7"/>
      <c r="C124" s="7"/>
      <c r="D124" s="158"/>
      <c r="E124" s="16"/>
      <c r="F124" s="137"/>
    </row>
    <row r="125" spans="1:7" ht="42.75" customHeight="1">
      <c r="B125" s="7"/>
      <c r="C125" s="7"/>
    </row>
    <row r="126" spans="1:7" ht="48.75">
      <c r="A126" s="2"/>
      <c r="B126" s="4" t="s">
        <v>659</v>
      </c>
      <c r="C126" s="10"/>
      <c r="D126" s="42"/>
      <c r="E126" s="42"/>
      <c r="F126" s="42"/>
      <c r="G126" s="3"/>
    </row>
    <row r="127" spans="1:7" ht="21.75" customHeight="1">
      <c r="A127" s="90"/>
      <c r="B127" s="38"/>
      <c r="C127" s="38"/>
      <c r="D127" s="34" t="s">
        <v>47</v>
      </c>
      <c r="E127" s="34" t="s">
        <v>94</v>
      </c>
      <c r="F127" s="35" t="s">
        <v>249</v>
      </c>
      <c r="G127" s="26"/>
    </row>
    <row r="128" spans="1:7" ht="30" customHeight="1">
      <c r="A128" s="69"/>
      <c r="B128" s="69"/>
      <c r="C128" s="69"/>
      <c r="D128" s="69"/>
      <c r="E128" s="52" t="s">
        <v>119</v>
      </c>
      <c r="F128" s="391"/>
    </row>
    <row r="129" spans="1:7" ht="21.75" customHeight="1">
      <c r="B129" s="7"/>
      <c r="C129" s="7"/>
      <c r="D129" s="95" t="s">
        <v>102</v>
      </c>
      <c r="E129" s="18" t="s">
        <v>660</v>
      </c>
      <c r="F129" s="65">
        <v>130</v>
      </c>
      <c r="G129" s="567"/>
    </row>
    <row r="130" spans="1:7" ht="21.75" customHeight="1">
      <c r="B130" s="7"/>
      <c r="C130" s="7"/>
      <c r="D130" s="95"/>
      <c r="E130" s="18"/>
      <c r="F130" s="45"/>
    </row>
    <row r="131" spans="1:7" ht="21.75" customHeight="1">
      <c r="B131" s="7"/>
      <c r="C131" s="7"/>
      <c r="D131" s="568" t="s">
        <v>622</v>
      </c>
      <c r="E131" s="18"/>
      <c r="F131" s="18"/>
    </row>
    <row r="132" spans="1:7" ht="21.75" customHeight="1">
      <c r="B132" s="7"/>
      <c r="C132" s="7"/>
      <c r="D132" s="203"/>
      <c r="E132" s="16"/>
      <c r="F132" s="16"/>
    </row>
    <row r="133" spans="1:7" ht="21.75" customHeight="1">
      <c r="B133" s="7"/>
      <c r="C133" s="7"/>
      <c r="D133" s="588"/>
      <c r="E133" s="589"/>
      <c r="F133" s="137"/>
    </row>
    <row r="134" spans="1:7" ht="34.5" customHeight="1">
      <c r="B134" s="7"/>
      <c r="C134" s="7"/>
    </row>
    <row r="135" spans="1:7" ht="34.5" customHeight="1">
      <c r="B135" s="7"/>
      <c r="C135" s="7"/>
    </row>
    <row r="136" spans="1:7" ht="34.5" customHeight="1">
      <c r="B136" s="7"/>
      <c r="C136" s="7"/>
    </row>
    <row r="137" spans="1:7" ht="34.5" customHeight="1">
      <c r="B137" s="7"/>
      <c r="C137" s="7"/>
    </row>
    <row r="138" spans="1:7" ht="34.5" customHeight="1">
      <c r="B138" s="7"/>
      <c r="C138" s="7"/>
    </row>
    <row r="139" spans="1:7" ht="34.5" customHeight="1">
      <c r="B139" s="7"/>
      <c r="C139" s="7"/>
    </row>
    <row r="140" spans="1:7" ht="48.75">
      <c r="A140" s="2" t="s">
        <v>23</v>
      </c>
      <c r="B140" s="4" t="s">
        <v>494</v>
      </c>
      <c r="C140" s="3"/>
      <c r="D140" s="3"/>
      <c r="E140" s="70"/>
      <c r="F140" s="75"/>
      <c r="G140" s="3"/>
    </row>
    <row r="141" spans="1:7" ht="21.75" customHeight="1">
      <c r="A141" s="26"/>
      <c r="B141" s="26"/>
      <c r="C141" s="26"/>
      <c r="D141" s="749" t="s">
        <v>495</v>
      </c>
      <c r="E141" s="756"/>
      <c r="F141" s="357" t="s">
        <v>112</v>
      </c>
      <c r="G141" s="26"/>
    </row>
    <row r="142" spans="1:7" ht="21.75" customHeight="1">
      <c r="A142" s="69"/>
      <c r="B142" s="69"/>
      <c r="C142" s="69"/>
      <c r="D142" s="767" t="s">
        <v>119</v>
      </c>
      <c r="E142" s="767"/>
      <c r="F142" s="391"/>
    </row>
    <row r="143" spans="1:7" ht="21.75" customHeight="1">
      <c r="A143" s="1"/>
      <c r="D143" s="768" t="s">
        <v>503</v>
      </c>
      <c r="E143" s="768"/>
      <c r="F143" s="142">
        <v>6300</v>
      </c>
    </row>
    <row r="144" spans="1:7" ht="21.75" customHeight="1">
      <c r="A144" s="1"/>
      <c r="D144"/>
      <c r="E144" s="92"/>
      <c r="F144" s="93"/>
      <c r="G144" s="93"/>
    </row>
    <row r="145" spans="1:7">
      <c r="A145" s="1"/>
      <c r="D145" s="419" t="s">
        <v>505</v>
      </c>
      <c r="E145"/>
      <c r="F145" s="93"/>
      <c r="G145" s="93"/>
    </row>
    <row r="146" spans="1:7" ht="21.75" customHeight="1">
      <c r="A146" s="1"/>
      <c r="D146" s="178"/>
      <c r="E146"/>
      <c r="F146" s="93"/>
      <c r="G146" s="93"/>
    </row>
    <row r="147" spans="1:7" ht="21.75" customHeight="1">
      <c r="A147" s="1"/>
      <c r="D147" s="149"/>
      <c r="E147"/>
      <c r="F147" s="77"/>
      <c r="G147" s="77"/>
    </row>
    <row r="148" spans="1:7" ht="21.75" customHeight="1">
      <c r="A148" s="1"/>
      <c r="D148" s="92"/>
      <c r="E148"/>
      <c r="F148" s="142"/>
      <c r="G148" s="77"/>
    </row>
    <row r="149" spans="1:7" ht="21.75" customHeight="1">
      <c r="A149" s="1"/>
      <c r="C149" s="417"/>
      <c r="D149"/>
      <c r="E149" s="149"/>
      <c r="F149" s="77"/>
      <c r="G149" s="77"/>
    </row>
    <row r="150" spans="1:7">
      <c r="A150" s="416" t="s">
        <v>321</v>
      </c>
      <c r="D150"/>
      <c r="E150" s="149"/>
      <c r="F150" s="77"/>
      <c r="G150" s="77"/>
    </row>
    <row r="151" spans="1:7" ht="45.75" customHeight="1">
      <c r="A151" s="1"/>
      <c r="D151"/>
      <c r="E151" s="149"/>
      <c r="F151" s="77"/>
      <c r="G151" s="77"/>
    </row>
    <row r="152" spans="1:7" ht="21.75" customHeight="1">
      <c r="A152" s="1"/>
      <c r="D152"/>
      <c r="E152" s="149"/>
      <c r="F152" s="77"/>
      <c r="G152" s="77"/>
    </row>
    <row r="153" spans="1:7" ht="21.75" customHeight="1">
      <c r="A153" s="1"/>
      <c r="C153" s="1" t="s">
        <v>504</v>
      </c>
      <c r="D153"/>
      <c r="E153" s="76"/>
      <c r="F153" s="77"/>
      <c r="G153" s="77"/>
    </row>
    <row r="154" spans="1:7" ht="21.75" customHeight="1">
      <c r="A154" s="1"/>
      <c r="C154" s="1"/>
      <c r="D154"/>
      <c r="E154" s="76"/>
      <c r="F154" s="77"/>
      <c r="G154" s="77"/>
    </row>
    <row r="155" spans="1:7" ht="48" customHeight="1">
      <c r="B155" s="7"/>
      <c r="C155" s="7"/>
      <c r="E155" s="16"/>
      <c r="F155" s="16"/>
    </row>
    <row r="156" spans="1:7" ht="48.75">
      <c r="A156" s="2" t="s">
        <v>23</v>
      </c>
      <c r="B156" s="4" t="s">
        <v>497</v>
      </c>
      <c r="C156" s="3"/>
      <c r="D156" s="3"/>
      <c r="E156" s="70"/>
      <c r="F156" s="75"/>
      <c r="G156" s="3"/>
    </row>
    <row r="157" spans="1:7" ht="21.75" customHeight="1">
      <c r="A157" s="26"/>
      <c r="B157" s="26"/>
      <c r="C157" s="26"/>
      <c r="D157" s="749" t="s">
        <v>498</v>
      </c>
      <c r="E157" s="756"/>
      <c r="F157" s="357" t="s">
        <v>112</v>
      </c>
      <c r="G157" s="26"/>
    </row>
    <row r="158" spans="1:7" ht="21.75" customHeight="1">
      <c r="A158" s="69"/>
      <c r="B158" s="69"/>
      <c r="C158" s="69"/>
      <c r="D158" s="767" t="s">
        <v>119</v>
      </c>
      <c r="E158" s="767"/>
      <c r="F158" s="391"/>
    </row>
    <row r="159" spans="1:7" ht="21.75" customHeight="1">
      <c r="A159" s="1"/>
      <c r="D159" s="768" t="s">
        <v>501</v>
      </c>
      <c r="E159" s="768"/>
      <c r="F159" s="142">
        <v>530</v>
      </c>
    </row>
    <row r="160" spans="1:7" ht="21.75" customHeight="1">
      <c r="A160" s="1"/>
      <c r="D160"/>
      <c r="E160" s="92"/>
      <c r="F160" s="93"/>
      <c r="G160" s="93"/>
    </row>
    <row r="161" spans="1:7">
      <c r="A161" s="1"/>
      <c r="D161" s="199" t="s">
        <v>499</v>
      </c>
      <c r="E161"/>
      <c r="F161" s="93"/>
      <c r="G161" s="93"/>
    </row>
    <row r="162" spans="1:7">
      <c r="A162" s="1"/>
      <c r="D162" s="199"/>
      <c r="E162"/>
      <c r="F162" s="93"/>
      <c r="G162" s="93"/>
    </row>
    <row r="163" spans="1:7" ht="21.75" customHeight="1">
      <c r="A163" s="1"/>
      <c r="D163" s="178"/>
      <c r="E163"/>
      <c r="F163" s="93"/>
      <c r="G163" s="93"/>
    </row>
    <row r="164" spans="1:7" ht="21.75" customHeight="1">
      <c r="A164" s="1"/>
      <c r="D164" s="198" t="s">
        <v>506</v>
      </c>
      <c r="E164" s="83"/>
      <c r="F164" s="186">
        <v>110</v>
      </c>
      <c r="G164" s="77"/>
    </row>
    <row r="165" spans="1:7" ht="21.75" customHeight="1">
      <c r="A165" s="1"/>
      <c r="B165" s="147" t="s">
        <v>321</v>
      </c>
      <c r="D165" s="92"/>
      <c r="E165"/>
      <c r="F165" s="142"/>
      <c r="G165" s="77"/>
    </row>
    <row r="166" spans="1:7" ht="21.75" customHeight="1">
      <c r="A166" s="1"/>
      <c r="C166" s="418"/>
      <c r="D166"/>
      <c r="E166" s="149"/>
      <c r="F166" s="77"/>
      <c r="G166" s="77"/>
    </row>
    <row r="167" spans="1:7">
      <c r="A167" s="416"/>
      <c r="D167"/>
      <c r="E167" s="149"/>
      <c r="F167" s="77"/>
      <c r="G167" s="77"/>
    </row>
    <row r="168" spans="1:7" ht="45.75" customHeight="1">
      <c r="A168" s="1"/>
      <c r="D168"/>
      <c r="E168" s="149"/>
      <c r="F168" s="77"/>
      <c r="G168" s="77"/>
    </row>
    <row r="169" spans="1:7" ht="21.75" customHeight="1">
      <c r="A169" s="1"/>
      <c r="D169"/>
      <c r="E169" s="149"/>
      <c r="F169" s="77"/>
      <c r="G169" s="77"/>
    </row>
    <row r="170" spans="1:7" ht="21.75" customHeight="1">
      <c r="A170" s="1"/>
      <c r="C170" s="1" t="s">
        <v>511</v>
      </c>
      <c r="D170"/>
      <c r="E170" s="76"/>
      <c r="F170" s="77"/>
      <c r="G170" s="77"/>
    </row>
    <row r="171" spans="1:7" ht="48.75">
      <c r="A171" s="2" t="s">
        <v>23</v>
      </c>
      <c r="B171" s="4" t="s">
        <v>502</v>
      </c>
      <c r="C171" s="3"/>
      <c r="D171" s="3"/>
      <c r="E171" s="70"/>
      <c r="F171" s="75"/>
      <c r="G171" s="3"/>
    </row>
    <row r="172" spans="1:7">
      <c r="A172" s="26"/>
      <c r="B172" s="26"/>
      <c r="C172" s="26"/>
      <c r="D172" s="749" t="s">
        <v>508</v>
      </c>
      <c r="E172" s="756"/>
      <c r="F172" s="357" t="s">
        <v>112</v>
      </c>
      <c r="G172" s="26"/>
    </row>
    <row r="173" spans="1:7" ht="21.75" customHeight="1">
      <c r="A173" s="69"/>
      <c r="B173" s="69"/>
      <c r="C173" s="69"/>
      <c r="D173" s="767" t="s">
        <v>119</v>
      </c>
      <c r="E173" s="767"/>
      <c r="F173" s="391"/>
    </row>
    <row r="174" spans="1:7" ht="21.75" customHeight="1">
      <c r="A174" s="1"/>
      <c r="D174" s="768" t="s">
        <v>507</v>
      </c>
      <c r="E174" s="768"/>
      <c r="F174" s="142">
        <v>1220</v>
      </c>
    </row>
    <row r="175" spans="1:7" ht="21.75" customHeight="1">
      <c r="A175" s="1"/>
      <c r="D175"/>
      <c r="E175" s="92"/>
      <c r="F175" s="93"/>
      <c r="G175" s="93"/>
    </row>
    <row r="176" spans="1:7">
      <c r="A176" s="1"/>
      <c r="D176" s="199" t="s">
        <v>499</v>
      </c>
      <c r="E176"/>
      <c r="F176" s="93"/>
      <c r="G176" s="93"/>
    </row>
    <row r="177" spans="1:7" ht="21.75" customHeight="1">
      <c r="A177" s="1"/>
      <c r="D177" s="199"/>
      <c r="E177"/>
      <c r="F177" s="93"/>
      <c r="G177" s="93"/>
    </row>
    <row r="178" spans="1:7" ht="21.75" customHeight="1">
      <c r="A178" s="1"/>
      <c r="D178" s="178"/>
      <c r="E178"/>
      <c r="F178" s="93"/>
      <c r="G178" s="93"/>
    </row>
    <row r="179" spans="1:7">
      <c r="A179" s="1"/>
      <c r="B179" s="416"/>
      <c r="D179" s="198" t="s">
        <v>506</v>
      </c>
      <c r="E179" s="83"/>
      <c r="F179" s="186">
        <v>330</v>
      </c>
      <c r="G179" s="77"/>
    </row>
    <row r="180" spans="1:7" ht="45.75" customHeight="1">
      <c r="A180" s="1"/>
      <c r="B180" s="420" t="s">
        <v>321</v>
      </c>
      <c r="D180" s="92"/>
      <c r="E180"/>
      <c r="F180" s="142"/>
      <c r="G180" s="77"/>
    </row>
    <row r="181" spans="1:7" ht="21.75" customHeight="1">
      <c r="A181" s="1"/>
      <c r="C181" s="418"/>
      <c r="D181"/>
      <c r="E181" s="149"/>
      <c r="F181" s="77"/>
      <c r="G181" s="77"/>
    </row>
    <row r="182" spans="1:7" ht="21.75" customHeight="1">
      <c r="A182" s="416"/>
      <c r="D182"/>
      <c r="E182" s="149"/>
      <c r="F182" s="77"/>
      <c r="G182" s="77"/>
    </row>
    <row r="183" spans="1:7" ht="21.75" customHeight="1">
      <c r="A183" s="1"/>
      <c r="D183"/>
      <c r="E183" s="149"/>
      <c r="F183" s="77"/>
      <c r="G183" s="77"/>
    </row>
    <row r="184" spans="1:7" ht="21.75" customHeight="1">
      <c r="A184" s="1"/>
      <c r="D184"/>
      <c r="E184" s="149"/>
      <c r="F184" s="77"/>
      <c r="G184" s="77"/>
    </row>
    <row r="185" spans="1:7" ht="21.75" customHeight="1">
      <c r="A185" s="1"/>
      <c r="C185" s="1"/>
      <c r="D185"/>
      <c r="E185" s="76"/>
      <c r="F185" s="77"/>
      <c r="G185" s="77"/>
    </row>
    <row r="186" spans="1:7" ht="21.75" customHeight="1">
      <c r="B186" s="7"/>
      <c r="C186" s="1" t="s">
        <v>500</v>
      </c>
      <c r="E186" s="16"/>
      <c r="F186" s="16"/>
    </row>
    <row r="187" spans="1:7" ht="21.75" customHeight="1">
      <c r="B187" s="7"/>
      <c r="C187" s="1"/>
      <c r="E187" s="16"/>
      <c r="F187" s="16"/>
    </row>
    <row r="188" spans="1:7" ht="21.75" customHeight="1">
      <c r="B188" s="7"/>
      <c r="C188" s="1"/>
      <c r="E188" s="16"/>
      <c r="F188" s="16"/>
    </row>
    <row r="189" spans="1:7" ht="48.75">
      <c r="B189" s="2" t="s">
        <v>23</v>
      </c>
      <c r="C189" s="4" t="s">
        <v>647</v>
      </c>
      <c r="D189" s="3"/>
      <c r="E189" s="3"/>
      <c r="F189" s="70"/>
      <c r="G189" s="75"/>
    </row>
    <row r="190" spans="1:7" ht="21.75" customHeight="1">
      <c r="B190" s="26"/>
      <c r="C190" s="26"/>
      <c r="D190" s="86" t="s">
        <v>0</v>
      </c>
      <c r="E190" s="36" t="s">
        <v>321</v>
      </c>
      <c r="F190" s="34" t="s">
        <v>648</v>
      </c>
      <c r="G190" s="357"/>
    </row>
    <row r="191" spans="1:7" ht="21.75" customHeight="1">
      <c r="B191" s="7"/>
      <c r="C191" s="1"/>
      <c r="E191" s="16"/>
      <c r="F191" s="16"/>
    </row>
    <row r="192" spans="1:7" ht="21.75" customHeight="1">
      <c r="B192" s="7"/>
      <c r="C192" s="1"/>
      <c r="D192" s="19" t="s">
        <v>2</v>
      </c>
      <c r="E192" s="19" t="s">
        <v>650</v>
      </c>
      <c r="F192" s="590">
        <v>11000</v>
      </c>
    </row>
    <row r="193" spans="2:7" ht="31.5" customHeight="1">
      <c r="B193" s="7"/>
      <c r="C193" s="1"/>
      <c r="D193" s="19" t="s">
        <v>3</v>
      </c>
      <c r="E193" s="16" t="s">
        <v>649</v>
      </c>
      <c r="F193" s="590">
        <v>15900</v>
      </c>
    </row>
    <row r="194" spans="2:7" ht="21.75" customHeight="1">
      <c r="B194" s="7"/>
      <c r="C194" s="7"/>
      <c r="E194" s="16"/>
      <c r="F194" s="16"/>
    </row>
    <row r="195" spans="2:7" ht="21.75" customHeight="1">
      <c r="B195" s="12"/>
      <c r="C195" s="12"/>
      <c r="D195" s="16"/>
      <c r="E195" s="16"/>
      <c r="F195" s="16"/>
    </row>
    <row r="196" spans="2:7" ht="21.75" customHeight="1">
      <c r="B196" s="7"/>
      <c r="C196" s="7"/>
      <c r="D196" s="765" t="s">
        <v>651</v>
      </c>
      <c r="E196" s="766"/>
      <c r="F196" s="766"/>
      <c r="G196" s="766"/>
    </row>
    <row r="197" spans="2:7" ht="21.75" customHeight="1">
      <c r="B197" s="7"/>
      <c r="C197" s="7"/>
      <c r="E197" s="16"/>
      <c r="F197" s="16"/>
    </row>
    <row r="198" spans="2:7" ht="21.75" customHeight="1">
      <c r="B198" s="7"/>
      <c r="C198" s="7"/>
      <c r="E198" s="16"/>
      <c r="F198" s="16"/>
    </row>
    <row r="199" spans="2:7" ht="21.75" customHeight="1">
      <c r="B199" s="7"/>
      <c r="C199" s="7"/>
      <c r="E199" s="24"/>
      <c r="F199" s="16"/>
    </row>
    <row r="200" spans="2:7" ht="21.75" customHeight="1">
      <c r="B200" s="7"/>
      <c r="C200" s="7"/>
      <c r="E200" s="24"/>
      <c r="F200" s="16"/>
    </row>
    <row r="201" spans="2:7">
      <c r="B201" s="7"/>
      <c r="C201" s="7"/>
      <c r="E201" s="16"/>
      <c r="F201" s="16"/>
    </row>
    <row r="202" spans="2:7" ht="45.75" customHeight="1">
      <c r="B202" s="7"/>
      <c r="C202" s="7"/>
      <c r="E202" s="16"/>
      <c r="F202" s="16"/>
    </row>
    <row r="203" spans="2:7" ht="21.75" customHeight="1">
      <c r="B203" s="7"/>
      <c r="C203" s="7"/>
      <c r="E203" s="16"/>
      <c r="F203" s="16"/>
    </row>
    <row r="204" spans="2:7" ht="21.75" customHeight="1">
      <c r="B204" s="7"/>
      <c r="C204" s="7"/>
      <c r="E204" s="16"/>
      <c r="F204" s="16"/>
    </row>
    <row r="205" spans="2:7" ht="21.75" customHeight="1">
      <c r="B205" s="7"/>
      <c r="C205" s="7"/>
      <c r="E205" s="16"/>
      <c r="F205" s="16"/>
    </row>
    <row r="206" spans="2:7" ht="21.75" customHeight="1">
      <c r="B206" s="7"/>
      <c r="C206" s="7"/>
      <c r="E206" s="16"/>
      <c r="F206" s="16"/>
    </row>
    <row r="207" spans="2:7" ht="21.75" customHeight="1">
      <c r="B207" s="7"/>
      <c r="C207" s="7"/>
      <c r="E207" s="16"/>
      <c r="F207" s="16"/>
    </row>
    <row r="208" spans="2:7" ht="21.75" customHeight="1">
      <c r="B208" s="7"/>
      <c r="C208" s="7"/>
      <c r="E208" s="16"/>
      <c r="F208" s="16"/>
    </row>
    <row r="209" spans="2:7" ht="21.75" customHeight="1">
      <c r="B209" s="7"/>
      <c r="C209" s="7"/>
      <c r="E209" s="16"/>
      <c r="F209" s="16"/>
    </row>
    <row r="210" spans="2:7" ht="21.75" customHeight="1">
      <c r="B210" s="7"/>
      <c r="C210" s="7"/>
      <c r="E210" s="16"/>
      <c r="F210" s="16"/>
    </row>
    <row r="211" spans="2:7" ht="21.75" customHeight="1">
      <c r="B211" s="7"/>
      <c r="C211" s="7"/>
      <c r="E211" s="16"/>
      <c r="F211" s="16"/>
    </row>
    <row r="212" spans="2:7" ht="21.75" customHeight="1">
      <c r="B212" s="7"/>
      <c r="C212" s="7"/>
      <c r="E212" s="16"/>
      <c r="F212" s="16"/>
    </row>
    <row r="213" spans="2:7" ht="21.75" customHeight="1">
      <c r="B213" s="7"/>
      <c r="C213" s="7"/>
      <c r="E213" s="16"/>
      <c r="F213" s="16"/>
    </row>
    <row r="214" spans="2:7" ht="21.75" customHeight="1">
      <c r="B214" s="7"/>
      <c r="C214" s="7"/>
      <c r="E214" s="16"/>
      <c r="F214" s="16"/>
    </row>
    <row r="215" spans="2:7" ht="48.75">
      <c r="B215" s="2" t="s">
        <v>23</v>
      </c>
      <c r="C215" s="25" t="s">
        <v>712</v>
      </c>
      <c r="D215" s="3"/>
      <c r="E215" s="3"/>
      <c r="F215" s="70"/>
      <c r="G215" s="75"/>
    </row>
    <row r="216" spans="2:7" ht="21.75" customHeight="1">
      <c r="B216" s="26"/>
      <c r="C216" s="26"/>
      <c r="D216" s="86" t="s">
        <v>0</v>
      </c>
      <c r="E216" s="36" t="s">
        <v>321</v>
      </c>
      <c r="F216" s="34" t="s">
        <v>648</v>
      </c>
      <c r="G216" s="357"/>
    </row>
    <row r="217" spans="2:7" ht="21.75" customHeight="1">
      <c r="B217" s="7"/>
      <c r="C217" s="1"/>
      <c r="E217" s="222" t="s">
        <v>120</v>
      </c>
      <c r="F217" s="16"/>
    </row>
    <row r="218" spans="2:7">
      <c r="B218" s="7"/>
      <c r="C218" s="7"/>
      <c r="F218" s="16"/>
    </row>
    <row r="219" spans="2:7" ht="37.5">
      <c r="B219" s="12"/>
      <c r="C219" s="12"/>
      <c r="E219" s="16" t="s">
        <v>713</v>
      </c>
      <c r="F219" s="45">
        <v>1500</v>
      </c>
    </row>
    <row r="220" spans="2:7" ht="21.75" customHeight="1">
      <c r="B220" s="7"/>
      <c r="C220" s="7"/>
      <c r="D220" s="108"/>
      <c r="E220" s="112"/>
      <c r="F220" s="112"/>
    </row>
    <row r="221" spans="2:7" ht="21.75" customHeight="1">
      <c r="B221" s="7"/>
      <c r="C221" s="7"/>
      <c r="E221" s="16"/>
      <c r="F221" s="16"/>
    </row>
    <row r="222" spans="2:7" ht="21.75" customHeight="1">
      <c r="B222" s="7"/>
      <c r="C222" s="7"/>
      <c r="D222" s="199" t="s">
        <v>714</v>
      </c>
      <c r="E222" s="93"/>
      <c r="F222" s="93"/>
    </row>
    <row r="223" spans="2:7" ht="21.75" customHeight="1">
      <c r="B223" s="7"/>
      <c r="C223" s="7"/>
      <c r="E223" s="24"/>
      <c r="F223" s="16"/>
    </row>
    <row r="224" spans="2:7" ht="21.75" customHeight="1">
      <c r="B224" s="7"/>
      <c r="C224" s="7"/>
      <c r="E224" s="24"/>
      <c r="F224" s="16"/>
    </row>
    <row r="225" spans="2:6">
      <c r="B225" s="7"/>
      <c r="C225" s="7"/>
      <c r="E225" s="16"/>
      <c r="F225" s="16"/>
    </row>
    <row r="226" spans="2:6" ht="45.75" customHeight="1">
      <c r="B226" s="7"/>
      <c r="C226" s="7"/>
      <c r="E226" s="16"/>
      <c r="F226" s="16"/>
    </row>
    <row r="227" spans="2:6" ht="21.75" customHeight="1">
      <c r="B227" s="7"/>
      <c r="C227" s="7"/>
      <c r="E227" s="16"/>
      <c r="F227" s="16"/>
    </row>
    <row r="228" spans="2:6" ht="21.75" customHeight="1">
      <c r="B228" s="7"/>
      <c r="C228" s="7"/>
      <c r="E228" s="16"/>
      <c r="F228" s="16"/>
    </row>
    <row r="229" spans="2:6" ht="21.75" customHeight="1">
      <c r="B229" s="7"/>
      <c r="C229" s="7"/>
      <c r="E229" s="16"/>
      <c r="F229" s="16"/>
    </row>
    <row r="230" spans="2:6" ht="21.75" customHeight="1">
      <c r="B230" s="7"/>
      <c r="C230" s="7"/>
      <c r="E230" s="16"/>
      <c r="F230" s="16"/>
    </row>
    <row r="231" spans="2:6" ht="21.75" customHeight="1">
      <c r="B231" s="7"/>
      <c r="C231" s="7"/>
      <c r="E231" s="16"/>
      <c r="F231" s="16"/>
    </row>
    <row r="232" spans="2:6" ht="21.75" customHeight="1">
      <c r="B232" s="7"/>
      <c r="C232" s="7"/>
      <c r="E232" s="16"/>
      <c r="F232" s="16"/>
    </row>
    <row r="233" spans="2:6" ht="21.75" customHeight="1">
      <c r="B233" s="7"/>
      <c r="C233" s="7"/>
      <c r="E233" s="16"/>
      <c r="F233" s="16"/>
    </row>
    <row r="234" spans="2:6" ht="21.75" customHeight="1">
      <c r="B234" s="12"/>
      <c r="C234" s="12"/>
      <c r="D234" s="16"/>
      <c r="E234" s="16"/>
      <c r="F234" s="16"/>
    </row>
    <row r="235" spans="2:6" ht="21.75" customHeight="1">
      <c r="B235" s="7"/>
      <c r="C235" s="7"/>
      <c r="D235" s="108"/>
      <c r="E235" s="112"/>
      <c r="F235" s="112"/>
    </row>
    <row r="236" spans="2:6" ht="21.75" customHeight="1">
      <c r="B236" s="7"/>
      <c r="C236" s="7"/>
      <c r="E236" s="16"/>
      <c r="F236" s="16"/>
    </row>
    <row r="237" spans="2:6" ht="21.75" customHeight="1">
      <c r="B237" s="7"/>
      <c r="C237" s="7"/>
      <c r="E237" s="16"/>
      <c r="F237" s="16"/>
    </row>
    <row r="238" spans="2:6" ht="21.75" customHeight="1">
      <c r="B238" s="7"/>
      <c r="C238" s="7"/>
      <c r="E238" s="24"/>
      <c r="F238" s="16"/>
    </row>
    <row r="239" spans="2:6" ht="21.75" customHeight="1">
      <c r="B239" s="7"/>
      <c r="C239" s="7"/>
      <c r="E239" s="24"/>
      <c r="F239" s="16"/>
    </row>
    <row r="240" spans="2:6">
      <c r="B240" s="7"/>
      <c r="C240" s="7"/>
      <c r="E240" s="24"/>
      <c r="F240" s="16"/>
    </row>
    <row r="241" spans="2:6" ht="45.75" customHeight="1">
      <c r="B241" s="7"/>
      <c r="C241" s="7"/>
      <c r="E241" s="16"/>
      <c r="F241" s="16"/>
    </row>
    <row r="242" spans="2:6" ht="21.75" customHeight="1">
      <c r="B242" s="7"/>
      <c r="C242" s="7"/>
      <c r="E242" s="16"/>
      <c r="F242" s="16"/>
    </row>
    <row r="243" spans="2:6" ht="21.75" customHeight="1">
      <c r="B243" s="7"/>
      <c r="C243" s="7"/>
      <c r="E243" s="16"/>
      <c r="F243" s="16"/>
    </row>
    <row r="244" spans="2:6" ht="21.75" customHeight="1">
      <c r="B244" s="7"/>
      <c r="C244" s="7"/>
      <c r="E244" s="16"/>
      <c r="F244" s="16"/>
    </row>
    <row r="245" spans="2:6" ht="21.75" customHeight="1">
      <c r="B245" s="7"/>
      <c r="C245" s="7"/>
      <c r="E245" s="16"/>
      <c r="F245" s="16"/>
    </row>
    <row r="246" spans="2:6" ht="21.75" customHeight="1">
      <c r="B246" s="7"/>
      <c r="C246" s="7"/>
      <c r="E246" s="16"/>
      <c r="F246" s="16"/>
    </row>
    <row r="247" spans="2:6" ht="21.75" customHeight="1">
      <c r="B247" s="7"/>
      <c r="C247" s="7"/>
      <c r="E247" s="16"/>
      <c r="F247" s="16"/>
    </row>
    <row r="248" spans="2:6" ht="21.75" customHeight="1">
      <c r="B248" s="7"/>
      <c r="C248" s="7"/>
      <c r="E248" s="16"/>
      <c r="F248" s="16"/>
    </row>
    <row r="249" spans="2:6" ht="21.75" customHeight="1">
      <c r="B249" s="7"/>
      <c r="C249" s="7"/>
      <c r="E249" s="16"/>
      <c r="F249" s="16"/>
    </row>
    <row r="250" spans="2:6" ht="21.75" customHeight="1">
      <c r="B250" s="12"/>
      <c r="C250" s="12"/>
      <c r="D250" s="16"/>
      <c r="E250" s="16"/>
      <c r="F250" s="16"/>
    </row>
    <row r="251" spans="2:6" ht="21.75" customHeight="1">
      <c r="B251" s="7"/>
      <c r="C251" s="7"/>
      <c r="D251" s="108"/>
      <c r="E251" s="112"/>
      <c r="F251" s="112"/>
    </row>
    <row r="252" spans="2:6" ht="21.75" customHeight="1">
      <c r="B252" s="7"/>
      <c r="C252" s="7"/>
      <c r="E252" s="16"/>
      <c r="F252" s="16"/>
    </row>
    <row r="253" spans="2:6" ht="21.75" customHeight="1">
      <c r="B253" s="7"/>
      <c r="C253" s="7"/>
      <c r="E253" s="16"/>
      <c r="F253" s="16"/>
    </row>
    <row r="254" spans="2:6">
      <c r="B254" s="7"/>
      <c r="C254" s="7"/>
      <c r="E254" s="24"/>
      <c r="F254" s="16"/>
    </row>
    <row r="255" spans="2:6">
      <c r="B255" s="7"/>
      <c r="C255" s="7"/>
      <c r="E255" s="24"/>
      <c r="F255" s="16"/>
    </row>
    <row r="256" spans="2:6">
      <c r="B256" s="7"/>
      <c r="C256" s="7"/>
      <c r="E256" s="16"/>
      <c r="F256" s="16"/>
    </row>
    <row r="257" spans="2:6">
      <c r="B257" s="7"/>
      <c r="C257" s="7"/>
      <c r="E257" s="16"/>
      <c r="F257" s="16"/>
    </row>
    <row r="258" spans="2:6">
      <c r="B258" s="7"/>
      <c r="C258" s="7"/>
      <c r="E258" s="16"/>
      <c r="F258" s="16"/>
    </row>
    <row r="259" spans="2:6">
      <c r="B259" s="7"/>
      <c r="C259" s="7"/>
      <c r="E259" s="16"/>
      <c r="F259" s="16"/>
    </row>
    <row r="260" spans="2:6">
      <c r="B260" s="7"/>
      <c r="C260" s="7"/>
      <c r="E260" s="16"/>
      <c r="F260" s="16"/>
    </row>
    <row r="261" spans="2:6">
      <c r="B261" s="7"/>
      <c r="C261" s="7"/>
      <c r="E261" s="16"/>
      <c r="F261" s="16"/>
    </row>
    <row r="262" spans="2:6">
      <c r="B262" s="7"/>
      <c r="C262" s="7"/>
      <c r="E262" s="16"/>
      <c r="F262" s="16"/>
    </row>
    <row r="263" spans="2:6">
      <c r="B263" s="7"/>
      <c r="C263" s="7"/>
      <c r="E263" s="16"/>
      <c r="F263" s="16"/>
    </row>
    <row r="264" spans="2:6">
      <c r="B264" s="7"/>
      <c r="C264" s="7"/>
      <c r="E264" s="16"/>
      <c r="F264" s="16"/>
    </row>
    <row r="265" spans="2:6" ht="37.5">
      <c r="B265" s="13"/>
      <c r="C265" s="13"/>
      <c r="D265" s="16"/>
      <c r="E265" s="16"/>
      <c r="F265" s="16"/>
    </row>
    <row r="266" spans="2:6">
      <c r="B266" s="7"/>
      <c r="C266" s="7"/>
      <c r="D266" s="108"/>
      <c r="E266" s="112"/>
      <c r="F266" s="112"/>
    </row>
    <row r="267" spans="2:6">
      <c r="B267" s="7"/>
      <c r="C267" s="7"/>
      <c r="D267" s="67"/>
      <c r="E267" s="87"/>
      <c r="F267" s="87"/>
    </row>
    <row r="268" spans="2:6">
      <c r="B268" s="7"/>
      <c r="C268" s="7"/>
      <c r="E268" s="16"/>
      <c r="F268" s="16"/>
    </row>
    <row r="269" spans="2:6">
      <c r="B269" s="7"/>
      <c r="C269" s="7"/>
      <c r="E269" s="24"/>
      <c r="F269" s="16"/>
    </row>
    <row r="270" spans="2:6">
      <c r="B270" s="7"/>
      <c r="C270" s="7"/>
      <c r="E270" s="24"/>
      <c r="F270" s="16"/>
    </row>
    <row r="271" spans="2:6">
      <c r="B271" s="7"/>
      <c r="C271" s="7"/>
      <c r="E271" s="16"/>
      <c r="F271" s="16"/>
    </row>
    <row r="272" spans="2:6">
      <c r="B272" s="7"/>
      <c r="C272" s="7"/>
      <c r="E272" s="16"/>
      <c r="F272" s="16"/>
    </row>
    <row r="273" spans="2:6">
      <c r="B273" s="7"/>
      <c r="C273" s="7"/>
      <c r="E273" s="16"/>
      <c r="F273" s="16"/>
    </row>
    <row r="274" spans="2:6">
      <c r="B274" s="7"/>
      <c r="C274" s="7"/>
      <c r="E274" s="16"/>
      <c r="F274" s="16"/>
    </row>
    <row r="275" spans="2:6">
      <c r="B275" s="7"/>
      <c r="C275" s="7"/>
      <c r="E275" s="16"/>
      <c r="F275" s="16"/>
    </row>
    <row r="276" spans="2:6">
      <c r="B276" s="7"/>
      <c r="C276" s="7"/>
      <c r="E276" s="16"/>
      <c r="F276" s="16"/>
    </row>
    <row r="277" spans="2:6">
      <c r="B277" s="7"/>
      <c r="C277" s="7"/>
      <c r="E277" s="16"/>
      <c r="F277" s="16"/>
    </row>
    <row r="278" spans="2:6">
      <c r="B278" s="7"/>
      <c r="C278" s="7"/>
      <c r="E278" s="16"/>
      <c r="F278" s="16"/>
    </row>
  </sheetData>
  <mergeCells count="14">
    <mergeCell ref="D196:G196"/>
    <mergeCell ref="D172:E172"/>
    <mergeCell ref="D173:E173"/>
    <mergeCell ref="D174:E174"/>
    <mergeCell ref="A1:G1"/>
    <mergeCell ref="D141:E141"/>
    <mergeCell ref="D142:E142"/>
    <mergeCell ref="D143:E143"/>
    <mergeCell ref="D157:E157"/>
    <mergeCell ref="D99:E99"/>
    <mergeCell ref="D100:E100"/>
    <mergeCell ref="D101:E101"/>
    <mergeCell ref="D158:E158"/>
    <mergeCell ref="D159:E159"/>
  </mergeCells>
  <phoneticPr fontId="8" type="noConversion"/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UK Retail Price List - 2022&amp;R&amp;"Calibri (Body),Regular"&amp;16Lighting and Accessories</oddHeader>
    <oddFooter>&amp;L&amp;"Calibri (Body),Regular"&amp;16Prices do not include delivery and installation.&amp;R&amp;"Calibri (Body),Regular"&amp;16&amp;P</oddFooter>
  </headerFooter>
  <drawing r:id="rId2"/>
  <extLst>
    <ext xmlns:mx="http://schemas.microsoft.com/office/mac/excel/2008/main" uri="{64002731-A6B0-56B0-2670-7721B7C09600}">
      <mx:PLV Mode="1" OnePage="0" WScale="37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9248B-C30C-49A0-B114-3F5F7D4CB0FB}">
  <sheetPr codeName="Sheet75"/>
  <dimension ref="A1"/>
  <sheetViews>
    <sheetView workbookViewId="0"/>
  </sheetViews>
  <sheetFormatPr defaultColWidth="8.625" defaultRowHeight="15.75"/>
  <sheetData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1C811-6071-4EAC-AF79-EC0933B0C395}">
  <sheetPr codeName="Sheet76">
    <tabColor rgb="FF7030A0"/>
  </sheetPr>
  <dimension ref="A1:H291"/>
  <sheetViews>
    <sheetView showGridLines="0" view="pageLayout" zoomScale="60" zoomScaleNormal="50" zoomScaleSheetLayoutView="50" zoomScalePageLayoutView="60" workbookViewId="0">
      <selection activeCell="E175" sqref="E175"/>
    </sheetView>
  </sheetViews>
  <sheetFormatPr defaultColWidth="11" defaultRowHeight="26.25"/>
  <cols>
    <col min="1" max="1" width="5.5" customWidth="1"/>
    <col min="2" max="2" width="18.625" customWidth="1"/>
    <col min="3" max="3" width="47.125" customWidth="1"/>
    <col min="4" max="4" width="34.625" style="19" customWidth="1"/>
    <col min="5" max="5" width="24" style="19" bestFit="1" customWidth="1"/>
    <col min="6" max="6" width="46.625" style="14" customWidth="1"/>
    <col min="7" max="7" width="37" customWidth="1"/>
  </cols>
  <sheetData>
    <row r="1" spans="1:8" ht="29.1" customHeight="1">
      <c r="A1" s="696" t="s">
        <v>348</v>
      </c>
      <c r="B1" s="696"/>
      <c r="C1" s="696"/>
      <c r="D1" s="696"/>
      <c r="E1" s="696"/>
      <c r="F1" s="696"/>
      <c r="G1" s="696"/>
    </row>
    <row r="2" spans="1:8" ht="29.1" customHeight="1">
      <c r="A2" s="19"/>
      <c r="B2" s="19"/>
      <c r="C2" s="19"/>
      <c r="F2" s="19"/>
    </row>
    <row r="3" spans="1:8" ht="48.75">
      <c r="A3" s="2" t="s">
        <v>23</v>
      </c>
      <c r="B3" s="4" t="s">
        <v>708</v>
      </c>
      <c r="C3" s="3"/>
      <c r="D3" s="3"/>
      <c r="E3" s="70"/>
      <c r="F3" s="75"/>
      <c r="G3" s="3"/>
    </row>
    <row r="4" spans="1:8" ht="30" customHeight="1">
      <c r="A4" s="26"/>
      <c r="B4" s="26"/>
      <c r="C4" s="26"/>
      <c r="D4" s="26"/>
      <c r="E4" s="34" t="s">
        <v>321</v>
      </c>
      <c r="F4" s="357" t="s">
        <v>709</v>
      </c>
      <c r="G4" s="26" t="s">
        <v>710</v>
      </c>
    </row>
    <row r="5" spans="1:8" ht="30" customHeight="1">
      <c r="A5" s="69"/>
      <c r="B5" s="69"/>
      <c r="C5" s="69"/>
      <c r="D5" s="69"/>
      <c r="E5" s="52" t="s">
        <v>119</v>
      </c>
      <c r="F5" s="391"/>
    </row>
    <row r="6" spans="1:8">
      <c r="A6" s="1"/>
      <c r="D6"/>
      <c r="E6" s="87">
        <v>30</v>
      </c>
      <c r="F6" s="142">
        <f>ROUNDUP((('UK-R-Lighting &amp; Accessories'!F6)/1.59)/10,0)*10</f>
        <v>110</v>
      </c>
      <c r="G6" s="142">
        <f>ROUNDUP((('UK-R-Lighting &amp; Accessories'!G6)/1.59)/10,0)*10</f>
        <v>240</v>
      </c>
    </row>
    <row r="7" spans="1:8">
      <c r="A7" s="1"/>
      <c r="D7"/>
      <c r="E7" s="92"/>
      <c r="F7" s="142"/>
      <c r="G7" s="93"/>
    </row>
    <row r="8" spans="1:8">
      <c r="A8" s="1"/>
      <c r="D8" s="199"/>
      <c r="E8"/>
      <c r="F8" s="142"/>
      <c r="G8" s="93"/>
    </row>
    <row r="9" spans="1:8">
      <c r="A9" s="1"/>
      <c r="D9" s="129"/>
      <c r="E9"/>
      <c r="F9" s="142"/>
      <c r="G9" s="93"/>
    </row>
    <row r="10" spans="1:8">
      <c r="A10" s="1"/>
      <c r="D10" s="149"/>
      <c r="E10"/>
      <c r="F10" s="142"/>
      <c r="G10" s="77"/>
    </row>
    <row r="11" spans="1:8">
      <c r="A11" s="1"/>
      <c r="D11" s="196" t="s">
        <v>469</v>
      </c>
      <c r="E11" s="166"/>
      <c r="F11" s="202">
        <f>ROUNDUP((('UK-R-Lighting &amp; Accessories'!F11)/1.59)/10,0)*10</f>
        <v>60</v>
      </c>
      <c r="G11" s="77"/>
    </row>
    <row r="12" spans="1:8">
      <c r="A12" s="1"/>
      <c r="D12"/>
      <c r="E12" s="149"/>
      <c r="F12" s="77"/>
      <c r="G12" s="77"/>
    </row>
    <row r="13" spans="1:8">
      <c r="A13" s="1"/>
      <c r="D13"/>
      <c r="E13" s="149"/>
      <c r="F13" s="77"/>
      <c r="G13" s="77"/>
    </row>
    <row r="14" spans="1:8">
      <c r="A14" s="1"/>
      <c r="D14"/>
      <c r="E14" s="149"/>
      <c r="F14" s="77"/>
      <c r="G14" s="77"/>
    </row>
    <row r="15" spans="1:8" ht="48.75">
      <c r="A15" s="2" t="s">
        <v>23</v>
      </c>
      <c r="B15" s="4" t="s">
        <v>195</v>
      </c>
      <c r="C15" s="3"/>
      <c r="D15" s="3"/>
      <c r="E15" s="70"/>
      <c r="F15" s="75"/>
      <c r="G15" s="3"/>
      <c r="H15" s="389"/>
    </row>
    <row r="16" spans="1:8" ht="30" customHeight="1">
      <c r="A16" s="26"/>
      <c r="B16" s="26"/>
      <c r="C16" s="26"/>
      <c r="D16" s="26"/>
      <c r="E16" s="34" t="s">
        <v>321</v>
      </c>
      <c r="F16" s="357" t="s">
        <v>112</v>
      </c>
      <c r="G16" s="26"/>
    </row>
    <row r="17" spans="1:8" ht="30" customHeight="1">
      <c r="A17" s="69"/>
      <c r="B17" s="69"/>
      <c r="C17" s="69"/>
      <c r="D17" s="69"/>
      <c r="E17" s="52" t="s">
        <v>119</v>
      </c>
      <c r="F17" s="391"/>
    </row>
    <row r="18" spans="1:8">
      <c r="A18" s="1"/>
      <c r="D18"/>
      <c r="E18" s="87">
        <v>150</v>
      </c>
      <c r="F18" s="142">
        <f>ROUNDUP((('UK-R-Lighting &amp; Accessories'!F18)/1.59)/10,0)*10</f>
        <v>1860</v>
      </c>
    </row>
    <row r="19" spans="1:8">
      <c r="A19" s="1"/>
      <c r="D19"/>
      <c r="E19" s="92"/>
      <c r="F19" s="93"/>
      <c r="G19" s="93"/>
      <c r="H19" s="91"/>
    </row>
    <row r="20" spans="1:8">
      <c r="A20" s="1"/>
      <c r="D20" s="199" t="s">
        <v>461</v>
      </c>
      <c r="E20"/>
      <c r="F20" s="93"/>
      <c r="G20" s="93"/>
      <c r="H20" s="91"/>
    </row>
    <row r="21" spans="1:8">
      <c r="A21" s="1"/>
      <c r="D21" s="129"/>
      <c r="E21"/>
      <c r="F21" s="93"/>
      <c r="G21" s="93"/>
      <c r="H21" s="91"/>
    </row>
    <row r="22" spans="1:8">
      <c r="A22" s="1"/>
      <c r="D22" s="149"/>
      <c r="E22"/>
      <c r="F22" s="77"/>
      <c r="G22" s="77"/>
      <c r="H22" s="142"/>
    </row>
    <row r="23" spans="1:8">
      <c r="A23" s="1"/>
      <c r="D23" s="196" t="s">
        <v>469</v>
      </c>
      <c r="E23" s="166"/>
      <c r="F23" s="202">
        <f>ROUNDUP((('UK-R-Lighting &amp; Accessories'!F23)/1.59)/10,0)*10</f>
        <v>310</v>
      </c>
      <c r="G23" s="77"/>
    </row>
    <row r="24" spans="1:8">
      <c r="A24" s="1"/>
      <c r="D24"/>
      <c r="E24" s="149"/>
      <c r="F24" s="77"/>
      <c r="G24" s="77"/>
      <c r="H24" s="390"/>
    </row>
    <row r="25" spans="1:8">
      <c r="A25" s="1"/>
      <c r="D25"/>
      <c r="E25" s="149"/>
      <c r="F25" s="77"/>
      <c r="G25" s="77"/>
      <c r="H25" s="390"/>
    </row>
    <row r="26" spans="1:8">
      <c r="A26" s="1"/>
      <c r="D26"/>
      <c r="E26" s="149"/>
      <c r="F26" s="77"/>
      <c r="G26" s="77"/>
      <c r="H26" s="390"/>
    </row>
    <row r="27" spans="1:8" ht="48.75">
      <c r="A27" s="2" t="s">
        <v>23</v>
      </c>
      <c r="B27" s="4" t="s">
        <v>196</v>
      </c>
      <c r="C27" s="3"/>
      <c r="D27" s="3"/>
      <c r="E27" s="72"/>
      <c r="F27" s="75"/>
      <c r="G27" s="3"/>
      <c r="H27" s="389"/>
    </row>
    <row r="28" spans="1:8" ht="30" customHeight="1">
      <c r="A28" s="26"/>
      <c r="B28" s="26"/>
      <c r="C28" s="26"/>
      <c r="D28" s="33" t="s">
        <v>47</v>
      </c>
      <c r="E28" s="34" t="s">
        <v>321</v>
      </c>
      <c r="F28" s="357" t="s">
        <v>112</v>
      </c>
      <c r="G28" s="26"/>
    </row>
    <row r="29" spans="1:8" ht="30" customHeight="1">
      <c r="A29" s="69"/>
      <c r="B29" s="69"/>
      <c r="C29" s="69"/>
      <c r="D29" s="69"/>
      <c r="E29" s="52" t="s">
        <v>119</v>
      </c>
      <c r="F29" s="391"/>
    </row>
    <row r="30" spans="1:8">
      <c r="A30" s="1"/>
      <c r="D30" s="67" t="s">
        <v>2</v>
      </c>
      <c r="E30" s="87">
        <v>40</v>
      </c>
      <c r="F30" s="142">
        <f>ROUNDUP((('UK-R-Lighting &amp; Accessories'!F30)/1.59)/10,0)*10</f>
        <v>630</v>
      </c>
    </row>
    <row r="31" spans="1:8">
      <c r="A31" s="1"/>
      <c r="D31" s="67" t="s">
        <v>3</v>
      </c>
      <c r="E31" s="87">
        <v>50</v>
      </c>
      <c r="F31" s="142">
        <f>ROUNDUP((('UK-R-Lighting &amp; Accessories'!F31)/1.59)/10,0)*10</f>
        <v>730</v>
      </c>
    </row>
    <row r="32" spans="1:8">
      <c r="A32" s="1"/>
      <c r="D32" s="67" t="s">
        <v>4</v>
      </c>
      <c r="E32" s="87">
        <v>60</v>
      </c>
      <c r="F32" s="142">
        <f>ROUNDUP((('UK-R-Lighting &amp; Accessories'!F32)/1.59)/10,0)*10</f>
        <v>830</v>
      </c>
    </row>
    <row r="33" spans="1:8">
      <c r="A33" s="1"/>
      <c r="D33" s="93"/>
      <c r="E33" s="93"/>
      <c r="F33" s="91"/>
    </row>
    <row r="34" spans="1:8">
      <c r="A34" s="1"/>
      <c r="D34" s="199" t="s">
        <v>461</v>
      </c>
      <c r="E34" s="93"/>
      <c r="F34" s="93"/>
      <c r="G34" s="91"/>
    </row>
    <row r="35" spans="1:8">
      <c r="A35" s="1"/>
      <c r="D35" s="129"/>
      <c r="E35" s="93"/>
      <c r="F35" s="93"/>
      <c r="G35" s="91"/>
    </row>
    <row r="36" spans="1:8">
      <c r="A36" s="1"/>
      <c r="D36" s="149"/>
      <c r="E36" s="77"/>
      <c r="F36" s="77"/>
      <c r="G36" s="142"/>
    </row>
    <row r="37" spans="1:8">
      <c r="A37" s="1"/>
      <c r="D37" s="196" t="s">
        <v>469</v>
      </c>
      <c r="E37" s="200"/>
      <c r="F37" s="202">
        <f>ROUNDUP((('UK-R-Lighting &amp; Accessories'!F37)/1.59)/10,0)*10</f>
        <v>160</v>
      </c>
    </row>
    <row r="38" spans="1:8">
      <c r="A38" s="1"/>
      <c r="D38"/>
      <c r="E38" s="149"/>
      <c r="F38" s="77"/>
      <c r="G38" s="77"/>
      <c r="H38" s="390"/>
    </row>
    <row r="39" spans="1:8" ht="40.5" customHeight="1">
      <c r="A39" s="1"/>
      <c r="D39"/>
      <c r="E39" s="73"/>
      <c r="F39" s="77"/>
      <c r="G39" s="77"/>
      <c r="H39" s="390"/>
    </row>
    <row r="40" spans="1:8" ht="48.75">
      <c r="A40" s="2" t="s">
        <v>23</v>
      </c>
      <c r="B40" s="4" t="s">
        <v>711</v>
      </c>
      <c r="C40" s="3"/>
      <c r="D40" s="3"/>
      <c r="E40" s="72"/>
      <c r="F40" s="75"/>
      <c r="G40" s="3"/>
    </row>
    <row r="41" spans="1:8" ht="30" customHeight="1">
      <c r="A41" s="26"/>
      <c r="B41" s="26"/>
      <c r="C41" s="26"/>
      <c r="D41" s="36"/>
      <c r="E41" s="34" t="s">
        <v>321</v>
      </c>
      <c r="F41" s="357" t="s">
        <v>709</v>
      </c>
      <c r="G41" s="26" t="s">
        <v>710</v>
      </c>
    </row>
    <row r="42" spans="1:8" ht="30" customHeight="1">
      <c r="A42" s="69"/>
      <c r="B42" s="69"/>
      <c r="C42" s="69"/>
      <c r="D42" s="69"/>
      <c r="E42" s="52" t="s">
        <v>119</v>
      </c>
      <c r="F42" s="391"/>
    </row>
    <row r="43" spans="1:8">
      <c r="A43" s="1"/>
      <c r="D43" s="92"/>
      <c r="E43" s="87">
        <v>30</v>
      </c>
      <c r="F43" s="142">
        <f>ROUNDUP((('UK-R-Lighting &amp; Accessories'!F43)/1.59)/10,0)*10</f>
        <v>110</v>
      </c>
      <c r="G43" s="142">
        <f>ROUNDUP((('UK-R-Lighting &amp; Accessories'!G43)/1.59)/10,0)*10</f>
        <v>240</v>
      </c>
    </row>
    <row r="44" spans="1:8">
      <c r="A44" s="1"/>
      <c r="D44" s="92"/>
      <c r="E44" s="93"/>
      <c r="F44" s="91"/>
    </row>
    <row r="45" spans="1:8">
      <c r="A45" s="1"/>
      <c r="D45" s="199"/>
      <c r="E45" s="93"/>
      <c r="F45" s="91"/>
    </row>
    <row r="46" spans="1:8">
      <c r="A46" s="1"/>
      <c r="D46" s="129"/>
      <c r="E46" s="93"/>
      <c r="F46" s="91"/>
    </row>
    <row r="47" spans="1:8" ht="23.25">
      <c r="A47" s="1"/>
      <c r="D47" s="76"/>
      <c r="E47" s="76"/>
      <c r="F47" s="9"/>
    </row>
    <row r="48" spans="1:8">
      <c r="A48" s="1"/>
      <c r="D48" s="196" t="s">
        <v>473</v>
      </c>
      <c r="E48" s="201"/>
      <c r="F48" s="665">
        <f>ROUNDUP((('UK-R-Lighting &amp; Accessories'!F48)/1.59)/10,0)*10</f>
        <v>60</v>
      </c>
    </row>
    <row r="49" spans="1:8" ht="23.25">
      <c r="A49" s="1"/>
      <c r="D49"/>
      <c r="E49" s="129"/>
      <c r="F49" s="78"/>
      <c r="G49" s="77"/>
    </row>
    <row r="50" spans="1:8" ht="23.25">
      <c r="A50" s="1"/>
      <c r="D50"/>
      <c r="E50" s="129"/>
      <c r="F50" s="78"/>
      <c r="G50" s="77"/>
    </row>
    <row r="51" spans="1:8" ht="23.25">
      <c r="A51" s="1"/>
      <c r="D51"/>
      <c r="E51" s="129"/>
      <c r="F51" s="78"/>
      <c r="G51" s="77"/>
    </row>
    <row r="52" spans="1:8">
      <c r="A52" s="1"/>
      <c r="D52"/>
      <c r="E52" s="114"/>
      <c r="F52" s="78"/>
      <c r="G52" s="77"/>
    </row>
    <row r="53" spans="1:8" ht="48.75">
      <c r="A53" s="2" t="s">
        <v>23</v>
      </c>
      <c r="B53" s="4" t="s">
        <v>197</v>
      </c>
      <c r="C53" s="3"/>
      <c r="D53" s="3"/>
      <c r="E53" s="72"/>
      <c r="F53" s="75"/>
      <c r="G53" s="3"/>
      <c r="H53" s="389"/>
    </row>
    <row r="54" spans="1:8" ht="30" customHeight="1">
      <c r="A54" s="26"/>
      <c r="B54" s="26"/>
      <c r="C54" s="26"/>
      <c r="D54" s="36"/>
      <c r="E54" s="34" t="s">
        <v>321</v>
      </c>
      <c r="F54" s="357" t="s">
        <v>112</v>
      </c>
      <c r="G54" s="26"/>
    </row>
    <row r="55" spans="1:8" ht="30" customHeight="1">
      <c r="A55" s="69"/>
      <c r="B55" s="69"/>
      <c r="C55" s="69"/>
      <c r="D55" s="69"/>
      <c r="E55" s="52" t="s">
        <v>119</v>
      </c>
      <c r="F55" s="391"/>
    </row>
    <row r="56" spans="1:8">
      <c r="A56" s="1"/>
      <c r="D56" s="92"/>
      <c r="E56" s="87">
        <v>150</v>
      </c>
      <c r="F56" s="142">
        <f>ROUNDUP((('UK-R-Lighting &amp; Accessories'!F56)/1.59)/10,0)*10</f>
        <v>1860</v>
      </c>
    </row>
    <row r="57" spans="1:8">
      <c r="A57" s="1"/>
      <c r="D57" s="92"/>
      <c r="E57" s="93"/>
      <c r="F57" s="91"/>
    </row>
    <row r="58" spans="1:8">
      <c r="A58" s="1"/>
      <c r="D58" s="199" t="s">
        <v>22</v>
      </c>
      <c r="E58" s="93"/>
      <c r="F58" s="91"/>
    </row>
    <row r="59" spans="1:8">
      <c r="A59" s="1"/>
      <c r="D59" s="129"/>
      <c r="E59" s="93"/>
      <c r="F59" s="91"/>
    </row>
    <row r="60" spans="1:8" ht="23.25">
      <c r="A60" s="1"/>
      <c r="D60" s="76"/>
      <c r="E60" s="76"/>
      <c r="F60" s="9"/>
    </row>
    <row r="61" spans="1:8">
      <c r="A61" s="1"/>
      <c r="D61" s="196" t="s">
        <v>473</v>
      </c>
      <c r="E61" s="201"/>
      <c r="F61" s="202">
        <f>ROUNDUP((('UK-R-Lighting &amp; Accessories'!F61)/1.59)/10,0)*10</f>
        <v>310</v>
      </c>
    </row>
    <row r="62" spans="1:8" ht="23.25">
      <c r="A62" s="1"/>
      <c r="D62"/>
      <c r="E62" s="129"/>
      <c r="F62" s="78"/>
      <c r="G62" s="77"/>
      <c r="H62" s="390"/>
    </row>
    <row r="63" spans="1:8" ht="23.25">
      <c r="A63" s="1"/>
      <c r="D63"/>
      <c r="E63" s="129"/>
      <c r="F63" s="78"/>
      <c r="G63" s="77"/>
      <c r="H63" s="390"/>
    </row>
    <row r="64" spans="1:8" ht="23.25">
      <c r="A64" s="1"/>
      <c r="D64"/>
      <c r="E64" s="129"/>
      <c r="F64" s="78"/>
      <c r="G64" s="77"/>
      <c r="H64" s="390"/>
    </row>
    <row r="65" spans="1:8" ht="23.25">
      <c r="A65" s="1"/>
      <c r="D65"/>
      <c r="E65" s="129"/>
      <c r="F65" s="78"/>
      <c r="G65" s="77"/>
      <c r="H65" s="390"/>
    </row>
    <row r="66" spans="1:8" ht="23.25">
      <c r="A66" s="1"/>
      <c r="D66"/>
      <c r="E66" s="129"/>
      <c r="F66" s="78"/>
      <c r="G66" s="77"/>
      <c r="H66" s="390"/>
    </row>
    <row r="67" spans="1:8" ht="23.25">
      <c r="A67" s="1"/>
      <c r="D67"/>
      <c r="E67" s="129"/>
      <c r="F67" s="78"/>
      <c r="G67" s="77"/>
      <c r="H67" s="390"/>
    </row>
    <row r="68" spans="1:8" ht="23.25">
      <c r="A68" s="1"/>
      <c r="D68"/>
      <c r="E68" s="129"/>
      <c r="F68" s="78"/>
      <c r="G68" s="77"/>
      <c r="H68" s="390"/>
    </row>
    <row r="69" spans="1:8" ht="23.25">
      <c r="A69" s="1"/>
      <c r="D69"/>
      <c r="E69" s="129"/>
      <c r="F69" s="78"/>
      <c r="G69" s="77"/>
      <c r="H69" s="390"/>
    </row>
    <row r="70" spans="1:8" ht="23.25">
      <c r="A70" s="1"/>
      <c r="D70"/>
      <c r="E70" s="129"/>
      <c r="F70" s="78"/>
      <c r="G70" s="77"/>
      <c r="H70" s="390"/>
    </row>
    <row r="71" spans="1:8" ht="23.25">
      <c r="A71" s="1"/>
      <c r="D71"/>
      <c r="E71" s="129"/>
      <c r="F71" s="78"/>
      <c r="G71" s="77"/>
      <c r="H71" s="390"/>
    </row>
    <row r="72" spans="1:8" ht="23.25">
      <c r="A72" s="1"/>
      <c r="D72"/>
      <c r="E72" s="129"/>
      <c r="F72" s="78"/>
      <c r="G72" s="77"/>
      <c r="H72" s="390"/>
    </row>
    <row r="73" spans="1:8">
      <c r="A73" s="1"/>
      <c r="D73"/>
      <c r="E73" s="114"/>
      <c r="F73" s="78"/>
      <c r="G73" s="77"/>
      <c r="H73" s="390"/>
    </row>
    <row r="74" spans="1:8" ht="48.75">
      <c r="A74" s="2"/>
      <c r="B74" s="4" t="s">
        <v>619</v>
      </c>
      <c r="C74" s="4"/>
      <c r="D74" s="42"/>
      <c r="E74" s="42"/>
      <c r="F74" s="42"/>
      <c r="G74" s="3"/>
    </row>
    <row r="75" spans="1:8" ht="24" customHeight="1">
      <c r="A75" s="90"/>
      <c r="B75" s="38"/>
      <c r="C75" s="38"/>
      <c r="D75" s="34" t="s">
        <v>47</v>
      </c>
      <c r="E75" s="34" t="s">
        <v>94</v>
      </c>
      <c r="F75" s="35" t="s">
        <v>112</v>
      </c>
      <c r="G75" s="26"/>
    </row>
    <row r="76" spans="1:8" ht="30" customHeight="1">
      <c r="A76" s="69"/>
      <c r="B76" s="69"/>
      <c r="C76" s="69"/>
      <c r="D76" s="69"/>
      <c r="E76" s="52" t="s">
        <v>119</v>
      </c>
      <c r="F76" s="391"/>
    </row>
    <row r="77" spans="1:8" ht="24" customHeight="1">
      <c r="B77" s="7"/>
      <c r="C77" s="7"/>
      <c r="D77" s="95" t="s">
        <v>3</v>
      </c>
      <c r="E77" s="18" t="s">
        <v>350</v>
      </c>
      <c r="F77" s="45">
        <f>ROUNDUP((('UK-R-Lighting &amp; Accessories'!F72)/1.59)/10,0)*10</f>
        <v>1200</v>
      </c>
    </row>
    <row r="78" spans="1:8" ht="24" customHeight="1">
      <c r="B78" s="7"/>
      <c r="C78" s="7"/>
      <c r="D78" s="95"/>
      <c r="E78" s="18"/>
      <c r="F78" s="45"/>
    </row>
    <row r="79" spans="1:8" ht="24" customHeight="1">
      <c r="B79" s="7"/>
      <c r="C79" s="7"/>
      <c r="E79" s="24"/>
      <c r="F79" s="16"/>
    </row>
    <row r="80" spans="1:8" ht="21.75" customHeight="1">
      <c r="B80" s="7"/>
      <c r="C80" s="7"/>
      <c r="E80" s="24"/>
      <c r="F80" s="16"/>
    </row>
    <row r="81" spans="1:8" ht="21.75" customHeight="1">
      <c r="B81" s="7"/>
      <c r="C81" s="7"/>
      <c r="D81" s="203"/>
      <c r="E81" s="24"/>
      <c r="F81" s="16"/>
    </row>
    <row r="82" spans="1:8" ht="21.75" customHeight="1">
      <c r="B82" s="7"/>
      <c r="C82" s="7"/>
      <c r="D82" s="158"/>
      <c r="E82" s="24"/>
      <c r="F82" s="16"/>
    </row>
    <row r="83" spans="1:8" ht="21" customHeight="1">
      <c r="B83" s="7"/>
      <c r="C83" s="7"/>
    </row>
    <row r="84" spans="1:8" ht="21" customHeight="1">
      <c r="B84" s="7"/>
      <c r="C84" s="7"/>
      <c r="D84" s="196" t="s">
        <v>469</v>
      </c>
      <c r="E84" s="83"/>
      <c r="F84" s="186">
        <f>ROUNDUP((('UK-R-Lighting &amp; Accessories'!F79)/1.59)/10,0)*10</f>
        <v>230</v>
      </c>
    </row>
    <row r="85" spans="1:8" ht="21" customHeight="1">
      <c r="B85" s="7"/>
      <c r="C85" s="7"/>
      <c r="E85" s="16"/>
      <c r="F85" s="16"/>
    </row>
    <row r="86" spans="1:8" ht="21" customHeight="1">
      <c r="B86" s="7"/>
      <c r="C86" s="7"/>
      <c r="E86" s="16"/>
      <c r="F86" s="16"/>
    </row>
    <row r="87" spans="1:8" ht="47.25" customHeight="1">
      <c r="B87" s="7"/>
      <c r="C87" s="7"/>
      <c r="E87" s="16"/>
      <c r="F87" s="16"/>
    </row>
    <row r="88" spans="1:8" ht="22.5" customHeight="1">
      <c r="A88" s="1"/>
      <c r="D88"/>
      <c r="E88" s="114"/>
      <c r="F88" s="78"/>
      <c r="G88" s="77"/>
      <c r="H88" s="390"/>
    </row>
    <row r="89" spans="1:8" ht="48.75">
      <c r="A89" s="2"/>
      <c r="B89" s="4" t="s">
        <v>122</v>
      </c>
      <c r="C89" s="4"/>
      <c r="D89" s="42"/>
      <c r="E89" s="42"/>
      <c r="F89" s="42"/>
      <c r="G89" s="3"/>
    </row>
    <row r="90" spans="1:8" ht="24" customHeight="1">
      <c r="A90" s="90"/>
      <c r="B90" s="38"/>
      <c r="C90" s="38"/>
      <c r="D90" s="34" t="s">
        <v>47</v>
      </c>
      <c r="E90" s="34" t="s">
        <v>94</v>
      </c>
      <c r="F90" s="35" t="s">
        <v>112</v>
      </c>
      <c r="G90" s="26"/>
    </row>
    <row r="91" spans="1:8" ht="30" customHeight="1">
      <c r="A91" s="69"/>
      <c r="B91" s="69"/>
      <c r="C91" s="69"/>
      <c r="D91" s="69"/>
      <c r="E91" s="52" t="s">
        <v>119</v>
      </c>
      <c r="F91" s="391"/>
    </row>
    <row r="92" spans="1:8" ht="24" customHeight="1">
      <c r="B92" s="7"/>
      <c r="C92" s="7"/>
      <c r="D92" s="95" t="s">
        <v>2</v>
      </c>
      <c r="E92" s="18" t="s">
        <v>349</v>
      </c>
      <c r="F92" s="142">
        <f>ROUNDUP((('UK-R-Lighting &amp; Accessories'!F87)/1.59)/10,0)*10</f>
        <v>720</v>
      </c>
    </row>
    <row r="93" spans="1:8" ht="24" customHeight="1">
      <c r="B93" s="7"/>
      <c r="C93" s="7"/>
      <c r="D93" s="95" t="s">
        <v>4</v>
      </c>
      <c r="E93" s="18" t="s">
        <v>350</v>
      </c>
      <c r="F93" s="142">
        <f>ROUNDUP((('UK-R-Lighting &amp; Accessories'!F88)/1.59)/10,0)*10</f>
        <v>730</v>
      </c>
    </row>
    <row r="94" spans="1:8" ht="24" customHeight="1">
      <c r="B94" s="7"/>
      <c r="C94" s="7"/>
      <c r="E94" s="24"/>
      <c r="F94" s="16"/>
    </row>
    <row r="95" spans="1:8" ht="21.75" customHeight="1">
      <c r="B95" s="7"/>
      <c r="C95" s="7"/>
      <c r="E95" s="24"/>
      <c r="F95" s="16"/>
    </row>
    <row r="96" spans="1:8" ht="21.75" customHeight="1">
      <c r="B96" s="7"/>
      <c r="C96" s="7"/>
      <c r="D96" s="198" t="s">
        <v>628</v>
      </c>
      <c r="E96" s="81"/>
      <c r="F96" s="190">
        <f>ROUNDUP((('UK-R-Lighting &amp; Accessories'!F91)/1.59)/10,0)*10</f>
        <v>160</v>
      </c>
    </row>
    <row r="97" spans="1:7" ht="21.75" customHeight="1">
      <c r="B97" s="7"/>
      <c r="C97" s="7"/>
      <c r="D97" s="158"/>
      <c r="E97" s="24"/>
      <c r="F97" s="16"/>
    </row>
    <row r="98" spans="1:7" ht="21" customHeight="1">
      <c r="B98" s="7"/>
      <c r="C98" s="7"/>
    </row>
    <row r="99" spans="1:7" ht="21" customHeight="1">
      <c r="B99" s="7"/>
      <c r="C99" s="7"/>
      <c r="E99" s="16"/>
      <c r="F99" s="16"/>
    </row>
    <row r="100" spans="1:7" ht="21" customHeight="1">
      <c r="B100" s="7"/>
      <c r="C100" s="7"/>
      <c r="E100" s="16"/>
      <c r="F100" s="16"/>
    </row>
    <row r="101" spans="1:7" ht="47.25" customHeight="1">
      <c r="B101" s="7"/>
      <c r="C101" s="7"/>
      <c r="E101" s="16"/>
      <c r="F101" s="16"/>
    </row>
    <row r="102" spans="1:7" ht="48.75">
      <c r="A102" s="2" t="s">
        <v>23</v>
      </c>
      <c r="B102" s="4" t="s">
        <v>509</v>
      </c>
      <c r="C102" s="3"/>
      <c r="D102" s="3"/>
      <c r="E102" s="70"/>
      <c r="F102" s="75"/>
      <c r="G102" s="3"/>
    </row>
    <row r="103" spans="1:7" ht="21.75" customHeight="1">
      <c r="A103" s="26"/>
      <c r="B103" s="26"/>
      <c r="C103" s="26"/>
      <c r="D103" s="749" t="s">
        <v>498</v>
      </c>
      <c r="E103" s="756"/>
      <c r="F103" s="357" t="s">
        <v>112</v>
      </c>
      <c r="G103" s="26"/>
    </row>
    <row r="104" spans="1:7" ht="21.75" customHeight="1">
      <c r="A104" s="69"/>
      <c r="B104" s="69"/>
      <c r="C104" s="69"/>
      <c r="D104" s="767" t="s">
        <v>119</v>
      </c>
      <c r="E104" s="767"/>
      <c r="F104" s="391"/>
    </row>
    <row r="105" spans="1:7" ht="21.75" customHeight="1">
      <c r="A105" s="1"/>
      <c r="D105" s="768" t="s">
        <v>510</v>
      </c>
      <c r="E105" s="768"/>
      <c r="F105" s="142">
        <f>ROUNDUP((('UK-R-Lighting &amp; Accessories'!F101)/1.59)/10,0)*10</f>
        <v>310</v>
      </c>
    </row>
    <row r="106" spans="1:7" ht="21.75" customHeight="1">
      <c r="A106" s="1"/>
      <c r="D106"/>
      <c r="E106" s="92"/>
      <c r="F106" s="93"/>
      <c r="G106" s="93"/>
    </row>
    <row r="107" spans="1:7">
      <c r="A107" s="1"/>
      <c r="D107" s="199" t="s">
        <v>499</v>
      </c>
      <c r="E107"/>
      <c r="F107" s="93"/>
      <c r="G107" s="93"/>
    </row>
    <row r="108" spans="1:7" ht="21.75" customHeight="1">
      <c r="A108" s="1"/>
      <c r="D108" s="199"/>
      <c r="E108"/>
      <c r="F108" s="93"/>
      <c r="G108" s="93"/>
    </row>
    <row r="109" spans="1:7">
      <c r="A109" s="1"/>
      <c r="D109" s="196" t="s">
        <v>595</v>
      </c>
      <c r="E109" s="201"/>
      <c r="F109" s="202">
        <f>ROUNDUP((('UK-R-Lighting &amp; Accessories'!F105)/1.59)/10,0)*10</f>
        <v>70</v>
      </c>
      <c r="G109" s="93"/>
    </row>
    <row r="110" spans="1:7" ht="45.75" customHeight="1">
      <c r="A110" s="1"/>
      <c r="B110" s="421" t="s">
        <v>321</v>
      </c>
      <c r="D110"/>
      <c r="E110" s="149"/>
      <c r="F110" s="77"/>
      <c r="G110" s="77"/>
    </row>
    <row r="111" spans="1:7" ht="21.75" customHeight="1">
      <c r="A111" s="1"/>
      <c r="B111" s="147"/>
      <c r="D111"/>
      <c r="E111" s="149"/>
      <c r="F111" s="77"/>
      <c r="G111" s="77"/>
    </row>
    <row r="112" spans="1:7" ht="21.75" customHeight="1">
      <c r="A112" s="1"/>
      <c r="C112" s="418"/>
      <c r="D112"/>
      <c r="E112" s="149"/>
      <c r="F112" s="77"/>
      <c r="G112" s="77"/>
    </row>
    <row r="113" spans="1:7" ht="21.75" customHeight="1">
      <c r="A113" s="416"/>
      <c r="D113"/>
      <c r="E113" s="149"/>
      <c r="F113" s="77"/>
      <c r="G113" s="77"/>
    </row>
    <row r="114" spans="1:7" ht="21.75" customHeight="1">
      <c r="A114" s="1"/>
      <c r="D114"/>
      <c r="E114" s="149"/>
      <c r="F114" s="77"/>
      <c r="G114" s="77"/>
    </row>
    <row r="115" spans="1:7" ht="21.75" customHeight="1">
      <c r="A115" s="1"/>
      <c r="C115" s="1" t="s">
        <v>496</v>
      </c>
      <c r="D115"/>
      <c r="E115" s="149"/>
      <c r="F115" s="77"/>
      <c r="G115" s="77"/>
    </row>
    <row r="116" spans="1:7" ht="21.75" customHeight="1">
      <c r="A116" s="1"/>
      <c r="D116"/>
      <c r="E116" s="149"/>
      <c r="F116" s="77"/>
      <c r="G116" s="77"/>
    </row>
    <row r="117" spans="1:7" ht="48.75">
      <c r="A117" s="2"/>
      <c r="B117" s="4" t="s">
        <v>661</v>
      </c>
      <c r="C117" s="10"/>
      <c r="D117" s="42"/>
      <c r="E117" s="42"/>
      <c r="F117" s="42"/>
      <c r="G117" s="3"/>
    </row>
    <row r="118" spans="1:7" ht="21.75" customHeight="1">
      <c r="A118" s="90"/>
      <c r="B118" s="38"/>
      <c r="C118" s="38"/>
      <c r="D118" s="34" t="s">
        <v>47</v>
      </c>
      <c r="E118" s="34" t="s">
        <v>94</v>
      </c>
      <c r="F118" s="35" t="s">
        <v>662</v>
      </c>
      <c r="G118" s="26"/>
    </row>
    <row r="119" spans="1:7" ht="30" customHeight="1">
      <c r="A119" s="69"/>
      <c r="B119" s="69"/>
      <c r="C119" s="69"/>
      <c r="D119" s="69"/>
      <c r="E119" s="52" t="s">
        <v>119</v>
      </c>
      <c r="F119" s="391"/>
    </row>
    <row r="120" spans="1:7" ht="21.75" customHeight="1">
      <c r="B120" s="7"/>
      <c r="C120" s="7"/>
      <c r="D120" s="95" t="s">
        <v>102</v>
      </c>
      <c r="E120" s="18" t="s">
        <v>660</v>
      </c>
      <c r="F120" s="65">
        <f>ROUNDUP((('UK-R-Lighting &amp; Accessories'!F129)/1.59)/10,0)*10</f>
        <v>90</v>
      </c>
      <c r="G120" s="567"/>
    </row>
    <row r="121" spans="1:7" ht="21.75" customHeight="1">
      <c r="B121" s="7"/>
      <c r="C121" s="7"/>
      <c r="D121" s="95"/>
      <c r="E121" s="18"/>
      <c r="F121" s="45"/>
    </row>
    <row r="122" spans="1:7" ht="21.75" customHeight="1">
      <c r="B122" s="7"/>
      <c r="C122" s="7"/>
      <c r="D122" s="95"/>
      <c r="E122" s="18"/>
      <c r="F122" s="18"/>
    </row>
    <row r="123" spans="1:7" ht="21.75" customHeight="1">
      <c r="B123" s="7"/>
      <c r="C123" s="7"/>
      <c r="D123" s="568" t="s">
        <v>622</v>
      </c>
      <c r="E123" s="16"/>
      <c r="F123" s="16"/>
    </row>
    <row r="124" spans="1:7" ht="21.75" customHeight="1">
      <c r="B124" s="7"/>
      <c r="C124" s="7"/>
      <c r="E124" s="16"/>
      <c r="F124" s="137"/>
    </row>
    <row r="125" spans="1:7" ht="21.75" customHeight="1">
      <c r="B125" s="7"/>
      <c r="C125" s="7"/>
    </row>
    <row r="126" spans="1:7" ht="21.75" customHeight="1">
      <c r="B126" s="7"/>
      <c r="C126" s="7"/>
    </row>
    <row r="127" spans="1:7" ht="21.75" customHeight="1">
      <c r="B127" s="7"/>
      <c r="C127" s="7"/>
    </row>
    <row r="128" spans="1:7" ht="21.75" customHeight="1">
      <c r="B128" s="7"/>
      <c r="C128" s="7"/>
      <c r="D128" s="158"/>
      <c r="E128" s="16"/>
      <c r="F128" s="137"/>
    </row>
    <row r="129" spans="1:7" ht="42.75" customHeight="1">
      <c r="B129" s="7"/>
      <c r="C129" s="7"/>
    </row>
    <row r="130" spans="1:7" ht="48.75">
      <c r="A130" s="2" t="s">
        <v>23</v>
      </c>
      <c r="B130" s="4" t="s">
        <v>494</v>
      </c>
      <c r="C130" s="3"/>
      <c r="D130" s="3"/>
      <c r="E130" s="70"/>
      <c r="F130" s="75"/>
      <c r="G130" s="3"/>
    </row>
    <row r="131" spans="1:7" ht="21.75" customHeight="1">
      <c r="A131" s="26"/>
      <c r="B131" s="26"/>
      <c r="C131" s="26"/>
      <c r="D131" s="749" t="s">
        <v>495</v>
      </c>
      <c r="E131" s="756"/>
      <c r="F131" s="357" t="s">
        <v>112</v>
      </c>
      <c r="G131" s="26"/>
    </row>
    <row r="132" spans="1:7" ht="21.75" customHeight="1">
      <c r="A132" s="69"/>
      <c r="B132" s="69"/>
      <c r="C132" s="69"/>
      <c r="D132" s="767" t="s">
        <v>119</v>
      </c>
      <c r="E132" s="767"/>
      <c r="F132" s="391"/>
    </row>
    <row r="133" spans="1:7" ht="21.75" customHeight="1">
      <c r="A133" s="1"/>
      <c r="D133" s="768" t="s">
        <v>503</v>
      </c>
      <c r="E133" s="768"/>
      <c r="F133" s="142">
        <f>ROUNDUP((('UK-R-Lighting &amp; Accessories'!F143)/1.59)/10,0)*10</f>
        <v>3970</v>
      </c>
    </row>
    <row r="134" spans="1:7" ht="21.75" customHeight="1">
      <c r="A134" s="1"/>
      <c r="D134"/>
      <c r="E134" s="92"/>
      <c r="F134" s="93"/>
      <c r="G134" s="93"/>
    </row>
    <row r="135" spans="1:7">
      <c r="A135" s="1"/>
      <c r="D135" s="419" t="s">
        <v>505</v>
      </c>
      <c r="E135"/>
      <c r="F135" s="93"/>
      <c r="G135" s="93"/>
    </row>
    <row r="136" spans="1:7" ht="21.75" customHeight="1">
      <c r="A136" s="1"/>
      <c r="D136" s="178"/>
      <c r="E136"/>
      <c r="F136" s="93"/>
      <c r="G136" s="93"/>
    </row>
    <row r="137" spans="1:7" ht="21.75" customHeight="1">
      <c r="A137" s="1"/>
      <c r="D137" s="149"/>
      <c r="E137"/>
      <c r="F137" s="77"/>
      <c r="G137" s="77"/>
    </row>
    <row r="138" spans="1:7" ht="21.75" customHeight="1">
      <c r="A138" s="1"/>
      <c r="D138" s="92"/>
      <c r="E138"/>
      <c r="F138" s="142"/>
      <c r="G138" s="77"/>
    </row>
    <row r="139" spans="1:7" ht="21.75" customHeight="1">
      <c r="A139" s="1"/>
      <c r="C139" s="417"/>
      <c r="D139"/>
      <c r="E139" s="149"/>
      <c r="F139" s="77"/>
      <c r="G139" s="77"/>
    </row>
    <row r="140" spans="1:7">
      <c r="A140" s="416" t="s">
        <v>321</v>
      </c>
      <c r="D140"/>
      <c r="E140" s="149"/>
      <c r="F140" s="77"/>
      <c r="G140" s="77"/>
    </row>
    <row r="141" spans="1:7" ht="45.75" customHeight="1">
      <c r="A141" s="1"/>
      <c r="D141"/>
      <c r="E141" s="149"/>
      <c r="F141" s="77"/>
      <c r="G141" s="77"/>
    </row>
    <row r="142" spans="1:7" ht="45.75" customHeight="1">
      <c r="A142" s="1"/>
      <c r="D142"/>
      <c r="E142" s="149"/>
      <c r="F142" s="77"/>
      <c r="G142" s="77"/>
    </row>
    <row r="143" spans="1:7" ht="45.75" customHeight="1">
      <c r="A143" s="1"/>
      <c r="D143"/>
      <c r="E143" s="149"/>
      <c r="F143" s="77"/>
      <c r="G143" s="77"/>
    </row>
    <row r="144" spans="1:7" ht="45.75" customHeight="1">
      <c r="A144" s="1"/>
      <c r="D144"/>
      <c r="E144" s="149"/>
      <c r="F144" s="77"/>
      <c r="G144" s="77"/>
    </row>
    <row r="145" spans="1:7" ht="21" customHeight="1">
      <c r="A145" s="1"/>
      <c r="D145"/>
      <c r="E145" s="149"/>
      <c r="F145" s="77"/>
      <c r="G145" s="77"/>
    </row>
    <row r="146" spans="1:7" ht="21" customHeight="1">
      <c r="A146" s="1"/>
      <c r="C146" s="1" t="s">
        <v>504</v>
      </c>
      <c r="D146"/>
      <c r="E146" s="149"/>
      <c r="F146" s="77"/>
      <c r="G146" s="77"/>
    </row>
    <row r="147" spans="1:7" ht="21" customHeight="1">
      <c r="A147" s="1"/>
      <c r="C147" s="1"/>
      <c r="D147"/>
      <c r="E147" s="149"/>
      <c r="F147" s="77"/>
      <c r="G147" s="77"/>
    </row>
    <row r="148" spans="1:7" ht="21" customHeight="1">
      <c r="A148" s="1"/>
      <c r="D148"/>
      <c r="E148" s="149"/>
      <c r="F148" s="77"/>
      <c r="G148" s="77"/>
    </row>
    <row r="149" spans="1:7" ht="21.75" customHeight="1">
      <c r="A149" s="1"/>
      <c r="D149"/>
      <c r="E149" s="76"/>
      <c r="F149" s="77"/>
      <c r="G149" s="77"/>
    </row>
    <row r="150" spans="1:7" ht="48.75">
      <c r="A150" s="2" t="s">
        <v>23</v>
      </c>
      <c r="B150" s="4" t="s">
        <v>497</v>
      </c>
      <c r="C150" s="3"/>
      <c r="D150" s="3"/>
      <c r="E150" s="70"/>
      <c r="F150" s="75"/>
      <c r="G150" s="3"/>
    </row>
    <row r="151" spans="1:7" ht="21.75" customHeight="1">
      <c r="A151" s="26"/>
      <c r="B151" s="26"/>
      <c r="C151" s="26"/>
      <c r="D151" s="749" t="s">
        <v>498</v>
      </c>
      <c r="E151" s="756"/>
      <c r="F151" s="357" t="s">
        <v>112</v>
      </c>
      <c r="G151" s="26"/>
    </row>
    <row r="152" spans="1:7" ht="21.75" customHeight="1">
      <c r="A152" s="69"/>
      <c r="B152" s="69"/>
      <c r="C152" s="69"/>
      <c r="D152" s="767" t="s">
        <v>119</v>
      </c>
      <c r="E152" s="767"/>
      <c r="F152" s="391"/>
    </row>
    <row r="153" spans="1:7" ht="21.75" customHeight="1">
      <c r="A153" s="1"/>
      <c r="D153" s="768" t="s">
        <v>501</v>
      </c>
      <c r="E153" s="768"/>
      <c r="F153" s="142">
        <f>ROUNDUP((('UK-R-Lighting &amp; Accessories'!F159)/1.59)/10,0)*10</f>
        <v>340</v>
      </c>
    </row>
    <row r="154" spans="1:7" ht="21.75" customHeight="1">
      <c r="A154" s="1"/>
      <c r="D154"/>
      <c r="E154" s="92"/>
      <c r="F154" s="93"/>
      <c r="G154" s="93"/>
    </row>
    <row r="155" spans="1:7">
      <c r="A155" s="1"/>
      <c r="D155" s="199" t="s">
        <v>499</v>
      </c>
      <c r="E155"/>
      <c r="F155" s="93"/>
      <c r="G155" s="93"/>
    </row>
    <row r="156" spans="1:7">
      <c r="A156" s="1"/>
      <c r="D156" s="199"/>
      <c r="E156"/>
      <c r="F156" s="93"/>
      <c r="G156" s="93"/>
    </row>
    <row r="157" spans="1:7" ht="21.75" customHeight="1">
      <c r="A157" s="1"/>
      <c r="D157" s="178"/>
      <c r="E157"/>
      <c r="F157" s="93"/>
      <c r="G157" s="93"/>
    </row>
    <row r="158" spans="1:7" ht="21.75" customHeight="1">
      <c r="A158" s="1"/>
      <c r="D158" s="198" t="s">
        <v>506</v>
      </c>
      <c r="E158" s="83"/>
      <c r="F158" s="202">
        <f>ROUNDUP((('UK-R-Lighting &amp; Accessories'!F164)/1.59)/10,0)*10</f>
        <v>70</v>
      </c>
      <c r="G158" s="77"/>
    </row>
    <row r="159" spans="1:7" ht="21.75" customHeight="1">
      <c r="A159" s="1"/>
      <c r="B159" s="147" t="s">
        <v>321</v>
      </c>
      <c r="D159" s="92"/>
      <c r="E159"/>
      <c r="F159" s="142"/>
      <c r="G159" s="77"/>
    </row>
    <row r="160" spans="1:7" ht="21.75" customHeight="1">
      <c r="A160" s="1"/>
      <c r="C160" s="418"/>
      <c r="D160"/>
      <c r="E160" s="149"/>
      <c r="F160" s="77"/>
      <c r="G160" s="77"/>
    </row>
    <row r="161" spans="1:7">
      <c r="A161" s="416"/>
      <c r="D161"/>
      <c r="E161" s="149"/>
      <c r="F161" s="77"/>
      <c r="G161" s="77"/>
    </row>
    <row r="162" spans="1:7" ht="45.75" customHeight="1">
      <c r="A162" s="1"/>
      <c r="D162"/>
      <c r="E162" s="149"/>
      <c r="F162" s="77"/>
      <c r="G162" s="77"/>
    </row>
    <row r="163" spans="1:7" ht="21.75" customHeight="1">
      <c r="A163" s="1"/>
      <c r="D163"/>
      <c r="E163" s="149"/>
      <c r="F163" s="77"/>
      <c r="G163" s="77"/>
    </row>
    <row r="164" spans="1:7" ht="21.75" customHeight="1">
      <c r="A164" s="1"/>
      <c r="C164" s="1" t="s">
        <v>511</v>
      </c>
      <c r="D164"/>
      <c r="E164" s="76"/>
      <c r="F164" s="77"/>
      <c r="G164" s="77"/>
    </row>
    <row r="165" spans="1:7" ht="48.75">
      <c r="A165" s="2" t="s">
        <v>23</v>
      </c>
      <c r="B165" s="4" t="s">
        <v>502</v>
      </c>
      <c r="C165" s="3"/>
      <c r="D165" s="3"/>
      <c r="E165" s="70"/>
      <c r="F165" s="75"/>
      <c r="G165" s="3"/>
    </row>
    <row r="166" spans="1:7">
      <c r="A166" s="26"/>
      <c r="B166" s="26"/>
      <c r="C166" s="26"/>
      <c r="D166" s="749" t="s">
        <v>508</v>
      </c>
      <c r="E166" s="756"/>
      <c r="F166" s="357" t="s">
        <v>112</v>
      </c>
      <c r="G166" s="26"/>
    </row>
    <row r="167" spans="1:7" ht="21.75" customHeight="1">
      <c r="A167" s="69"/>
      <c r="B167" s="69"/>
      <c r="C167" s="69"/>
      <c r="D167" s="767" t="s">
        <v>119</v>
      </c>
      <c r="E167" s="767"/>
      <c r="F167" s="391"/>
    </row>
    <row r="168" spans="1:7" ht="21.75" customHeight="1">
      <c r="A168" s="1"/>
      <c r="D168" s="768" t="s">
        <v>507</v>
      </c>
      <c r="E168" s="768"/>
      <c r="F168" s="142">
        <f>ROUNDUP((('UK-R-Lighting &amp; Accessories'!F174)/1.59)/10,0)*10</f>
        <v>770</v>
      </c>
    </row>
    <row r="169" spans="1:7" ht="21.75" customHeight="1">
      <c r="A169" s="1"/>
      <c r="D169"/>
      <c r="E169" s="92"/>
      <c r="F169" s="93"/>
      <c r="G169" s="93"/>
    </row>
    <row r="170" spans="1:7">
      <c r="A170" s="1"/>
      <c r="D170" s="199" t="s">
        <v>499</v>
      </c>
      <c r="E170"/>
      <c r="F170" s="93"/>
      <c r="G170" s="93"/>
    </row>
    <row r="171" spans="1:7" ht="21.75" customHeight="1">
      <c r="A171" s="1"/>
      <c r="D171" s="199"/>
      <c r="E171"/>
      <c r="F171" s="93"/>
      <c r="G171" s="93"/>
    </row>
    <row r="172" spans="1:7" ht="21.75" customHeight="1">
      <c r="A172" s="1"/>
      <c r="D172" s="178"/>
      <c r="E172"/>
      <c r="F172" s="93"/>
      <c r="G172" s="93"/>
    </row>
    <row r="173" spans="1:7">
      <c r="A173" s="1"/>
      <c r="B173" s="416"/>
      <c r="D173" s="198" t="s">
        <v>506</v>
      </c>
      <c r="E173" s="83"/>
      <c r="F173" s="202">
        <f>ROUNDUP((('UK-R-Lighting &amp; Accessories'!F179)/1.59)/10,0)*10</f>
        <v>210</v>
      </c>
      <c r="G173" s="77"/>
    </row>
    <row r="174" spans="1:7" ht="45.75" customHeight="1">
      <c r="A174" s="1"/>
      <c r="B174" s="420" t="s">
        <v>321</v>
      </c>
      <c r="D174" s="92"/>
      <c r="E174"/>
      <c r="F174" s="142"/>
      <c r="G174" s="77"/>
    </row>
    <row r="175" spans="1:7" ht="21.75" customHeight="1">
      <c r="A175" s="1"/>
      <c r="C175" s="418"/>
      <c r="D175"/>
      <c r="E175" s="149"/>
      <c r="F175" s="77"/>
      <c r="G175" s="77"/>
    </row>
    <row r="176" spans="1:7" ht="21.75" customHeight="1">
      <c r="A176" s="416"/>
      <c r="D176"/>
      <c r="E176" s="149"/>
      <c r="F176" s="77"/>
      <c r="G176" s="77"/>
    </row>
    <row r="177" spans="1:7" ht="21.75" customHeight="1">
      <c r="A177" s="1"/>
      <c r="D177"/>
      <c r="E177" s="149"/>
      <c r="F177" s="77"/>
      <c r="G177" s="77"/>
    </row>
    <row r="178" spans="1:7" ht="21.75" customHeight="1">
      <c r="A178" s="1"/>
      <c r="D178"/>
      <c r="E178" s="149"/>
      <c r="F178" s="77"/>
      <c r="G178" s="77"/>
    </row>
    <row r="179" spans="1:7" ht="21.75" customHeight="1">
      <c r="A179" s="1"/>
      <c r="C179" s="1"/>
      <c r="D179"/>
      <c r="E179" s="76"/>
      <c r="F179" s="77"/>
      <c r="G179" s="77"/>
    </row>
    <row r="180" spans="1:7" ht="21.75" customHeight="1">
      <c r="A180" s="1"/>
      <c r="C180" s="1"/>
      <c r="D180"/>
      <c r="E180" s="76"/>
      <c r="F180" s="77"/>
      <c r="G180" s="77"/>
    </row>
    <row r="181" spans="1:7" ht="21.75" customHeight="1">
      <c r="B181" s="7"/>
      <c r="C181" s="1" t="s">
        <v>500</v>
      </c>
      <c r="E181" s="16"/>
      <c r="F181" s="16"/>
    </row>
    <row r="182" spans="1:7" ht="21.75" customHeight="1">
      <c r="B182" s="7"/>
      <c r="C182" s="1"/>
      <c r="E182" s="16"/>
      <c r="F182" s="16"/>
    </row>
    <row r="183" spans="1:7" ht="48.75">
      <c r="A183" s="2" t="s">
        <v>23</v>
      </c>
      <c r="B183" s="4" t="s">
        <v>647</v>
      </c>
      <c r="C183" s="3"/>
      <c r="D183" s="3"/>
      <c r="E183" s="70"/>
      <c r="F183" s="75"/>
      <c r="G183" s="75"/>
    </row>
    <row r="184" spans="1:7" ht="21.75" customHeight="1">
      <c r="A184" s="26"/>
      <c r="B184" s="26"/>
      <c r="C184" s="26"/>
      <c r="D184" s="86" t="s">
        <v>0</v>
      </c>
      <c r="E184" s="36" t="s">
        <v>321</v>
      </c>
      <c r="F184" s="34" t="s">
        <v>648</v>
      </c>
      <c r="G184" s="357"/>
    </row>
    <row r="185" spans="1:7" ht="21.75" customHeight="1">
      <c r="A185" s="7"/>
      <c r="B185" s="1"/>
      <c r="E185" s="16"/>
      <c r="F185" s="16"/>
    </row>
    <row r="186" spans="1:7" ht="21.75" customHeight="1">
      <c r="A186" s="7"/>
      <c r="B186" s="1"/>
      <c r="D186" s="19" t="s">
        <v>2</v>
      </c>
      <c r="E186" s="19" t="s">
        <v>650</v>
      </c>
      <c r="F186" s="590">
        <f>ROUNDUP((('UK-R-Lighting &amp; Accessories'!F192)/1.59)/10,0)*10</f>
        <v>6920</v>
      </c>
    </row>
    <row r="187" spans="1:7" ht="21.75" customHeight="1">
      <c r="A187" s="7"/>
      <c r="B187" s="1"/>
      <c r="D187" s="19" t="s">
        <v>3</v>
      </c>
      <c r="E187" s="16" t="s">
        <v>649</v>
      </c>
      <c r="F187" s="590">
        <f>ROUNDUP((('UK-R-Lighting &amp; Accessories'!F193)/1.59)/10,0)*10</f>
        <v>10000</v>
      </c>
    </row>
    <row r="188" spans="1:7" ht="21.75" customHeight="1">
      <c r="A188" s="7"/>
      <c r="B188" s="7"/>
      <c r="E188" s="16"/>
      <c r="F188" s="16"/>
    </row>
    <row r="189" spans="1:7" ht="21.75" customHeight="1">
      <c r="A189" s="12"/>
      <c r="B189" s="12"/>
      <c r="C189" s="16"/>
      <c r="D189" s="16"/>
      <c r="E189" s="16"/>
      <c r="F189"/>
    </row>
    <row r="190" spans="1:7" ht="21.75" customHeight="1">
      <c r="A190" s="7"/>
      <c r="B190" s="7"/>
      <c r="C190" s="765" t="s">
        <v>651</v>
      </c>
      <c r="D190" s="766"/>
      <c r="E190" s="766"/>
      <c r="F190" s="766"/>
    </row>
    <row r="191" spans="1:7">
      <c r="A191" s="7"/>
      <c r="B191" s="7"/>
      <c r="C191" s="19"/>
      <c r="D191" s="16"/>
      <c r="E191" s="16"/>
      <c r="F191"/>
    </row>
    <row r="192" spans="1:7" ht="45.75" customHeight="1">
      <c r="A192" s="7"/>
      <c r="B192" s="7"/>
      <c r="C192" s="19"/>
      <c r="D192" s="16"/>
      <c r="E192" s="16"/>
      <c r="F192"/>
    </row>
    <row r="193" spans="1:7" ht="21.75" customHeight="1">
      <c r="A193" s="7"/>
      <c r="B193" s="7"/>
      <c r="C193" s="19"/>
      <c r="D193" s="24"/>
      <c r="E193" s="16"/>
      <c r="F193"/>
    </row>
    <row r="194" spans="1:7" ht="21.75" customHeight="1">
      <c r="A194" s="7"/>
      <c r="B194" s="7"/>
      <c r="C194" s="19"/>
      <c r="D194" s="24"/>
      <c r="E194" s="16"/>
      <c r="F194"/>
    </row>
    <row r="195" spans="1:7" ht="21.75" customHeight="1">
      <c r="A195" s="7"/>
      <c r="B195" s="7"/>
      <c r="C195" s="19"/>
      <c r="D195" s="16"/>
      <c r="E195" s="16"/>
      <c r="F195"/>
    </row>
    <row r="196" spans="1:7" ht="21.75" customHeight="1">
      <c r="A196" s="7"/>
      <c r="B196" s="7"/>
      <c r="C196" s="19"/>
      <c r="D196" s="16"/>
      <c r="E196" s="16"/>
      <c r="F196"/>
    </row>
    <row r="197" spans="1:7" ht="21.75" customHeight="1">
      <c r="A197" s="7"/>
      <c r="B197" s="7"/>
      <c r="C197" s="19"/>
      <c r="D197" s="16"/>
      <c r="E197" s="16"/>
      <c r="F197"/>
    </row>
    <row r="198" spans="1:7" ht="21.75" customHeight="1">
      <c r="A198" s="7"/>
      <c r="B198" s="7"/>
      <c r="C198" s="19"/>
      <c r="D198" s="16"/>
      <c r="E198" s="16"/>
      <c r="F198"/>
    </row>
    <row r="199" spans="1:7" ht="21.75" customHeight="1">
      <c r="A199" s="7"/>
      <c r="B199" s="7"/>
      <c r="C199" s="19"/>
      <c r="D199" s="16"/>
      <c r="E199" s="16"/>
      <c r="F199"/>
    </row>
    <row r="200" spans="1:7" ht="21" customHeight="1">
      <c r="B200" s="7"/>
      <c r="C200" s="1"/>
      <c r="E200" s="16"/>
      <c r="F200" s="16"/>
    </row>
    <row r="201" spans="1:7" ht="48.75">
      <c r="B201" s="25" t="s">
        <v>712</v>
      </c>
      <c r="C201" s="2"/>
      <c r="D201" s="3"/>
      <c r="E201" s="3"/>
      <c r="F201" s="70"/>
      <c r="G201" s="75"/>
    </row>
    <row r="202" spans="1:7" ht="21.75" customHeight="1">
      <c r="B202" s="26"/>
      <c r="C202" s="26"/>
      <c r="D202" s="86" t="s">
        <v>0</v>
      </c>
      <c r="E202" s="36" t="s">
        <v>321</v>
      </c>
      <c r="F202" s="34" t="s">
        <v>648</v>
      </c>
      <c r="G202" s="357"/>
    </row>
    <row r="203" spans="1:7" ht="21.75" customHeight="1">
      <c r="B203" s="7"/>
      <c r="C203" s="1"/>
      <c r="E203" s="222" t="s">
        <v>120</v>
      </c>
      <c r="F203" s="16"/>
    </row>
    <row r="204" spans="1:7">
      <c r="B204" s="7"/>
      <c r="C204" s="7"/>
      <c r="F204" s="16"/>
    </row>
    <row r="205" spans="1:7" ht="37.5">
      <c r="B205" s="12"/>
      <c r="C205" s="12"/>
      <c r="E205" s="16" t="s">
        <v>713</v>
      </c>
      <c r="F205" s="45">
        <f>ROUNDUP((('UK-R-Lighting &amp; Accessories'!F219)/1.59)/10,0)*10</f>
        <v>950</v>
      </c>
    </row>
    <row r="206" spans="1:7" ht="21.75" customHeight="1">
      <c r="B206" s="7"/>
      <c r="C206" s="7"/>
      <c r="D206" s="108"/>
      <c r="E206" s="112"/>
      <c r="F206" s="112"/>
    </row>
    <row r="207" spans="1:7" ht="21.75" customHeight="1">
      <c r="B207" s="7"/>
      <c r="C207" s="7"/>
      <c r="E207" s="16"/>
      <c r="F207" s="16"/>
    </row>
    <row r="208" spans="1:7" ht="21.75" customHeight="1">
      <c r="B208" s="7"/>
      <c r="C208" s="7"/>
      <c r="D208" s="668" t="s">
        <v>714</v>
      </c>
      <c r="E208" s="83"/>
      <c r="F208" s="83"/>
    </row>
    <row r="209" spans="2:6" ht="21.75" customHeight="1">
      <c r="B209" s="7"/>
      <c r="C209" s="7"/>
      <c r="E209" s="24"/>
      <c r="F209" s="16"/>
    </row>
    <row r="210" spans="2:6" ht="21.75" customHeight="1">
      <c r="B210" s="7"/>
      <c r="C210" s="7"/>
      <c r="E210" s="24"/>
      <c r="F210" s="16"/>
    </row>
    <row r="211" spans="2:6">
      <c r="B211" s="7"/>
      <c r="C211" s="7"/>
      <c r="E211" s="16"/>
      <c r="F211" s="16"/>
    </row>
    <row r="212" spans="2:6" ht="45.75" customHeight="1">
      <c r="B212" s="7"/>
      <c r="C212" s="7"/>
      <c r="E212" s="16"/>
      <c r="F212" s="16"/>
    </row>
    <row r="213" spans="2:6" ht="21.75" customHeight="1">
      <c r="B213" s="7"/>
      <c r="C213" s="7"/>
      <c r="E213" s="16"/>
      <c r="F213" s="16"/>
    </row>
    <row r="214" spans="2:6" ht="21.75" customHeight="1">
      <c r="B214" s="7"/>
      <c r="C214" s="7"/>
      <c r="E214" s="16"/>
      <c r="F214" s="16"/>
    </row>
    <row r="215" spans="2:6" ht="21.75" customHeight="1">
      <c r="B215" s="7"/>
      <c r="C215" s="7"/>
      <c r="E215" s="16"/>
      <c r="F215" s="16"/>
    </row>
    <row r="216" spans="2:6" ht="21.75" customHeight="1">
      <c r="B216" s="12"/>
      <c r="C216" s="12"/>
      <c r="D216" s="16"/>
      <c r="E216" s="16"/>
      <c r="F216" s="16"/>
    </row>
    <row r="217" spans="2:6" ht="21.75" customHeight="1">
      <c r="B217" s="7"/>
      <c r="C217" s="7"/>
      <c r="D217" s="108"/>
      <c r="E217" s="112"/>
      <c r="F217" s="112"/>
    </row>
    <row r="218" spans="2:6" ht="21.75" customHeight="1">
      <c r="B218" s="7"/>
      <c r="C218" s="7"/>
      <c r="E218" s="16"/>
      <c r="F218" s="16"/>
    </row>
    <row r="219" spans="2:6" ht="21.75" customHeight="1">
      <c r="B219" s="7"/>
      <c r="C219" s="7"/>
      <c r="E219" s="16"/>
      <c r="F219" s="16"/>
    </row>
    <row r="220" spans="2:6" ht="21.75" customHeight="1">
      <c r="B220" s="7"/>
      <c r="C220" s="7"/>
      <c r="E220" s="24"/>
      <c r="F220" s="16"/>
    </row>
    <row r="221" spans="2:6">
      <c r="B221" s="7"/>
      <c r="C221" s="7"/>
      <c r="E221" s="24"/>
      <c r="F221" s="16"/>
    </row>
    <row r="222" spans="2:6" ht="45.75" customHeight="1">
      <c r="B222" s="7"/>
      <c r="C222" s="7"/>
      <c r="E222" s="16"/>
      <c r="F222" s="16"/>
    </row>
    <row r="223" spans="2:6" ht="21.75" customHeight="1">
      <c r="B223" s="7"/>
      <c r="C223" s="7"/>
      <c r="E223" s="16"/>
      <c r="F223" s="16"/>
    </row>
    <row r="224" spans="2:6" ht="21.75" customHeight="1">
      <c r="B224" s="7"/>
      <c r="C224" s="7"/>
      <c r="E224" s="16"/>
      <c r="F224" s="16"/>
    </row>
    <row r="225" spans="2:6" ht="21.75" customHeight="1">
      <c r="B225" s="7"/>
      <c r="C225" s="7"/>
      <c r="E225" s="16"/>
      <c r="F225" s="16"/>
    </row>
    <row r="226" spans="2:6" ht="21.75" customHeight="1">
      <c r="B226" s="7"/>
      <c r="C226" s="7"/>
      <c r="E226" s="16"/>
      <c r="F226" s="16"/>
    </row>
    <row r="227" spans="2:6" ht="21.75" customHeight="1">
      <c r="B227" s="7"/>
      <c r="C227" s="7"/>
      <c r="E227" s="16"/>
      <c r="F227" s="16"/>
    </row>
    <row r="228" spans="2:6" ht="21.75" customHeight="1">
      <c r="B228" s="7"/>
      <c r="C228" s="7"/>
      <c r="E228" s="16"/>
      <c r="F228" s="16"/>
    </row>
    <row r="229" spans="2:6" ht="21.75" customHeight="1">
      <c r="B229" s="7"/>
      <c r="C229" s="7"/>
      <c r="E229" s="16"/>
      <c r="F229" s="16"/>
    </row>
    <row r="230" spans="2:6" ht="21.75" customHeight="1">
      <c r="B230" s="7"/>
      <c r="C230" s="7"/>
      <c r="E230" s="16"/>
      <c r="F230" s="16"/>
    </row>
    <row r="231" spans="2:6" ht="21.75" customHeight="1">
      <c r="B231" s="7"/>
      <c r="C231" s="7"/>
      <c r="E231" s="16"/>
      <c r="F231" s="16"/>
    </row>
    <row r="232" spans="2:6" ht="21.75" customHeight="1">
      <c r="B232" s="12"/>
      <c r="C232" s="12"/>
      <c r="D232" s="16"/>
      <c r="E232" s="16"/>
      <c r="F232" s="16"/>
    </row>
    <row r="233" spans="2:6" ht="21.75" customHeight="1">
      <c r="B233" s="7"/>
      <c r="C233" s="7"/>
      <c r="D233" s="108"/>
      <c r="E233" s="112"/>
      <c r="F233" s="112"/>
    </row>
    <row r="234" spans="2:6" ht="21.75" customHeight="1">
      <c r="B234" s="7"/>
      <c r="C234" s="7"/>
      <c r="E234" s="16"/>
      <c r="F234" s="16"/>
    </row>
    <row r="235" spans="2:6" ht="21.75" customHeight="1">
      <c r="B235" s="7"/>
      <c r="C235" s="7"/>
      <c r="E235" s="16"/>
      <c r="F235" s="16"/>
    </row>
    <row r="236" spans="2:6">
      <c r="B236" s="7"/>
      <c r="C236" s="7"/>
      <c r="E236" s="24"/>
      <c r="F236" s="16"/>
    </row>
    <row r="237" spans="2:6" ht="45.75" customHeight="1">
      <c r="B237" s="7"/>
      <c r="C237" s="7"/>
      <c r="E237" s="24"/>
      <c r="F237" s="16"/>
    </row>
    <row r="238" spans="2:6" ht="21.75" customHeight="1">
      <c r="B238" s="7"/>
      <c r="C238" s="7"/>
      <c r="E238" s="16"/>
      <c r="F238" s="16"/>
    </row>
    <row r="239" spans="2:6" ht="21.75" customHeight="1">
      <c r="B239" s="7"/>
      <c r="C239" s="7"/>
      <c r="E239" s="16"/>
      <c r="F239" s="16"/>
    </row>
    <row r="240" spans="2:6" ht="21.75" customHeight="1">
      <c r="B240" s="7"/>
      <c r="C240" s="7"/>
      <c r="E240" s="16"/>
      <c r="F240" s="16"/>
    </row>
    <row r="241" spans="2:6" ht="21.75" customHeight="1">
      <c r="B241" s="7"/>
      <c r="C241" s="7"/>
      <c r="E241" s="16"/>
      <c r="F241" s="16"/>
    </row>
    <row r="242" spans="2:6" ht="21.75" customHeight="1">
      <c r="B242" s="7"/>
      <c r="C242" s="7"/>
      <c r="E242" s="16"/>
      <c r="F242" s="16"/>
    </row>
    <row r="243" spans="2:6" ht="21.75" customHeight="1">
      <c r="B243" s="7"/>
      <c r="C243" s="7"/>
      <c r="E243" s="16"/>
      <c r="F243" s="16"/>
    </row>
    <row r="244" spans="2:6" ht="21.75" customHeight="1">
      <c r="B244" s="7"/>
      <c r="C244" s="7"/>
      <c r="E244" s="16"/>
      <c r="F244" s="16"/>
    </row>
    <row r="245" spans="2:6" ht="21.75" customHeight="1">
      <c r="B245" s="7"/>
      <c r="C245" s="7"/>
      <c r="E245" s="16"/>
      <c r="F245" s="16"/>
    </row>
    <row r="246" spans="2:6" ht="21.75" customHeight="1">
      <c r="B246" s="7"/>
      <c r="C246" s="7"/>
      <c r="E246" s="16"/>
      <c r="F246" s="16"/>
    </row>
    <row r="247" spans="2:6" ht="21.75" customHeight="1">
      <c r="B247" s="12"/>
      <c r="C247" s="12"/>
      <c r="D247" s="16"/>
      <c r="E247" s="16"/>
      <c r="F247" s="16"/>
    </row>
    <row r="248" spans="2:6" ht="21.75" customHeight="1">
      <c r="B248" s="7"/>
      <c r="C248" s="7"/>
      <c r="D248" s="108"/>
      <c r="E248" s="112"/>
      <c r="F248" s="112"/>
    </row>
    <row r="249" spans="2:6" ht="21.75" customHeight="1">
      <c r="B249" s="7"/>
      <c r="C249" s="7"/>
      <c r="E249" s="16"/>
      <c r="F249" s="16"/>
    </row>
    <row r="250" spans="2:6">
      <c r="B250" s="7"/>
      <c r="C250" s="7"/>
      <c r="E250" s="16"/>
      <c r="F250" s="16"/>
    </row>
    <row r="251" spans="2:6">
      <c r="B251" s="7"/>
      <c r="C251" s="7"/>
      <c r="E251" s="24"/>
      <c r="F251" s="16"/>
    </row>
    <row r="252" spans="2:6">
      <c r="B252" s="7"/>
      <c r="C252" s="7"/>
      <c r="E252" s="24"/>
      <c r="F252" s="16"/>
    </row>
    <row r="253" spans="2:6">
      <c r="B253" s="7"/>
      <c r="C253" s="7"/>
      <c r="E253" s="24"/>
      <c r="F253" s="16"/>
    </row>
    <row r="254" spans="2:6">
      <c r="B254" s="7"/>
      <c r="C254" s="7"/>
      <c r="E254" s="16"/>
      <c r="F254" s="16"/>
    </row>
    <row r="255" spans="2:6">
      <c r="B255" s="7"/>
      <c r="C255" s="7"/>
      <c r="E255" s="16"/>
      <c r="F255" s="16"/>
    </row>
    <row r="256" spans="2:6">
      <c r="B256" s="7"/>
      <c r="C256" s="7"/>
      <c r="E256" s="16"/>
      <c r="F256" s="16"/>
    </row>
    <row r="257" spans="2:6">
      <c r="B257" s="7"/>
      <c r="C257" s="7"/>
      <c r="E257" s="16"/>
      <c r="F257" s="16"/>
    </row>
    <row r="258" spans="2:6">
      <c r="B258" s="7"/>
      <c r="C258" s="7"/>
      <c r="E258" s="16"/>
      <c r="F258" s="16"/>
    </row>
    <row r="259" spans="2:6">
      <c r="B259" s="7"/>
      <c r="C259" s="7"/>
      <c r="E259" s="16"/>
      <c r="F259" s="16"/>
    </row>
    <row r="260" spans="2:6">
      <c r="B260" s="7"/>
      <c r="C260" s="7"/>
      <c r="E260" s="16"/>
      <c r="F260" s="16"/>
    </row>
    <row r="261" spans="2:6">
      <c r="B261" s="7"/>
      <c r="C261" s="7"/>
      <c r="E261" s="16"/>
      <c r="F261" s="16"/>
    </row>
    <row r="262" spans="2:6">
      <c r="B262" s="7"/>
      <c r="C262" s="7"/>
      <c r="E262" s="16"/>
      <c r="F262" s="16"/>
    </row>
    <row r="263" spans="2:6" ht="37.5">
      <c r="B263" s="12"/>
      <c r="C263" s="12"/>
      <c r="D263" s="16"/>
      <c r="E263" s="16"/>
      <c r="F263" s="16"/>
    </row>
    <row r="264" spans="2:6">
      <c r="B264" s="7"/>
      <c r="C264" s="7"/>
      <c r="D264" s="108"/>
      <c r="E264" s="112"/>
      <c r="F264" s="112"/>
    </row>
    <row r="265" spans="2:6">
      <c r="B265" s="7"/>
      <c r="C265" s="7"/>
      <c r="E265" s="16"/>
      <c r="F265" s="16"/>
    </row>
    <row r="266" spans="2:6">
      <c r="B266" s="7"/>
      <c r="C266" s="7"/>
      <c r="E266" s="16"/>
      <c r="F266" s="16"/>
    </row>
    <row r="267" spans="2:6">
      <c r="B267" s="7"/>
      <c r="C267" s="7"/>
      <c r="E267" s="24"/>
      <c r="F267" s="16"/>
    </row>
    <row r="268" spans="2:6">
      <c r="B268" s="7"/>
      <c r="C268" s="7"/>
      <c r="E268" s="24"/>
      <c r="F268" s="16"/>
    </row>
    <row r="269" spans="2:6">
      <c r="B269" s="7"/>
      <c r="C269" s="7"/>
      <c r="E269" s="16"/>
      <c r="F269" s="16"/>
    </row>
    <row r="270" spans="2:6">
      <c r="B270" s="7"/>
      <c r="C270" s="7"/>
      <c r="E270" s="16"/>
      <c r="F270" s="16"/>
    </row>
    <row r="271" spans="2:6">
      <c r="B271" s="7"/>
      <c r="C271" s="7"/>
      <c r="E271" s="16"/>
      <c r="F271" s="16"/>
    </row>
    <row r="272" spans="2:6">
      <c r="B272" s="7"/>
      <c r="C272" s="7"/>
      <c r="E272" s="16"/>
      <c r="F272" s="16"/>
    </row>
    <row r="273" spans="2:6">
      <c r="B273" s="7"/>
      <c r="C273" s="7"/>
      <c r="E273" s="16"/>
      <c r="F273" s="16"/>
    </row>
    <row r="274" spans="2:6">
      <c r="B274" s="7"/>
      <c r="C274" s="7"/>
      <c r="E274" s="16"/>
      <c r="F274" s="16"/>
    </row>
    <row r="275" spans="2:6">
      <c r="B275" s="7"/>
      <c r="C275" s="7"/>
      <c r="E275" s="16"/>
      <c r="F275" s="16"/>
    </row>
    <row r="276" spans="2:6">
      <c r="B276" s="7"/>
      <c r="C276" s="7"/>
      <c r="E276" s="16"/>
      <c r="F276" s="16"/>
    </row>
    <row r="277" spans="2:6">
      <c r="B277" s="7"/>
      <c r="C277" s="7"/>
      <c r="E277" s="16"/>
      <c r="F277" s="16"/>
    </row>
    <row r="278" spans="2:6" ht="37.5">
      <c r="B278" s="13"/>
      <c r="C278" s="13"/>
      <c r="D278" s="16"/>
      <c r="E278" s="16"/>
      <c r="F278" s="16"/>
    </row>
    <row r="279" spans="2:6">
      <c r="B279" s="7"/>
      <c r="C279" s="7"/>
      <c r="D279" s="108"/>
      <c r="E279" s="112"/>
      <c r="F279" s="112"/>
    </row>
    <row r="280" spans="2:6">
      <c r="B280" s="7"/>
      <c r="C280" s="7"/>
      <c r="D280" s="67"/>
      <c r="E280" s="87"/>
      <c r="F280" s="87"/>
    </row>
    <row r="281" spans="2:6">
      <c r="B281" s="7"/>
      <c r="C281" s="7"/>
      <c r="E281" s="16"/>
      <c r="F281" s="16"/>
    </row>
    <row r="282" spans="2:6">
      <c r="B282" s="7"/>
      <c r="C282" s="7"/>
      <c r="E282" s="24"/>
      <c r="F282" s="16"/>
    </row>
    <row r="283" spans="2:6">
      <c r="B283" s="7"/>
      <c r="C283" s="7"/>
      <c r="E283" s="24"/>
      <c r="F283" s="16"/>
    </row>
    <row r="284" spans="2:6">
      <c r="B284" s="7"/>
      <c r="C284" s="7"/>
      <c r="E284" s="16"/>
      <c r="F284" s="16"/>
    </row>
    <row r="285" spans="2:6">
      <c r="B285" s="7"/>
      <c r="C285" s="7"/>
      <c r="E285" s="16"/>
      <c r="F285" s="16"/>
    </row>
    <row r="286" spans="2:6">
      <c r="B286" s="7"/>
      <c r="C286" s="7"/>
      <c r="E286" s="16"/>
      <c r="F286" s="16"/>
    </row>
    <row r="287" spans="2:6">
      <c r="B287" s="7"/>
      <c r="C287" s="7"/>
      <c r="E287" s="16"/>
      <c r="F287" s="16"/>
    </row>
    <row r="288" spans="2:6">
      <c r="B288" s="7"/>
      <c r="C288" s="7"/>
      <c r="E288" s="16"/>
      <c r="F288" s="16"/>
    </row>
    <row r="289" spans="2:6">
      <c r="B289" s="7"/>
      <c r="C289" s="7"/>
      <c r="E289" s="16"/>
      <c r="F289" s="16"/>
    </row>
    <row r="290" spans="2:6">
      <c r="B290" s="7"/>
      <c r="C290" s="7"/>
      <c r="E290" s="16"/>
      <c r="F290" s="16"/>
    </row>
    <row r="291" spans="2:6">
      <c r="B291" s="7"/>
      <c r="C291" s="7"/>
      <c r="E291" s="16"/>
      <c r="F291" s="16"/>
    </row>
  </sheetData>
  <mergeCells count="14">
    <mergeCell ref="C190:F190"/>
    <mergeCell ref="D132:E132"/>
    <mergeCell ref="A1:G1"/>
    <mergeCell ref="D103:E103"/>
    <mergeCell ref="D104:E104"/>
    <mergeCell ref="D105:E105"/>
    <mergeCell ref="D131:E131"/>
    <mergeCell ref="D168:E168"/>
    <mergeCell ref="D133:E133"/>
    <mergeCell ref="D151:E151"/>
    <mergeCell ref="D152:E152"/>
    <mergeCell ref="D153:E153"/>
    <mergeCell ref="D166:E166"/>
    <mergeCell ref="D167:E167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UK Trade Price List - 2022&amp;R&amp;"Calibri (Body),Regular"&amp;16Lighting and Accessories</oddHeader>
    <oddFooter>&amp;L&amp;"Calibri (Body),Regular"&amp;16Prices do not include delivery and installation.&amp;R&amp;"Calibri (Body),Regular"&amp;16&amp;P</oddFooter>
  </headerFooter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437EA-40DE-4A08-B1E8-392417D638A6}">
  <sheetPr codeName="Sheet77"/>
  <dimension ref="A1"/>
  <sheetViews>
    <sheetView workbookViewId="0">
      <selection activeCell="M27" sqref="M27"/>
    </sheetView>
  </sheetViews>
  <sheetFormatPr defaultColWidth="8.625" defaultRowHeight="15.75"/>
  <sheetData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5D44E-C830-4CB3-96A3-A992CA48B973}">
  <sheetPr codeName="Sheet78">
    <tabColor rgb="FF00B0F0"/>
  </sheetPr>
  <dimension ref="A1:H290"/>
  <sheetViews>
    <sheetView showGridLines="0" view="pageLayout" topLeftCell="A201" zoomScale="60" zoomScaleNormal="50" zoomScaleSheetLayoutView="50" zoomScalePageLayoutView="60" workbookViewId="0">
      <selection activeCell="F211" sqref="F211"/>
    </sheetView>
  </sheetViews>
  <sheetFormatPr defaultColWidth="11" defaultRowHeight="26.25"/>
  <cols>
    <col min="1" max="1" width="5.5" customWidth="1"/>
    <col min="2" max="2" width="18.625" customWidth="1"/>
    <col min="3" max="3" width="47.125" customWidth="1"/>
    <col min="4" max="4" width="34.625" style="19" customWidth="1"/>
    <col min="5" max="5" width="24" style="19" bestFit="1" customWidth="1"/>
    <col min="6" max="6" width="46.625" style="14" customWidth="1"/>
    <col min="7" max="7" width="36.125" customWidth="1"/>
  </cols>
  <sheetData>
    <row r="1" spans="1:8" ht="29.1" customHeight="1">
      <c r="A1" s="696" t="s">
        <v>348</v>
      </c>
      <c r="B1" s="696"/>
      <c r="C1" s="696"/>
      <c r="D1" s="696"/>
      <c r="E1" s="696"/>
      <c r="F1" s="696"/>
      <c r="G1" s="696"/>
    </row>
    <row r="2" spans="1:8" ht="29.1" customHeight="1">
      <c r="A2" s="19"/>
      <c r="B2" s="19"/>
      <c r="C2" s="19"/>
      <c r="F2" s="19"/>
    </row>
    <row r="3" spans="1:8" ht="48.75">
      <c r="A3" s="2" t="s">
        <v>23</v>
      </c>
      <c r="B3" s="4" t="s">
        <v>708</v>
      </c>
      <c r="C3" s="3"/>
      <c r="D3" s="3"/>
      <c r="E3" s="70"/>
      <c r="F3" s="75"/>
      <c r="G3" s="3"/>
    </row>
    <row r="4" spans="1:8" ht="30" customHeight="1">
      <c r="A4" s="26"/>
      <c r="B4" s="26"/>
      <c r="C4" s="26"/>
      <c r="D4" s="26"/>
      <c r="E4" s="34" t="s">
        <v>321</v>
      </c>
      <c r="F4" s="357" t="s">
        <v>709</v>
      </c>
      <c r="G4" s="26" t="s">
        <v>710</v>
      </c>
    </row>
    <row r="5" spans="1:8" ht="30" customHeight="1">
      <c r="A5" s="69"/>
      <c r="B5" s="69"/>
      <c r="C5" s="69"/>
      <c r="D5" s="69"/>
      <c r="E5" s="52" t="s">
        <v>119</v>
      </c>
      <c r="F5" s="391"/>
    </row>
    <row r="6" spans="1:8">
      <c r="A6" s="1"/>
      <c r="D6"/>
      <c r="E6" s="87">
        <v>30</v>
      </c>
      <c r="F6" s="411">
        <f>ROUNDUP((('Exchange rate'!Eur_per_GBP*('UK-R-Lighting &amp; Accessories'!F6/(1+'Exchange rate'!UK_vat_rate))*1.25*0.9165)+1)/10,0)*10</f>
        <v>190</v>
      </c>
      <c r="G6" s="411">
        <f>ROUNDUP((('Exchange rate'!Eur_per_GBP*('UK-R-Lighting &amp; Accessories'!G6/(1+'Exchange rate'!UK_vat_rate))*1.25*0.9165)+1)/10,0)*10</f>
        <v>440</v>
      </c>
    </row>
    <row r="7" spans="1:8">
      <c r="A7" s="1"/>
      <c r="D7"/>
      <c r="E7" s="92"/>
      <c r="F7" s="653"/>
      <c r="G7" s="653"/>
    </row>
    <row r="8" spans="1:8">
      <c r="A8" s="1"/>
      <c r="D8" s="199"/>
      <c r="E8"/>
      <c r="F8" s="653"/>
      <c r="G8" s="653"/>
    </row>
    <row r="9" spans="1:8">
      <c r="A9" s="1"/>
      <c r="D9" s="129"/>
      <c r="E9"/>
      <c r="F9" s="653"/>
      <c r="G9" s="653"/>
    </row>
    <row r="10" spans="1:8">
      <c r="A10" s="1"/>
      <c r="D10" s="149"/>
      <c r="E10"/>
      <c r="F10" s="654"/>
      <c r="G10" s="654"/>
    </row>
    <row r="11" spans="1:8">
      <c r="A11" s="1"/>
      <c r="D11" s="196" t="s">
        <v>469</v>
      </c>
      <c r="E11" s="166"/>
      <c r="F11" s="666">
        <f>ROUNDUP((('Exchange rate'!Eur_per_GBP*('UK-R-Lighting &amp; Accessories'!F11/(1+'Exchange rate'!UK_vat_rate))*1.25*0.9165)+1)/10,0)*10</f>
        <v>100</v>
      </c>
      <c r="G11" s="654"/>
    </row>
    <row r="12" spans="1:8">
      <c r="A12" s="1"/>
      <c r="D12"/>
      <c r="E12" s="149"/>
      <c r="F12" s="77"/>
      <c r="G12" s="77"/>
    </row>
    <row r="13" spans="1:8">
      <c r="A13" s="1"/>
      <c r="D13"/>
      <c r="E13" s="149"/>
      <c r="F13" s="77"/>
      <c r="G13" s="77"/>
    </row>
    <row r="14" spans="1:8">
      <c r="A14" s="1"/>
      <c r="D14"/>
      <c r="E14" s="149"/>
      <c r="F14" s="77"/>
      <c r="G14" s="77"/>
    </row>
    <row r="15" spans="1:8" ht="48.75">
      <c r="A15" s="2" t="s">
        <v>23</v>
      </c>
      <c r="B15" s="4" t="s">
        <v>195</v>
      </c>
      <c r="C15" s="3"/>
      <c r="D15" s="3"/>
      <c r="E15" s="70"/>
      <c r="F15" s="75"/>
      <c r="G15" s="3"/>
      <c r="H15" s="389"/>
    </row>
    <row r="16" spans="1:8" ht="30" customHeight="1">
      <c r="A16" s="26"/>
      <c r="B16" s="26"/>
      <c r="C16" s="26"/>
      <c r="D16" s="26"/>
      <c r="E16" s="34" t="s">
        <v>321</v>
      </c>
      <c r="F16" s="357" t="s">
        <v>112</v>
      </c>
      <c r="G16" s="26"/>
    </row>
    <row r="17" spans="1:8" ht="30" customHeight="1">
      <c r="A17" s="69"/>
      <c r="B17" s="69"/>
      <c r="C17" s="69"/>
      <c r="D17" s="69"/>
      <c r="E17" s="52" t="s">
        <v>119</v>
      </c>
      <c r="F17" s="391"/>
    </row>
    <row r="18" spans="1:8">
      <c r="A18" s="1"/>
      <c r="D18"/>
      <c r="E18" s="87">
        <v>150</v>
      </c>
      <c r="F18" s="411">
        <f>ROUNDUP((('Exchange rate'!Eur_per_GBP*('UK-R-Lighting &amp; Accessories'!F18/(1+'Exchange rate'!UK_vat_rate))*1.25*0.9165)+1)/10,0)*10</f>
        <v>3390</v>
      </c>
    </row>
    <row r="19" spans="1:8">
      <c r="A19" s="1"/>
      <c r="D19"/>
      <c r="E19" s="92"/>
      <c r="F19" s="93"/>
      <c r="G19" s="93"/>
      <c r="H19" s="91"/>
    </row>
    <row r="20" spans="1:8">
      <c r="A20" s="1"/>
      <c r="D20" s="199" t="s">
        <v>461</v>
      </c>
      <c r="E20"/>
      <c r="F20" s="93"/>
      <c r="G20" s="93"/>
      <c r="H20" s="91"/>
    </row>
    <row r="21" spans="1:8">
      <c r="A21" s="1"/>
      <c r="D21" s="129"/>
      <c r="E21"/>
      <c r="F21" s="93"/>
      <c r="G21" s="93"/>
      <c r="H21" s="91"/>
    </row>
    <row r="22" spans="1:8">
      <c r="A22" s="1"/>
      <c r="D22" s="149"/>
      <c r="E22"/>
      <c r="F22" s="77"/>
      <c r="G22" s="77"/>
      <c r="H22" s="142"/>
    </row>
    <row r="23" spans="1:8">
      <c r="A23" s="1"/>
      <c r="D23" s="196" t="s">
        <v>469</v>
      </c>
      <c r="E23" s="166"/>
      <c r="F23" s="392">
        <f>ROUNDUP((('Exchange rate'!Eur_per_GBP*('UK-R-Lighting &amp; Accessories'!F23/(1+'Exchange rate'!UK_vat_rate))*1.25*0.9165)+1)/10,0)*10</f>
        <v>560</v>
      </c>
      <c r="G23" s="77"/>
    </row>
    <row r="24" spans="1:8">
      <c r="A24" s="1"/>
      <c r="D24"/>
      <c r="E24" s="149"/>
      <c r="F24" s="77"/>
      <c r="G24" s="77"/>
      <c r="H24" s="390"/>
    </row>
    <row r="25" spans="1:8">
      <c r="A25" s="1"/>
      <c r="D25"/>
      <c r="E25" s="149"/>
      <c r="F25" s="77"/>
      <c r="G25" s="77"/>
      <c r="H25" s="390"/>
    </row>
    <row r="26" spans="1:8">
      <c r="A26" s="1"/>
      <c r="D26"/>
      <c r="E26" s="149"/>
      <c r="F26" s="77"/>
      <c r="G26" s="77"/>
      <c r="H26" s="390"/>
    </row>
    <row r="27" spans="1:8" ht="48.75">
      <c r="A27" s="2" t="s">
        <v>23</v>
      </c>
      <c r="B27" s="4" t="s">
        <v>196</v>
      </c>
      <c r="C27" s="3"/>
      <c r="D27" s="3"/>
      <c r="E27" s="72"/>
      <c r="F27" s="75"/>
      <c r="G27" s="3"/>
      <c r="H27" s="389"/>
    </row>
    <row r="28" spans="1:8" ht="30" customHeight="1">
      <c r="A28" s="26"/>
      <c r="B28" s="26"/>
      <c r="C28" s="26"/>
      <c r="D28" s="33" t="s">
        <v>47</v>
      </c>
      <c r="E28" s="34" t="s">
        <v>321</v>
      </c>
      <c r="F28" s="357" t="s">
        <v>112</v>
      </c>
      <c r="G28" s="26"/>
    </row>
    <row r="29" spans="1:8" ht="30" customHeight="1">
      <c r="A29" s="69"/>
      <c r="B29" s="69"/>
      <c r="C29" s="69"/>
      <c r="D29" s="69"/>
      <c r="E29" s="52" t="s">
        <v>119</v>
      </c>
      <c r="F29" s="391"/>
    </row>
    <row r="30" spans="1:8">
      <c r="A30" s="1"/>
      <c r="D30" s="67" t="s">
        <v>2</v>
      </c>
      <c r="E30" s="87">
        <v>40</v>
      </c>
      <c r="F30" s="411">
        <f>ROUNDUP((('Exchange rate'!Eur_per_GBP*('UK-R-Lighting &amp; Accessories'!F30/(1+'Exchange rate'!UK_vat_rate))*1.25*0.9165)+1)/10,0)*10</f>
        <v>1140</v>
      </c>
    </row>
    <row r="31" spans="1:8">
      <c r="A31" s="1"/>
      <c r="D31" s="67" t="s">
        <v>3</v>
      </c>
      <c r="E31" s="87">
        <v>50</v>
      </c>
      <c r="F31" s="411">
        <f>ROUNDUP((('Exchange rate'!Eur_per_GBP*('UK-R-Lighting &amp; Accessories'!F31/(1+'Exchange rate'!UK_vat_rate))*1.25*0.9165)+1)/10,0)*10</f>
        <v>1320</v>
      </c>
    </row>
    <row r="32" spans="1:8">
      <c r="A32" s="1"/>
      <c r="D32" s="67" t="s">
        <v>4</v>
      </c>
      <c r="E32" s="87">
        <v>60</v>
      </c>
      <c r="F32" s="411">
        <f>ROUNDUP((('Exchange rate'!Eur_per_GBP*('UK-R-Lighting &amp; Accessories'!F32/(1+'Exchange rate'!UK_vat_rate))*1.25*0.9165)+1)/10,0)*10</f>
        <v>1510</v>
      </c>
    </row>
    <row r="33" spans="1:8">
      <c r="A33" s="1"/>
      <c r="D33" s="93"/>
      <c r="E33" s="93"/>
      <c r="F33" s="91"/>
    </row>
    <row r="34" spans="1:8">
      <c r="A34" s="1"/>
      <c r="D34" s="199" t="s">
        <v>461</v>
      </c>
      <c r="E34" s="93"/>
      <c r="F34" s="93"/>
      <c r="G34" s="91"/>
    </row>
    <row r="35" spans="1:8">
      <c r="A35" s="1"/>
      <c r="D35" s="129"/>
      <c r="E35" s="93"/>
      <c r="F35" s="93"/>
      <c r="G35" s="91"/>
    </row>
    <row r="36" spans="1:8">
      <c r="A36" s="1"/>
      <c r="D36" s="149"/>
      <c r="E36" s="77"/>
      <c r="F36" s="77"/>
      <c r="G36" s="142"/>
    </row>
    <row r="37" spans="1:8">
      <c r="A37" s="1"/>
      <c r="D37" s="196" t="s">
        <v>469</v>
      </c>
      <c r="E37" s="200"/>
      <c r="F37" s="392">
        <f>ROUNDUP((('Exchange rate'!Eur_per_GBP*('UK-R-Lighting &amp; Accessories'!F37/(1+'Exchange rate'!UK_vat_rate))*1.25*0.9165)+1)/10,0)*10</f>
        <v>290</v>
      </c>
    </row>
    <row r="38" spans="1:8">
      <c r="A38" s="1"/>
      <c r="D38"/>
      <c r="E38" s="149"/>
      <c r="F38" s="77"/>
      <c r="G38" s="77"/>
      <c r="H38" s="390"/>
    </row>
    <row r="39" spans="1:8" ht="40.5" customHeight="1">
      <c r="A39" s="1"/>
      <c r="D39"/>
      <c r="E39" s="73"/>
      <c r="F39" s="77"/>
      <c r="G39" s="77"/>
      <c r="H39" s="390"/>
    </row>
    <row r="40" spans="1:8" ht="48.75">
      <c r="A40" s="2" t="s">
        <v>23</v>
      </c>
      <c r="B40" s="4" t="s">
        <v>711</v>
      </c>
      <c r="C40" s="3"/>
      <c r="D40" s="3"/>
      <c r="E40" s="72"/>
      <c r="F40" s="75"/>
      <c r="G40" s="3"/>
    </row>
    <row r="41" spans="1:8" ht="30" customHeight="1">
      <c r="A41" s="26"/>
      <c r="B41" s="26"/>
      <c r="C41" s="26"/>
      <c r="D41" s="36"/>
      <c r="E41" s="34" t="s">
        <v>321</v>
      </c>
      <c r="F41" s="357" t="s">
        <v>709</v>
      </c>
      <c r="G41" s="26" t="s">
        <v>710</v>
      </c>
    </row>
    <row r="42" spans="1:8" ht="30" customHeight="1">
      <c r="A42" s="69"/>
      <c r="B42" s="69"/>
      <c r="C42" s="69"/>
      <c r="D42" s="69"/>
      <c r="E42" s="52" t="s">
        <v>119</v>
      </c>
      <c r="F42" s="391"/>
    </row>
    <row r="43" spans="1:8">
      <c r="A43" s="1"/>
      <c r="D43" s="92"/>
      <c r="E43" s="87">
        <v>30</v>
      </c>
      <c r="F43" s="411">
        <f>ROUNDUP((('Exchange rate'!Eur_per_GBP*('UK-R-Lighting &amp; Accessories'!F43/(1+'Exchange rate'!UK_vat_rate))*1.25*0.9165)+1)/10,0)*10</f>
        <v>190</v>
      </c>
      <c r="G43" s="411">
        <f>ROUNDUP((('Exchange rate'!Eur_per_GBP*('UK-R-Lighting &amp; Accessories'!G43/(1+'Exchange rate'!UK_vat_rate))*1.25*0.9165)+1)/10,0)*10</f>
        <v>440</v>
      </c>
    </row>
    <row r="44" spans="1:8">
      <c r="A44" s="1"/>
      <c r="D44" s="92"/>
      <c r="E44" s="93"/>
      <c r="F44" s="658"/>
      <c r="G44" s="659"/>
    </row>
    <row r="45" spans="1:8">
      <c r="A45" s="1"/>
      <c r="D45" s="199"/>
      <c r="E45" s="93"/>
      <c r="F45" s="658"/>
      <c r="G45" s="659"/>
    </row>
    <row r="46" spans="1:8">
      <c r="A46" s="1"/>
      <c r="D46" s="129"/>
      <c r="E46" s="93"/>
      <c r="F46" s="658"/>
      <c r="G46" s="659"/>
    </row>
    <row r="47" spans="1:8" ht="23.25">
      <c r="A47" s="1"/>
      <c r="D47" s="76"/>
      <c r="E47" s="76"/>
      <c r="F47" s="660"/>
      <c r="G47" s="659"/>
    </row>
    <row r="48" spans="1:8">
      <c r="A48" s="1"/>
      <c r="D48" s="196" t="s">
        <v>473</v>
      </c>
      <c r="E48" s="201"/>
      <c r="F48" s="666">
        <f>ROUNDUP((('Exchange rate'!Eur_per_GBP*('UK-R-Lighting &amp; Accessories'!F48/(1+'Exchange rate'!UK_vat_rate))*1.25*0.9165)+1)/10,0)*10</f>
        <v>100</v>
      </c>
      <c r="G48" s="659"/>
    </row>
    <row r="49" spans="1:8" ht="23.25">
      <c r="A49" s="1"/>
      <c r="D49"/>
      <c r="E49" s="129"/>
      <c r="F49" s="78"/>
      <c r="G49" s="77"/>
    </row>
    <row r="50" spans="1:8" ht="23.25">
      <c r="A50" s="1"/>
      <c r="D50"/>
      <c r="E50" s="129"/>
      <c r="F50" s="78"/>
      <c r="G50" s="77"/>
    </row>
    <row r="51" spans="1:8" ht="23.25">
      <c r="A51" s="1"/>
      <c r="D51"/>
      <c r="E51" s="129"/>
      <c r="F51" s="78"/>
      <c r="G51" s="77"/>
    </row>
    <row r="52" spans="1:8">
      <c r="A52" s="1"/>
      <c r="D52"/>
      <c r="E52" s="114"/>
      <c r="F52" s="78"/>
      <c r="G52" s="77"/>
    </row>
    <row r="53" spans="1:8" ht="48.75">
      <c r="A53" s="2" t="s">
        <v>23</v>
      </c>
      <c r="B53" s="4" t="s">
        <v>197</v>
      </c>
      <c r="C53" s="3"/>
      <c r="D53" s="3"/>
      <c r="E53" s="72"/>
      <c r="F53" s="75"/>
      <c r="G53" s="3"/>
      <c r="H53" s="389"/>
    </row>
    <row r="54" spans="1:8" ht="30" customHeight="1">
      <c r="A54" s="26"/>
      <c r="B54" s="26"/>
      <c r="C54" s="26"/>
      <c r="D54" s="36"/>
      <c r="E54" s="34" t="s">
        <v>321</v>
      </c>
      <c r="F54" s="357" t="s">
        <v>112</v>
      </c>
      <c r="G54" s="26"/>
    </row>
    <row r="55" spans="1:8" ht="30" customHeight="1">
      <c r="A55" s="69"/>
      <c r="B55" s="69"/>
      <c r="C55" s="69"/>
      <c r="D55" s="69"/>
      <c r="E55" s="52" t="s">
        <v>119</v>
      </c>
      <c r="F55" s="391"/>
    </row>
    <row r="56" spans="1:8">
      <c r="A56" s="1"/>
      <c r="D56" s="92"/>
      <c r="E56" s="87">
        <v>150</v>
      </c>
      <c r="F56" s="411">
        <f>ROUNDUP((('Exchange rate'!Eur_per_GBP*('UK-R-Lighting &amp; Accessories'!F56/(1+'Exchange rate'!UK_vat_rate))*1.25*0.9165)+1)/10,0)*10</f>
        <v>3390</v>
      </c>
    </row>
    <row r="57" spans="1:8">
      <c r="A57" s="1"/>
      <c r="D57" s="92"/>
      <c r="E57" s="93"/>
      <c r="F57" s="91"/>
    </row>
    <row r="58" spans="1:8">
      <c r="A58" s="1"/>
      <c r="D58" s="199" t="s">
        <v>22</v>
      </c>
      <c r="E58" s="93"/>
      <c r="F58" s="91"/>
    </row>
    <row r="59" spans="1:8">
      <c r="A59" s="1"/>
      <c r="D59" s="129"/>
      <c r="E59" s="93"/>
      <c r="F59" s="91"/>
    </row>
    <row r="60" spans="1:8" ht="23.25">
      <c r="A60" s="1"/>
      <c r="D60" s="76"/>
      <c r="E60" s="76"/>
      <c r="F60" s="9"/>
    </row>
    <row r="61" spans="1:8">
      <c r="A61" s="1"/>
      <c r="D61" s="196" t="s">
        <v>473</v>
      </c>
      <c r="E61" s="201"/>
      <c r="F61" s="392">
        <f>ROUNDUP((('Exchange rate'!Eur_per_GBP*('UK-R-Lighting &amp; Accessories'!F61/(1+'Exchange rate'!UK_vat_rate))*1.25*0.9165)+1)/10,0)*10</f>
        <v>560</v>
      </c>
    </row>
    <row r="62" spans="1:8" ht="23.25">
      <c r="A62" s="1"/>
      <c r="D62"/>
      <c r="E62" s="129"/>
      <c r="F62" s="78"/>
      <c r="G62" s="77"/>
      <c r="H62" s="390"/>
    </row>
    <row r="63" spans="1:8" ht="23.25">
      <c r="A63" s="1"/>
      <c r="D63"/>
      <c r="E63" s="129"/>
      <c r="F63" s="78"/>
      <c r="G63" s="77"/>
      <c r="H63" s="390"/>
    </row>
    <row r="64" spans="1:8" ht="23.25">
      <c r="A64" s="1"/>
      <c r="D64"/>
      <c r="E64" s="129"/>
      <c r="F64" s="78"/>
      <c r="G64" s="77"/>
      <c r="H64" s="390"/>
    </row>
    <row r="65" spans="1:8" ht="23.25">
      <c r="A65" s="1"/>
      <c r="D65"/>
      <c r="E65" s="129"/>
      <c r="F65" s="78"/>
      <c r="G65" s="77"/>
      <c r="H65" s="390"/>
    </row>
    <row r="66" spans="1:8" ht="23.25">
      <c r="A66" s="1"/>
      <c r="D66"/>
      <c r="E66" s="129"/>
      <c r="F66" s="78"/>
      <c r="G66" s="77"/>
      <c r="H66" s="390"/>
    </row>
    <row r="67" spans="1:8" ht="23.25">
      <c r="A67" s="1"/>
      <c r="D67"/>
      <c r="E67" s="129"/>
      <c r="F67" s="78"/>
      <c r="G67" s="77"/>
      <c r="H67" s="390"/>
    </row>
    <row r="68" spans="1:8" ht="23.25">
      <c r="A68" s="1"/>
      <c r="D68"/>
      <c r="E68" s="129"/>
      <c r="F68" s="78"/>
      <c r="G68" s="77"/>
      <c r="H68" s="390"/>
    </row>
    <row r="69" spans="1:8" ht="23.25">
      <c r="A69" s="1"/>
      <c r="D69"/>
      <c r="E69" s="129"/>
      <c r="F69" s="78"/>
      <c r="G69" s="77"/>
      <c r="H69" s="390"/>
    </row>
    <row r="70" spans="1:8" ht="23.25">
      <c r="A70" s="1"/>
      <c r="D70"/>
      <c r="E70" s="129"/>
      <c r="F70" s="78"/>
      <c r="G70" s="77"/>
      <c r="H70" s="390"/>
    </row>
    <row r="71" spans="1:8" ht="23.25">
      <c r="A71" s="1"/>
      <c r="D71"/>
      <c r="E71" s="129"/>
      <c r="F71" s="78"/>
      <c r="G71" s="77"/>
      <c r="H71" s="390"/>
    </row>
    <row r="72" spans="1:8" ht="23.25">
      <c r="A72" s="1"/>
      <c r="D72"/>
      <c r="E72" s="129"/>
      <c r="F72" s="78"/>
      <c r="G72" s="77"/>
      <c r="H72" s="390"/>
    </row>
    <row r="73" spans="1:8">
      <c r="A73" s="1"/>
      <c r="D73"/>
      <c r="E73" s="114"/>
      <c r="F73" s="78"/>
      <c r="G73" s="77"/>
      <c r="H73" s="390"/>
    </row>
    <row r="74" spans="1:8" ht="48.75">
      <c r="A74" s="2"/>
      <c r="B74" s="4" t="s">
        <v>619</v>
      </c>
      <c r="C74" s="4"/>
      <c r="D74" s="42"/>
      <c r="E74" s="42"/>
      <c r="F74" s="42"/>
      <c r="G74" s="3"/>
    </row>
    <row r="75" spans="1:8" ht="24" customHeight="1">
      <c r="A75" s="90"/>
      <c r="B75" s="38"/>
      <c r="C75" s="38"/>
      <c r="D75" s="34" t="s">
        <v>47</v>
      </c>
      <c r="E75" s="34" t="s">
        <v>94</v>
      </c>
      <c r="F75" s="35" t="s">
        <v>112</v>
      </c>
      <c r="G75" s="26"/>
    </row>
    <row r="76" spans="1:8" ht="30" customHeight="1">
      <c r="A76" s="69"/>
      <c r="B76" s="69"/>
      <c r="C76" s="69"/>
      <c r="D76" s="69"/>
      <c r="E76" s="52" t="s">
        <v>119</v>
      </c>
      <c r="F76" s="391"/>
    </row>
    <row r="77" spans="1:8" ht="24" customHeight="1">
      <c r="B77" s="7"/>
      <c r="C77" s="7"/>
      <c r="D77" s="95" t="s">
        <v>3</v>
      </c>
      <c r="E77" s="18" t="s">
        <v>350</v>
      </c>
      <c r="F77" s="153">
        <f>ROUNDUP((('Exchange rate'!Eur_per_GBP*('UK-R-Lighting &amp; Accessories'!F72/(1+'Exchange rate'!UK_vat_rate))*1.25*0.9165)+1)/10,0)*10</f>
        <v>2180</v>
      </c>
    </row>
    <row r="78" spans="1:8" ht="24" customHeight="1">
      <c r="B78" s="7"/>
      <c r="C78" s="7"/>
      <c r="D78" s="95"/>
      <c r="E78" s="18"/>
      <c r="F78" s="45"/>
    </row>
    <row r="79" spans="1:8" ht="24" customHeight="1">
      <c r="B79" s="7"/>
      <c r="C79" s="7"/>
      <c r="E79" s="24"/>
      <c r="F79" s="16"/>
    </row>
    <row r="80" spans="1:8" ht="21.75" customHeight="1">
      <c r="B80" s="7"/>
      <c r="C80" s="7"/>
      <c r="E80" s="24"/>
      <c r="F80" s="16"/>
    </row>
    <row r="81" spans="1:7" ht="21.75" customHeight="1">
      <c r="B81" s="7"/>
      <c r="C81" s="7"/>
      <c r="D81" s="203"/>
      <c r="E81" s="24"/>
      <c r="F81" s="16"/>
    </row>
    <row r="82" spans="1:7" ht="21.75" customHeight="1">
      <c r="B82" s="7"/>
      <c r="C82" s="7"/>
      <c r="D82" s="158"/>
      <c r="E82" s="24"/>
      <c r="F82" s="16"/>
    </row>
    <row r="83" spans="1:7" ht="21" customHeight="1">
      <c r="B83" s="7"/>
      <c r="C83" s="7"/>
    </row>
    <row r="84" spans="1:7" ht="21" customHeight="1">
      <c r="B84" s="7"/>
      <c r="C84" s="7"/>
      <c r="D84" s="196" t="s">
        <v>469</v>
      </c>
      <c r="E84" s="83"/>
      <c r="F84" s="572">
        <f>ROUNDUP((('Exchange rate'!Eur_per_GBP*('UK-R-Lighting &amp; Accessories'!F79/(1+'Exchange rate'!UK_vat_rate))*1.25*0.9165)+1)/10,0)*10</f>
        <v>410</v>
      </c>
    </row>
    <row r="85" spans="1:7" ht="21" customHeight="1">
      <c r="B85" s="7"/>
      <c r="C85" s="7"/>
      <c r="E85" s="16"/>
      <c r="F85" s="16"/>
    </row>
    <row r="86" spans="1:7" ht="21" customHeight="1">
      <c r="B86" s="7"/>
      <c r="C86" s="7"/>
      <c r="E86" s="16"/>
      <c r="F86" s="16"/>
    </row>
    <row r="87" spans="1:7" ht="47.25" customHeight="1">
      <c r="B87" s="7"/>
      <c r="C87" s="7"/>
      <c r="E87" s="16"/>
      <c r="F87" s="16"/>
    </row>
    <row r="88" spans="1:7" ht="48.75">
      <c r="A88" s="2"/>
      <c r="B88" s="4" t="s">
        <v>122</v>
      </c>
      <c r="C88" s="4"/>
      <c r="D88" s="42"/>
      <c r="E88" s="42"/>
      <c r="F88" s="42"/>
      <c r="G88" s="3"/>
    </row>
    <row r="89" spans="1:7" ht="24" customHeight="1">
      <c r="A89" s="90"/>
      <c r="B89" s="38"/>
      <c r="C89" s="38"/>
      <c r="D89" s="34" t="s">
        <v>47</v>
      </c>
      <c r="E89" s="34" t="s">
        <v>94</v>
      </c>
      <c r="F89" s="35" t="s">
        <v>112</v>
      </c>
      <c r="G89" s="26"/>
    </row>
    <row r="90" spans="1:7" ht="30" customHeight="1">
      <c r="A90" s="69"/>
      <c r="B90" s="69"/>
      <c r="C90" s="69"/>
      <c r="D90" s="69"/>
      <c r="E90" s="52" t="s">
        <v>119</v>
      </c>
      <c r="F90" s="391"/>
    </row>
    <row r="91" spans="1:7" ht="24" customHeight="1">
      <c r="B91" s="7"/>
      <c r="C91" s="7"/>
      <c r="D91" s="95" t="s">
        <v>2</v>
      </c>
      <c r="E91" s="18" t="s">
        <v>349</v>
      </c>
      <c r="F91" s="411">
        <f>ROUNDUP((('Exchange rate'!Eur_per_GBP*('UK-R-Lighting &amp; Accessories'!F87/(1+'Exchange rate'!UK_vat_rate))*1.25*0.9165)+1)/10,0)*10</f>
        <v>1310</v>
      </c>
    </row>
    <row r="92" spans="1:7" ht="24" customHeight="1">
      <c r="B92" s="7"/>
      <c r="C92" s="7"/>
      <c r="D92" s="95" t="s">
        <v>4</v>
      </c>
      <c r="E92" s="18" t="s">
        <v>350</v>
      </c>
      <c r="F92" s="411">
        <f>ROUNDUP((('Exchange rate'!Eur_per_GBP*('UK-R-Lighting &amp; Accessories'!F88/(1+'Exchange rate'!UK_vat_rate))*1.25*0.9165)+1)/10,0)*10</f>
        <v>1330</v>
      </c>
    </row>
    <row r="93" spans="1:7" ht="24" customHeight="1">
      <c r="B93" s="7"/>
      <c r="C93" s="7"/>
      <c r="E93" s="24"/>
      <c r="F93" s="16"/>
    </row>
    <row r="94" spans="1:7" ht="21.75" customHeight="1">
      <c r="B94" s="7"/>
      <c r="C94" s="7"/>
      <c r="E94" s="24"/>
      <c r="F94" s="16"/>
    </row>
    <row r="95" spans="1:7" ht="21.75" customHeight="1">
      <c r="B95" s="7"/>
      <c r="C95" s="7"/>
      <c r="D95" s="198" t="s">
        <v>628</v>
      </c>
      <c r="E95" s="81"/>
      <c r="F95" s="181">
        <f>ROUNDUP((('Exchange rate'!Eur_per_GBP*('UK-R-Lighting &amp; Accessories'!F91/(1+'Exchange rate'!UK_vat_rate))*1.25*0.9165)+1)/10,0)*10</f>
        <v>280</v>
      </c>
    </row>
    <row r="96" spans="1:7" ht="21.75" customHeight="1">
      <c r="B96" s="7"/>
      <c r="C96" s="7"/>
      <c r="D96" s="158"/>
      <c r="E96" s="24"/>
      <c r="F96" s="16"/>
    </row>
    <row r="97" spans="1:7" ht="21" customHeight="1">
      <c r="B97" s="7"/>
      <c r="C97" s="7"/>
    </row>
    <row r="98" spans="1:7" ht="21" customHeight="1">
      <c r="B98" s="7"/>
      <c r="C98" s="7"/>
      <c r="E98" s="16"/>
      <c r="F98" s="16"/>
    </row>
    <row r="99" spans="1:7" ht="21" customHeight="1">
      <c r="B99" s="7"/>
      <c r="C99" s="7"/>
      <c r="E99" s="16"/>
      <c r="F99" s="16"/>
    </row>
    <row r="100" spans="1:7" ht="21" customHeight="1">
      <c r="B100" s="7"/>
      <c r="C100" s="7"/>
      <c r="E100" s="16"/>
      <c r="F100" s="16"/>
    </row>
    <row r="101" spans="1:7" ht="47.25" customHeight="1">
      <c r="B101" s="7"/>
      <c r="C101" s="7"/>
      <c r="E101" s="16"/>
      <c r="F101" s="16"/>
    </row>
    <row r="102" spans="1:7" ht="48.75">
      <c r="A102" s="2" t="s">
        <v>23</v>
      </c>
      <c r="B102" s="4" t="s">
        <v>509</v>
      </c>
      <c r="C102" s="3"/>
      <c r="D102" s="3"/>
      <c r="E102" s="70"/>
      <c r="F102" s="75"/>
      <c r="G102" s="3"/>
    </row>
    <row r="103" spans="1:7" ht="21.75" customHeight="1">
      <c r="A103" s="26"/>
      <c r="B103" s="26"/>
      <c r="C103" s="26"/>
      <c r="D103" s="749" t="s">
        <v>498</v>
      </c>
      <c r="E103" s="756"/>
      <c r="F103" s="357" t="s">
        <v>112</v>
      </c>
      <c r="G103" s="26"/>
    </row>
    <row r="104" spans="1:7" ht="21.75" customHeight="1">
      <c r="A104" s="69"/>
      <c r="B104" s="69"/>
      <c r="C104" s="69"/>
      <c r="D104" s="767" t="s">
        <v>119</v>
      </c>
      <c r="E104" s="767"/>
      <c r="F104" s="391"/>
    </row>
    <row r="105" spans="1:7" ht="21.75" customHeight="1">
      <c r="A105" s="1"/>
      <c r="D105" s="768" t="s">
        <v>510</v>
      </c>
      <c r="E105" s="768"/>
      <c r="F105" s="411">
        <f>ROUNDUP((('Exchange rate'!Eur_per_GBP*('UK-R-Lighting &amp; Accessories'!F101/(1+'Exchange rate'!UK_vat_rate))*1.25*0.9165)+1)/10,0)*10</f>
        <v>560</v>
      </c>
    </row>
    <row r="106" spans="1:7" ht="21.75" customHeight="1">
      <c r="A106" s="1"/>
      <c r="D106"/>
      <c r="E106" s="92"/>
      <c r="F106" s="93"/>
      <c r="G106" s="93"/>
    </row>
    <row r="107" spans="1:7">
      <c r="A107" s="1"/>
      <c r="D107" s="199" t="s">
        <v>499</v>
      </c>
      <c r="E107"/>
      <c r="F107" s="93"/>
      <c r="G107" s="93"/>
    </row>
    <row r="108" spans="1:7" ht="21.75" customHeight="1">
      <c r="A108" s="1"/>
      <c r="D108" s="199"/>
      <c r="E108"/>
      <c r="F108" s="93"/>
      <c r="G108" s="93"/>
    </row>
    <row r="109" spans="1:7">
      <c r="A109" s="1"/>
      <c r="D109" s="196" t="s">
        <v>595</v>
      </c>
      <c r="E109" s="201"/>
      <c r="F109" s="392">
        <f>ROUNDUP((('Exchange rate'!Eur_per_GBP*('UK-R-Lighting &amp; Accessories'!F105/(1+'Exchange rate'!UK_vat_rate))*1.25*0.9165)+1)/10,0)*10</f>
        <v>130</v>
      </c>
      <c r="G109" s="93"/>
    </row>
    <row r="110" spans="1:7" ht="45.75" customHeight="1">
      <c r="A110" s="1"/>
      <c r="B110" s="421" t="s">
        <v>321</v>
      </c>
      <c r="D110"/>
      <c r="E110" s="149"/>
      <c r="F110" s="77"/>
      <c r="G110" s="77"/>
    </row>
    <row r="111" spans="1:7" ht="21.75" customHeight="1">
      <c r="A111" s="1"/>
      <c r="B111" s="147"/>
      <c r="D111"/>
      <c r="E111" s="149"/>
      <c r="F111" s="77"/>
      <c r="G111" s="77"/>
    </row>
    <row r="112" spans="1:7" ht="21.75" customHeight="1">
      <c r="A112" s="1"/>
      <c r="C112" s="418"/>
      <c r="D112"/>
      <c r="E112" s="149"/>
      <c r="F112" s="77"/>
      <c r="G112" s="77"/>
    </row>
    <row r="113" spans="1:7" ht="21.75" customHeight="1">
      <c r="A113" s="416"/>
      <c r="D113"/>
      <c r="E113" s="149"/>
      <c r="F113" s="77"/>
      <c r="G113" s="77"/>
    </row>
    <row r="114" spans="1:7" ht="21.75" customHeight="1">
      <c r="A114" s="1"/>
      <c r="D114"/>
      <c r="E114" s="149"/>
      <c r="F114" s="77"/>
      <c r="G114" s="77"/>
    </row>
    <row r="115" spans="1:7" ht="21.75" customHeight="1">
      <c r="A115" s="1"/>
      <c r="C115" s="1" t="s">
        <v>496</v>
      </c>
      <c r="D115"/>
      <c r="E115" s="149"/>
      <c r="F115" s="77"/>
      <c r="G115" s="77"/>
    </row>
    <row r="116" spans="1:7" ht="21.75" customHeight="1">
      <c r="A116" s="1"/>
      <c r="C116" s="1"/>
      <c r="D116"/>
      <c r="E116" s="76"/>
      <c r="F116" s="77"/>
      <c r="G116" s="77"/>
    </row>
    <row r="117" spans="1:7" ht="21.75" customHeight="1">
      <c r="A117" s="1"/>
      <c r="C117" s="1"/>
      <c r="D117"/>
      <c r="E117" s="76"/>
      <c r="F117" s="77"/>
      <c r="G117" s="77"/>
    </row>
    <row r="118" spans="1:7" ht="48.75">
      <c r="A118" s="2" t="s">
        <v>23</v>
      </c>
      <c r="B118" s="4" t="s">
        <v>494</v>
      </c>
      <c r="C118" s="3"/>
      <c r="D118" s="3"/>
      <c r="E118" s="70"/>
      <c r="F118" s="75"/>
      <c r="G118" s="3"/>
    </row>
    <row r="119" spans="1:7" ht="21.75" customHeight="1">
      <c r="A119" s="26"/>
      <c r="B119" s="26"/>
      <c r="C119" s="26"/>
      <c r="D119" s="749" t="s">
        <v>495</v>
      </c>
      <c r="E119" s="756"/>
      <c r="F119" s="357" t="s">
        <v>112</v>
      </c>
      <c r="G119" s="26"/>
    </row>
    <row r="120" spans="1:7" ht="21.75" customHeight="1">
      <c r="A120" s="69"/>
      <c r="B120" s="69"/>
      <c r="C120" s="69"/>
      <c r="D120" s="767" t="s">
        <v>119</v>
      </c>
      <c r="E120" s="767"/>
      <c r="F120" s="391"/>
    </row>
    <row r="121" spans="1:7" ht="21.75" customHeight="1">
      <c r="A121" s="1"/>
      <c r="D121" s="768" t="s">
        <v>503</v>
      </c>
      <c r="E121" s="768"/>
      <c r="F121" s="411">
        <f>ROUNDUP((('Exchange rate'!Eur_per_GBP*('UK-R-Lighting &amp; Accessories'!F143/(1+'Exchange rate'!UK_vat_rate))*1.25*0.9165)+1)/10,0)*10</f>
        <v>7220</v>
      </c>
    </row>
    <row r="122" spans="1:7" ht="21.75" customHeight="1">
      <c r="A122" s="1"/>
      <c r="D122"/>
      <c r="E122" s="92"/>
      <c r="F122" s="93"/>
      <c r="G122" s="93"/>
    </row>
    <row r="123" spans="1:7">
      <c r="A123" s="1"/>
      <c r="D123" s="419" t="s">
        <v>505</v>
      </c>
      <c r="E123"/>
      <c r="F123" s="93"/>
      <c r="G123" s="93"/>
    </row>
    <row r="124" spans="1:7" ht="21.75" customHeight="1">
      <c r="A124" s="1"/>
      <c r="D124" s="178"/>
      <c r="E124"/>
      <c r="F124" s="93"/>
      <c r="G124" s="93"/>
    </row>
    <row r="125" spans="1:7" ht="21.75" customHeight="1">
      <c r="A125" s="1"/>
      <c r="D125" s="149"/>
      <c r="E125"/>
      <c r="F125" s="77"/>
      <c r="G125" s="77"/>
    </row>
    <row r="126" spans="1:7" ht="21.75" customHeight="1">
      <c r="A126" s="1"/>
      <c r="D126" s="92"/>
      <c r="E126"/>
      <c r="F126" s="142"/>
      <c r="G126" s="77"/>
    </row>
    <row r="127" spans="1:7" ht="21.75" customHeight="1">
      <c r="A127" s="1"/>
      <c r="C127" s="417"/>
      <c r="D127"/>
      <c r="E127" s="149"/>
      <c r="F127" s="77"/>
      <c r="G127" s="77"/>
    </row>
    <row r="128" spans="1:7">
      <c r="A128" s="416" t="s">
        <v>321</v>
      </c>
      <c r="D128"/>
      <c r="E128" s="149"/>
      <c r="F128" s="77"/>
      <c r="G128" s="77"/>
    </row>
    <row r="129" spans="1:7" ht="45.75" customHeight="1">
      <c r="A129" s="1"/>
      <c r="D129"/>
      <c r="E129" s="149"/>
      <c r="F129" s="77"/>
      <c r="G129" s="77"/>
    </row>
    <row r="130" spans="1:7" ht="21.75" customHeight="1">
      <c r="A130" s="1"/>
      <c r="D130"/>
      <c r="E130" s="149"/>
      <c r="F130" s="77"/>
      <c r="G130" s="77"/>
    </row>
    <row r="131" spans="1:7" ht="21.75" customHeight="1">
      <c r="A131" s="1"/>
      <c r="C131" s="1" t="s">
        <v>504</v>
      </c>
      <c r="D131"/>
      <c r="E131" s="149"/>
      <c r="F131" s="77"/>
      <c r="G131" s="77"/>
    </row>
    <row r="132" spans="1:7" ht="21.75" customHeight="1">
      <c r="A132" s="1"/>
      <c r="D132"/>
      <c r="E132" s="149"/>
      <c r="F132" s="77"/>
      <c r="G132" s="77"/>
    </row>
    <row r="133" spans="1:7" ht="21.75" customHeight="1">
      <c r="A133" s="1"/>
      <c r="D133"/>
      <c r="E133" s="149"/>
      <c r="F133" s="77"/>
      <c r="G133" s="77"/>
    </row>
    <row r="134" spans="1:7" ht="21.75" customHeight="1">
      <c r="A134" s="1"/>
      <c r="D134"/>
      <c r="E134" s="76"/>
      <c r="F134" s="77"/>
      <c r="G134" s="77"/>
    </row>
    <row r="135" spans="1:7" ht="48.75">
      <c r="A135" s="2"/>
      <c r="B135" s="4" t="s">
        <v>659</v>
      </c>
      <c r="C135" s="10"/>
      <c r="D135" s="42"/>
      <c r="E135" s="42"/>
      <c r="F135" s="42"/>
      <c r="G135" s="3"/>
    </row>
    <row r="136" spans="1:7" ht="21.75" customHeight="1">
      <c r="A136" s="90"/>
      <c r="B136" s="38"/>
      <c r="C136" s="38"/>
      <c r="D136" s="34" t="s">
        <v>47</v>
      </c>
      <c r="E136" s="34" t="s">
        <v>94</v>
      </c>
      <c r="F136" s="35" t="s">
        <v>249</v>
      </c>
      <c r="G136" s="26"/>
    </row>
    <row r="137" spans="1:7" ht="30" customHeight="1">
      <c r="A137" s="69"/>
      <c r="B137" s="69"/>
      <c r="C137" s="69"/>
      <c r="D137" s="69"/>
      <c r="E137" s="52" t="s">
        <v>119</v>
      </c>
      <c r="F137" s="391"/>
    </row>
    <row r="138" spans="1:7" ht="21.75" customHeight="1">
      <c r="B138" s="7"/>
      <c r="C138" s="7"/>
      <c r="D138" s="95" t="s">
        <v>102</v>
      </c>
      <c r="E138" s="18" t="s">
        <v>660</v>
      </c>
      <c r="F138" s="221">
        <f>ROUNDUP((('Exchange rate'!Eur_per_GBP*('UK-R-Lighting &amp; Accessories'!F129/(1+'Exchange rate'!UK_vat_rate))*1.25*0.9165)+1)/10,0)*10</f>
        <v>150</v>
      </c>
      <c r="G138" s="567"/>
    </row>
    <row r="139" spans="1:7" ht="21.75" customHeight="1">
      <c r="B139" s="7"/>
      <c r="C139" s="7"/>
      <c r="D139" s="95"/>
      <c r="E139" s="18"/>
      <c r="F139" s="45"/>
    </row>
    <row r="140" spans="1:7" ht="21.75" customHeight="1">
      <c r="B140" s="7"/>
      <c r="C140" s="7"/>
      <c r="D140" s="568" t="s">
        <v>622</v>
      </c>
      <c r="E140" s="18"/>
      <c r="F140" s="18"/>
    </row>
    <row r="141" spans="1:7" ht="21.75" customHeight="1">
      <c r="B141" s="7"/>
      <c r="C141" s="7"/>
      <c r="D141" s="203"/>
      <c r="E141" s="16"/>
      <c r="F141" s="16"/>
    </row>
    <row r="142" spans="1:7" ht="21.75" customHeight="1">
      <c r="B142" s="7"/>
      <c r="C142" s="7"/>
      <c r="D142" s="588"/>
      <c r="E142" s="589"/>
      <c r="F142" s="137"/>
    </row>
    <row r="143" spans="1:7" ht="21.75" customHeight="1">
      <c r="B143" s="7"/>
      <c r="C143" s="7"/>
      <c r="D143" s="588"/>
      <c r="E143" s="589"/>
      <c r="F143" s="137"/>
    </row>
    <row r="144" spans="1:7" ht="21" customHeight="1">
      <c r="B144" s="7"/>
      <c r="C144" s="7"/>
      <c r="D144" s="588"/>
      <c r="E144" s="589"/>
      <c r="F144" s="137"/>
    </row>
    <row r="145" spans="1:7" ht="21" customHeight="1">
      <c r="B145" s="7"/>
      <c r="C145" s="7"/>
      <c r="D145" s="588"/>
      <c r="E145" s="589"/>
      <c r="F145" s="137"/>
    </row>
    <row r="146" spans="1:7" ht="21" customHeight="1">
      <c r="B146" s="7"/>
      <c r="C146" s="7"/>
      <c r="D146" s="588"/>
      <c r="E146" s="589"/>
      <c r="F146" s="137"/>
    </row>
    <row r="147" spans="1:7" ht="21" customHeight="1">
      <c r="B147" s="7"/>
      <c r="C147" s="7"/>
      <c r="D147" s="588"/>
      <c r="E147" s="589"/>
      <c r="F147" s="137"/>
    </row>
    <row r="148" spans="1:7" ht="21" customHeight="1">
      <c r="B148" s="7"/>
      <c r="C148" s="7"/>
      <c r="D148" s="588"/>
      <c r="E148" s="589"/>
      <c r="F148" s="137"/>
    </row>
    <row r="149" spans="1:7" ht="21" customHeight="1">
      <c r="B149" s="7"/>
      <c r="C149" s="7"/>
      <c r="D149" s="588"/>
      <c r="E149" s="589"/>
      <c r="F149" s="137"/>
    </row>
    <row r="150" spans="1:7" ht="21" customHeight="1">
      <c r="B150" s="7"/>
      <c r="C150" s="7"/>
      <c r="D150" s="588"/>
      <c r="E150" s="589"/>
      <c r="F150" s="137"/>
    </row>
    <row r="151" spans="1:7" ht="21" customHeight="1">
      <c r="B151" s="7"/>
      <c r="C151" s="7"/>
      <c r="D151" s="588"/>
      <c r="E151" s="589"/>
      <c r="F151" s="137"/>
    </row>
    <row r="152" spans="1:7" ht="21" customHeight="1">
      <c r="B152" s="7"/>
      <c r="C152" s="7"/>
      <c r="D152" s="588"/>
      <c r="E152" s="589"/>
      <c r="F152" s="137"/>
    </row>
    <row r="153" spans="1:7" ht="21.75" customHeight="1">
      <c r="B153" s="7"/>
      <c r="C153" s="7"/>
      <c r="D153" s="588"/>
      <c r="E153" s="589"/>
      <c r="F153" s="137"/>
    </row>
    <row r="154" spans="1:7" ht="21.75" customHeight="1">
      <c r="B154" s="7"/>
      <c r="C154" s="7"/>
    </row>
    <row r="155" spans="1:7" ht="21.75" customHeight="1">
      <c r="B155" s="7"/>
      <c r="C155" s="7"/>
      <c r="D155" s="158"/>
      <c r="E155" s="16"/>
      <c r="F155" s="137"/>
    </row>
    <row r="156" spans="1:7" ht="48.75">
      <c r="A156" s="2" t="s">
        <v>23</v>
      </c>
      <c r="B156" s="4" t="s">
        <v>497</v>
      </c>
      <c r="C156" s="3"/>
      <c r="D156" s="3"/>
      <c r="E156" s="70"/>
      <c r="F156" s="75"/>
      <c r="G156" s="3"/>
    </row>
    <row r="157" spans="1:7" ht="21.75" customHeight="1">
      <c r="A157" s="26"/>
      <c r="B157" s="26"/>
      <c r="C157" s="26"/>
      <c r="D157" s="749" t="s">
        <v>498</v>
      </c>
      <c r="E157" s="756"/>
      <c r="F157" s="357" t="s">
        <v>112</v>
      </c>
      <c r="G157" s="26"/>
    </row>
    <row r="158" spans="1:7" ht="21.75" customHeight="1">
      <c r="A158" s="69"/>
      <c r="B158" s="69"/>
      <c r="C158" s="69"/>
      <c r="D158" s="767" t="s">
        <v>119</v>
      </c>
      <c r="E158" s="767"/>
      <c r="F158" s="391"/>
    </row>
    <row r="159" spans="1:7" ht="21.75" customHeight="1">
      <c r="A159" s="1"/>
      <c r="D159" s="768" t="s">
        <v>501</v>
      </c>
      <c r="E159" s="768"/>
      <c r="F159" s="411">
        <f>ROUNDUP((('Exchange rate'!Eur_per_GBP*('UK-R-Lighting &amp; Accessories'!F159/(1+'Exchange rate'!UK_vat_rate))*1.25*0.9165)+1)/10,0)*10</f>
        <v>610</v>
      </c>
    </row>
    <row r="160" spans="1:7" ht="21.75" customHeight="1">
      <c r="A160" s="1"/>
      <c r="D160"/>
      <c r="E160" s="92"/>
      <c r="F160" s="93"/>
      <c r="G160" s="93"/>
    </row>
    <row r="161" spans="1:7">
      <c r="A161" s="1"/>
      <c r="D161" s="199" t="s">
        <v>499</v>
      </c>
      <c r="E161"/>
      <c r="F161" s="93"/>
      <c r="G161" s="93"/>
    </row>
    <row r="162" spans="1:7">
      <c r="A162" s="1"/>
      <c r="D162" s="199"/>
      <c r="E162"/>
      <c r="F162" s="93"/>
      <c r="G162" s="93"/>
    </row>
    <row r="163" spans="1:7" ht="21.75" customHeight="1">
      <c r="A163" s="1"/>
      <c r="D163" s="178"/>
      <c r="E163"/>
      <c r="F163" s="93"/>
      <c r="G163" s="93"/>
    </row>
    <row r="164" spans="1:7" ht="21.75" customHeight="1">
      <c r="A164" s="1"/>
      <c r="D164" s="198" t="s">
        <v>506</v>
      </c>
      <c r="E164" s="83"/>
      <c r="F164" s="392">
        <f>ROUNDUP((('Exchange rate'!Eur_per_GBP*('UK-R-Lighting &amp; Accessories'!F164/(1+'Exchange rate'!UK_vat_rate))*1.25*0.9165)+1)/10,0)*10</f>
        <v>130</v>
      </c>
      <c r="G164" s="77"/>
    </row>
    <row r="165" spans="1:7" ht="21.75" customHeight="1">
      <c r="A165" s="1"/>
      <c r="B165" s="147" t="s">
        <v>321</v>
      </c>
      <c r="D165" s="92"/>
      <c r="E165"/>
      <c r="F165" s="142"/>
      <c r="G165" s="77"/>
    </row>
    <row r="166" spans="1:7" ht="21.75" customHeight="1">
      <c r="A166" s="1"/>
      <c r="C166" s="418"/>
      <c r="D166"/>
      <c r="E166" s="149"/>
      <c r="F166" s="77"/>
      <c r="G166" s="77"/>
    </row>
    <row r="167" spans="1:7">
      <c r="A167" s="416"/>
      <c r="D167"/>
      <c r="E167" s="149"/>
      <c r="F167" s="77"/>
      <c r="G167" s="77"/>
    </row>
    <row r="168" spans="1:7" ht="45.75" customHeight="1">
      <c r="A168" s="1"/>
      <c r="D168"/>
      <c r="E168" s="149"/>
      <c r="F168" s="77"/>
      <c r="G168" s="77"/>
    </row>
    <row r="169" spans="1:7" ht="21.75" customHeight="1">
      <c r="A169" s="1"/>
      <c r="D169"/>
      <c r="E169" s="149"/>
      <c r="F169" s="77"/>
      <c r="G169" s="77"/>
    </row>
    <row r="170" spans="1:7" ht="21.75" customHeight="1">
      <c r="A170" s="1"/>
      <c r="C170" s="1" t="s">
        <v>511</v>
      </c>
      <c r="D170"/>
      <c r="E170" s="76"/>
      <c r="F170" s="77"/>
      <c r="G170" s="77"/>
    </row>
    <row r="171" spans="1:7" ht="48.75">
      <c r="A171" s="2" t="s">
        <v>23</v>
      </c>
      <c r="B171" s="4" t="s">
        <v>502</v>
      </c>
      <c r="C171" s="3"/>
      <c r="D171" s="3"/>
      <c r="E171" s="70"/>
      <c r="F171" s="75"/>
      <c r="G171" s="3"/>
    </row>
    <row r="172" spans="1:7">
      <c r="A172" s="26"/>
      <c r="B172" s="26"/>
      <c r="C172" s="26"/>
      <c r="D172" s="749" t="s">
        <v>508</v>
      </c>
      <c r="E172" s="756"/>
      <c r="F172" s="357" t="s">
        <v>112</v>
      </c>
      <c r="G172" s="26"/>
    </row>
    <row r="173" spans="1:7" ht="21.75" customHeight="1">
      <c r="A173" s="69"/>
      <c r="B173" s="69"/>
      <c r="C173" s="69"/>
      <c r="D173" s="767" t="s">
        <v>119</v>
      </c>
      <c r="E173" s="767"/>
      <c r="F173" s="391"/>
    </row>
    <row r="174" spans="1:7" ht="21.75" customHeight="1">
      <c r="A174" s="1"/>
      <c r="D174" s="768" t="s">
        <v>507</v>
      </c>
      <c r="E174" s="768"/>
      <c r="F174" s="411">
        <f>ROUNDUP((('Exchange rate'!Eur_per_GBP*('UK-R-Lighting &amp; Accessories'!F174/(1+'Exchange rate'!UK_vat_rate))*1.25*0.9165)+1)/10,0)*10</f>
        <v>1400</v>
      </c>
    </row>
    <row r="175" spans="1:7" ht="21.75" customHeight="1">
      <c r="A175" s="1"/>
      <c r="D175"/>
      <c r="E175" s="92"/>
      <c r="F175" s="93"/>
      <c r="G175" s="93"/>
    </row>
    <row r="176" spans="1:7">
      <c r="A176" s="1"/>
      <c r="D176" s="199" t="s">
        <v>499</v>
      </c>
      <c r="E176"/>
      <c r="F176" s="93"/>
      <c r="G176" s="93"/>
    </row>
    <row r="177" spans="1:7" ht="21.75" customHeight="1">
      <c r="A177" s="1"/>
      <c r="D177" s="199"/>
      <c r="E177"/>
      <c r="F177" s="93"/>
      <c r="G177" s="93"/>
    </row>
    <row r="178" spans="1:7" ht="21.75" customHeight="1">
      <c r="A178" s="1"/>
      <c r="D178" s="178"/>
      <c r="E178"/>
      <c r="F178" s="93"/>
      <c r="G178" s="93"/>
    </row>
    <row r="179" spans="1:7">
      <c r="A179" s="1"/>
      <c r="B179" s="416"/>
      <c r="D179" s="198" t="s">
        <v>506</v>
      </c>
      <c r="E179" s="83"/>
      <c r="F179" s="392">
        <f>ROUNDUP((('Exchange rate'!Eur_per_GBP*('UK-R-Lighting &amp; Accessories'!F179/(1+'Exchange rate'!UK_vat_rate))*1.25*0.9165)+1)/10,0)*10</f>
        <v>380</v>
      </c>
      <c r="G179" s="77"/>
    </row>
    <row r="180" spans="1:7" ht="45.75" customHeight="1">
      <c r="A180" s="1"/>
      <c r="B180" s="420" t="s">
        <v>321</v>
      </c>
      <c r="D180" s="92"/>
      <c r="E180"/>
      <c r="F180" s="142"/>
      <c r="G180" s="77"/>
    </row>
    <row r="181" spans="1:7" ht="21.75" customHeight="1">
      <c r="A181" s="1"/>
      <c r="C181" s="418"/>
      <c r="D181"/>
      <c r="E181" s="149"/>
      <c r="F181" s="77"/>
      <c r="G181" s="77"/>
    </row>
    <row r="182" spans="1:7" ht="21.75" customHeight="1">
      <c r="A182" s="416"/>
      <c r="D182"/>
      <c r="E182" s="149"/>
      <c r="F182" s="77"/>
      <c r="G182" s="77"/>
    </row>
    <row r="183" spans="1:7" ht="21.75" customHeight="1">
      <c r="A183" s="1"/>
      <c r="D183"/>
      <c r="E183" s="149"/>
      <c r="F183" s="77"/>
      <c r="G183" s="77"/>
    </row>
    <row r="184" spans="1:7" ht="21.75" customHeight="1">
      <c r="A184" s="1"/>
      <c r="D184"/>
      <c r="E184" s="149"/>
      <c r="F184" s="77"/>
      <c r="G184" s="77"/>
    </row>
    <row r="185" spans="1:7" ht="21.75" customHeight="1">
      <c r="A185" s="1"/>
      <c r="C185" s="1"/>
      <c r="D185"/>
      <c r="E185" s="76"/>
      <c r="F185" s="77"/>
      <c r="G185" s="77"/>
    </row>
    <row r="186" spans="1:7" ht="21" customHeight="1">
      <c r="B186" s="7"/>
      <c r="C186" s="1" t="s">
        <v>500</v>
      </c>
      <c r="E186" s="16"/>
      <c r="F186" s="16"/>
    </row>
    <row r="187" spans="1:7" ht="21.75" customHeight="1">
      <c r="B187" s="7"/>
      <c r="C187" s="7"/>
      <c r="E187" s="16"/>
      <c r="F187" s="16"/>
    </row>
    <row r="188" spans="1:7" ht="48.75">
      <c r="A188" s="2" t="s">
        <v>23</v>
      </c>
      <c r="B188" s="4" t="s">
        <v>647</v>
      </c>
      <c r="C188" s="3"/>
      <c r="D188" s="3"/>
      <c r="E188" s="70"/>
      <c r="F188" s="75"/>
      <c r="G188" s="75"/>
    </row>
    <row r="189" spans="1:7" ht="21.75" customHeight="1">
      <c r="A189" s="26"/>
      <c r="B189" s="26"/>
      <c r="C189" s="26"/>
      <c r="D189" s="86" t="s">
        <v>0</v>
      </c>
      <c r="E189" s="36" t="s">
        <v>321</v>
      </c>
      <c r="F189" s="34" t="s">
        <v>648</v>
      </c>
      <c r="G189" s="357"/>
    </row>
    <row r="190" spans="1:7" ht="21.75" customHeight="1">
      <c r="A190" s="7"/>
      <c r="B190" s="1"/>
      <c r="E190" s="16"/>
      <c r="F190" s="16"/>
    </row>
    <row r="191" spans="1:7" ht="21.75" customHeight="1">
      <c r="A191" s="7"/>
      <c r="B191" s="1"/>
      <c r="D191" s="19" t="s">
        <v>2</v>
      </c>
      <c r="E191" s="19" t="s">
        <v>650</v>
      </c>
      <c r="F191" s="592">
        <f>ROUNDUP((('Exchange rate'!Eur_per_GBP*('UK-R-Lighting &amp; Accessories'!F192/(1+'Exchange rate'!UK_vat_rate))*1.25*0.9165)+1)/10,0)*10</f>
        <v>12610</v>
      </c>
    </row>
    <row r="192" spans="1:7" ht="21.75" customHeight="1">
      <c r="A192" s="7"/>
      <c r="B192" s="1"/>
      <c r="D192" s="19" t="s">
        <v>3</v>
      </c>
      <c r="E192" s="16" t="s">
        <v>649</v>
      </c>
      <c r="F192" s="592">
        <f>ROUNDUP((('Exchange rate'!Eur_per_GBP*('UK-R-Lighting &amp; Accessories'!F193/(1+'Exchange rate'!UK_vat_rate))*1.25*0.9165)+1)/10,0)*10</f>
        <v>18220</v>
      </c>
    </row>
    <row r="193" spans="1:7" ht="21.75" customHeight="1">
      <c r="A193" s="7"/>
      <c r="B193" s="7"/>
      <c r="C193" s="19"/>
      <c r="D193" s="16"/>
      <c r="E193" s="16"/>
      <c r="F193"/>
    </row>
    <row r="194" spans="1:7" ht="21.75" customHeight="1">
      <c r="A194" s="12"/>
      <c r="B194" s="12"/>
      <c r="C194" s="16"/>
      <c r="D194" s="16"/>
      <c r="E194" s="16"/>
      <c r="F194"/>
    </row>
    <row r="195" spans="1:7" ht="21.75" customHeight="1">
      <c r="A195" s="7"/>
      <c r="B195" s="7"/>
      <c r="C195" s="765" t="s">
        <v>651</v>
      </c>
      <c r="D195" s="766"/>
      <c r="E195" s="766"/>
      <c r="F195" s="766"/>
    </row>
    <row r="196" spans="1:7" ht="21.75" customHeight="1">
      <c r="A196" s="7"/>
      <c r="B196" s="7"/>
      <c r="C196" s="19"/>
      <c r="D196" s="16"/>
      <c r="E196" s="16"/>
      <c r="F196"/>
    </row>
    <row r="197" spans="1:7" ht="21.75" customHeight="1">
      <c r="A197" s="7"/>
      <c r="B197" s="7"/>
      <c r="C197" s="19"/>
      <c r="D197" s="16"/>
      <c r="E197" s="16"/>
      <c r="F197"/>
    </row>
    <row r="198" spans="1:7" ht="21.75" customHeight="1">
      <c r="A198" s="7"/>
      <c r="B198" s="7"/>
      <c r="C198" s="19"/>
      <c r="D198" s="24"/>
      <c r="E198" s="16"/>
      <c r="F198"/>
    </row>
    <row r="199" spans="1:7" ht="21.75" customHeight="1">
      <c r="A199" s="7"/>
      <c r="B199" s="7"/>
      <c r="C199" s="19"/>
      <c r="D199" s="24"/>
      <c r="E199" s="16"/>
      <c r="F199"/>
    </row>
    <row r="200" spans="1:7" ht="21.75" customHeight="1">
      <c r="A200" s="7"/>
      <c r="B200" s="7"/>
      <c r="C200" s="19"/>
      <c r="D200" s="16"/>
      <c r="E200" s="16"/>
      <c r="F200"/>
    </row>
    <row r="201" spans="1:7">
      <c r="A201" s="7"/>
      <c r="B201" s="7"/>
      <c r="C201" s="19"/>
      <c r="D201" s="16"/>
      <c r="E201" s="16"/>
      <c r="F201"/>
    </row>
    <row r="202" spans="1:7" ht="45.75" customHeight="1">
      <c r="A202" s="7"/>
      <c r="B202" s="7"/>
      <c r="C202" s="19"/>
      <c r="D202" s="16"/>
      <c r="E202" s="16"/>
      <c r="F202"/>
    </row>
    <row r="203" spans="1:7" ht="21.75" customHeight="1">
      <c r="A203" s="7"/>
      <c r="B203" s="7"/>
      <c r="C203" s="19"/>
      <c r="D203" s="16"/>
      <c r="E203" s="16"/>
      <c r="F203"/>
    </row>
    <row r="204" spans="1:7" ht="21.75" customHeight="1">
      <c r="A204" s="7"/>
      <c r="B204" s="7"/>
      <c r="C204" s="19"/>
      <c r="D204" s="16"/>
      <c r="E204" s="16"/>
      <c r="F204"/>
    </row>
    <row r="205" spans="1:7" ht="21.75" customHeight="1">
      <c r="B205" s="7"/>
      <c r="C205" s="1"/>
      <c r="E205" s="16"/>
      <c r="F205" s="16"/>
    </row>
    <row r="206" spans="1:7" ht="48.75">
      <c r="A206" s="2"/>
      <c r="B206" s="25" t="s">
        <v>712</v>
      </c>
      <c r="C206" s="2"/>
      <c r="D206" s="3"/>
      <c r="E206" s="3"/>
      <c r="F206" s="70"/>
      <c r="G206" s="75"/>
    </row>
    <row r="207" spans="1:7" ht="21.75" customHeight="1">
      <c r="A207" s="26"/>
      <c r="B207" s="26"/>
      <c r="C207" s="26"/>
      <c r="D207" s="86" t="s">
        <v>0</v>
      </c>
      <c r="E207" s="36" t="s">
        <v>321</v>
      </c>
      <c r="F207" s="34" t="s">
        <v>648</v>
      </c>
      <c r="G207" s="357"/>
    </row>
    <row r="208" spans="1:7" ht="21.75" customHeight="1">
      <c r="B208" s="7"/>
      <c r="C208" s="1"/>
      <c r="E208" s="222" t="s">
        <v>120</v>
      </c>
      <c r="F208" s="16"/>
    </row>
    <row r="209" spans="2:6">
      <c r="B209" s="7"/>
      <c r="C209" s="7"/>
      <c r="F209" s="16"/>
    </row>
    <row r="210" spans="2:6" ht="37.5">
      <c r="B210" s="12"/>
      <c r="C210" s="12"/>
      <c r="E210" s="16" t="s">
        <v>713</v>
      </c>
      <c r="F210" s="671">
        <f>ROUNDUP((('Exchange rate'!Eur_per_GBP*('UK-R-Lighting &amp; Accessories'!F219/(1+'Exchange rate'!UK_vat_rate))*1.25*0.9165)+1)/10,0)*10</f>
        <v>1720</v>
      </c>
    </row>
    <row r="211" spans="2:6" ht="21.75" customHeight="1">
      <c r="B211" s="7"/>
      <c r="C211" s="7"/>
      <c r="D211" s="108"/>
      <c r="E211" s="112"/>
      <c r="F211" s="112"/>
    </row>
    <row r="212" spans="2:6" ht="21.75" customHeight="1">
      <c r="B212" s="7"/>
      <c r="C212" s="7"/>
      <c r="E212" s="16"/>
      <c r="F212" s="16"/>
    </row>
    <row r="213" spans="2:6" ht="21.75" customHeight="1">
      <c r="B213" s="7"/>
      <c r="C213" s="7"/>
      <c r="D213" s="668" t="s">
        <v>714</v>
      </c>
      <c r="E213" s="83"/>
      <c r="F213" s="83"/>
    </row>
    <row r="214" spans="2:6" ht="21.75" customHeight="1">
      <c r="B214" s="7"/>
      <c r="C214" s="7"/>
      <c r="E214" s="24"/>
      <c r="F214" s="16"/>
    </row>
    <row r="215" spans="2:6" ht="21.75" customHeight="1">
      <c r="B215" s="7"/>
      <c r="C215" s="7"/>
      <c r="E215" s="24"/>
      <c r="F215" s="16"/>
    </row>
    <row r="216" spans="2:6">
      <c r="B216" s="7"/>
      <c r="C216" s="7"/>
      <c r="E216" s="16"/>
      <c r="F216" s="16"/>
    </row>
    <row r="217" spans="2:6" ht="45.75" customHeight="1">
      <c r="B217" s="7"/>
      <c r="C217" s="7"/>
      <c r="E217" s="16"/>
      <c r="F217" s="16"/>
    </row>
    <row r="218" spans="2:6" ht="21.75" customHeight="1">
      <c r="B218" s="7"/>
      <c r="C218" s="7"/>
      <c r="E218" s="16"/>
      <c r="F218" s="16"/>
    </row>
    <row r="219" spans="2:6" ht="21.75" customHeight="1">
      <c r="B219" s="7"/>
      <c r="C219" s="7"/>
      <c r="E219" s="16"/>
      <c r="F219" s="16"/>
    </row>
    <row r="220" spans="2:6" ht="21.75" customHeight="1">
      <c r="B220" s="7"/>
      <c r="C220" s="7"/>
      <c r="E220" s="16"/>
      <c r="F220" s="16"/>
    </row>
    <row r="221" spans="2:6" ht="21.75" customHeight="1">
      <c r="B221" s="12"/>
      <c r="C221" s="12"/>
      <c r="D221" s="16"/>
      <c r="E221" s="16"/>
      <c r="F221" s="16"/>
    </row>
    <row r="222" spans="2:6" ht="21.75" customHeight="1">
      <c r="B222" s="7"/>
      <c r="C222" s="7"/>
      <c r="D222" s="108"/>
      <c r="E222" s="112"/>
      <c r="F222" s="112"/>
    </row>
    <row r="223" spans="2:6" ht="21.75" customHeight="1">
      <c r="B223" s="7"/>
      <c r="C223" s="7"/>
      <c r="E223" s="16"/>
      <c r="F223" s="16"/>
    </row>
    <row r="224" spans="2:6" ht="21.75" customHeight="1">
      <c r="B224" s="7"/>
      <c r="C224" s="7"/>
      <c r="E224" s="16"/>
      <c r="F224" s="16"/>
    </row>
    <row r="225" spans="2:6" ht="21.75" customHeight="1">
      <c r="B225" s="7"/>
      <c r="C225" s="7"/>
      <c r="E225" s="16"/>
      <c r="F225" s="16"/>
    </row>
    <row r="226" spans="2:6" ht="21.75" customHeight="1">
      <c r="B226" s="7"/>
      <c r="C226" s="7"/>
      <c r="E226" s="16"/>
      <c r="F226" s="16"/>
    </row>
    <row r="227" spans="2:6" ht="21.75" customHeight="1">
      <c r="B227" s="7"/>
      <c r="C227" s="7"/>
      <c r="E227" s="16"/>
      <c r="F227" s="16"/>
    </row>
    <row r="228" spans="2:6" ht="21.75" customHeight="1">
      <c r="B228" s="7"/>
      <c r="C228" s="7"/>
      <c r="E228" s="16"/>
      <c r="F228" s="16"/>
    </row>
    <row r="229" spans="2:6" ht="21.75" customHeight="1">
      <c r="B229" s="7"/>
      <c r="C229" s="7"/>
      <c r="E229" s="16"/>
      <c r="F229" s="16"/>
    </row>
    <row r="230" spans="2:6" ht="21.75" customHeight="1">
      <c r="B230" s="7"/>
      <c r="C230" s="7"/>
      <c r="E230" s="16"/>
      <c r="F230" s="16"/>
    </row>
    <row r="231" spans="2:6" ht="21.75" customHeight="1">
      <c r="B231" s="12"/>
      <c r="C231" s="12"/>
      <c r="D231" s="16"/>
      <c r="E231" s="16"/>
      <c r="F231" s="16"/>
    </row>
    <row r="232" spans="2:6" ht="21.75" customHeight="1">
      <c r="B232" s="7"/>
      <c r="C232" s="7"/>
      <c r="D232" s="108"/>
      <c r="E232" s="112"/>
      <c r="F232" s="112"/>
    </row>
    <row r="233" spans="2:6" ht="21.75" customHeight="1">
      <c r="B233" s="7"/>
      <c r="C233" s="7"/>
      <c r="E233" s="16"/>
      <c r="F233" s="16"/>
    </row>
    <row r="234" spans="2:6">
      <c r="B234" s="7"/>
      <c r="C234" s="7"/>
      <c r="E234" s="16"/>
      <c r="F234" s="16"/>
    </row>
    <row r="235" spans="2:6" ht="45.75" customHeight="1">
      <c r="B235" s="7"/>
      <c r="C235" s="7"/>
      <c r="E235" s="24"/>
      <c r="F235" s="16"/>
    </row>
    <row r="236" spans="2:6" ht="21.75" customHeight="1">
      <c r="B236" s="7"/>
      <c r="C236" s="7"/>
      <c r="E236" s="24"/>
      <c r="F236" s="16"/>
    </row>
    <row r="237" spans="2:6" ht="21.75" customHeight="1">
      <c r="B237" s="7"/>
      <c r="C237" s="7"/>
      <c r="E237" s="16"/>
      <c r="F237" s="16"/>
    </row>
    <row r="238" spans="2:6" ht="21.75" customHeight="1">
      <c r="B238" s="7"/>
      <c r="C238" s="7"/>
      <c r="E238" s="16"/>
      <c r="F238" s="16"/>
    </row>
    <row r="239" spans="2:6" ht="21.75" customHeight="1">
      <c r="B239" s="7"/>
      <c r="C239" s="7"/>
      <c r="E239" s="16"/>
      <c r="F239" s="16"/>
    </row>
    <row r="240" spans="2:6" ht="21.75" customHeight="1">
      <c r="B240" s="7"/>
      <c r="C240" s="7"/>
      <c r="E240" s="16"/>
      <c r="F240" s="16"/>
    </row>
    <row r="241" spans="2:6" ht="21.75" customHeight="1">
      <c r="B241" s="7"/>
      <c r="C241" s="7"/>
      <c r="E241" s="16"/>
      <c r="F241" s="16"/>
    </row>
    <row r="242" spans="2:6" ht="21.75" customHeight="1">
      <c r="B242" s="7"/>
      <c r="C242" s="7"/>
      <c r="E242" s="16"/>
      <c r="F242" s="16"/>
    </row>
    <row r="243" spans="2:6" ht="21.75" customHeight="1">
      <c r="B243" s="7"/>
      <c r="C243" s="7"/>
      <c r="E243" s="16"/>
      <c r="F243" s="16"/>
    </row>
    <row r="244" spans="2:6" ht="21.75" customHeight="1">
      <c r="B244" s="7"/>
      <c r="C244" s="7"/>
      <c r="E244" s="16"/>
      <c r="F244" s="16"/>
    </row>
    <row r="245" spans="2:6" ht="21.75" customHeight="1">
      <c r="B245" s="7"/>
      <c r="C245" s="7"/>
      <c r="E245" s="16"/>
      <c r="F245" s="16"/>
    </row>
    <row r="246" spans="2:6" ht="21.75" customHeight="1">
      <c r="B246" s="12"/>
      <c r="C246" s="12"/>
      <c r="D246" s="16"/>
      <c r="E246" s="16"/>
      <c r="F246" s="16"/>
    </row>
    <row r="247" spans="2:6" ht="21.75" customHeight="1">
      <c r="B247" s="7"/>
      <c r="C247" s="7"/>
      <c r="D247" s="108"/>
      <c r="E247" s="112"/>
      <c r="F247" s="112"/>
    </row>
    <row r="248" spans="2:6">
      <c r="B248" s="7"/>
      <c r="C248" s="7"/>
      <c r="E248" s="16"/>
      <c r="F248" s="16"/>
    </row>
    <row r="249" spans="2:6">
      <c r="B249" s="7"/>
      <c r="C249" s="7"/>
      <c r="E249" s="16"/>
      <c r="F249" s="16"/>
    </row>
    <row r="250" spans="2:6">
      <c r="B250" s="7"/>
      <c r="C250" s="7"/>
      <c r="E250" s="24"/>
      <c r="F250" s="16"/>
    </row>
    <row r="251" spans="2:6">
      <c r="B251" s="7"/>
      <c r="C251" s="7"/>
      <c r="E251" s="24"/>
      <c r="F251" s="16"/>
    </row>
    <row r="252" spans="2:6">
      <c r="B252" s="7"/>
      <c r="C252" s="7"/>
      <c r="E252" s="24"/>
      <c r="F252" s="16"/>
    </row>
    <row r="253" spans="2:6">
      <c r="B253" s="7"/>
      <c r="C253" s="7"/>
      <c r="E253" s="16"/>
      <c r="F253" s="16"/>
    </row>
    <row r="254" spans="2:6">
      <c r="B254" s="7"/>
      <c r="C254" s="7"/>
      <c r="E254" s="16"/>
      <c r="F254" s="16"/>
    </row>
    <row r="255" spans="2:6">
      <c r="B255" s="7"/>
      <c r="C255" s="7"/>
      <c r="E255" s="16"/>
      <c r="F255" s="16"/>
    </row>
    <row r="256" spans="2:6">
      <c r="B256" s="7"/>
      <c r="C256" s="7"/>
      <c r="E256" s="16"/>
      <c r="F256" s="16"/>
    </row>
    <row r="257" spans="2:6">
      <c r="B257" s="7"/>
      <c r="C257" s="7"/>
      <c r="E257" s="16"/>
      <c r="F257" s="16"/>
    </row>
    <row r="258" spans="2:6">
      <c r="B258" s="7"/>
      <c r="C258" s="7"/>
      <c r="E258" s="16"/>
      <c r="F258" s="16"/>
    </row>
    <row r="259" spans="2:6">
      <c r="B259" s="7"/>
      <c r="C259" s="7"/>
      <c r="E259" s="16"/>
      <c r="F259" s="16"/>
    </row>
    <row r="260" spans="2:6">
      <c r="B260" s="7"/>
      <c r="C260" s="7"/>
      <c r="E260" s="16"/>
      <c r="F260" s="16"/>
    </row>
    <row r="261" spans="2:6">
      <c r="B261" s="7"/>
      <c r="C261" s="7"/>
      <c r="E261" s="16"/>
      <c r="F261" s="16"/>
    </row>
    <row r="262" spans="2:6" ht="37.5">
      <c r="B262" s="12"/>
      <c r="C262" s="12"/>
      <c r="D262" s="16"/>
      <c r="E262" s="16"/>
      <c r="F262" s="16"/>
    </row>
    <row r="263" spans="2:6">
      <c r="B263" s="7"/>
      <c r="C263" s="7"/>
      <c r="D263" s="108"/>
      <c r="E263" s="112"/>
      <c r="F263" s="112"/>
    </row>
    <row r="264" spans="2:6">
      <c r="B264" s="7"/>
      <c r="C264" s="7"/>
      <c r="E264" s="16"/>
      <c r="F264" s="16"/>
    </row>
    <row r="265" spans="2:6">
      <c r="B265" s="7"/>
      <c r="C265" s="7"/>
      <c r="E265" s="16"/>
      <c r="F265" s="16"/>
    </row>
    <row r="266" spans="2:6">
      <c r="B266" s="7"/>
      <c r="C266" s="7"/>
      <c r="E266" s="24"/>
      <c r="F266" s="16"/>
    </row>
    <row r="267" spans="2:6">
      <c r="B267" s="7"/>
      <c r="C267" s="7"/>
      <c r="E267" s="24"/>
      <c r="F267" s="16"/>
    </row>
    <row r="268" spans="2:6">
      <c r="B268" s="7"/>
      <c r="C268" s="7"/>
      <c r="E268" s="16"/>
      <c r="F268" s="16"/>
    </row>
    <row r="269" spans="2:6">
      <c r="B269" s="7"/>
      <c r="C269" s="7"/>
      <c r="E269" s="16"/>
      <c r="F269" s="16"/>
    </row>
    <row r="270" spans="2:6">
      <c r="B270" s="7"/>
      <c r="C270" s="7"/>
      <c r="E270" s="16"/>
      <c r="F270" s="16"/>
    </row>
    <row r="271" spans="2:6">
      <c r="B271" s="7"/>
      <c r="C271" s="7"/>
      <c r="E271" s="16"/>
      <c r="F271" s="16"/>
    </row>
    <row r="272" spans="2:6">
      <c r="B272" s="7"/>
      <c r="C272" s="7"/>
      <c r="E272" s="16"/>
      <c r="F272" s="16"/>
    </row>
    <row r="273" spans="2:6">
      <c r="B273" s="7"/>
      <c r="C273" s="7"/>
      <c r="E273" s="16"/>
      <c r="F273" s="16"/>
    </row>
    <row r="274" spans="2:6">
      <c r="B274" s="7"/>
      <c r="C274" s="7"/>
      <c r="E274" s="16"/>
      <c r="F274" s="16"/>
    </row>
    <row r="275" spans="2:6">
      <c r="B275" s="7"/>
      <c r="C275" s="7"/>
      <c r="E275" s="16"/>
      <c r="F275" s="16"/>
    </row>
    <row r="276" spans="2:6">
      <c r="B276" s="7"/>
      <c r="C276" s="7"/>
      <c r="E276" s="16"/>
      <c r="F276" s="16"/>
    </row>
    <row r="277" spans="2:6" ht="37.5">
      <c r="B277" s="13"/>
      <c r="C277" s="13"/>
      <c r="D277" s="16"/>
      <c r="E277" s="16"/>
      <c r="F277" s="16"/>
    </row>
    <row r="278" spans="2:6">
      <c r="B278" s="7"/>
      <c r="C278" s="7"/>
      <c r="D278" s="108"/>
      <c r="E278" s="112"/>
      <c r="F278" s="112"/>
    </row>
    <row r="279" spans="2:6">
      <c r="B279" s="7"/>
      <c r="C279" s="7"/>
      <c r="D279" s="67"/>
      <c r="E279" s="87"/>
      <c r="F279" s="87"/>
    </row>
    <row r="280" spans="2:6">
      <c r="B280" s="7"/>
      <c r="C280" s="7"/>
      <c r="E280" s="16"/>
      <c r="F280" s="16"/>
    </row>
    <row r="281" spans="2:6">
      <c r="B281" s="7"/>
      <c r="C281" s="7"/>
      <c r="E281" s="24"/>
      <c r="F281" s="16"/>
    </row>
    <row r="282" spans="2:6">
      <c r="B282" s="7"/>
      <c r="C282" s="7"/>
      <c r="E282" s="24"/>
      <c r="F282" s="16"/>
    </row>
    <row r="283" spans="2:6">
      <c r="B283" s="7"/>
      <c r="C283" s="7"/>
      <c r="E283" s="16"/>
      <c r="F283" s="16"/>
    </row>
    <row r="284" spans="2:6">
      <c r="B284" s="7"/>
      <c r="C284" s="7"/>
      <c r="E284" s="16"/>
      <c r="F284" s="16"/>
    </row>
    <row r="285" spans="2:6">
      <c r="B285" s="7"/>
      <c r="C285" s="7"/>
      <c r="E285" s="16"/>
      <c r="F285" s="16"/>
    </row>
    <row r="286" spans="2:6">
      <c r="B286" s="7"/>
      <c r="C286" s="7"/>
      <c r="E286" s="16"/>
      <c r="F286" s="16"/>
    </row>
    <row r="287" spans="2:6">
      <c r="B287" s="7"/>
      <c r="C287" s="7"/>
      <c r="E287" s="16"/>
      <c r="F287" s="16"/>
    </row>
    <row r="288" spans="2:6">
      <c r="B288" s="7"/>
      <c r="C288" s="7"/>
      <c r="E288" s="16"/>
      <c r="F288" s="16"/>
    </row>
    <row r="289" spans="2:6">
      <c r="B289" s="7"/>
      <c r="C289" s="7"/>
      <c r="E289" s="16"/>
      <c r="F289" s="16"/>
    </row>
    <row r="290" spans="2:6">
      <c r="B290" s="7"/>
      <c r="C290" s="7"/>
      <c r="E290" s="16"/>
      <c r="F290" s="16"/>
    </row>
  </sheetData>
  <mergeCells count="14">
    <mergeCell ref="C195:F195"/>
    <mergeCell ref="D120:E120"/>
    <mergeCell ref="A1:G1"/>
    <mergeCell ref="D103:E103"/>
    <mergeCell ref="D104:E104"/>
    <mergeCell ref="D105:E105"/>
    <mergeCell ref="D119:E119"/>
    <mergeCell ref="D174:E174"/>
    <mergeCell ref="D121:E121"/>
    <mergeCell ref="D157:E157"/>
    <mergeCell ref="D158:E158"/>
    <mergeCell ref="D159:E159"/>
    <mergeCell ref="D172:E172"/>
    <mergeCell ref="D173:E173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EU Retail Price List - 2022&amp;R&amp;"Calibri (Body),Regular"&amp;16Lighting and Accessories</oddHeader>
    <oddFooter>&amp;R&amp;"Calibri (Body),Regular"&amp;16&amp;P</oddFooter>
  </headerFooter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90BF3-ECFE-4108-AB94-63D7864E74DC}">
  <sheetPr codeName="Sheet79">
    <tabColor rgb="FF00B050"/>
  </sheetPr>
  <dimension ref="A1:H286"/>
  <sheetViews>
    <sheetView showGridLines="0" view="pageLayout" topLeftCell="A47" zoomScale="60" zoomScaleNormal="50" zoomScaleSheetLayoutView="50" zoomScalePageLayoutView="60" workbookViewId="0">
      <selection activeCell="H309" sqref="H309"/>
    </sheetView>
  </sheetViews>
  <sheetFormatPr defaultColWidth="11" defaultRowHeight="26.25"/>
  <cols>
    <col min="1" max="1" width="5.5" customWidth="1"/>
    <col min="2" max="2" width="18.625" customWidth="1"/>
    <col min="3" max="3" width="47.125" customWidth="1"/>
    <col min="4" max="4" width="34.625" style="19" customWidth="1"/>
    <col min="5" max="5" width="24" style="19" bestFit="1" customWidth="1"/>
    <col min="6" max="6" width="46.625" style="14" customWidth="1"/>
    <col min="7" max="7" width="36.125" customWidth="1"/>
  </cols>
  <sheetData>
    <row r="1" spans="1:8" ht="29.1" customHeight="1">
      <c r="A1" s="696" t="s">
        <v>348</v>
      </c>
      <c r="B1" s="696"/>
      <c r="C1" s="696"/>
      <c r="D1" s="696"/>
      <c r="E1" s="696"/>
      <c r="F1" s="696"/>
      <c r="G1" s="696"/>
    </row>
    <row r="2" spans="1:8" ht="29.1" customHeight="1">
      <c r="A2" s="19"/>
      <c r="B2" s="19"/>
      <c r="C2" s="19"/>
      <c r="F2" s="19"/>
    </row>
    <row r="3" spans="1:8" ht="48.75">
      <c r="A3" s="2" t="s">
        <v>23</v>
      </c>
      <c r="B3" s="4" t="s">
        <v>708</v>
      </c>
      <c r="C3" s="3"/>
      <c r="D3" s="3"/>
      <c r="E3" s="70"/>
      <c r="F3" s="75"/>
      <c r="G3" s="3"/>
    </row>
    <row r="4" spans="1:8" ht="30" customHeight="1">
      <c r="A4" s="26"/>
      <c r="B4" s="26"/>
      <c r="C4" s="26"/>
      <c r="D4" s="26"/>
      <c r="E4" s="34" t="s">
        <v>321</v>
      </c>
      <c r="F4" s="357" t="s">
        <v>709</v>
      </c>
      <c r="G4" s="26" t="s">
        <v>710</v>
      </c>
    </row>
    <row r="5" spans="1:8" ht="30" customHeight="1">
      <c r="A5" s="69"/>
      <c r="B5" s="69"/>
      <c r="C5" s="69"/>
      <c r="D5" s="69"/>
      <c r="E5" s="52" t="s">
        <v>119</v>
      </c>
      <c r="F5" s="391"/>
    </row>
    <row r="6" spans="1:8">
      <c r="A6" s="1"/>
      <c r="D6"/>
      <c r="E6" s="87">
        <v>30</v>
      </c>
      <c r="F6" s="411">
        <f>ROUNDUP((((('Exchange rate'!Eur_per_GBP*('UK-R-Lighting &amp; Accessories'!F6/(1+'Exchange rate'!UK_vat_rate))*1.25)-('Exchange rate'!Eur_per_GBP*('UK-R-Lighting &amp; Accessories'!F6/(1+'Exchange rate'!UK_vat_rate))*1.25)*0.25)+1)*0.9165)/10,0)*10</f>
        <v>140</v>
      </c>
      <c r="G6" s="411">
        <f>ROUNDUP((((('Exchange rate'!Eur_per_GBP*('UK-R-Lighting &amp; Accessories'!G6/(1+'Exchange rate'!UK_vat_rate))*1.25)-('Exchange rate'!Eur_per_GBP*('UK-R-Lighting &amp; Accessories'!G6/(1+'Exchange rate'!UK_vat_rate))*1.25)*0.25)+1)*0.9165)/10,0)*10</f>
        <v>330</v>
      </c>
    </row>
    <row r="7" spans="1:8">
      <c r="A7" s="1"/>
      <c r="D7"/>
      <c r="E7" s="92"/>
      <c r="F7" s="653"/>
      <c r="G7" s="653"/>
    </row>
    <row r="8" spans="1:8">
      <c r="A8" s="1"/>
      <c r="D8" s="199"/>
      <c r="E8"/>
      <c r="F8" s="653"/>
      <c r="G8" s="653"/>
    </row>
    <row r="9" spans="1:8">
      <c r="A9" s="1"/>
      <c r="D9" s="129"/>
      <c r="E9"/>
      <c r="F9" s="653"/>
      <c r="G9" s="653"/>
    </row>
    <row r="10" spans="1:8">
      <c r="A10" s="1"/>
      <c r="D10" s="149"/>
      <c r="E10"/>
      <c r="F10" s="654"/>
      <c r="G10" s="654"/>
    </row>
    <row r="11" spans="1:8">
      <c r="A11" s="1"/>
      <c r="D11" s="196" t="s">
        <v>469</v>
      </c>
      <c r="E11" s="166"/>
      <c r="F11" s="655">
        <f>ROUNDUP((((('Exchange rate'!Eur_per_GBP*('UK-R-Lighting &amp; Accessories'!F11/(1+'Exchange rate'!UK_vat_rate))*1.25)-('Exchange rate'!Eur_per_GBP*('UK-R-Lighting &amp; Accessories'!F11/(1+'Exchange rate'!UK_vat_rate))*1.25)*0.25)+1)*0.9165)/10,0)*10</f>
        <v>70</v>
      </c>
      <c r="G11" s="654"/>
    </row>
    <row r="12" spans="1:8">
      <c r="A12" s="1"/>
      <c r="D12"/>
      <c r="E12" s="149"/>
      <c r="F12" s="77"/>
      <c r="G12" s="77"/>
    </row>
    <row r="13" spans="1:8">
      <c r="A13" s="1"/>
      <c r="D13"/>
      <c r="E13" s="149"/>
      <c r="F13" s="77"/>
      <c r="G13" s="77"/>
    </row>
    <row r="14" spans="1:8">
      <c r="A14" s="1"/>
      <c r="D14"/>
      <c r="E14" s="149"/>
      <c r="F14" s="77"/>
      <c r="G14" s="77"/>
    </row>
    <row r="15" spans="1:8" ht="48.75">
      <c r="A15" s="2" t="s">
        <v>23</v>
      </c>
      <c r="B15" s="4" t="s">
        <v>195</v>
      </c>
      <c r="C15" s="3"/>
      <c r="D15" s="3"/>
      <c r="E15" s="70"/>
      <c r="F15" s="75"/>
      <c r="G15" s="3"/>
      <c r="H15" s="389"/>
    </row>
    <row r="16" spans="1:8" ht="30" customHeight="1">
      <c r="A16" s="26"/>
      <c r="B16" s="26"/>
      <c r="C16" s="26"/>
      <c r="D16" s="26"/>
      <c r="E16" s="34" t="s">
        <v>321</v>
      </c>
      <c r="F16" s="357" t="s">
        <v>112</v>
      </c>
      <c r="G16" s="26"/>
    </row>
    <row r="17" spans="1:8" ht="30" customHeight="1">
      <c r="A17" s="69"/>
      <c r="B17" s="69"/>
      <c r="C17" s="69"/>
      <c r="D17" s="69"/>
      <c r="E17" s="52" t="s">
        <v>119</v>
      </c>
      <c r="F17" s="391"/>
    </row>
    <row r="18" spans="1:8">
      <c r="A18" s="1"/>
      <c r="D18"/>
      <c r="E18" s="87">
        <v>150</v>
      </c>
      <c r="F18" s="411">
        <f>ROUNDUP((((('Exchange rate'!Eur_per_GBP*('UK-R-Lighting &amp; Accessories'!F18/(1+'Exchange rate'!UK_vat_rate))*1.25)-('Exchange rate'!Eur_per_GBP*('UK-R-Lighting &amp; Accessories'!F18/(1+'Exchange rate'!UK_vat_rate))*1.25)*0.25)+1)*0.9165)/10,0)*10</f>
        <v>2540</v>
      </c>
    </row>
    <row r="19" spans="1:8">
      <c r="A19" s="1"/>
      <c r="D19"/>
      <c r="E19" s="92"/>
      <c r="F19" s="93"/>
      <c r="G19" s="93"/>
      <c r="H19" s="91"/>
    </row>
    <row r="20" spans="1:8">
      <c r="A20" s="1"/>
      <c r="D20" s="199" t="s">
        <v>461</v>
      </c>
      <c r="E20"/>
      <c r="F20" s="93"/>
      <c r="G20" s="93"/>
      <c r="H20" s="91"/>
    </row>
    <row r="21" spans="1:8">
      <c r="A21" s="1"/>
      <c r="D21" s="129"/>
      <c r="E21"/>
      <c r="F21" s="93"/>
      <c r="G21" s="93"/>
      <c r="H21" s="91"/>
    </row>
    <row r="22" spans="1:8">
      <c r="A22" s="1"/>
      <c r="D22" s="149"/>
      <c r="E22"/>
      <c r="F22" s="77"/>
      <c r="G22" s="77"/>
      <c r="H22" s="142"/>
    </row>
    <row r="23" spans="1:8">
      <c r="A23" s="1"/>
      <c r="D23" s="196" t="s">
        <v>469</v>
      </c>
      <c r="E23" s="166"/>
      <c r="F23" s="392">
        <f>ROUNDUP(((('Exchange rate'!Eur_per_GBP*('UK-R-Lighting &amp; Accessories'!F23/(1+'Exchange rate'!UK_vat_rate))*1.25*0.9165)+1)/1.59)/10,0)*10</f>
        <v>350</v>
      </c>
      <c r="G23" s="77"/>
    </row>
    <row r="24" spans="1:8">
      <c r="A24" s="1"/>
      <c r="D24"/>
      <c r="E24" s="149"/>
      <c r="F24" s="77"/>
      <c r="G24" s="77"/>
      <c r="H24" s="390"/>
    </row>
    <row r="25" spans="1:8">
      <c r="A25" s="1"/>
      <c r="D25"/>
      <c r="E25" s="149"/>
      <c r="F25" s="77"/>
      <c r="G25" s="77"/>
      <c r="H25" s="390"/>
    </row>
    <row r="26" spans="1:8">
      <c r="A26" s="1"/>
      <c r="D26"/>
      <c r="E26" s="149"/>
      <c r="F26" s="77"/>
      <c r="G26" s="77"/>
      <c r="H26" s="390"/>
    </row>
    <row r="27" spans="1:8" ht="48.75">
      <c r="A27" s="2" t="s">
        <v>23</v>
      </c>
      <c r="B27" s="4" t="s">
        <v>196</v>
      </c>
      <c r="C27" s="3"/>
      <c r="D27" s="3"/>
      <c r="E27" s="72"/>
      <c r="F27" s="75"/>
      <c r="G27" s="3"/>
      <c r="H27" s="389"/>
    </row>
    <row r="28" spans="1:8" ht="30" customHeight="1">
      <c r="A28" s="26"/>
      <c r="B28" s="26"/>
      <c r="C28" s="26"/>
      <c r="D28" s="33" t="s">
        <v>47</v>
      </c>
      <c r="E28" s="34" t="s">
        <v>321</v>
      </c>
      <c r="F28" s="357" t="s">
        <v>112</v>
      </c>
      <c r="G28" s="26"/>
    </row>
    <row r="29" spans="1:8" ht="30" customHeight="1">
      <c r="A29" s="69"/>
      <c r="B29" s="69"/>
      <c r="C29" s="69"/>
      <c r="D29" s="69"/>
      <c r="E29" s="52" t="s">
        <v>119</v>
      </c>
      <c r="F29" s="391"/>
    </row>
    <row r="30" spans="1:8">
      <c r="A30" s="1"/>
      <c r="D30" s="67" t="s">
        <v>2</v>
      </c>
      <c r="E30" s="87">
        <v>40</v>
      </c>
      <c r="F30" s="411">
        <f>ROUNDUP((((('Exchange rate'!Eur_per_GBP*('UK-R-Lighting &amp; Accessories'!F30/(1+'Exchange rate'!UK_vat_rate))*1.25)-('Exchange rate'!Eur_per_GBP*('UK-R-Lighting &amp; Accessories'!F30/(1+'Exchange rate'!UK_vat_rate))*1.25)*0.25)+1)*0.9165)/10,0)*10</f>
        <v>860</v>
      </c>
    </row>
    <row r="31" spans="1:8">
      <c r="A31" s="1"/>
      <c r="D31" s="67" t="s">
        <v>3</v>
      </c>
      <c r="E31" s="87">
        <v>50</v>
      </c>
      <c r="F31" s="411">
        <f>ROUNDUP((((('Exchange rate'!Eur_per_GBP*('UK-R-Lighting &amp; Accessories'!F31/(1+'Exchange rate'!UK_vat_rate))*1.25)-('Exchange rate'!Eur_per_GBP*('UK-R-Lighting &amp; Accessories'!F31/(1+'Exchange rate'!UK_vat_rate))*1.25)*0.25)+1)*0.9165)/10,0)*10</f>
        <v>990</v>
      </c>
    </row>
    <row r="32" spans="1:8">
      <c r="A32" s="1"/>
      <c r="D32" s="67" t="s">
        <v>4</v>
      </c>
      <c r="E32" s="87">
        <v>60</v>
      </c>
      <c r="F32" s="411">
        <f>ROUNDUP((((('Exchange rate'!Eur_per_GBP*('UK-R-Lighting &amp; Accessories'!F32/(1+'Exchange rate'!UK_vat_rate))*1.25)-('Exchange rate'!Eur_per_GBP*('UK-R-Lighting &amp; Accessories'!F32/(1+'Exchange rate'!UK_vat_rate))*1.25)*0.25)+1)*0.9165)/10,0)*10</f>
        <v>1130</v>
      </c>
    </row>
    <row r="33" spans="1:8">
      <c r="A33" s="1"/>
      <c r="D33" s="93"/>
      <c r="E33" s="93"/>
      <c r="F33" s="91"/>
    </row>
    <row r="34" spans="1:8">
      <c r="A34" s="1"/>
      <c r="D34" s="199" t="s">
        <v>461</v>
      </c>
      <c r="E34" s="93"/>
      <c r="F34" s="93"/>
      <c r="G34" s="91"/>
    </row>
    <row r="35" spans="1:8">
      <c r="A35" s="1"/>
      <c r="D35" s="129"/>
      <c r="E35" s="93"/>
      <c r="F35" s="93"/>
      <c r="G35" s="91"/>
    </row>
    <row r="36" spans="1:8">
      <c r="A36" s="1"/>
      <c r="D36" s="149"/>
      <c r="E36" s="77"/>
      <c r="F36" s="77"/>
      <c r="G36" s="142"/>
    </row>
    <row r="37" spans="1:8">
      <c r="A37" s="1"/>
      <c r="D37" s="196" t="s">
        <v>469</v>
      </c>
      <c r="E37" s="200"/>
      <c r="F37" s="392">
        <f>ROUNDUP(((('Exchange rate'!Eur_per_GBP*('UK-R-Lighting &amp; Accessories'!F37/(1+'Exchange rate'!UK_vat_rate))*1.25*0.9165)+1)/1.59)/10,0)*10</f>
        <v>190</v>
      </c>
    </row>
    <row r="38" spans="1:8">
      <c r="A38" s="1"/>
      <c r="D38"/>
      <c r="E38" s="149"/>
      <c r="F38" s="77"/>
      <c r="G38" s="77"/>
      <c r="H38" s="390"/>
    </row>
    <row r="39" spans="1:8" ht="40.5" customHeight="1">
      <c r="A39" s="1"/>
      <c r="D39"/>
      <c r="E39" s="73"/>
      <c r="F39" s="77"/>
      <c r="G39" s="77"/>
      <c r="H39" s="390"/>
    </row>
    <row r="40" spans="1:8" ht="48.75">
      <c r="A40" s="2" t="s">
        <v>23</v>
      </c>
      <c r="B40" s="4" t="s">
        <v>711</v>
      </c>
      <c r="C40" s="3"/>
      <c r="D40" s="3"/>
      <c r="E40" s="72"/>
      <c r="F40" s="75"/>
      <c r="G40" s="3"/>
    </row>
    <row r="41" spans="1:8" ht="30" customHeight="1">
      <c r="A41" s="26"/>
      <c r="B41" s="26"/>
      <c r="C41" s="26"/>
      <c r="D41" s="36"/>
      <c r="E41" s="34" t="s">
        <v>321</v>
      </c>
      <c r="F41" s="357" t="s">
        <v>709</v>
      </c>
      <c r="G41" s="26" t="s">
        <v>710</v>
      </c>
    </row>
    <row r="42" spans="1:8" ht="30" customHeight="1">
      <c r="A42" s="69"/>
      <c r="B42" s="69"/>
      <c r="C42" s="69"/>
      <c r="D42" s="69"/>
      <c r="E42" s="52" t="s">
        <v>119</v>
      </c>
      <c r="F42" s="391"/>
    </row>
    <row r="43" spans="1:8">
      <c r="A43" s="1"/>
      <c r="D43" s="92"/>
      <c r="E43" s="87">
        <v>30</v>
      </c>
      <c r="F43" s="411">
        <f>ROUNDUP(((('Exchange rate'!Eur_per_GBP*('UK-R-Lighting &amp; Accessories'!F43/(1+'Exchange rate'!UK_vat_rate))*1.25*0.9165)+1)/1.59)/10,0)*10</f>
        <v>120</v>
      </c>
      <c r="G43" s="411">
        <f>ROUNDUP(((('Exchange rate'!Eur_per_GBP*('UK-R-Lighting &amp; Accessories'!G43/(1+'Exchange rate'!UK_vat_rate))*1.25*0.9165)+1)/1.59)/10,0)*10</f>
        <v>280</v>
      </c>
    </row>
    <row r="44" spans="1:8">
      <c r="A44" s="1"/>
      <c r="D44" s="92"/>
      <c r="E44" s="93"/>
      <c r="F44" s="658"/>
      <c r="G44" s="659"/>
    </row>
    <row r="45" spans="1:8">
      <c r="A45" s="1"/>
      <c r="D45" s="199"/>
      <c r="E45" s="93"/>
      <c r="F45" s="658"/>
      <c r="G45" s="659"/>
    </row>
    <row r="46" spans="1:8">
      <c r="A46" s="1"/>
      <c r="D46" s="129"/>
      <c r="E46" s="93"/>
      <c r="F46" s="658"/>
      <c r="G46" s="659"/>
    </row>
    <row r="47" spans="1:8" ht="23.25">
      <c r="A47" s="1"/>
      <c r="D47" s="76"/>
      <c r="E47" s="76"/>
      <c r="F47" s="660"/>
      <c r="G47" s="659"/>
    </row>
    <row r="48" spans="1:8">
      <c r="A48" s="1"/>
      <c r="D48" s="196" t="s">
        <v>473</v>
      </c>
      <c r="E48" s="201"/>
      <c r="F48" s="655">
        <f>ROUNDUP(((('Exchange rate'!Eur_per_GBP*('UK-R-Lighting &amp; Accessories'!F48/(1+'Exchange rate'!UK_vat_rate))*1.25*0.9165)+1)/1.59)/10,0)*10</f>
        <v>60</v>
      </c>
      <c r="G48" s="659"/>
    </row>
    <row r="49" spans="1:8" ht="23.25">
      <c r="A49" s="1"/>
      <c r="D49"/>
      <c r="E49" s="129"/>
      <c r="F49" s="661"/>
      <c r="G49" s="654"/>
    </row>
    <row r="50" spans="1:8" ht="23.25">
      <c r="A50" s="1"/>
      <c r="D50"/>
      <c r="E50" s="129"/>
      <c r="F50" s="661"/>
      <c r="G50" s="654"/>
    </row>
    <row r="51" spans="1:8" ht="23.25">
      <c r="A51" s="1"/>
      <c r="D51"/>
      <c r="E51" s="129"/>
      <c r="F51" s="78"/>
      <c r="G51" s="77"/>
    </row>
    <row r="52" spans="1:8">
      <c r="A52" s="1"/>
      <c r="D52"/>
      <c r="E52" s="114"/>
      <c r="F52" s="78"/>
      <c r="G52" s="77"/>
    </row>
    <row r="53" spans="1:8" ht="48.75">
      <c r="A53" s="2" t="s">
        <v>23</v>
      </c>
      <c r="B53" s="4" t="s">
        <v>197</v>
      </c>
      <c r="C53" s="3"/>
      <c r="D53" s="3"/>
      <c r="E53" s="72"/>
      <c r="F53" s="75"/>
      <c r="G53" s="3"/>
      <c r="H53" s="389"/>
    </row>
    <row r="54" spans="1:8" ht="30" customHeight="1">
      <c r="A54" s="26"/>
      <c r="B54" s="26"/>
      <c r="C54" s="26"/>
      <c r="D54" s="36"/>
      <c r="E54" s="34" t="s">
        <v>321</v>
      </c>
      <c r="F54" s="357" t="s">
        <v>112</v>
      </c>
      <c r="G54" s="26"/>
    </row>
    <row r="55" spans="1:8" ht="30" customHeight="1">
      <c r="A55" s="69"/>
      <c r="B55" s="69"/>
      <c r="C55" s="69"/>
      <c r="D55" s="69"/>
      <c r="E55" s="52" t="s">
        <v>119</v>
      </c>
      <c r="F55" s="391"/>
    </row>
    <row r="56" spans="1:8">
      <c r="A56" s="1"/>
      <c r="D56" s="92"/>
      <c r="E56" s="87">
        <v>150</v>
      </c>
      <c r="F56" s="411">
        <f>ROUNDUP((((('Exchange rate'!Eur_per_GBP*('UK-R-Lighting &amp; Accessories'!F56/(1+'Exchange rate'!UK_vat_rate))*1.25)-('Exchange rate'!Eur_per_GBP*('UK-R-Lighting &amp; Accessories'!F56/(1+'Exchange rate'!UK_vat_rate))*1.25)*0.25)+1)*0.9165)/10,0)*10</f>
        <v>2540</v>
      </c>
    </row>
    <row r="57" spans="1:8">
      <c r="A57" s="1"/>
      <c r="D57" s="92"/>
      <c r="E57" s="93"/>
      <c r="F57" s="91"/>
    </row>
    <row r="58" spans="1:8">
      <c r="A58" s="1"/>
      <c r="D58" s="199" t="s">
        <v>22</v>
      </c>
      <c r="E58" s="93"/>
      <c r="F58" s="91"/>
    </row>
    <row r="59" spans="1:8">
      <c r="A59" s="1"/>
      <c r="D59" s="129"/>
      <c r="E59" s="93"/>
      <c r="F59" s="91"/>
    </row>
    <row r="60" spans="1:8" ht="23.25">
      <c r="A60" s="1"/>
      <c r="D60" s="76"/>
      <c r="E60" s="76"/>
      <c r="F60" s="9"/>
    </row>
    <row r="61" spans="1:8">
      <c r="A61" s="1"/>
      <c r="D61" s="196" t="s">
        <v>473</v>
      </c>
      <c r="E61" s="201"/>
      <c r="F61" s="392">
        <f>ROUNDUP(((('Exchange rate'!Eur_per_GBP*('UK-R-Lighting &amp; Accessories'!F61/(1+'Exchange rate'!UK_vat_rate))*1.25*0.9165)+1)/1.59)/10,0)*10</f>
        <v>350</v>
      </c>
    </row>
    <row r="62" spans="1:8" ht="23.25">
      <c r="A62" s="1"/>
      <c r="D62"/>
      <c r="E62" s="129"/>
      <c r="F62" s="78"/>
      <c r="G62" s="77"/>
      <c r="H62" s="390"/>
    </row>
    <row r="63" spans="1:8" ht="23.25">
      <c r="A63" s="1"/>
      <c r="D63"/>
      <c r="E63" s="129"/>
      <c r="F63" s="78"/>
      <c r="G63" s="77"/>
      <c r="H63" s="390"/>
    </row>
    <row r="64" spans="1:8" ht="23.25">
      <c r="A64" s="1"/>
      <c r="D64"/>
      <c r="E64" s="129"/>
      <c r="F64" s="78"/>
      <c r="G64" s="77"/>
      <c r="H64" s="390"/>
    </row>
    <row r="65" spans="1:8" ht="23.25">
      <c r="A65" s="1"/>
      <c r="D65"/>
      <c r="E65" s="129"/>
      <c r="F65" s="78"/>
      <c r="G65" s="77"/>
      <c r="H65" s="390"/>
    </row>
    <row r="66" spans="1:8" ht="23.25">
      <c r="A66" s="1"/>
      <c r="D66"/>
      <c r="E66" s="129"/>
      <c r="F66" s="78"/>
      <c r="G66" s="77"/>
      <c r="H66" s="390"/>
    </row>
    <row r="67" spans="1:8" ht="23.25">
      <c r="A67" s="1"/>
      <c r="D67"/>
      <c r="E67" s="129"/>
      <c r="F67" s="78"/>
      <c r="G67" s="77"/>
      <c r="H67" s="390"/>
    </row>
    <row r="68" spans="1:8" ht="23.25">
      <c r="A68" s="1"/>
      <c r="D68"/>
      <c r="E68" s="129"/>
      <c r="F68" s="78"/>
      <c r="G68" s="77"/>
      <c r="H68" s="390"/>
    </row>
    <row r="69" spans="1:8" ht="23.25">
      <c r="A69" s="1"/>
      <c r="D69"/>
      <c r="E69" s="129"/>
      <c r="F69" s="78"/>
      <c r="G69" s="77"/>
      <c r="H69" s="390"/>
    </row>
    <row r="70" spans="1:8" ht="23.25">
      <c r="A70" s="1"/>
      <c r="D70"/>
      <c r="E70" s="129"/>
      <c r="F70" s="78"/>
      <c r="G70" s="77"/>
      <c r="H70" s="390"/>
    </row>
    <row r="71" spans="1:8" ht="23.25">
      <c r="A71" s="1"/>
      <c r="D71"/>
      <c r="E71" s="129"/>
      <c r="F71" s="78"/>
      <c r="G71" s="77"/>
      <c r="H71" s="390"/>
    </row>
    <row r="72" spans="1:8" ht="23.25">
      <c r="A72" s="1"/>
      <c r="D72"/>
      <c r="E72" s="129"/>
      <c r="F72" s="78"/>
      <c r="G72" s="77"/>
      <c r="H72" s="390"/>
    </row>
    <row r="73" spans="1:8">
      <c r="A73" s="1"/>
      <c r="D73"/>
      <c r="E73" s="114"/>
      <c r="F73" s="78"/>
      <c r="G73" s="77"/>
      <c r="H73" s="390"/>
    </row>
    <row r="74" spans="1:8" ht="48.75">
      <c r="A74" s="2"/>
      <c r="B74" s="4" t="s">
        <v>619</v>
      </c>
      <c r="C74" s="4"/>
      <c r="D74" s="42"/>
      <c r="E74" s="42"/>
      <c r="F74" s="42"/>
      <c r="G74" s="3"/>
    </row>
    <row r="75" spans="1:8" ht="24" customHeight="1">
      <c r="A75" s="90"/>
      <c r="B75" s="38"/>
      <c r="C75" s="38"/>
      <c r="D75" s="34" t="s">
        <v>47</v>
      </c>
      <c r="E75" s="34" t="s">
        <v>94</v>
      </c>
      <c r="F75" s="35" t="s">
        <v>112</v>
      </c>
      <c r="G75" s="26"/>
    </row>
    <row r="76" spans="1:8" ht="30" customHeight="1">
      <c r="A76" s="69"/>
      <c r="B76" s="69"/>
      <c r="C76" s="69"/>
      <c r="D76" s="69"/>
      <c r="E76" s="52" t="s">
        <v>119</v>
      </c>
      <c r="F76" s="391"/>
    </row>
    <row r="77" spans="1:8" ht="24" customHeight="1">
      <c r="B77" s="7"/>
      <c r="C77" s="7"/>
      <c r="D77" s="95" t="s">
        <v>3</v>
      </c>
      <c r="E77" s="18" t="s">
        <v>350</v>
      </c>
      <c r="F77" s="153">
        <f>ROUNDUP((('Exchange rate'!Eur_per_GBP*('UK-R-Lighting &amp; Accessories'!F72/(1+'Exchange rate'!UK_vat_rate))*1.25*0.9165)+1)/10,0)*10</f>
        <v>2180</v>
      </c>
    </row>
    <row r="78" spans="1:8" ht="24" customHeight="1">
      <c r="B78" s="7"/>
      <c r="C78" s="7"/>
      <c r="D78" s="95"/>
      <c r="E78" s="18"/>
      <c r="F78" s="45"/>
    </row>
    <row r="79" spans="1:8" ht="24" customHeight="1">
      <c r="B79" s="7"/>
      <c r="C79" s="7"/>
      <c r="E79" s="24"/>
      <c r="F79" s="16"/>
    </row>
    <row r="80" spans="1:8" ht="21.75" customHeight="1">
      <c r="B80" s="7"/>
      <c r="C80" s="7"/>
      <c r="E80" s="24"/>
      <c r="F80" s="16"/>
    </row>
    <row r="81" spans="1:8" ht="21.75" customHeight="1">
      <c r="B81" s="7"/>
      <c r="C81" s="7"/>
      <c r="D81" s="203"/>
      <c r="E81" s="24"/>
      <c r="F81" s="16"/>
    </row>
    <row r="82" spans="1:8" ht="21.75" customHeight="1">
      <c r="B82" s="7"/>
      <c r="C82" s="7"/>
      <c r="D82" s="158"/>
      <c r="E82" s="24"/>
      <c r="F82" s="16"/>
    </row>
    <row r="83" spans="1:8" ht="21" customHeight="1">
      <c r="B83" s="7"/>
      <c r="C83" s="7"/>
    </row>
    <row r="84" spans="1:8" ht="21" customHeight="1">
      <c r="B84" s="7"/>
      <c r="C84" s="7"/>
      <c r="D84" s="196" t="s">
        <v>469</v>
      </c>
      <c r="E84" s="83"/>
      <c r="F84" s="572">
        <f>ROUNDUP((('Exchange rate'!Eur_per_GBP*('UK-R-Lighting &amp; Accessories'!F79/(1+'Exchange rate'!UK_vat_rate))*1.25*0.9165)+1)/10,0)*10</f>
        <v>410</v>
      </c>
    </row>
    <row r="85" spans="1:8" ht="21" customHeight="1">
      <c r="B85" s="7"/>
      <c r="C85" s="7"/>
      <c r="E85" s="16"/>
      <c r="F85" s="16"/>
    </row>
    <row r="86" spans="1:8" ht="21" customHeight="1">
      <c r="B86" s="7"/>
      <c r="C86" s="7"/>
      <c r="E86" s="16"/>
      <c r="F86" s="16"/>
    </row>
    <row r="87" spans="1:8" ht="47.25" customHeight="1">
      <c r="B87" s="7"/>
      <c r="C87" s="7"/>
      <c r="E87" s="16"/>
      <c r="F87" s="16"/>
    </row>
    <row r="88" spans="1:8" ht="22.5" customHeight="1">
      <c r="A88" s="1"/>
      <c r="D88"/>
      <c r="E88" s="114"/>
      <c r="F88" s="78"/>
      <c r="G88" s="77"/>
      <c r="H88" s="390"/>
    </row>
    <row r="89" spans="1:8" ht="48.75">
      <c r="A89" s="2"/>
      <c r="B89" s="4" t="s">
        <v>122</v>
      </c>
      <c r="C89" s="4"/>
      <c r="D89" s="42"/>
      <c r="E89" s="42"/>
      <c r="F89" s="42"/>
      <c r="G89" s="3"/>
    </row>
    <row r="90" spans="1:8" ht="24" customHeight="1">
      <c r="A90" s="90"/>
      <c r="B90" s="38"/>
      <c r="C90" s="38"/>
      <c r="D90" s="34" t="s">
        <v>47</v>
      </c>
      <c r="E90" s="34" t="s">
        <v>94</v>
      </c>
      <c r="F90" s="35" t="s">
        <v>112</v>
      </c>
      <c r="G90" s="26"/>
    </row>
    <row r="91" spans="1:8" ht="30" customHeight="1">
      <c r="A91" s="69"/>
      <c r="B91" s="69"/>
      <c r="C91" s="69"/>
      <c r="D91" s="69"/>
      <c r="E91" s="52" t="s">
        <v>119</v>
      </c>
      <c r="F91" s="391"/>
    </row>
    <row r="92" spans="1:8" ht="24" customHeight="1">
      <c r="B92" s="7"/>
      <c r="C92" s="7"/>
      <c r="D92" s="95" t="s">
        <v>2</v>
      </c>
      <c r="E92" s="18" t="s">
        <v>349</v>
      </c>
      <c r="F92" s="411">
        <f>ROUNDUP((((('Exchange rate'!Eur_per_GBP*('UK-R-Lighting &amp; Accessories'!F87/(1+'Exchange rate'!UK_vat_rate))*1.25)-('Exchange rate'!Eur_per_GBP*('UK-R-Lighting &amp; Accessories'!F87/(1+'Exchange rate'!UK_vat_rate))*1.25)*0.25)+1)*0.9165)/10,0)*10</f>
        <v>990</v>
      </c>
    </row>
    <row r="93" spans="1:8" ht="24" customHeight="1">
      <c r="B93" s="7"/>
      <c r="C93" s="7"/>
      <c r="D93" s="95" t="s">
        <v>4</v>
      </c>
      <c r="E93" s="18" t="s">
        <v>350</v>
      </c>
      <c r="F93" s="411">
        <f>ROUNDUP((((('Exchange rate'!Eur_per_GBP*('UK-R-Lighting &amp; Accessories'!F88/(1+'Exchange rate'!UK_vat_rate))*1.25)-('Exchange rate'!Eur_per_GBP*('UK-R-Lighting &amp; Accessories'!F88/(1+'Exchange rate'!UK_vat_rate))*1.25)*0.25)+1)*0.9165)/10,0)*10</f>
        <v>1000</v>
      </c>
    </row>
    <row r="94" spans="1:8" ht="24" customHeight="1">
      <c r="B94" s="7"/>
      <c r="C94" s="7"/>
      <c r="E94" s="24"/>
      <c r="F94" s="16"/>
    </row>
    <row r="95" spans="1:8" ht="21.75" customHeight="1">
      <c r="B95" s="7"/>
      <c r="C95" s="7"/>
      <c r="E95" s="24"/>
      <c r="F95" s="16"/>
    </row>
    <row r="96" spans="1:8" ht="21.75" customHeight="1">
      <c r="B96" s="7"/>
      <c r="C96" s="7"/>
      <c r="D96" s="198" t="s">
        <v>628</v>
      </c>
      <c r="E96" s="81"/>
      <c r="F96" s="181">
        <f>ROUNDUP((((('Exchange rate'!Eur_per_GBP*('UK-R-Lighting &amp; Accessories'!F91/(1+'Exchange rate'!UK_vat_rate))*1.25)-('Exchange rate'!Eur_per_GBP*('UK-R-Lighting &amp; Accessories'!F91/(1+'Exchange rate'!UK_vat_rate))*1.25)*0.25)+1)*0.9165)/10,0)*10</f>
        <v>210</v>
      </c>
    </row>
    <row r="97" spans="1:7" ht="21.75" customHeight="1">
      <c r="B97" s="7"/>
      <c r="C97" s="7"/>
      <c r="D97" s="158"/>
      <c r="E97" s="24"/>
      <c r="F97" s="16"/>
    </row>
    <row r="98" spans="1:7" ht="21" customHeight="1">
      <c r="B98" s="7"/>
      <c r="C98" s="7"/>
    </row>
    <row r="99" spans="1:7" ht="21" customHeight="1">
      <c r="B99" s="7"/>
      <c r="C99" s="7"/>
      <c r="E99" s="16"/>
      <c r="F99" s="16"/>
    </row>
    <row r="100" spans="1:7" ht="21" customHeight="1">
      <c r="B100" s="7"/>
      <c r="C100" s="7"/>
      <c r="E100" s="16"/>
      <c r="F100" s="16"/>
    </row>
    <row r="101" spans="1:7" ht="47.25" customHeight="1">
      <c r="B101" s="7"/>
      <c r="C101" s="7"/>
      <c r="E101" s="16"/>
      <c r="F101" s="16"/>
    </row>
    <row r="102" spans="1:7" ht="48.75">
      <c r="A102" s="2" t="s">
        <v>23</v>
      </c>
      <c r="B102" s="4" t="s">
        <v>509</v>
      </c>
      <c r="C102" s="3"/>
      <c r="D102" s="3"/>
      <c r="E102" s="70"/>
      <c r="F102" s="75"/>
      <c r="G102" s="3"/>
    </row>
    <row r="103" spans="1:7" ht="21.75" customHeight="1">
      <c r="A103" s="26"/>
      <c r="B103" s="26"/>
      <c r="C103" s="26"/>
      <c r="D103" s="749" t="s">
        <v>498</v>
      </c>
      <c r="E103" s="756"/>
      <c r="F103" s="357" t="s">
        <v>112</v>
      </c>
      <c r="G103" s="26"/>
    </row>
    <row r="104" spans="1:7" ht="21.75" customHeight="1">
      <c r="A104" s="69"/>
      <c r="B104" s="69"/>
      <c r="C104" s="69"/>
      <c r="D104" s="767" t="s">
        <v>119</v>
      </c>
      <c r="E104" s="767"/>
      <c r="F104" s="391"/>
    </row>
    <row r="105" spans="1:7" ht="21.75" customHeight="1">
      <c r="A105" s="1"/>
      <c r="D105" s="768" t="s">
        <v>510</v>
      </c>
      <c r="E105" s="768"/>
      <c r="F105" s="411">
        <f>ROUNDUP((((('Exchange rate'!Eur_per_GBP*('UK-R-Lighting &amp; Accessories'!F101/(1+'Exchange rate'!UK_vat_rate))*1.25)-('Exchange rate'!Eur_per_GBP*('UK-R-Lighting &amp; Accessories'!F101/(1+'Exchange rate'!UK_vat_rate))*1.25)*0.25)+1)*0.9165)/10,0)*10</f>
        <v>420</v>
      </c>
    </row>
    <row r="106" spans="1:7" ht="21.75" customHeight="1">
      <c r="A106" s="1"/>
      <c r="D106"/>
      <c r="E106" s="92"/>
      <c r="F106" s="93"/>
      <c r="G106" s="93"/>
    </row>
    <row r="107" spans="1:7">
      <c r="A107" s="1"/>
      <c r="D107" s="199" t="s">
        <v>499</v>
      </c>
      <c r="E107"/>
      <c r="F107" s="93"/>
      <c r="G107" s="93"/>
    </row>
    <row r="108" spans="1:7" ht="21.75" customHeight="1">
      <c r="A108" s="1"/>
      <c r="D108" s="199"/>
      <c r="E108"/>
      <c r="F108" s="93"/>
      <c r="G108" s="93"/>
    </row>
    <row r="109" spans="1:7">
      <c r="A109" s="1"/>
      <c r="D109" s="196" t="s">
        <v>595</v>
      </c>
      <c r="E109" s="201"/>
      <c r="F109" s="392">
        <f>ROUNDUP(((('Exchange rate'!Eur_per_GBP*('UK-R-Lighting &amp; Accessories'!F105/(1+'Exchange rate'!UK_vat_rate))*1.25*0.9165)+1)/1.59)/10,0)*10</f>
        <v>80</v>
      </c>
      <c r="G109" s="93"/>
    </row>
    <row r="110" spans="1:7" ht="45.75" customHeight="1">
      <c r="A110" s="1"/>
      <c r="B110" s="421" t="s">
        <v>321</v>
      </c>
      <c r="D110"/>
      <c r="E110" s="149"/>
      <c r="F110" s="77"/>
      <c r="G110" s="77"/>
    </row>
    <row r="111" spans="1:7" ht="21.75" customHeight="1">
      <c r="A111" s="1"/>
      <c r="B111" s="147"/>
      <c r="D111"/>
      <c r="E111" s="149"/>
      <c r="F111" s="77"/>
      <c r="G111" s="77"/>
    </row>
    <row r="112" spans="1:7" ht="21.75" customHeight="1">
      <c r="A112" s="1"/>
      <c r="C112" s="418"/>
      <c r="D112"/>
      <c r="E112" s="149"/>
      <c r="F112" s="77"/>
      <c r="G112" s="77"/>
    </row>
    <row r="113" spans="1:7" ht="21.75" customHeight="1">
      <c r="A113" s="416"/>
      <c r="D113"/>
      <c r="E113" s="149"/>
      <c r="F113" s="77"/>
      <c r="G113" s="77"/>
    </row>
    <row r="114" spans="1:7" ht="21.75" customHeight="1">
      <c r="A114" s="1"/>
      <c r="D114"/>
      <c r="E114" s="149"/>
      <c r="F114" s="77"/>
      <c r="G114" s="77"/>
    </row>
    <row r="115" spans="1:7" ht="21.75" customHeight="1">
      <c r="A115" s="1"/>
      <c r="C115" s="1" t="s">
        <v>496</v>
      </c>
      <c r="D115"/>
      <c r="E115" s="149"/>
      <c r="F115" s="77"/>
      <c r="G115" s="77"/>
    </row>
    <row r="116" spans="1:7" ht="21.75" customHeight="1">
      <c r="A116" s="1"/>
      <c r="C116" s="1"/>
      <c r="D116"/>
      <c r="E116" s="76"/>
      <c r="F116" s="77"/>
      <c r="G116" s="77"/>
    </row>
    <row r="117" spans="1:7" ht="21.75" customHeight="1">
      <c r="A117" s="1"/>
      <c r="C117" s="1"/>
      <c r="D117"/>
      <c r="E117" s="76"/>
      <c r="F117" s="77"/>
      <c r="G117" s="77"/>
    </row>
    <row r="118" spans="1:7" ht="48.75">
      <c r="A118" s="2" t="s">
        <v>23</v>
      </c>
      <c r="B118" s="4" t="s">
        <v>494</v>
      </c>
      <c r="C118" s="3"/>
      <c r="D118" s="3"/>
      <c r="E118" s="70"/>
      <c r="F118" s="75"/>
      <c r="G118" s="3"/>
    </row>
    <row r="119" spans="1:7" ht="21.75" customHeight="1">
      <c r="A119" s="26"/>
      <c r="B119" s="26"/>
      <c r="C119" s="26"/>
      <c r="D119" s="749" t="s">
        <v>495</v>
      </c>
      <c r="E119" s="756"/>
      <c r="F119" s="357" t="s">
        <v>112</v>
      </c>
      <c r="G119" s="26"/>
    </row>
    <row r="120" spans="1:7" ht="21.75" customHeight="1">
      <c r="A120" s="69"/>
      <c r="B120" s="69"/>
      <c r="C120" s="69"/>
      <c r="D120" s="767" t="s">
        <v>119</v>
      </c>
      <c r="E120" s="767"/>
      <c r="F120" s="391"/>
    </row>
    <row r="121" spans="1:7" ht="21.75" customHeight="1">
      <c r="A121" s="1"/>
      <c r="D121" s="768" t="s">
        <v>503</v>
      </c>
      <c r="E121" s="768"/>
      <c r="F121" s="411">
        <f>ROUNDUP((((('Exchange rate'!Eur_per_GBP*('UK-R-Lighting &amp; Accessories'!F143/(1+'Exchange rate'!UK_vat_rate))*1.25)-('Exchange rate'!Eur_per_GBP*('UK-R-Lighting &amp; Accessories'!F143/(1+'Exchange rate'!UK_vat_rate))*1.25)*0.25)+1)*0.9165)/10,0)*10</f>
        <v>5420</v>
      </c>
    </row>
    <row r="122" spans="1:7" ht="21.75" customHeight="1">
      <c r="A122" s="1"/>
      <c r="D122"/>
      <c r="E122" s="92"/>
      <c r="F122" s="93"/>
      <c r="G122" s="93"/>
    </row>
    <row r="123" spans="1:7">
      <c r="A123" s="1"/>
      <c r="D123" s="419" t="s">
        <v>505</v>
      </c>
      <c r="E123"/>
      <c r="F123" s="93"/>
      <c r="G123" s="93"/>
    </row>
    <row r="124" spans="1:7" ht="21.75" customHeight="1">
      <c r="A124" s="1"/>
      <c r="D124" s="178"/>
      <c r="E124"/>
      <c r="F124" s="93"/>
      <c r="G124" s="93"/>
    </row>
    <row r="125" spans="1:7" ht="21.75" customHeight="1">
      <c r="A125" s="1"/>
      <c r="D125" s="149"/>
      <c r="E125"/>
      <c r="F125" s="77"/>
      <c r="G125" s="77"/>
    </row>
    <row r="126" spans="1:7" ht="21.75" customHeight="1">
      <c r="A126" s="1"/>
      <c r="D126" s="92"/>
      <c r="E126"/>
      <c r="F126" s="142"/>
      <c r="G126" s="77"/>
    </row>
    <row r="127" spans="1:7" ht="21.75" customHeight="1">
      <c r="A127" s="1"/>
      <c r="C127" s="417"/>
      <c r="D127"/>
      <c r="E127" s="149"/>
      <c r="F127" s="77"/>
      <c r="G127" s="77"/>
    </row>
    <row r="128" spans="1:7">
      <c r="A128" s="416" t="s">
        <v>321</v>
      </c>
      <c r="D128"/>
      <c r="E128" s="149"/>
      <c r="F128" s="77"/>
      <c r="G128" s="77"/>
    </row>
    <row r="129" spans="1:7" ht="45.75" customHeight="1">
      <c r="A129" s="1"/>
      <c r="D129"/>
      <c r="E129" s="149"/>
      <c r="F129" s="77"/>
      <c r="G129" s="77"/>
    </row>
    <row r="130" spans="1:7" ht="21.75" customHeight="1">
      <c r="A130" s="1"/>
      <c r="D130"/>
      <c r="E130" s="149"/>
      <c r="F130" s="77"/>
      <c r="G130" s="77"/>
    </row>
    <row r="131" spans="1:7" ht="21.75" customHeight="1">
      <c r="A131" s="1"/>
      <c r="C131" s="1" t="s">
        <v>504</v>
      </c>
      <c r="D131"/>
      <c r="E131" s="149"/>
      <c r="F131" s="77"/>
      <c r="G131" s="77"/>
    </row>
    <row r="132" spans="1:7" ht="21.75" customHeight="1">
      <c r="A132" s="1"/>
      <c r="C132" s="1"/>
      <c r="D132"/>
      <c r="E132" s="149"/>
      <c r="F132" s="77"/>
      <c r="G132" s="77"/>
    </row>
    <row r="133" spans="1:7" ht="21.75" customHeight="1">
      <c r="A133" s="1"/>
      <c r="C133" s="1"/>
      <c r="D133"/>
      <c r="E133" s="149"/>
      <c r="F133" s="77"/>
      <c r="G133" s="77"/>
    </row>
    <row r="134" spans="1:7" ht="21.75" customHeight="1">
      <c r="A134" s="1"/>
      <c r="D134"/>
      <c r="E134" s="149"/>
      <c r="F134" s="77"/>
      <c r="G134" s="77"/>
    </row>
    <row r="135" spans="1:7" ht="21.75" customHeight="1">
      <c r="A135" s="1"/>
      <c r="D135"/>
      <c r="E135" s="76"/>
      <c r="F135" s="77"/>
      <c r="G135" s="77"/>
    </row>
    <row r="136" spans="1:7" ht="48.75">
      <c r="A136" s="2"/>
      <c r="B136" s="4" t="s">
        <v>659</v>
      </c>
      <c r="C136" s="10"/>
      <c r="D136" s="42"/>
      <c r="E136" s="42"/>
      <c r="F136" s="42"/>
      <c r="G136" s="3"/>
    </row>
    <row r="137" spans="1:7" ht="21.75" customHeight="1">
      <c r="A137" s="90"/>
      <c r="B137" s="38"/>
      <c r="C137" s="38"/>
      <c r="D137" s="34" t="s">
        <v>47</v>
      </c>
      <c r="E137" s="34" t="s">
        <v>94</v>
      </c>
      <c r="F137" s="35" t="s">
        <v>249</v>
      </c>
      <c r="G137" s="26"/>
    </row>
    <row r="138" spans="1:7" ht="30" customHeight="1">
      <c r="A138" s="69"/>
      <c r="B138" s="69"/>
      <c r="C138" s="69"/>
      <c r="D138" s="69"/>
      <c r="E138" s="52" t="s">
        <v>119</v>
      </c>
      <c r="F138" s="391"/>
    </row>
    <row r="139" spans="1:7" ht="21.75" customHeight="1">
      <c r="B139" s="7"/>
      <c r="C139" s="7"/>
      <c r="D139" s="95" t="s">
        <v>102</v>
      </c>
      <c r="E139" s="18" t="s">
        <v>660</v>
      </c>
      <c r="F139" s="221">
        <f>ROUNDUP((((('Exchange rate'!Eur_per_GBP*('UK-R-Lighting &amp; Accessories'!F129/(1+'Exchange rate'!UK_vat_rate))*1.25)-('Exchange rate'!Eur_per_GBP*('UK-R-Lighting &amp; Accessories'!F129/(1+'Exchange rate'!UK_vat_rate))*1.25)*0.25)+1)*0.9165)/10,0)*10</f>
        <v>120</v>
      </c>
      <c r="G139" s="567"/>
    </row>
    <row r="140" spans="1:7" ht="21.75" customHeight="1">
      <c r="B140" s="7"/>
      <c r="C140" s="7"/>
      <c r="D140" s="95"/>
      <c r="E140" s="18"/>
      <c r="F140" s="45"/>
    </row>
    <row r="141" spans="1:7" ht="21.75" customHeight="1">
      <c r="B141" s="7"/>
      <c r="C141" s="7"/>
      <c r="D141" s="568" t="s">
        <v>622</v>
      </c>
      <c r="E141" s="18"/>
      <c r="F141" s="18"/>
    </row>
    <row r="142" spans="1:7" ht="21.75" customHeight="1">
      <c r="B142" s="7"/>
      <c r="C142" s="7"/>
      <c r="D142" s="203"/>
      <c r="E142" s="16"/>
      <c r="F142" s="16"/>
    </row>
    <row r="143" spans="1:7" ht="21.75" customHeight="1">
      <c r="B143" s="7"/>
      <c r="C143" s="7"/>
      <c r="D143" s="203"/>
      <c r="E143" s="16"/>
      <c r="F143" s="16"/>
    </row>
    <row r="144" spans="1:7" ht="21.75" customHeight="1">
      <c r="B144" s="7"/>
      <c r="C144" s="7"/>
      <c r="D144" s="203"/>
      <c r="E144" s="16"/>
      <c r="F144" s="16"/>
    </row>
    <row r="145" spans="1:7" ht="21.75" customHeight="1">
      <c r="B145" s="7"/>
      <c r="C145" s="7"/>
      <c r="D145" s="203"/>
      <c r="E145" s="16"/>
      <c r="F145" s="16"/>
    </row>
    <row r="146" spans="1:7" ht="21.75" customHeight="1">
      <c r="B146" s="7"/>
      <c r="C146" s="7"/>
      <c r="D146" s="203"/>
      <c r="E146" s="16"/>
      <c r="F146" s="16"/>
    </row>
    <row r="147" spans="1:7" ht="21.75" customHeight="1">
      <c r="B147" s="7"/>
      <c r="C147" s="7"/>
      <c r="D147" s="588"/>
      <c r="E147" s="589"/>
      <c r="F147" s="137"/>
    </row>
    <row r="148" spans="1:7" ht="21.75" customHeight="1">
      <c r="B148" s="7"/>
      <c r="C148" s="7"/>
      <c r="D148" s="588"/>
      <c r="E148" s="589"/>
      <c r="F148" s="137"/>
    </row>
    <row r="149" spans="1:7" ht="21.75" customHeight="1">
      <c r="B149" s="7"/>
      <c r="C149" s="7"/>
      <c r="D149" s="588"/>
      <c r="E149" s="589"/>
      <c r="F149" s="137"/>
    </row>
    <row r="150" spans="1:7" ht="21.75" customHeight="1">
      <c r="B150" s="7"/>
      <c r="C150" s="7"/>
      <c r="D150" s="588"/>
      <c r="E150" s="589"/>
      <c r="F150" s="137"/>
    </row>
    <row r="151" spans="1:7" ht="21.75" customHeight="1">
      <c r="B151" s="7"/>
      <c r="C151" s="7"/>
    </row>
    <row r="152" spans="1:7" ht="21.75" customHeight="1">
      <c r="B152" s="7"/>
      <c r="C152" s="7"/>
      <c r="D152" s="158"/>
      <c r="E152" s="16"/>
      <c r="F152" s="137"/>
    </row>
    <row r="153" spans="1:7" ht="42.75" customHeight="1">
      <c r="B153" s="7"/>
      <c r="C153" s="7"/>
    </row>
    <row r="154" spans="1:7" ht="48.75">
      <c r="A154" s="2" t="s">
        <v>23</v>
      </c>
      <c r="B154" s="4" t="s">
        <v>497</v>
      </c>
      <c r="C154" s="3"/>
      <c r="D154" s="3"/>
      <c r="E154" s="70"/>
      <c r="F154" s="75"/>
      <c r="G154" s="3"/>
    </row>
    <row r="155" spans="1:7" ht="21.75" customHeight="1">
      <c r="A155" s="26"/>
      <c r="B155" s="26"/>
      <c r="C155" s="26"/>
      <c r="D155" s="749" t="s">
        <v>498</v>
      </c>
      <c r="E155" s="756"/>
      <c r="F155" s="357" t="s">
        <v>112</v>
      </c>
      <c r="G155" s="26"/>
    </row>
    <row r="156" spans="1:7" ht="21.75" customHeight="1">
      <c r="A156" s="69"/>
      <c r="B156" s="69"/>
      <c r="C156" s="69"/>
      <c r="D156" s="767" t="s">
        <v>119</v>
      </c>
      <c r="E156" s="767"/>
      <c r="F156" s="391"/>
    </row>
    <row r="157" spans="1:7" ht="21.75" customHeight="1">
      <c r="A157" s="1"/>
      <c r="D157" s="768" t="s">
        <v>501</v>
      </c>
      <c r="E157" s="768"/>
      <c r="F157" s="411">
        <f>ROUNDUP((((('Exchange rate'!Eur_per_GBP*('UK-R-Lighting &amp; Accessories'!F159/(1+'Exchange rate'!UK_vat_rate))*1.25)-('Exchange rate'!Eur_per_GBP*('UK-R-Lighting &amp; Accessories'!F159/(1+'Exchange rate'!UK_vat_rate))*1.25)*0.25)+1)*0.9165)/10,0)*10</f>
        <v>460</v>
      </c>
    </row>
    <row r="158" spans="1:7" ht="21.75" customHeight="1">
      <c r="A158" s="1"/>
      <c r="D158"/>
      <c r="E158" s="92"/>
      <c r="F158" s="93"/>
      <c r="G158" s="93"/>
    </row>
    <row r="159" spans="1:7">
      <c r="A159" s="1"/>
      <c r="D159" s="199" t="s">
        <v>499</v>
      </c>
      <c r="E159"/>
      <c r="F159" s="93"/>
      <c r="G159" s="93"/>
    </row>
    <row r="160" spans="1:7">
      <c r="A160" s="1"/>
      <c r="D160" s="199"/>
      <c r="E160"/>
      <c r="F160" s="93"/>
      <c r="G160" s="93"/>
    </row>
    <row r="161" spans="1:7" ht="21.75" customHeight="1">
      <c r="A161" s="1"/>
      <c r="D161" s="178"/>
      <c r="E161"/>
      <c r="F161" s="93"/>
      <c r="G161" s="93"/>
    </row>
    <row r="162" spans="1:7" ht="21.75" customHeight="1">
      <c r="A162" s="1"/>
      <c r="D162" s="198" t="s">
        <v>506</v>
      </c>
      <c r="E162" s="83"/>
      <c r="F162" s="392">
        <f>ROUNDUP(((('Exchange rate'!Eur_per_GBP*('UK-R-Lighting &amp; Accessories'!F164/(1+'Exchange rate'!UK_vat_rate))*1.25*0.9165)+1)/1.59)/10,0)*10</f>
        <v>80</v>
      </c>
      <c r="G162" s="77"/>
    </row>
    <row r="163" spans="1:7" ht="21.75" customHeight="1">
      <c r="A163" s="1"/>
      <c r="B163" s="147" t="s">
        <v>321</v>
      </c>
      <c r="D163" s="92"/>
      <c r="E163"/>
      <c r="F163" s="142"/>
      <c r="G163" s="77"/>
    </row>
    <row r="164" spans="1:7" ht="21.75" customHeight="1">
      <c r="A164" s="1"/>
      <c r="C164" s="418"/>
      <c r="D164"/>
      <c r="E164" s="149"/>
      <c r="F164" s="77"/>
      <c r="G164" s="77"/>
    </row>
    <row r="165" spans="1:7">
      <c r="A165" s="416"/>
      <c r="D165"/>
      <c r="E165" s="149"/>
      <c r="F165" s="77"/>
      <c r="G165" s="77"/>
    </row>
    <row r="166" spans="1:7" ht="45.75" customHeight="1">
      <c r="A166" s="1"/>
      <c r="D166"/>
      <c r="E166" s="149"/>
      <c r="F166" s="77"/>
      <c r="G166" s="77"/>
    </row>
    <row r="167" spans="1:7" ht="21.75" customHeight="1">
      <c r="A167" s="1"/>
      <c r="D167"/>
      <c r="E167" s="149"/>
      <c r="F167" s="77"/>
      <c r="G167" s="77"/>
    </row>
    <row r="168" spans="1:7" ht="21.75" customHeight="1">
      <c r="A168" s="1"/>
      <c r="C168" s="1" t="s">
        <v>511</v>
      </c>
      <c r="D168"/>
      <c r="E168" s="76"/>
      <c r="F168" s="77"/>
      <c r="G168" s="77"/>
    </row>
    <row r="169" spans="1:7" ht="57.75" customHeight="1">
      <c r="A169" s="1"/>
      <c r="C169" s="1"/>
      <c r="D169"/>
      <c r="E169" s="76"/>
      <c r="F169" s="77"/>
      <c r="G169" s="77"/>
    </row>
    <row r="170" spans="1:7" ht="48.75">
      <c r="A170" s="2" t="s">
        <v>23</v>
      </c>
      <c r="B170" s="4" t="s">
        <v>502</v>
      </c>
      <c r="C170" s="3"/>
      <c r="D170" s="3"/>
      <c r="E170" s="70"/>
      <c r="F170" s="75"/>
      <c r="G170" s="3"/>
    </row>
    <row r="171" spans="1:7">
      <c r="A171" s="26"/>
      <c r="B171" s="26"/>
      <c r="C171" s="26"/>
      <c r="D171" s="749" t="s">
        <v>508</v>
      </c>
      <c r="E171" s="756"/>
      <c r="F171" s="357" t="s">
        <v>112</v>
      </c>
      <c r="G171" s="26"/>
    </row>
    <row r="172" spans="1:7" ht="21.75" customHeight="1">
      <c r="A172" s="69"/>
      <c r="B172" s="69"/>
      <c r="C172" s="69"/>
      <c r="D172" s="767" t="s">
        <v>119</v>
      </c>
      <c r="E172" s="767"/>
      <c r="F172" s="391"/>
    </row>
    <row r="173" spans="1:7" ht="21.75" customHeight="1">
      <c r="A173" s="1"/>
      <c r="D173" s="768" t="s">
        <v>507</v>
      </c>
      <c r="E173" s="768"/>
      <c r="F173" s="411">
        <f>ROUNDUP((((('Exchange rate'!Eur_per_GBP*('UK-R-Lighting &amp; Accessories'!F174/(1+'Exchange rate'!UK_vat_rate))*1.25)-('Exchange rate'!Eur_per_GBP*('UK-R-Lighting &amp; Accessories'!F174/(1+'Exchange rate'!UK_vat_rate))*1.25)*0.25)+1)*0.9165)/10,0)*10</f>
        <v>1050</v>
      </c>
    </row>
    <row r="174" spans="1:7" ht="21.75" customHeight="1">
      <c r="A174" s="1"/>
      <c r="D174"/>
      <c r="E174" s="92"/>
      <c r="F174" s="93"/>
      <c r="G174" s="93"/>
    </row>
    <row r="175" spans="1:7">
      <c r="A175" s="1"/>
      <c r="D175" s="199" t="s">
        <v>499</v>
      </c>
      <c r="E175"/>
      <c r="F175" s="93"/>
      <c r="G175" s="93"/>
    </row>
    <row r="176" spans="1:7" ht="21.75" customHeight="1">
      <c r="A176" s="1"/>
      <c r="D176" s="199"/>
      <c r="E176"/>
      <c r="F176" s="93"/>
      <c r="G176" s="93"/>
    </row>
    <row r="177" spans="1:7" ht="21.75" customHeight="1">
      <c r="A177" s="1"/>
      <c r="D177" s="178"/>
      <c r="E177"/>
      <c r="F177" s="93"/>
      <c r="G177" s="93"/>
    </row>
    <row r="178" spans="1:7">
      <c r="A178" s="1"/>
      <c r="B178" s="416"/>
      <c r="D178" s="198" t="s">
        <v>506</v>
      </c>
      <c r="E178" s="83"/>
      <c r="F178" s="392">
        <f>ROUNDUP(((('Exchange rate'!Eur_per_GBP*('UK-R-Lighting &amp; Accessories'!F179/(1+'Exchange rate'!UK_vat_rate))*1.25*0.9165)+1)/1.59)/10,0)*10</f>
        <v>240</v>
      </c>
      <c r="G178" s="77"/>
    </row>
    <row r="179" spans="1:7" ht="45.75" customHeight="1">
      <c r="A179" s="1"/>
      <c r="B179" s="420" t="s">
        <v>321</v>
      </c>
      <c r="D179" s="92"/>
      <c r="E179"/>
      <c r="F179" s="142"/>
      <c r="G179" s="77"/>
    </row>
    <row r="180" spans="1:7" ht="21.75" customHeight="1">
      <c r="A180" s="1"/>
      <c r="C180" s="418"/>
      <c r="D180"/>
      <c r="E180" s="149"/>
      <c r="F180" s="77"/>
      <c r="G180" s="77"/>
    </row>
    <row r="181" spans="1:7" ht="21.75" customHeight="1">
      <c r="A181" s="416"/>
      <c r="D181"/>
      <c r="E181" s="149"/>
      <c r="F181" s="77"/>
      <c r="G181" s="77"/>
    </row>
    <row r="182" spans="1:7" ht="21.75" customHeight="1">
      <c r="A182" s="1"/>
      <c r="D182"/>
      <c r="E182" s="149"/>
      <c r="F182" s="77"/>
      <c r="G182" s="77"/>
    </row>
    <row r="183" spans="1:7" ht="21.75" customHeight="1">
      <c r="A183" s="1"/>
      <c r="D183"/>
      <c r="E183" s="149"/>
      <c r="F183" s="77"/>
      <c r="G183" s="77"/>
    </row>
    <row r="184" spans="1:7" ht="21.75" customHeight="1">
      <c r="A184" s="1"/>
      <c r="C184" s="1"/>
      <c r="D184"/>
      <c r="E184" s="76"/>
      <c r="F184" s="77"/>
      <c r="G184" s="77"/>
    </row>
    <row r="185" spans="1:7" ht="21.75" customHeight="1">
      <c r="B185" s="7"/>
      <c r="C185" s="1" t="s">
        <v>500</v>
      </c>
      <c r="E185" s="16"/>
      <c r="F185" s="16"/>
    </row>
    <row r="186" spans="1:7" ht="31.5" customHeight="1">
      <c r="B186" s="7"/>
      <c r="C186" s="1"/>
      <c r="E186" s="16"/>
      <c r="F186" s="16"/>
    </row>
    <row r="187" spans="1:7" ht="21.75" customHeight="1">
      <c r="B187" s="7"/>
      <c r="C187" s="7"/>
      <c r="E187" s="16"/>
      <c r="F187" s="16"/>
    </row>
    <row r="188" spans="1:7" ht="21.75" customHeight="1">
      <c r="B188" s="12"/>
      <c r="C188" s="12"/>
      <c r="D188" s="16"/>
      <c r="E188" s="16"/>
      <c r="F188" s="16"/>
    </row>
    <row r="189" spans="1:7" ht="21.75" customHeight="1">
      <c r="B189" s="7"/>
      <c r="C189" s="7"/>
      <c r="D189" s="108"/>
      <c r="E189" s="112"/>
      <c r="F189" s="112"/>
    </row>
    <row r="190" spans="1:7" ht="21.75" customHeight="1">
      <c r="B190" s="7"/>
      <c r="C190" s="7"/>
      <c r="E190" s="16"/>
      <c r="F190" s="16"/>
    </row>
    <row r="191" spans="1:7" ht="21.75" customHeight="1">
      <c r="B191" s="7"/>
      <c r="C191" s="7"/>
      <c r="E191" s="16"/>
      <c r="F191" s="16"/>
    </row>
    <row r="192" spans="1:7" ht="21.75" customHeight="1">
      <c r="B192" s="7"/>
      <c r="C192" s="7"/>
      <c r="E192" s="24"/>
      <c r="F192" s="16"/>
    </row>
    <row r="193" spans="1:7" ht="21.75" customHeight="1">
      <c r="B193" s="7"/>
      <c r="C193" s="7"/>
      <c r="E193" s="24"/>
      <c r="F193" s="16"/>
    </row>
    <row r="194" spans="1:7" ht="21.75" customHeight="1">
      <c r="B194" s="7"/>
      <c r="C194" s="7"/>
      <c r="E194" s="24"/>
      <c r="F194" s="16"/>
    </row>
    <row r="195" spans="1:7" ht="21.75" customHeight="1">
      <c r="B195" s="7"/>
      <c r="C195" s="7"/>
      <c r="E195" s="24"/>
      <c r="F195" s="16"/>
    </row>
    <row r="196" spans="1:7">
      <c r="B196" s="7"/>
      <c r="C196" s="7"/>
      <c r="E196" s="16"/>
      <c r="F196" s="16"/>
    </row>
    <row r="197" spans="1:7" ht="45.75" customHeight="1">
      <c r="A197" s="2" t="s">
        <v>23</v>
      </c>
      <c r="B197" s="4" t="s">
        <v>647</v>
      </c>
      <c r="C197" s="3"/>
      <c r="D197" s="3"/>
      <c r="E197" s="70"/>
      <c r="F197" s="75"/>
      <c r="G197" s="75"/>
    </row>
    <row r="198" spans="1:7" ht="21.75" customHeight="1">
      <c r="A198" s="26"/>
      <c r="B198" s="26"/>
      <c r="C198" s="26"/>
      <c r="D198" s="86" t="s">
        <v>0</v>
      </c>
      <c r="E198" s="36" t="s">
        <v>321</v>
      </c>
      <c r="F198" s="34" t="s">
        <v>648</v>
      </c>
      <c r="G198" s="357"/>
    </row>
    <row r="199" spans="1:7" ht="21.75" customHeight="1">
      <c r="A199" s="7"/>
      <c r="B199" s="1"/>
      <c r="E199" s="16"/>
      <c r="F199" s="16"/>
    </row>
    <row r="200" spans="1:7" ht="21.75" customHeight="1">
      <c r="A200" s="7"/>
      <c r="B200" s="1"/>
      <c r="D200" s="19" t="s">
        <v>2</v>
      </c>
      <c r="E200" s="19" t="s">
        <v>650</v>
      </c>
      <c r="F200" s="592">
        <f>ROUNDUP((((('Exchange rate'!Eur_per_GBP*('UK-R-Lighting &amp; Accessories'!F192/(1+'Exchange rate'!UK_vat_rate))*1.25)-('Exchange rate'!Eur_per_GBP*('UK-R-Lighting &amp; Accessories'!F192/(1+'Exchange rate'!UK_vat_rate))*1.25)*0.25)+1)*0.9165)/10,0)*10</f>
        <v>9460</v>
      </c>
    </row>
    <row r="201" spans="1:7" ht="21.75" customHeight="1">
      <c r="A201" s="7"/>
      <c r="B201" s="1"/>
      <c r="D201" s="19" t="s">
        <v>3</v>
      </c>
      <c r="E201" s="16" t="s">
        <v>649</v>
      </c>
      <c r="F201" s="592">
        <f>ROUNDUP((((('Exchange rate'!Eur_per_GBP*('UK-R-Lighting &amp; Accessories'!F193/(1+'Exchange rate'!UK_vat_rate))*1.25)-('Exchange rate'!Eur_per_GBP*('UK-R-Lighting &amp; Accessories'!F193/(1+'Exchange rate'!UK_vat_rate))*1.25)*0.25)+1)*0.9165)/10,0)*10</f>
        <v>13670</v>
      </c>
    </row>
    <row r="202" spans="1:7" ht="21.75" customHeight="1">
      <c r="A202" s="7"/>
      <c r="B202" s="7"/>
      <c r="C202" s="19"/>
      <c r="D202" s="16"/>
      <c r="E202" s="16"/>
      <c r="F202"/>
    </row>
    <row r="203" spans="1:7" ht="21.75" customHeight="1">
      <c r="A203" s="12"/>
      <c r="B203" s="12"/>
      <c r="C203" s="16"/>
      <c r="D203" s="16"/>
      <c r="E203" s="16"/>
      <c r="F203"/>
    </row>
    <row r="204" spans="1:7" ht="21.75" customHeight="1">
      <c r="A204" s="7"/>
      <c r="B204" s="7"/>
      <c r="C204" s="765" t="s">
        <v>651</v>
      </c>
      <c r="D204" s="766"/>
      <c r="E204" s="766"/>
      <c r="F204" s="766"/>
    </row>
    <row r="205" spans="1:7" ht="21.75" customHeight="1">
      <c r="A205" s="7"/>
      <c r="B205" s="7"/>
      <c r="C205" s="19"/>
      <c r="D205" s="16"/>
      <c r="E205" s="16"/>
      <c r="F205"/>
    </row>
    <row r="206" spans="1:7" ht="21.75" customHeight="1">
      <c r="A206" s="7"/>
      <c r="B206" s="7"/>
      <c r="C206" s="19"/>
      <c r="D206" s="16"/>
      <c r="E206" s="16"/>
      <c r="F206"/>
    </row>
    <row r="207" spans="1:7" ht="21.75" customHeight="1">
      <c r="A207" s="7"/>
      <c r="B207" s="7"/>
      <c r="C207" s="19"/>
      <c r="D207" s="24"/>
      <c r="E207" s="16"/>
      <c r="F207"/>
    </row>
    <row r="208" spans="1:7" ht="21.75" customHeight="1">
      <c r="A208" s="7"/>
      <c r="B208" s="7"/>
      <c r="C208" s="19"/>
      <c r="D208" s="24"/>
      <c r="E208" s="16"/>
      <c r="F208"/>
    </row>
    <row r="209" spans="1:7" ht="21.75" customHeight="1">
      <c r="A209" s="7"/>
      <c r="B209" s="7"/>
      <c r="C209" s="19"/>
      <c r="D209" s="16"/>
      <c r="E209" s="16"/>
      <c r="F209"/>
    </row>
    <row r="210" spans="1:7" ht="21.75" customHeight="1">
      <c r="A210" s="7"/>
      <c r="B210" s="7"/>
      <c r="C210" s="19"/>
      <c r="D210" s="16"/>
      <c r="E210" s="16"/>
      <c r="F210"/>
    </row>
    <row r="211" spans="1:7" ht="21.75" customHeight="1">
      <c r="A211" s="7"/>
      <c r="B211" s="7"/>
      <c r="C211" s="19"/>
      <c r="D211" s="16"/>
      <c r="E211" s="16"/>
      <c r="F211"/>
    </row>
    <row r="212" spans="1:7">
      <c r="A212" s="7"/>
      <c r="B212" s="7"/>
      <c r="C212" s="19"/>
      <c r="D212" s="16"/>
      <c r="E212" s="16"/>
      <c r="F212"/>
    </row>
    <row r="213" spans="1:7" ht="45.75" customHeight="1">
      <c r="A213" s="7"/>
      <c r="B213" s="7"/>
      <c r="C213" s="19"/>
      <c r="D213" s="16"/>
      <c r="E213" s="16"/>
      <c r="F213"/>
    </row>
    <row r="214" spans="1:7" ht="21.75" customHeight="1">
      <c r="B214" s="7"/>
      <c r="C214" s="1"/>
      <c r="E214" s="16"/>
      <c r="F214" s="16"/>
    </row>
    <row r="215" spans="1:7" ht="48.75">
      <c r="A215" s="2"/>
      <c r="B215" s="25" t="s">
        <v>712</v>
      </c>
      <c r="C215" s="2"/>
      <c r="D215" s="3"/>
      <c r="E215" s="3"/>
      <c r="F215" s="70"/>
      <c r="G215" s="75"/>
    </row>
    <row r="216" spans="1:7" ht="21.75" customHeight="1">
      <c r="A216" s="26"/>
      <c r="B216" s="26"/>
      <c r="C216" s="26"/>
      <c r="D216" s="86" t="s">
        <v>0</v>
      </c>
      <c r="E216" s="36" t="s">
        <v>321</v>
      </c>
      <c r="F216" s="34" t="s">
        <v>648</v>
      </c>
      <c r="G216" s="357"/>
    </row>
    <row r="217" spans="1:7" ht="21.75" customHeight="1">
      <c r="B217" s="7"/>
      <c r="C217" s="1"/>
      <c r="E217" s="222" t="s">
        <v>120</v>
      </c>
      <c r="F217" s="16"/>
    </row>
    <row r="218" spans="1:7">
      <c r="B218" s="7"/>
      <c r="C218" s="7"/>
      <c r="F218" s="16"/>
    </row>
    <row r="219" spans="1:7" ht="37.5">
      <c r="B219" s="12"/>
      <c r="C219" s="12"/>
      <c r="E219" s="16" t="s">
        <v>713</v>
      </c>
      <c r="F219" s="671">
        <f>ROUNDUP((((('Exchange rate'!Eur_per_GBP*('UK-R-Lighting &amp; Accessories'!F219/(1+'Exchange rate'!UK_vat_rate))*1.25)-('Exchange rate'!Eur_per_GBP*('UK-R-Lighting &amp; Accessories'!F219/(1+'Exchange rate'!UK_vat_rate))*1.25)*0.25)+1)*0.9165)/10,0)*10</f>
        <v>1290</v>
      </c>
    </row>
    <row r="220" spans="1:7" ht="21.75" customHeight="1">
      <c r="B220" s="7"/>
      <c r="C220" s="7"/>
      <c r="D220" s="108"/>
      <c r="E220" s="112"/>
      <c r="F220" s="112"/>
    </row>
    <row r="221" spans="1:7" ht="21.75" customHeight="1">
      <c r="B221" s="7"/>
      <c r="C221" s="7"/>
      <c r="E221" s="16"/>
      <c r="F221" s="16"/>
    </row>
    <row r="222" spans="1:7" ht="21.75" customHeight="1">
      <c r="B222" s="7"/>
      <c r="C222" s="7"/>
      <c r="D222" s="668" t="s">
        <v>714</v>
      </c>
      <c r="E222" s="83"/>
      <c r="F222" s="83"/>
    </row>
    <row r="223" spans="1:7" ht="21.75" customHeight="1">
      <c r="B223" s="7"/>
      <c r="C223" s="7"/>
      <c r="E223" s="24"/>
      <c r="F223" s="16"/>
    </row>
    <row r="224" spans="1:7" ht="21.75" customHeight="1">
      <c r="B224" s="7"/>
      <c r="C224" s="7"/>
      <c r="E224" s="24"/>
      <c r="F224" s="16"/>
    </row>
    <row r="225" spans="2:6">
      <c r="B225" s="7"/>
      <c r="C225" s="7"/>
      <c r="E225" s="16"/>
      <c r="F225" s="16"/>
    </row>
    <row r="226" spans="2:6" ht="45.75" customHeight="1">
      <c r="B226" s="7"/>
      <c r="C226" s="7"/>
      <c r="E226" s="16"/>
      <c r="F226" s="16"/>
    </row>
    <row r="227" spans="2:6" ht="21.75" customHeight="1">
      <c r="B227" s="7"/>
      <c r="C227" s="7"/>
      <c r="E227" s="16"/>
      <c r="F227" s="16"/>
    </row>
    <row r="228" spans="2:6" ht="21.75" customHeight="1">
      <c r="B228" s="7"/>
      <c r="C228" s="7"/>
      <c r="E228" s="16"/>
      <c r="F228" s="16"/>
    </row>
    <row r="229" spans="2:6" ht="21.75" customHeight="1">
      <c r="B229" s="7"/>
      <c r="C229" s="7"/>
      <c r="E229" s="16"/>
      <c r="F229" s="16"/>
    </row>
    <row r="230" spans="2:6" ht="21.75" customHeight="1">
      <c r="B230" s="12"/>
      <c r="C230" s="12"/>
      <c r="D230" s="16"/>
      <c r="E230" s="16"/>
      <c r="F230" s="16"/>
    </row>
    <row r="231" spans="2:6" ht="21.75" customHeight="1">
      <c r="B231" s="7"/>
      <c r="C231" s="7"/>
      <c r="D231" s="108"/>
      <c r="E231" s="112"/>
      <c r="F231" s="112"/>
    </row>
    <row r="232" spans="2:6" ht="21.75" customHeight="1">
      <c r="B232" s="7"/>
      <c r="C232" s="7"/>
      <c r="E232" s="16"/>
      <c r="F232" s="16"/>
    </row>
    <row r="233" spans="2:6" ht="21.75" customHeight="1">
      <c r="B233" s="7"/>
      <c r="C233" s="7"/>
      <c r="E233" s="16"/>
      <c r="F233" s="16"/>
    </row>
    <row r="234" spans="2:6" ht="21.75" customHeight="1">
      <c r="B234" s="7"/>
      <c r="C234" s="7"/>
      <c r="E234" s="16"/>
      <c r="F234" s="16"/>
    </row>
    <row r="235" spans="2:6" ht="21.75" customHeight="1">
      <c r="B235" s="7"/>
      <c r="C235" s="1"/>
      <c r="E235" s="16"/>
      <c r="F235" s="16"/>
    </row>
    <row r="236" spans="2:6" ht="21.75" customHeight="1">
      <c r="B236" s="7"/>
      <c r="C236" s="7"/>
      <c r="E236" s="16"/>
      <c r="F236" s="16"/>
    </row>
    <row r="237" spans="2:6" ht="21.75" customHeight="1">
      <c r="B237" s="7"/>
      <c r="C237" s="7"/>
      <c r="E237" s="16"/>
      <c r="F237" s="16"/>
    </row>
    <row r="238" spans="2:6" ht="21.75" customHeight="1">
      <c r="B238" s="7"/>
      <c r="C238" s="7"/>
      <c r="E238" s="16"/>
      <c r="F238" s="16"/>
    </row>
    <row r="239" spans="2:6" ht="21.75" customHeight="1">
      <c r="B239" s="7"/>
      <c r="C239" s="7"/>
      <c r="E239" s="16"/>
      <c r="F239" s="16"/>
    </row>
    <row r="240" spans="2:6" ht="21.75" customHeight="1">
      <c r="B240" s="7"/>
      <c r="C240" s="7"/>
      <c r="E240" s="16"/>
      <c r="F240" s="16"/>
    </row>
    <row r="241" spans="2:6" ht="21.75" customHeight="1">
      <c r="B241" s="7"/>
      <c r="C241" s="7"/>
      <c r="E241" s="16"/>
      <c r="F241" s="16"/>
    </row>
    <row r="242" spans="2:6" ht="21.75" customHeight="1">
      <c r="B242" s="12"/>
      <c r="C242" s="12"/>
      <c r="D242" s="16"/>
      <c r="E242" s="16"/>
      <c r="F242" s="16"/>
    </row>
    <row r="243" spans="2:6" ht="21.75" customHeight="1">
      <c r="B243" s="7"/>
      <c r="C243" s="7"/>
      <c r="D243" s="108"/>
      <c r="E243" s="112"/>
      <c r="F243" s="112"/>
    </row>
    <row r="244" spans="2:6" ht="21.75" customHeight="1">
      <c r="B244" s="7"/>
      <c r="C244" s="7"/>
      <c r="E244" s="16"/>
      <c r="F244" s="16"/>
    </row>
    <row r="245" spans="2:6" ht="21.75" customHeight="1">
      <c r="B245" s="7"/>
      <c r="C245" s="7"/>
      <c r="E245" s="16"/>
      <c r="F245" s="16"/>
    </row>
    <row r="246" spans="2:6" ht="21.75" customHeight="1">
      <c r="B246" s="7"/>
      <c r="C246" s="7"/>
      <c r="E246" s="24"/>
      <c r="F246" s="16"/>
    </row>
    <row r="247" spans="2:6" ht="21.75" customHeight="1">
      <c r="B247" s="7"/>
      <c r="C247" s="7"/>
      <c r="E247" s="24"/>
      <c r="F247" s="16"/>
    </row>
    <row r="248" spans="2:6">
      <c r="B248" s="7"/>
      <c r="C248" s="7"/>
      <c r="E248" s="24"/>
      <c r="F248" s="16"/>
    </row>
    <row r="249" spans="2:6" ht="45.75" customHeight="1">
      <c r="B249" s="7"/>
      <c r="C249" s="7"/>
      <c r="E249" s="16"/>
      <c r="F249" s="16"/>
    </row>
    <row r="250" spans="2:6" ht="21.75" customHeight="1">
      <c r="B250" s="7"/>
      <c r="C250" s="7"/>
      <c r="E250" s="16"/>
      <c r="F250" s="16"/>
    </row>
    <row r="251" spans="2:6" ht="21.75" customHeight="1">
      <c r="B251" s="7"/>
      <c r="C251" s="7"/>
      <c r="E251" s="16"/>
      <c r="F251" s="16"/>
    </row>
    <row r="252" spans="2:6" ht="21.75" customHeight="1">
      <c r="B252" s="7"/>
      <c r="C252" s="7"/>
      <c r="E252" s="16"/>
      <c r="F252" s="16"/>
    </row>
    <row r="253" spans="2:6" ht="21.75" customHeight="1">
      <c r="B253" s="7"/>
      <c r="C253" s="7"/>
      <c r="E253" s="16"/>
      <c r="F253" s="16"/>
    </row>
    <row r="254" spans="2:6" ht="21.75" customHeight="1">
      <c r="B254" s="7"/>
      <c r="C254" s="7"/>
      <c r="E254" s="16"/>
      <c r="F254" s="16"/>
    </row>
    <row r="255" spans="2:6" ht="21.75" customHeight="1">
      <c r="B255" s="7"/>
      <c r="C255" s="7"/>
      <c r="E255" s="16"/>
      <c r="F255" s="16"/>
    </row>
    <row r="256" spans="2:6" ht="21.75" customHeight="1">
      <c r="B256" s="7"/>
      <c r="C256" s="7"/>
      <c r="E256" s="16"/>
      <c r="F256" s="16"/>
    </row>
    <row r="257" spans="2:6" ht="21.75" customHeight="1">
      <c r="B257" s="7"/>
      <c r="C257" s="7"/>
      <c r="E257" s="16"/>
      <c r="F257" s="16"/>
    </row>
    <row r="258" spans="2:6" ht="21.75" customHeight="1">
      <c r="B258" s="12"/>
      <c r="C258" s="12"/>
      <c r="D258" s="16"/>
      <c r="E258" s="16"/>
      <c r="F258" s="16"/>
    </row>
    <row r="259" spans="2:6" ht="21.75" customHeight="1">
      <c r="B259" s="7"/>
      <c r="C259" s="7"/>
      <c r="D259" s="108"/>
      <c r="E259" s="112"/>
      <c r="F259" s="112"/>
    </row>
    <row r="260" spans="2:6" ht="21.75" customHeight="1">
      <c r="B260" s="7"/>
      <c r="C260" s="7"/>
      <c r="E260" s="16"/>
      <c r="F260" s="16"/>
    </row>
    <row r="261" spans="2:6" ht="21.75" customHeight="1">
      <c r="B261" s="7"/>
      <c r="C261" s="7"/>
      <c r="E261" s="16"/>
      <c r="F261" s="16"/>
    </row>
    <row r="262" spans="2:6">
      <c r="B262" s="7"/>
      <c r="C262" s="7"/>
      <c r="E262" s="24"/>
      <c r="F262" s="16"/>
    </row>
    <row r="263" spans="2:6">
      <c r="B263" s="7"/>
      <c r="C263" s="7"/>
      <c r="E263" s="24"/>
      <c r="F263" s="16"/>
    </row>
    <row r="264" spans="2:6">
      <c r="B264" s="7"/>
      <c r="C264" s="7"/>
      <c r="E264" s="16"/>
      <c r="F264" s="16"/>
    </row>
    <row r="265" spans="2:6">
      <c r="B265" s="7"/>
      <c r="C265" s="7"/>
      <c r="E265" s="16"/>
      <c r="F265" s="16"/>
    </row>
    <row r="266" spans="2:6">
      <c r="B266" s="7"/>
      <c r="C266" s="7"/>
      <c r="E266" s="16"/>
      <c r="F266" s="16"/>
    </row>
    <row r="267" spans="2:6">
      <c r="B267" s="7"/>
      <c r="C267" s="7"/>
      <c r="E267" s="16"/>
      <c r="F267" s="16"/>
    </row>
    <row r="268" spans="2:6">
      <c r="B268" s="7"/>
      <c r="C268" s="7"/>
      <c r="E268" s="16"/>
      <c r="F268" s="16"/>
    </row>
    <row r="269" spans="2:6">
      <c r="B269" s="7"/>
      <c r="C269" s="7"/>
      <c r="E269" s="16"/>
      <c r="F269" s="16"/>
    </row>
    <row r="270" spans="2:6">
      <c r="B270" s="7"/>
      <c r="C270" s="7"/>
      <c r="E270" s="16"/>
      <c r="F270" s="16"/>
    </row>
    <row r="271" spans="2:6">
      <c r="B271" s="7"/>
      <c r="C271" s="7"/>
      <c r="E271" s="16"/>
      <c r="F271" s="16"/>
    </row>
    <row r="272" spans="2:6">
      <c r="B272" s="7"/>
      <c r="C272" s="7"/>
      <c r="E272" s="16"/>
      <c r="F272" s="16"/>
    </row>
    <row r="273" spans="2:6" ht="37.5">
      <c r="B273" s="13"/>
      <c r="C273" s="13"/>
      <c r="D273" s="16"/>
      <c r="E273" s="16"/>
      <c r="F273" s="16"/>
    </row>
    <row r="274" spans="2:6">
      <c r="B274" s="7"/>
      <c r="C274" s="7"/>
      <c r="D274" s="108"/>
      <c r="E274" s="112"/>
      <c r="F274" s="112"/>
    </row>
    <row r="275" spans="2:6">
      <c r="B275" s="7"/>
      <c r="C275" s="7"/>
      <c r="D275" s="67"/>
      <c r="E275" s="87"/>
      <c r="F275" s="87"/>
    </row>
    <row r="276" spans="2:6">
      <c r="B276" s="7"/>
      <c r="C276" s="7"/>
      <c r="E276" s="16"/>
      <c r="F276" s="16"/>
    </row>
    <row r="277" spans="2:6">
      <c r="B277" s="7"/>
      <c r="C277" s="7"/>
      <c r="E277" s="24"/>
      <c r="F277" s="16"/>
    </row>
    <row r="278" spans="2:6">
      <c r="B278" s="7"/>
      <c r="C278" s="7"/>
      <c r="E278" s="24"/>
      <c r="F278" s="16"/>
    </row>
    <row r="279" spans="2:6">
      <c r="B279" s="7"/>
      <c r="C279" s="7"/>
      <c r="E279" s="16"/>
      <c r="F279" s="16"/>
    </row>
    <row r="280" spans="2:6">
      <c r="B280" s="7"/>
      <c r="C280" s="7"/>
      <c r="E280" s="16"/>
      <c r="F280" s="16"/>
    </row>
    <row r="281" spans="2:6">
      <c r="B281" s="7"/>
      <c r="C281" s="7"/>
      <c r="E281" s="16"/>
      <c r="F281" s="16"/>
    </row>
    <row r="282" spans="2:6">
      <c r="B282" s="7"/>
      <c r="C282" s="7"/>
      <c r="E282" s="16"/>
      <c r="F282" s="16"/>
    </row>
    <row r="283" spans="2:6">
      <c r="B283" s="7"/>
      <c r="C283" s="7"/>
      <c r="E283" s="16"/>
      <c r="F283" s="16"/>
    </row>
    <row r="284" spans="2:6">
      <c r="B284" s="7"/>
      <c r="C284" s="7"/>
      <c r="E284" s="16"/>
      <c r="F284" s="16"/>
    </row>
    <row r="285" spans="2:6">
      <c r="B285" s="7"/>
      <c r="C285" s="7"/>
      <c r="E285" s="16"/>
      <c r="F285" s="16"/>
    </row>
    <row r="286" spans="2:6">
      <c r="B286" s="7"/>
      <c r="C286" s="7"/>
      <c r="E286" s="16"/>
      <c r="F286" s="16"/>
    </row>
  </sheetData>
  <mergeCells count="14">
    <mergeCell ref="C204:F204"/>
    <mergeCell ref="D120:E120"/>
    <mergeCell ref="A1:G1"/>
    <mergeCell ref="D103:E103"/>
    <mergeCell ref="D104:E104"/>
    <mergeCell ref="D105:E105"/>
    <mergeCell ref="D119:E119"/>
    <mergeCell ref="D173:E173"/>
    <mergeCell ref="D121:E121"/>
    <mergeCell ref="D155:E155"/>
    <mergeCell ref="D156:E156"/>
    <mergeCell ref="D157:E157"/>
    <mergeCell ref="D171:E171"/>
    <mergeCell ref="D172:E172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EU Trade Price List - 2022&amp;R&amp;"Calibri (Body),Regular"&amp;16Lighting and Accessories</oddHeader>
    <oddFooter>&amp;R&amp;"Calibri (Body),Regular"&amp;16&amp;P</oddFooter>
  </headerFooter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79D0B-A1E0-4AB7-B524-0EB6BD782A32}">
  <dimension ref="A1"/>
  <sheetViews>
    <sheetView workbookViewId="0"/>
  </sheetViews>
  <sheetFormatPr defaultRowHeight="15.75"/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61DB5-52FD-499C-8C5B-117D8EB947EE}">
  <sheetPr codeName="Sheet80">
    <tabColor rgb="FFFFC000"/>
  </sheetPr>
  <dimension ref="A1:H268"/>
  <sheetViews>
    <sheetView showGridLines="0" view="pageLayout" topLeftCell="A203" zoomScale="60" zoomScaleNormal="50" zoomScaleSheetLayoutView="50" zoomScalePageLayoutView="60" workbookViewId="0">
      <selection activeCell="A184" sqref="A177:XFD184"/>
    </sheetView>
  </sheetViews>
  <sheetFormatPr defaultColWidth="11" defaultRowHeight="26.25"/>
  <cols>
    <col min="1" max="1" width="5.5" customWidth="1"/>
    <col min="2" max="2" width="18.625" customWidth="1"/>
    <col min="3" max="3" width="47.125" customWidth="1"/>
    <col min="4" max="4" width="34.625" style="19" customWidth="1"/>
    <col min="5" max="5" width="24" style="19" bestFit="1" customWidth="1"/>
    <col min="6" max="6" width="46.625" style="14" customWidth="1"/>
    <col min="7" max="7" width="37.125" customWidth="1"/>
  </cols>
  <sheetData>
    <row r="1" spans="1:8" ht="29.1" customHeight="1">
      <c r="A1" s="696" t="s">
        <v>348</v>
      </c>
      <c r="B1" s="696"/>
      <c r="C1" s="696"/>
      <c r="D1" s="696"/>
      <c r="E1" s="696"/>
      <c r="F1" s="696"/>
      <c r="G1" s="696"/>
    </row>
    <row r="2" spans="1:8" ht="29.1" customHeight="1">
      <c r="A2" s="19"/>
      <c r="B2" s="19"/>
      <c r="C2" s="19"/>
      <c r="F2" s="19"/>
    </row>
    <row r="3" spans="1:8" ht="48.75">
      <c r="A3" s="2" t="s">
        <v>23</v>
      </c>
      <c r="B3" s="4" t="s">
        <v>708</v>
      </c>
      <c r="C3" s="3"/>
      <c r="D3" s="3"/>
      <c r="E3" s="70"/>
      <c r="F3" s="75"/>
      <c r="G3" s="3"/>
    </row>
    <row r="4" spans="1:8" ht="30" customHeight="1">
      <c r="A4" s="26"/>
      <c r="B4" s="26"/>
      <c r="C4" s="26"/>
      <c r="D4" s="26"/>
      <c r="E4" s="34" t="s">
        <v>321</v>
      </c>
      <c r="F4" s="357" t="s">
        <v>709</v>
      </c>
      <c r="G4" s="26" t="s">
        <v>710</v>
      </c>
    </row>
    <row r="5" spans="1:8" ht="30" customHeight="1">
      <c r="A5" s="69"/>
      <c r="B5" s="69"/>
      <c r="C5" s="69"/>
      <c r="D5" s="69"/>
      <c r="E5" s="52" t="s">
        <v>119</v>
      </c>
      <c r="F5" s="391"/>
    </row>
    <row r="6" spans="1:8">
      <c r="A6" s="1"/>
      <c r="D6"/>
      <c r="E6" s="87">
        <v>30</v>
      </c>
      <c r="F6" s="634">
        <f>ROUNDUP(((USD_per_GBP*('UK-R-Lighting &amp; Accessories'!F6/(1+'Exchange rate'!UK_vat_rate)))+1)/10,0)*10</f>
        <v>190</v>
      </c>
      <c r="G6" s="634">
        <f>ROUNDUP(((USD_per_GBP*('UK-R-Lighting &amp; Accessories'!G6/(1+'Exchange rate'!UK_vat_rate)))+1)/10,0)*10</f>
        <v>450</v>
      </c>
    </row>
    <row r="7" spans="1:8">
      <c r="A7" s="1"/>
      <c r="D7"/>
      <c r="E7" s="92"/>
      <c r="F7" s="656"/>
      <c r="G7" s="656"/>
    </row>
    <row r="8" spans="1:8">
      <c r="A8" s="1"/>
      <c r="D8" s="199"/>
      <c r="E8"/>
      <c r="F8" s="656"/>
      <c r="G8" s="656"/>
    </row>
    <row r="9" spans="1:8">
      <c r="A9" s="1"/>
      <c r="D9" s="129"/>
      <c r="E9"/>
      <c r="F9" s="656"/>
      <c r="G9" s="656"/>
    </row>
    <row r="10" spans="1:8">
      <c r="A10" s="1"/>
      <c r="D10" s="149"/>
      <c r="E10"/>
      <c r="F10" s="657"/>
      <c r="G10" s="657"/>
    </row>
    <row r="11" spans="1:8">
      <c r="A11" s="1"/>
      <c r="D11" s="196" t="s">
        <v>469</v>
      </c>
      <c r="E11" s="166"/>
      <c r="F11" s="667">
        <f>ROUNDUP(((USD_per_GBP*('UK-R-Lighting &amp; Accessories'!F11/(1+'Exchange rate'!UK_vat_rate)))+1)/10,0)*10</f>
        <v>100</v>
      </c>
      <c r="G11" s="657"/>
    </row>
    <row r="12" spans="1:8">
      <c r="A12" s="1"/>
      <c r="D12"/>
      <c r="E12" s="149"/>
      <c r="F12" s="77"/>
      <c r="G12" s="77"/>
    </row>
    <row r="13" spans="1:8">
      <c r="A13" s="1"/>
      <c r="D13"/>
      <c r="E13" s="149"/>
      <c r="F13" s="77"/>
      <c r="G13" s="77"/>
    </row>
    <row r="14" spans="1:8">
      <c r="A14" s="1"/>
      <c r="D14"/>
      <c r="E14" s="149"/>
      <c r="F14" s="77"/>
      <c r="G14" s="77"/>
    </row>
    <row r="15" spans="1:8" ht="48.75">
      <c r="A15" s="2" t="s">
        <v>23</v>
      </c>
      <c r="B15" s="4" t="s">
        <v>195</v>
      </c>
      <c r="C15" s="3"/>
      <c r="D15" s="3"/>
      <c r="E15" s="70"/>
      <c r="F15" s="75"/>
      <c r="G15" s="3"/>
      <c r="H15" s="389"/>
    </row>
    <row r="16" spans="1:8" ht="30" customHeight="1">
      <c r="A16" s="26"/>
      <c r="B16" s="26"/>
      <c r="C16" s="26"/>
      <c r="D16" s="711" t="s">
        <v>468</v>
      </c>
      <c r="E16" s="712"/>
      <c r="F16" s="357" t="s">
        <v>112</v>
      </c>
      <c r="G16" s="26"/>
    </row>
    <row r="17" spans="1:8" ht="30" customHeight="1">
      <c r="A17" s="69"/>
      <c r="B17" s="69"/>
      <c r="C17" s="69"/>
      <c r="D17" s="167" t="s">
        <v>119</v>
      </c>
      <c r="E17" s="52" t="s">
        <v>293</v>
      </c>
      <c r="F17" s="391"/>
    </row>
    <row r="18" spans="1:8">
      <c r="A18" s="1"/>
      <c r="D18" s="150">
        <v>150</v>
      </c>
      <c r="E18" s="16">
        <v>59</v>
      </c>
      <c r="F18" s="412">
        <f>ROUNDUP(((USD_per_GBP*('UK-R-Lighting &amp; Accessories'!F18/(1+'Exchange rate'!UK_vat_rate)))+1)/10,0)*10</f>
        <v>3450</v>
      </c>
    </row>
    <row r="19" spans="1:8">
      <c r="A19" s="1"/>
      <c r="D19"/>
      <c r="E19" s="92"/>
      <c r="F19" s="93"/>
      <c r="G19" s="93"/>
      <c r="H19" s="91"/>
    </row>
    <row r="20" spans="1:8">
      <c r="A20" s="1"/>
      <c r="D20" s="199" t="s">
        <v>461</v>
      </c>
      <c r="E20"/>
      <c r="F20" s="93"/>
      <c r="G20" s="93"/>
      <c r="H20" s="91"/>
    </row>
    <row r="21" spans="1:8">
      <c r="A21" s="1"/>
      <c r="D21" s="129"/>
      <c r="E21"/>
      <c r="F21" s="93"/>
      <c r="G21" s="93"/>
      <c r="H21" s="91"/>
    </row>
    <row r="22" spans="1:8">
      <c r="A22" s="1"/>
      <c r="D22" s="149"/>
      <c r="E22"/>
      <c r="F22" s="77"/>
      <c r="G22" s="77"/>
      <c r="H22" s="142"/>
    </row>
    <row r="23" spans="1:8">
      <c r="A23" s="1"/>
      <c r="D23" s="196" t="s">
        <v>469</v>
      </c>
      <c r="E23" s="166"/>
      <c r="F23" s="393">
        <f>ROUNDUP(((USD_per_GBP*('UK-R-Lighting &amp; Accessories'!F23/(1+'Exchange rate'!UK_vat_rate)))+1)/10,0)*10</f>
        <v>570</v>
      </c>
      <c r="G23" s="77"/>
    </row>
    <row r="24" spans="1:8">
      <c r="A24" s="1"/>
      <c r="D24"/>
      <c r="E24" s="149"/>
      <c r="F24" s="77"/>
      <c r="G24" s="77"/>
      <c r="H24" s="390"/>
    </row>
    <row r="25" spans="1:8">
      <c r="A25" s="1"/>
      <c r="D25"/>
      <c r="E25" s="149"/>
      <c r="F25" s="77"/>
      <c r="G25" s="77"/>
      <c r="H25" s="390"/>
    </row>
    <row r="26" spans="1:8">
      <c r="A26" s="1"/>
      <c r="D26"/>
      <c r="E26" s="149"/>
      <c r="F26" s="77"/>
      <c r="G26" s="77"/>
      <c r="H26" s="390"/>
    </row>
    <row r="27" spans="1:8" ht="48.75">
      <c r="A27" s="2" t="s">
        <v>23</v>
      </c>
      <c r="B27" s="4" t="s">
        <v>196</v>
      </c>
      <c r="C27" s="3"/>
      <c r="D27" s="3"/>
      <c r="E27" s="72"/>
      <c r="F27" s="75"/>
      <c r="G27" s="3"/>
      <c r="H27" s="389"/>
    </row>
    <row r="28" spans="1:8" ht="30" customHeight="1">
      <c r="A28" s="26"/>
      <c r="B28" s="26"/>
      <c r="C28" s="409"/>
      <c r="D28" s="700" t="s">
        <v>47</v>
      </c>
      <c r="E28" s="707"/>
      <c r="F28" s="357" t="s">
        <v>112</v>
      </c>
      <c r="G28" s="26"/>
    </row>
    <row r="29" spans="1:8" ht="30" customHeight="1">
      <c r="A29" s="69"/>
      <c r="B29" s="69"/>
      <c r="C29" s="406"/>
      <c r="D29" s="167" t="s">
        <v>119</v>
      </c>
      <c r="E29" s="52" t="s">
        <v>293</v>
      </c>
      <c r="F29" s="391"/>
    </row>
    <row r="30" spans="1:8">
      <c r="A30" s="1"/>
      <c r="C30" s="407" t="s">
        <v>2</v>
      </c>
      <c r="D30" s="67">
        <v>40</v>
      </c>
      <c r="E30" s="87" t="s">
        <v>470</v>
      </c>
      <c r="F30" s="412">
        <f>ROUNDUP(((USD_per_GBP*('UK-R-Lighting &amp; Accessories'!F30/(1+'Exchange rate'!UK_vat_rate)))+1)/10,0)*10</f>
        <v>1160</v>
      </c>
    </row>
    <row r="31" spans="1:8">
      <c r="A31" s="1"/>
      <c r="C31" s="407" t="s">
        <v>3</v>
      </c>
      <c r="D31" s="67">
        <v>50</v>
      </c>
      <c r="E31" s="87" t="s">
        <v>471</v>
      </c>
      <c r="F31" s="412">
        <f>ROUNDUP(((USD_per_GBP*('UK-R-Lighting &amp; Accessories'!F31/(1+'Exchange rate'!UK_vat_rate)))+1)/10,0)*10</f>
        <v>1350</v>
      </c>
    </row>
    <row r="32" spans="1:8">
      <c r="A32" s="1"/>
      <c r="C32" s="407" t="s">
        <v>4</v>
      </c>
      <c r="D32" s="67">
        <v>60</v>
      </c>
      <c r="E32" s="87" t="s">
        <v>472</v>
      </c>
      <c r="F32" s="412">
        <f>ROUNDUP(((USD_per_GBP*('UK-R-Lighting &amp; Accessories'!F32/(1+'Exchange rate'!UK_vat_rate)))+1)/10,0)*10</f>
        <v>1530</v>
      </c>
    </row>
    <row r="33" spans="1:8">
      <c r="A33" s="1"/>
      <c r="D33" s="93"/>
      <c r="E33" s="93"/>
      <c r="F33" s="91"/>
    </row>
    <row r="34" spans="1:8">
      <c r="A34" s="1"/>
      <c r="D34" s="199" t="s">
        <v>461</v>
      </c>
      <c r="E34" s="93"/>
      <c r="F34" s="93"/>
      <c r="G34" s="91"/>
    </row>
    <row r="35" spans="1:8">
      <c r="A35" s="1"/>
      <c r="D35" s="129"/>
      <c r="E35" s="93"/>
      <c r="F35" s="93"/>
      <c r="G35" s="91"/>
    </row>
    <row r="36" spans="1:8">
      <c r="A36" s="1"/>
      <c r="D36" s="149"/>
      <c r="E36" s="77"/>
      <c r="F36" s="77"/>
      <c r="G36" s="142"/>
    </row>
    <row r="37" spans="1:8">
      <c r="A37" s="1"/>
      <c r="D37" s="196" t="s">
        <v>469</v>
      </c>
      <c r="E37" s="200"/>
      <c r="F37" s="393">
        <f>ROUNDUP(((USD_per_GBP*('UK-R-Lighting &amp; Accessories'!F37/(1+'Exchange rate'!UK_vat_rate)))+1)/10,0)*10</f>
        <v>300</v>
      </c>
    </row>
    <row r="38" spans="1:8">
      <c r="A38" s="1"/>
      <c r="D38"/>
      <c r="E38" s="149"/>
      <c r="F38" s="77"/>
      <c r="G38" s="77"/>
      <c r="H38" s="390"/>
    </row>
    <row r="39" spans="1:8" ht="40.5" customHeight="1">
      <c r="A39" s="1"/>
      <c r="D39"/>
      <c r="E39" s="73"/>
      <c r="F39" s="77"/>
      <c r="G39" s="77"/>
      <c r="H39" s="390"/>
    </row>
    <row r="40" spans="1:8" ht="48.75">
      <c r="A40" s="2" t="s">
        <v>23</v>
      </c>
      <c r="B40" s="4" t="s">
        <v>711</v>
      </c>
      <c r="C40" s="3"/>
      <c r="D40" s="3"/>
      <c r="E40" s="72"/>
      <c r="F40" s="75"/>
      <c r="G40" s="3"/>
    </row>
    <row r="41" spans="1:8" ht="30" customHeight="1">
      <c r="A41" s="26"/>
      <c r="B41" s="26"/>
      <c r="C41" s="26"/>
      <c r="D41" s="36"/>
      <c r="E41" s="34" t="s">
        <v>321</v>
      </c>
      <c r="F41" s="357" t="s">
        <v>709</v>
      </c>
      <c r="G41" s="26" t="s">
        <v>710</v>
      </c>
    </row>
    <row r="42" spans="1:8" ht="30" customHeight="1">
      <c r="A42" s="69"/>
      <c r="B42" s="69"/>
      <c r="C42" s="69"/>
      <c r="D42" s="69"/>
      <c r="E42" s="52" t="s">
        <v>119</v>
      </c>
      <c r="F42" s="391"/>
    </row>
    <row r="43" spans="1:8">
      <c r="A43" s="1"/>
      <c r="D43" s="92"/>
      <c r="E43" s="87">
        <v>30</v>
      </c>
      <c r="F43" s="634">
        <f>ROUNDUP(((USD_per_GBP*('UK-R-Lighting &amp; Accessories'!F43/(1+'Exchange rate'!UK_vat_rate)))+1)/10,0)*10</f>
        <v>190</v>
      </c>
      <c r="G43" s="634">
        <f>ROUNDUP(((USD_per_GBP*('UK-R-Lighting &amp; Accessories'!G43/(1+'Exchange rate'!UK_vat_rate)))+1)/10,0)*10</f>
        <v>450</v>
      </c>
    </row>
    <row r="44" spans="1:8">
      <c r="A44" s="1"/>
      <c r="D44" s="92"/>
      <c r="E44" s="93"/>
      <c r="F44" s="662"/>
      <c r="G44" s="663"/>
    </row>
    <row r="45" spans="1:8">
      <c r="A45" s="1"/>
      <c r="D45" s="199"/>
      <c r="E45" s="93"/>
      <c r="F45" s="662"/>
      <c r="G45" s="663"/>
    </row>
    <row r="46" spans="1:8">
      <c r="A46" s="1"/>
      <c r="D46" s="129"/>
      <c r="E46" s="93"/>
      <c r="F46" s="662"/>
      <c r="G46" s="663"/>
    </row>
    <row r="47" spans="1:8" ht="23.25">
      <c r="A47" s="1"/>
      <c r="D47" s="76"/>
      <c r="E47" s="76"/>
      <c r="F47" s="664"/>
      <c r="G47" s="663"/>
    </row>
    <row r="48" spans="1:8">
      <c r="A48" s="1"/>
      <c r="D48" s="196" t="s">
        <v>473</v>
      </c>
      <c r="E48" s="201"/>
      <c r="F48" s="667">
        <f>ROUNDUP(((USD_per_GBP*('UK-R-Lighting &amp; Accessories'!F48/(1+'Exchange rate'!UK_vat_rate)))+1)/10,0)*10</f>
        <v>100</v>
      </c>
      <c r="G48" s="663"/>
    </row>
    <row r="49" spans="1:8" ht="23.25">
      <c r="A49" s="1"/>
      <c r="D49"/>
      <c r="E49" s="129"/>
      <c r="F49" s="661"/>
      <c r="G49" s="654"/>
    </row>
    <row r="50" spans="1:8" ht="23.25">
      <c r="A50" s="1"/>
      <c r="D50"/>
      <c r="E50" s="129"/>
      <c r="F50" s="661"/>
      <c r="G50" s="654"/>
    </row>
    <row r="51" spans="1:8" ht="23.25">
      <c r="A51" s="1"/>
      <c r="D51"/>
      <c r="E51" s="129"/>
      <c r="F51" s="78"/>
      <c r="G51" s="77"/>
    </row>
    <row r="52" spans="1:8">
      <c r="A52" s="1"/>
      <c r="D52"/>
      <c r="E52" s="114"/>
      <c r="F52" s="78"/>
      <c r="G52" s="77"/>
    </row>
    <row r="53" spans="1:8" ht="48.75">
      <c r="A53" s="2" t="s">
        <v>23</v>
      </c>
      <c r="B53" s="4" t="s">
        <v>197</v>
      </c>
      <c r="C53" s="3"/>
      <c r="D53" s="3"/>
      <c r="E53" s="72"/>
      <c r="F53" s="75"/>
      <c r="G53" s="3"/>
      <c r="H53" s="389"/>
    </row>
    <row r="54" spans="1:8" ht="30" customHeight="1">
      <c r="A54" s="26"/>
      <c r="B54" s="26"/>
      <c r="C54" s="26"/>
      <c r="D54" s="711" t="s">
        <v>468</v>
      </c>
      <c r="E54" s="712"/>
      <c r="F54" s="357" t="s">
        <v>112</v>
      </c>
      <c r="G54" s="26"/>
    </row>
    <row r="55" spans="1:8" ht="30" customHeight="1">
      <c r="A55" s="69"/>
      <c r="B55" s="69"/>
      <c r="C55" s="69"/>
      <c r="D55" s="167" t="s">
        <v>119</v>
      </c>
      <c r="E55" s="52" t="s">
        <v>293</v>
      </c>
      <c r="F55" s="391"/>
    </row>
    <row r="56" spans="1:8">
      <c r="A56" s="1"/>
      <c r="D56" s="150">
        <v>150</v>
      </c>
      <c r="E56" s="16">
        <v>59</v>
      </c>
      <c r="F56" s="412">
        <f>ROUNDUP(((USD_per_GBP*('UK-R-Lighting &amp; Accessories'!F56/(1+'Exchange rate'!UK_vat_rate)))+1)/10,0)*10</f>
        <v>3450</v>
      </c>
    </row>
    <row r="57" spans="1:8">
      <c r="A57" s="1"/>
      <c r="D57" s="92"/>
      <c r="E57" s="93"/>
      <c r="F57" s="91"/>
    </row>
    <row r="58" spans="1:8">
      <c r="A58" s="1"/>
      <c r="D58" s="199" t="s">
        <v>22</v>
      </c>
      <c r="E58" s="93"/>
      <c r="F58" s="91"/>
    </row>
    <row r="59" spans="1:8">
      <c r="A59" s="1"/>
      <c r="D59" s="129"/>
      <c r="E59" s="93"/>
      <c r="F59" s="91"/>
    </row>
    <row r="60" spans="1:8" ht="23.25">
      <c r="A60" s="1"/>
      <c r="D60" s="76"/>
      <c r="E60" s="76"/>
      <c r="F60" s="9"/>
    </row>
    <row r="61" spans="1:8">
      <c r="A61" s="1"/>
      <c r="D61" s="196" t="s">
        <v>473</v>
      </c>
      <c r="E61" s="201"/>
      <c r="F61" s="393">
        <f>ROUNDUP(((USD_per_GBP*('UK-R-Lighting &amp; Accessories'!F61/(1+'Exchange rate'!UK_vat_rate)))+1)/10,0)*10</f>
        <v>570</v>
      </c>
    </row>
    <row r="62" spans="1:8" ht="23.25">
      <c r="A62" s="1"/>
      <c r="D62"/>
      <c r="E62" s="129"/>
      <c r="F62" s="78"/>
      <c r="G62" s="77"/>
      <c r="H62" s="390"/>
    </row>
    <row r="63" spans="1:8" ht="23.25">
      <c r="A63" s="1"/>
      <c r="D63"/>
      <c r="E63" s="129"/>
      <c r="F63" s="78"/>
      <c r="G63" s="77"/>
      <c r="H63" s="390"/>
    </row>
    <row r="64" spans="1:8" ht="23.25">
      <c r="A64" s="1"/>
      <c r="D64"/>
      <c r="E64" s="129"/>
      <c r="F64" s="78"/>
      <c r="G64" s="77"/>
      <c r="H64" s="390"/>
    </row>
    <row r="65" spans="1:8" ht="23.25">
      <c r="A65" s="1"/>
      <c r="D65"/>
      <c r="E65" s="129"/>
      <c r="F65" s="78"/>
      <c r="G65" s="77"/>
      <c r="H65" s="390"/>
    </row>
    <row r="66" spans="1:8" ht="23.25">
      <c r="A66" s="1"/>
      <c r="D66"/>
      <c r="E66" s="129"/>
      <c r="F66" s="78"/>
      <c r="G66" s="77"/>
      <c r="H66" s="390"/>
    </row>
    <row r="67" spans="1:8" ht="23.25">
      <c r="A67" s="1"/>
      <c r="D67"/>
      <c r="E67" s="129"/>
      <c r="F67" s="78"/>
      <c r="G67" s="77"/>
      <c r="H67" s="390"/>
    </row>
    <row r="68" spans="1:8" ht="23.25">
      <c r="A68" s="1"/>
      <c r="D68"/>
      <c r="E68" s="129"/>
      <c r="F68" s="78"/>
      <c r="G68" s="77"/>
      <c r="H68" s="390"/>
    </row>
    <row r="69" spans="1:8" ht="48.75">
      <c r="A69" s="2"/>
      <c r="B69" s="4" t="s">
        <v>619</v>
      </c>
      <c r="C69" s="4"/>
      <c r="D69" s="42"/>
      <c r="E69" s="42"/>
      <c r="F69" s="42"/>
      <c r="G69" s="3"/>
    </row>
    <row r="70" spans="1:8" ht="24" customHeight="1">
      <c r="A70" s="90"/>
      <c r="B70" s="38"/>
      <c r="C70" s="409" t="s">
        <v>47</v>
      </c>
      <c r="D70" s="700" t="s">
        <v>47</v>
      </c>
      <c r="E70" s="707"/>
      <c r="F70" s="35" t="s">
        <v>112</v>
      </c>
      <c r="G70" s="26"/>
    </row>
    <row r="71" spans="1:8" ht="30" customHeight="1">
      <c r="A71" s="69"/>
      <c r="B71" s="69"/>
      <c r="C71" s="408"/>
      <c r="D71" s="167" t="s">
        <v>119</v>
      </c>
      <c r="E71" s="52" t="s">
        <v>293</v>
      </c>
      <c r="F71" s="391"/>
    </row>
    <row r="72" spans="1:8" ht="24" customHeight="1">
      <c r="B72" s="7"/>
      <c r="C72" s="407"/>
      <c r="D72" s="18"/>
      <c r="E72" s="18"/>
      <c r="F72" s="153"/>
    </row>
    <row r="73" spans="1:8" ht="24" customHeight="1">
      <c r="B73" s="7"/>
      <c r="C73" s="407" t="s">
        <v>3</v>
      </c>
      <c r="D73" s="18" t="s">
        <v>350</v>
      </c>
      <c r="E73" s="18" t="s">
        <v>475</v>
      </c>
      <c r="F73" s="573">
        <f>ROUNDUP(((USD_per_GBP*('UK-R-Lighting &amp; Accessories'!F72/(1+'Exchange rate'!UK_vat_rate)))+1)/10,0)*10</f>
        <v>2220</v>
      </c>
    </row>
    <row r="74" spans="1:8" ht="24" customHeight="1">
      <c r="B74" s="7"/>
      <c r="C74" s="7"/>
      <c r="E74" s="24"/>
      <c r="F74" s="16"/>
    </row>
    <row r="75" spans="1:8" ht="21.75" customHeight="1">
      <c r="B75" s="7"/>
      <c r="C75" s="7"/>
      <c r="E75" s="24"/>
      <c r="F75" s="16"/>
    </row>
    <row r="76" spans="1:8" ht="21.75" customHeight="1">
      <c r="B76" s="7"/>
      <c r="C76" s="7"/>
      <c r="D76" s="203"/>
      <c r="E76" s="24"/>
      <c r="F76" s="16"/>
    </row>
    <row r="77" spans="1:8" ht="21.75" customHeight="1">
      <c r="B77" s="7"/>
      <c r="C77" s="7"/>
      <c r="D77" s="158"/>
      <c r="E77" s="24"/>
      <c r="F77" s="16"/>
    </row>
    <row r="78" spans="1:8" ht="21" customHeight="1">
      <c r="B78" s="7"/>
      <c r="C78" s="7"/>
    </row>
    <row r="79" spans="1:8" ht="21" customHeight="1">
      <c r="B79" s="7"/>
      <c r="C79" s="7"/>
      <c r="D79" s="196" t="s">
        <v>469</v>
      </c>
      <c r="E79" s="83"/>
      <c r="F79" s="574">
        <f>ROUNDUP(((USD_per_GBP*('UK-R-Lighting &amp; Accessories'!F79/(1+'Exchange rate'!UK_vat_rate)))+1)/10,0)*10</f>
        <v>410</v>
      </c>
    </row>
    <row r="80" spans="1:8" ht="21" customHeight="1">
      <c r="B80" s="7"/>
      <c r="C80" s="7"/>
      <c r="E80" s="16"/>
      <c r="F80" s="16"/>
    </row>
    <row r="81" spans="1:8" ht="21" customHeight="1">
      <c r="B81" s="7"/>
      <c r="C81" s="7"/>
      <c r="E81" s="16"/>
      <c r="F81" s="16"/>
    </row>
    <row r="82" spans="1:8" ht="47.25" customHeight="1">
      <c r="B82" s="7"/>
      <c r="C82" s="7"/>
      <c r="E82" s="16"/>
      <c r="F82" s="16"/>
    </row>
    <row r="83" spans="1:8" ht="22.5" customHeight="1">
      <c r="A83" s="1"/>
      <c r="D83"/>
      <c r="E83" s="114"/>
      <c r="F83" s="78"/>
      <c r="G83" s="77"/>
      <c r="H83" s="390"/>
    </row>
    <row r="84" spans="1:8" ht="22.5" customHeight="1">
      <c r="A84" s="1"/>
      <c r="D84"/>
      <c r="E84" s="114"/>
      <c r="F84" s="78"/>
      <c r="G84" s="77"/>
      <c r="H84" s="390"/>
    </row>
    <row r="85" spans="1:8" ht="48.75">
      <c r="A85" s="2"/>
      <c r="B85" s="4" t="s">
        <v>122</v>
      </c>
      <c r="C85" s="4"/>
      <c r="D85" s="42"/>
      <c r="E85" s="42"/>
      <c r="F85" s="42"/>
      <c r="G85" s="3"/>
    </row>
    <row r="86" spans="1:8" ht="24" customHeight="1">
      <c r="A86" s="90"/>
      <c r="B86" s="38"/>
      <c r="C86" s="409" t="s">
        <v>47</v>
      </c>
      <c r="D86" s="700" t="s">
        <v>47</v>
      </c>
      <c r="E86" s="707"/>
      <c r="F86" s="35" t="s">
        <v>112</v>
      </c>
      <c r="G86" s="26"/>
    </row>
    <row r="87" spans="1:8" ht="30" customHeight="1">
      <c r="A87" s="69"/>
      <c r="B87" s="69"/>
      <c r="C87" s="408"/>
      <c r="D87" s="167" t="s">
        <v>119</v>
      </c>
      <c r="E87" s="52" t="s">
        <v>293</v>
      </c>
      <c r="F87" s="391"/>
    </row>
    <row r="88" spans="1:8" ht="24" customHeight="1">
      <c r="B88" s="7"/>
      <c r="C88" s="407" t="s">
        <v>2</v>
      </c>
      <c r="D88" s="18" t="s">
        <v>349</v>
      </c>
      <c r="E88" s="18" t="s">
        <v>474</v>
      </c>
      <c r="F88" s="412">
        <f>ROUNDUP(((USD_per_GBP*('UK-R-Lighting &amp; Accessories'!F87/(1+'Exchange rate'!UK_vat_rate)))+1)/10,0)*10</f>
        <v>1340</v>
      </c>
    </row>
    <row r="89" spans="1:8" ht="24" customHeight="1">
      <c r="B89" s="7"/>
      <c r="C89" s="407" t="s">
        <v>3</v>
      </c>
      <c r="D89" s="18" t="s">
        <v>350</v>
      </c>
      <c r="E89" s="18" t="s">
        <v>475</v>
      </c>
      <c r="F89" s="412">
        <f>ROUNDUP(((USD_per_GBP*('UK-R-Lighting &amp; Accessories'!F88/(1+'Exchange rate'!UK_vat_rate)))+1)/10,0)*10</f>
        <v>1360</v>
      </c>
    </row>
    <row r="90" spans="1:8" ht="24" customHeight="1">
      <c r="B90" s="7"/>
      <c r="C90" s="7"/>
      <c r="E90" s="24"/>
      <c r="F90" s="16"/>
    </row>
    <row r="91" spans="1:8" ht="21.75" customHeight="1">
      <c r="B91" s="7"/>
      <c r="C91" s="7"/>
      <c r="E91" s="24"/>
      <c r="F91" s="16"/>
    </row>
    <row r="92" spans="1:8" ht="21.75" customHeight="1">
      <c r="B92" s="7"/>
      <c r="C92" s="7"/>
      <c r="D92" s="196" t="s">
        <v>629</v>
      </c>
      <c r="E92" s="81"/>
      <c r="F92" s="184">
        <f>ROUNDUP(((USD_per_GBP*('UK-R-Lighting &amp; Accessories'!F91/(1+'Exchange rate'!UK_vat_rate)))+1)/10,0)*10</f>
        <v>290</v>
      </c>
    </row>
    <row r="93" spans="1:8" ht="21.75" customHeight="1">
      <c r="B93" s="7"/>
      <c r="C93" s="7"/>
      <c r="D93" s="158"/>
      <c r="E93" s="24"/>
      <c r="F93" s="16"/>
    </row>
    <row r="94" spans="1:8" ht="21" customHeight="1">
      <c r="B94" s="7"/>
      <c r="C94" s="7"/>
    </row>
    <row r="95" spans="1:8" ht="21" customHeight="1">
      <c r="B95" s="7"/>
      <c r="C95" s="7"/>
      <c r="E95" s="16"/>
      <c r="F95" s="16"/>
    </row>
    <row r="96" spans="1:8" ht="21" customHeight="1">
      <c r="B96" s="7"/>
      <c r="C96" s="7"/>
      <c r="E96" s="16"/>
      <c r="F96" s="16"/>
    </row>
    <row r="97" spans="1:7" ht="47.25" customHeight="1">
      <c r="B97" s="7"/>
      <c r="C97" s="7"/>
      <c r="E97" s="16"/>
      <c r="F97" s="16"/>
    </row>
    <row r="98" spans="1:7" ht="48.75">
      <c r="A98" s="2" t="s">
        <v>23</v>
      </c>
      <c r="B98" s="4" t="s">
        <v>509</v>
      </c>
      <c r="C98" s="3"/>
      <c r="D98" s="3"/>
      <c r="E98" s="70"/>
      <c r="F98" s="75"/>
      <c r="G98" s="3"/>
    </row>
    <row r="99" spans="1:7" ht="21.75" customHeight="1">
      <c r="A99" s="26"/>
      <c r="B99" s="26"/>
      <c r="C99" s="26"/>
      <c r="D99" s="749" t="s">
        <v>498</v>
      </c>
      <c r="E99" s="756"/>
      <c r="F99" s="357" t="s">
        <v>112</v>
      </c>
      <c r="G99" s="26"/>
    </row>
    <row r="100" spans="1:7">
      <c r="A100" s="69"/>
      <c r="B100" s="69"/>
      <c r="C100" s="69"/>
      <c r="D100" s="167" t="s">
        <v>119</v>
      </c>
      <c r="E100" s="52" t="s">
        <v>293</v>
      </c>
      <c r="F100" s="391"/>
    </row>
    <row r="101" spans="1:7">
      <c r="A101" s="1"/>
      <c r="D101" s="19" t="s">
        <v>510</v>
      </c>
      <c r="E101" s="87" t="s">
        <v>512</v>
      </c>
      <c r="F101" s="412">
        <f>ROUNDUP(((USD_per_GBP*('UK-R-Lighting &amp; Accessories'!F101/(1+'Exchange rate'!UK_vat_rate)))+1)/10,0)*10</f>
        <v>570</v>
      </c>
    </row>
    <row r="102" spans="1:7" ht="21.75" customHeight="1">
      <c r="A102" s="1"/>
      <c r="D102"/>
      <c r="E102" s="92"/>
      <c r="F102" s="93"/>
      <c r="G102" s="93"/>
    </row>
    <row r="103" spans="1:7">
      <c r="A103" s="1"/>
      <c r="D103" s="199" t="s">
        <v>499</v>
      </c>
      <c r="E103"/>
      <c r="F103" s="93"/>
      <c r="G103" s="93"/>
    </row>
    <row r="104" spans="1:7" ht="21.75" customHeight="1">
      <c r="A104" s="1"/>
      <c r="D104" s="199"/>
      <c r="E104"/>
      <c r="F104" s="93"/>
      <c r="G104" s="93"/>
    </row>
    <row r="105" spans="1:7">
      <c r="A105" s="1"/>
      <c r="D105" s="196" t="s">
        <v>595</v>
      </c>
      <c r="E105" s="201"/>
      <c r="F105" s="393">
        <f>ROUNDUP(((USD_per_GBP*('UK-R-Lighting &amp; Accessories'!F105/(1+'Exchange rate'!UK_vat_rate)))+1)/10,0)*10</f>
        <v>130</v>
      </c>
      <c r="G105" s="93"/>
    </row>
    <row r="106" spans="1:7" ht="45.75" customHeight="1">
      <c r="A106" s="1"/>
      <c r="B106" s="421" t="s">
        <v>321</v>
      </c>
      <c r="D106"/>
      <c r="E106" s="149"/>
      <c r="F106" s="77"/>
      <c r="G106" s="77"/>
    </row>
    <row r="107" spans="1:7" ht="21.75" customHeight="1">
      <c r="A107" s="1"/>
      <c r="B107" s="147"/>
      <c r="D107"/>
      <c r="E107" s="149"/>
      <c r="F107" s="77"/>
      <c r="G107" s="77"/>
    </row>
    <row r="108" spans="1:7" ht="21.75" customHeight="1">
      <c r="A108" s="1"/>
      <c r="C108" s="418"/>
      <c r="D108"/>
      <c r="E108" s="149"/>
      <c r="F108" s="77"/>
      <c r="G108" s="77"/>
    </row>
    <row r="109" spans="1:7" ht="21.75" customHeight="1">
      <c r="A109" s="416"/>
      <c r="D109"/>
      <c r="E109" s="149"/>
      <c r="F109" s="77"/>
      <c r="G109" s="77"/>
    </row>
    <row r="110" spans="1:7" ht="21.75" customHeight="1">
      <c r="A110" s="1"/>
      <c r="D110"/>
      <c r="E110" s="149"/>
      <c r="F110" s="77"/>
      <c r="G110" s="77"/>
    </row>
    <row r="111" spans="1:7" ht="21.75" customHeight="1">
      <c r="A111" s="1"/>
      <c r="C111" s="1" t="s">
        <v>496</v>
      </c>
      <c r="D111"/>
      <c r="E111" s="149"/>
      <c r="F111" s="77"/>
      <c r="G111" s="77"/>
    </row>
    <row r="112" spans="1:7" ht="21.75" customHeight="1">
      <c r="A112" s="1"/>
      <c r="C112" s="1"/>
      <c r="D112"/>
      <c r="E112" s="76"/>
      <c r="F112" s="77"/>
      <c r="G112" s="77"/>
    </row>
    <row r="113" spans="1:7" ht="48.75">
      <c r="A113" s="2"/>
      <c r="B113" s="4" t="s">
        <v>659</v>
      </c>
      <c r="C113" s="10"/>
      <c r="D113" s="42"/>
      <c r="E113" s="42"/>
      <c r="F113" s="42"/>
      <c r="G113" s="3"/>
    </row>
    <row r="114" spans="1:7" ht="21.75" customHeight="1">
      <c r="A114" s="90"/>
      <c r="B114" s="38"/>
      <c r="C114" s="38"/>
      <c r="D114" s="34" t="s">
        <v>47</v>
      </c>
      <c r="E114" s="34" t="s">
        <v>94</v>
      </c>
      <c r="F114" s="35" t="s">
        <v>249</v>
      </c>
      <c r="G114" s="26"/>
    </row>
    <row r="115" spans="1:7" ht="30" customHeight="1">
      <c r="A115" s="69"/>
      <c r="B115" s="69"/>
      <c r="C115" s="69"/>
      <c r="D115" s="69"/>
      <c r="E115" s="52" t="s">
        <v>119</v>
      </c>
      <c r="F115" s="391"/>
    </row>
    <row r="116" spans="1:7" ht="21.75" customHeight="1">
      <c r="B116" s="7"/>
      <c r="C116" s="7"/>
      <c r="D116" s="95" t="s">
        <v>102</v>
      </c>
      <c r="E116" s="18" t="s">
        <v>660</v>
      </c>
      <c r="F116" s="618">
        <f>ROUNDUP(((USD_per_GBP*('UK-R-Lighting &amp; Accessories'!F129/(1+'Exchange rate'!UK_vat_rate)))+1)/10,0)*10</f>
        <v>160</v>
      </c>
      <c r="G116" s="567"/>
    </row>
    <row r="117" spans="1:7" ht="21.75" customHeight="1">
      <c r="B117" s="7"/>
      <c r="C117" s="7"/>
      <c r="D117" s="95"/>
      <c r="E117" s="18"/>
      <c r="F117" s="45"/>
    </row>
    <row r="118" spans="1:7" ht="21.75" customHeight="1">
      <c r="B118" s="7"/>
      <c r="C118" s="7"/>
      <c r="D118" s="568" t="s">
        <v>622</v>
      </c>
      <c r="E118" s="18"/>
      <c r="F118" s="18"/>
    </row>
    <row r="119" spans="1:7" ht="21.75" customHeight="1">
      <c r="B119" s="7"/>
      <c r="C119" s="7"/>
      <c r="D119" s="203"/>
      <c r="E119" s="16"/>
      <c r="F119" s="16"/>
    </row>
    <row r="120" spans="1:7" ht="21.75" customHeight="1">
      <c r="B120" s="7"/>
      <c r="C120" s="7"/>
      <c r="D120" s="588"/>
      <c r="E120" s="589"/>
      <c r="F120" s="137"/>
    </row>
    <row r="121" spans="1:7" ht="21.75" customHeight="1">
      <c r="B121" s="7"/>
      <c r="C121" s="7"/>
    </row>
    <row r="122" spans="1:7" ht="21.75" customHeight="1">
      <c r="B122" s="7"/>
      <c r="C122" s="7"/>
      <c r="D122" s="158"/>
      <c r="E122" s="16"/>
      <c r="F122" s="137"/>
    </row>
    <row r="123" spans="1:7" ht="21.75" customHeight="1">
      <c r="B123" s="7"/>
      <c r="C123" s="7"/>
      <c r="D123" s="158"/>
      <c r="E123" s="16"/>
      <c r="F123" s="137"/>
    </row>
    <row r="124" spans="1:7" ht="21.75" customHeight="1">
      <c r="B124" s="7"/>
      <c r="C124" s="7"/>
      <c r="D124" s="158"/>
      <c r="E124" s="16"/>
      <c r="F124" s="137"/>
    </row>
    <row r="125" spans="1:7" ht="21.75" customHeight="1">
      <c r="B125" s="7"/>
      <c r="C125" s="7"/>
      <c r="D125" s="158"/>
      <c r="E125" s="16"/>
      <c r="F125" s="137"/>
    </row>
    <row r="126" spans="1:7" ht="42.75" customHeight="1">
      <c r="B126" s="7"/>
      <c r="C126" s="7"/>
    </row>
    <row r="127" spans="1:7" ht="21.75" customHeight="1">
      <c r="A127" s="1"/>
      <c r="C127" s="1"/>
      <c r="D127"/>
      <c r="E127" s="76"/>
      <c r="F127" s="77"/>
      <c r="G127" s="77"/>
    </row>
    <row r="128" spans="1:7" ht="48.75">
      <c r="A128" s="2" t="s">
        <v>23</v>
      </c>
      <c r="B128" s="4" t="s">
        <v>494</v>
      </c>
      <c r="C128" s="3"/>
      <c r="D128" s="3"/>
      <c r="E128" s="70"/>
      <c r="F128" s="75"/>
      <c r="G128" s="3"/>
    </row>
    <row r="129" spans="1:7" ht="21.75" customHeight="1">
      <c r="A129" s="26"/>
      <c r="B129" s="26"/>
      <c r="C129" s="26"/>
      <c r="D129" s="749" t="s">
        <v>495</v>
      </c>
      <c r="E129" s="756"/>
      <c r="F129" s="357" t="s">
        <v>112</v>
      </c>
      <c r="G129" s="26"/>
    </row>
    <row r="130" spans="1:7">
      <c r="A130" s="69"/>
      <c r="B130" s="69"/>
      <c r="C130" s="69"/>
      <c r="D130" s="167" t="s">
        <v>119</v>
      </c>
      <c r="E130" s="52" t="s">
        <v>293</v>
      </c>
      <c r="F130" s="391"/>
    </row>
    <row r="131" spans="1:7" ht="21.75" customHeight="1">
      <c r="A131" s="1"/>
      <c r="D131" s="19" t="s">
        <v>503</v>
      </c>
      <c r="E131" s="19" t="s">
        <v>513</v>
      </c>
      <c r="F131" s="412">
        <f>ROUNDUP(((USD_per_GBP*('UK-R-Lighting &amp; Accessories'!F143/(1+'Exchange rate'!UK_vat_rate)))+1)/10,0)*10</f>
        <v>7360</v>
      </c>
    </row>
    <row r="132" spans="1:7" ht="21.75" customHeight="1">
      <c r="A132" s="1"/>
      <c r="D132"/>
      <c r="E132" s="92"/>
      <c r="F132" s="93"/>
      <c r="G132" s="93"/>
    </row>
    <row r="133" spans="1:7">
      <c r="A133" s="1"/>
      <c r="D133" s="419" t="s">
        <v>505</v>
      </c>
      <c r="E133"/>
      <c r="F133" s="93"/>
      <c r="G133" s="93"/>
    </row>
    <row r="134" spans="1:7" ht="21.75" customHeight="1">
      <c r="A134" s="1"/>
      <c r="D134" s="178"/>
      <c r="E134"/>
      <c r="F134" s="93"/>
      <c r="G134" s="93"/>
    </row>
    <row r="135" spans="1:7" ht="21.75" customHeight="1">
      <c r="A135" s="1"/>
      <c r="D135" s="149"/>
      <c r="E135"/>
      <c r="F135" s="77"/>
      <c r="G135" s="77"/>
    </row>
    <row r="136" spans="1:7" ht="21.75" customHeight="1">
      <c r="A136" s="1"/>
      <c r="D136" s="92"/>
      <c r="E136"/>
      <c r="F136" s="142"/>
      <c r="G136" s="77"/>
    </row>
    <row r="137" spans="1:7" ht="21.75" customHeight="1">
      <c r="A137" s="1"/>
      <c r="C137" s="417"/>
      <c r="D137"/>
      <c r="E137" s="149"/>
      <c r="F137" s="77"/>
      <c r="G137" s="77"/>
    </row>
    <row r="138" spans="1:7">
      <c r="A138" s="416" t="s">
        <v>321</v>
      </c>
      <c r="D138"/>
      <c r="E138" s="149"/>
      <c r="F138" s="77"/>
      <c r="G138" s="77"/>
    </row>
    <row r="139" spans="1:7" ht="45.75" customHeight="1">
      <c r="A139" s="1"/>
      <c r="D139"/>
      <c r="E139" s="149"/>
      <c r="F139" s="77"/>
      <c r="G139" s="77"/>
    </row>
    <row r="140" spans="1:7" ht="21.75" customHeight="1">
      <c r="A140" s="1"/>
      <c r="D140"/>
      <c r="E140" s="149"/>
      <c r="F140" s="77"/>
      <c r="G140" s="77"/>
    </row>
    <row r="141" spans="1:7" ht="21.75" customHeight="1">
      <c r="A141" s="1"/>
      <c r="C141" s="1" t="s">
        <v>504</v>
      </c>
      <c r="D141"/>
      <c r="E141" s="76"/>
      <c r="F141" s="77"/>
      <c r="G141" s="77"/>
    </row>
    <row r="142" spans="1:7" ht="21.75" customHeight="1">
      <c r="A142" s="1"/>
      <c r="C142" s="1"/>
      <c r="D142"/>
      <c r="E142" s="76"/>
      <c r="F142" s="77"/>
      <c r="G142" s="77"/>
    </row>
    <row r="143" spans="1:7" ht="48.75">
      <c r="A143" s="2" t="s">
        <v>23</v>
      </c>
      <c r="B143" s="4" t="s">
        <v>497</v>
      </c>
      <c r="C143" s="3"/>
      <c r="D143" s="3"/>
      <c r="E143" s="70"/>
      <c r="F143" s="75"/>
      <c r="G143" s="3"/>
    </row>
    <row r="144" spans="1:7" ht="21.75" customHeight="1">
      <c r="A144" s="26"/>
      <c r="B144" s="26"/>
      <c r="C144" s="26"/>
      <c r="D144" s="749" t="s">
        <v>498</v>
      </c>
      <c r="E144" s="756"/>
      <c r="F144" s="357" t="s">
        <v>112</v>
      </c>
      <c r="G144" s="26"/>
    </row>
    <row r="145" spans="1:7">
      <c r="A145" s="69"/>
      <c r="B145" s="69"/>
      <c r="C145" s="69"/>
      <c r="D145" s="167" t="s">
        <v>119</v>
      </c>
      <c r="E145" s="52" t="s">
        <v>293</v>
      </c>
      <c r="F145" s="391"/>
    </row>
    <row r="146" spans="1:7" ht="21.75" customHeight="1">
      <c r="A146" s="1"/>
      <c r="D146" s="19" t="s">
        <v>501</v>
      </c>
      <c r="E146" s="19" t="s">
        <v>514</v>
      </c>
      <c r="F146" s="412">
        <f>ROUNDUP(((USD_per_GBP*('UK-R-Lighting &amp; Accessories'!F159/(1+'Exchange rate'!UK_vat_rate)))+1)/10,0)*10</f>
        <v>620</v>
      </c>
    </row>
    <row r="147" spans="1:7" ht="21.75" customHeight="1">
      <c r="A147" s="1"/>
      <c r="D147"/>
      <c r="E147" s="92"/>
      <c r="F147" s="93"/>
      <c r="G147" s="93"/>
    </row>
    <row r="148" spans="1:7">
      <c r="A148" s="1"/>
      <c r="D148" s="199" t="s">
        <v>499</v>
      </c>
      <c r="E148"/>
      <c r="F148" s="93"/>
      <c r="G148" s="93"/>
    </row>
    <row r="149" spans="1:7">
      <c r="A149" s="1"/>
      <c r="D149" s="199"/>
      <c r="E149"/>
      <c r="F149" s="93"/>
      <c r="G149" s="93"/>
    </row>
    <row r="150" spans="1:7" ht="21.75" customHeight="1">
      <c r="A150" s="1"/>
      <c r="D150" s="178"/>
      <c r="E150"/>
      <c r="F150" s="93"/>
      <c r="G150" s="93"/>
    </row>
    <row r="151" spans="1:7" ht="21.75" customHeight="1">
      <c r="A151" s="1"/>
      <c r="D151" s="198" t="s">
        <v>506</v>
      </c>
      <c r="E151" s="83"/>
      <c r="F151" s="393">
        <f>ROUNDUP(((USD_per_GBP*('UK-R-Lighting &amp; Accessories'!F164/(1+'Exchange rate'!UK_vat_rate)))+1)/10,0)*10</f>
        <v>130</v>
      </c>
      <c r="G151" s="77"/>
    </row>
    <row r="152" spans="1:7" ht="21.75" customHeight="1">
      <c r="A152" s="1"/>
      <c r="B152" s="147" t="s">
        <v>321</v>
      </c>
      <c r="D152" s="92"/>
      <c r="E152"/>
      <c r="F152" s="142"/>
      <c r="G152" s="77"/>
    </row>
    <row r="153" spans="1:7" ht="21.75" customHeight="1">
      <c r="A153" s="1"/>
      <c r="C153" s="418"/>
      <c r="D153"/>
      <c r="E153" s="149"/>
      <c r="F153" s="77"/>
      <c r="G153" s="77"/>
    </row>
    <row r="154" spans="1:7">
      <c r="A154" s="416"/>
      <c r="D154"/>
      <c r="E154" s="149"/>
      <c r="F154" s="77"/>
      <c r="G154" s="77"/>
    </row>
    <row r="155" spans="1:7" ht="45.75" customHeight="1">
      <c r="A155" s="1"/>
      <c r="D155"/>
      <c r="E155" s="149"/>
      <c r="F155" s="77"/>
      <c r="G155" s="77"/>
    </row>
    <row r="156" spans="1:7" ht="21.75" customHeight="1">
      <c r="A156" s="1"/>
      <c r="D156"/>
      <c r="E156" s="149"/>
      <c r="F156" s="77"/>
      <c r="G156" s="77"/>
    </row>
    <row r="157" spans="1:7" ht="21.75" customHeight="1">
      <c r="A157" s="1"/>
      <c r="C157" s="1" t="s">
        <v>511</v>
      </c>
      <c r="D157"/>
      <c r="E157" s="76"/>
      <c r="F157" s="77"/>
      <c r="G157" s="77"/>
    </row>
    <row r="158" spans="1:7" ht="57.75" customHeight="1">
      <c r="A158" s="1"/>
      <c r="C158" s="1"/>
      <c r="D158"/>
      <c r="E158" s="76"/>
      <c r="F158" s="77"/>
      <c r="G158" s="77"/>
    </row>
    <row r="159" spans="1:7" ht="48.75">
      <c r="A159" s="2" t="s">
        <v>23</v>
      </c>
      <c r="B159" s="4" t="s">
        <v>502</v>
      </c>
      <c r="C159" s="3"/>
      <c r="D159" s="3"/>
      <c r="E159" s="70"/>
      <c r="F159" s="75"/>
      <c r="G159" s="3"/>
    </row>
    <row r="160" spans="1:7">
      <c r="A160" s="26"/>
      <c r="B160" s="26"/>
      <c r="C160" s="26"/>
      <c r="D160" s="749" t="s">
        <v>508</v>
      </c>
      <c r="E160" s="756"/>
      <c r="F160" s="357" t="s">
        <v>112</v>
      </c>
      <c r="G160" s="26"/>
    </row>
    <row r="161" spans="1:7">
      <c r="A161" s="69"/>
      <c r="B161" s="69"/>
      <c r="C161" s="69"/>
      <c r="D161" s="167" t="s">
        <v>119</v>
      </c>
      <c r="E161" s="52" t="s">
        <v>293</v>
      </c>
      <c r="F161" s="391"/>
    </row>
    <row r="162" spans="1:7" ht="21.75" customHeight="1">
      <c r="A162" s="1"/>
      <c r="D162" s="19" t="s">
        <v>507</v>
      </c>
      <c r="E162" s="19" t="s">
        <v>515</v>
      </c>
      <c r="F162" s="412">
        <f>ROUNDUP(((USD_per_GBP*('UK-R-Lighting &amp; Accessories'!F174/(1+'Exchange rate'!UK_vat_rate)))+1)/10,0)*10</f>
        <v>1430</v>
      </c>
    </row>
    <row r="163" spans="1:7" ht="21.75" customHeight="1">
      <c r="A163" s="1"/>
      <c r="D163"/>
      <c r="E163" s="92"/>
      <c r="F163" s="93"/>
      <c r="G163" s="93"/>
    </row>
    <row r="164" spans="1:7">
      <c r="A164" s="1"/>
      <c r="D164" s="199" t="s">
        <v>499</v>
      </c>
      <c r="E164"/>
      <c r="F164" s="93"/>
      <c r="G164" s="93"/>
    </row>
    <row r="165" spans="1:7" ht="21.75" customHeight="1">
      <c r="A165" s="1"/>
      <c r="D165" s="199"/>
      <c r="E165"/>
      <c r="F165" s="93"/>
      <c r="G165" s="93"/>
    </row>
    <row r="166" spans="1:7" ht="21.75" customHeight="1">
      <c r="A166" s="1"/>
      <c r="D166" s="178"/>
      <c r="E166"/>
      <c r="F166" s="93"/>
      <c r="G166" s="93"/>
    </row>
    <row r="167" spans="1:7">
      <c r="A167" s="1"/>
      <c r="B167" s="416"/>
      <c r="D167" s="198" t="s">
        <v>506</v>
      </c>
      <c r="E167" s="83"/>
      <c r="F167" s="393">
        <f>ROUNDUP(((USD_per_GBP*('UK-R-Lighting &amp; Accessories'!F179/(1+'Exchange rate'!UK_vat_rate)))+1)/10,0)*10</f>
        <v>390</v>
      </c>
      <c r="G167" s="77"/>
    </row>
    <row r="168" spans="1:7" ht="45.75" customHeight="1">
      <c r="A168" s="1"/>
      <c r="B168" s="420" t="s">
        <v>321</v>
      </c>
      <c r="D168" s="92"/>
      <c r="E168"/>
      <c r="F168" s="142"/>
      <c r="G168" s="77"/>
    </row>
    <row r="169" spans="1:7" ht="21.75" customHeight="1">
      <c r="A169" s="1"/>
      <c r="C169" s="418"/>
      <c r="D169"/>
      <c r="E169" s="149"/>
      <c r="F169" s="77"/>
      <c r="G169" s="77"/>
    </row>
    <row r="170" spans="1:7" ht="21.75" customHeight="1">
      <c r="A170" s="416"/>
      <c r="D170"/>
      <c r="E170" s="149"/>
      <c r="F170" s="77"/>
      <c r="G170" s="77"/>
    </row>
    <row r="171" spans="1:7" ht="21.75" customHeight="1">
      <c r="A171" s="1"/>
      <c r="D171"/>
      <c r="E171" s="149"/>
      <c r="F171" s="77"/>
      <c r="G171" s="77"/>
    </row>
    <row r="172" spans="1:7" ht="21.75" customHeight="1">
      <c r="A172" s="1"/>
      <c r="D172"/>
      <c r="E172" s="149"/>
      <c r="F172" s="77"/>
      <c r="G172" s="77"/>
    </row>
    <row r="173" spans="1:7" ht="21.75" customHeight="1">
      <c r="A173" s="1"/>
      <c r="C173" s="1"/>
      <c r="D173"/>
      <c r="E173" s="76"/>
      <c r="F173" s="77"/>
      <c r="G173" s="77"/>
    </row>
    <row r="174" spans="1:7" ht="21.75" customHeight="1">
      <c r="B174" s="7"/>
      <c r="C174" s="1" t="s">
        <v>500</v>
      </c>
      <c r="E174" s="16"/>
      <c r="F174" s="16"/>
    </row>
    <row r="175" spans="1:7" ht="31.5" customHeight="1">
      <c r="B175" s="7"/>
      <c r="C175" s="1"/>
      <c r="E175" s="16"/>
      <c r="F175" s="16"/>
    </row>
    <row r="176" spans="1:7" ht="21.75" customHeight="1">
      <c r="B176" s="7"/>
      <c r="C176" s="7"/>
      <c r="E176" s="16"/>
      <c r="F176" s="16"/>
    </row>
    <row r="177" spans="1:7" ht="48.75">
      <c r="A177" s="2" t="s">
        <v>23</v>
      </c>
      <c r="B177" s="4" t="s">
        <v>647</v>
      </c>
      <c r="C177" s="3"/>
      <c r="D177" s="3"/>
      <c r="E177" s="70"/>
      <c r="F177" s="75"/>
      <c r="G177" s="75"/>
    </row>
    <row r="178" spans="1:7">
      <c r="A178" s="26"/>
      <c r="B178" s="26"/>
      <c r="C178" s="26"/>
      <c r="D178" s="86" t="s">
        <v>0</v>
      </c>
      <c r="E178" s="36" t="s">
        <v>321</v>
      </c>
      <c r="F178" s="34" t="s">
        <v>648</v>
      </c>
      <c r="G178" s="357"/>
    </row>
    <row r="179" spans="1:7" ht="21.75" customHeight="1">
      <c r="A179" s="7"/>
      <c r="B179" s="1"/>
      <c r="E179" s="16"/>
      <c r="F179" s="16"/>
    </row>
    <row r="180" spans="1:7" ht="21.75" customHeight="1">
      <c r="A180" s="7"/>
      <c r="B180" s="1"/>
      <c r="D180" s="19" t="s">
        <v>2</v>
      </c>
      <c r="E180" s="19" t="s">
        <v>650</v>
      </c>
      <c r="F180" s="591">
        <f>ROUNDUP(((USD_per_GBP*('UK-R-Lighting &amp; Accessories'!F192/(1+'Exchange rate'!UK_vat_rate)))+1)/10,0)*10</f>
        <v>12840</v>
      </c>
    </row>
    <row r="181" spans="1:7" ht="21.75" customHeight="1">
      <c r="A181" s="7"/>
      <c r="B181" s="1"/>
      <c r="D181" s="19" t="s">
        <v>3</v>
      </c>
      <c r="E181" s="16" t="s">
        <v>649</v>
      </c>
      <c r="F181" s="591">
        <f>ROUNDUP(((USD_per_GBP*('UK-R-Lighting &amp; Accessories'!F193/(1+'Exchange rate'!UK_vat_rate)))+1)/10,0)*10</f>
        <v>18560</v>
      </c>
    </row>
    <row r="182" spans="1:7" ht="21.75" customHeight="1">
      <c r="A182" s="7"/>
      <c r="B182" s="7"/>
      <c r="C182" s="19"/>
      <c r="D182" s="16"/>
      <c r="E182" s="16"/>
      <c r="F182"/>
    </row>
    <row r="183" spans="1:7" ht="21.75" customHeight="1">
      <c r="A183" s="12"/>
      <c r="B183" s="12"/>
      <c r="C183" s="16"/>
      <c r="D183" s="16"/>
      <c r="E183" s="16"/>
      <c r="F183"/>
    </row>
    <row r="184" spans="1:7" ht="21.75" customHeight="1">
      <c r="A184" s="7"/>
      <c r="B184" s="7"/>
      <c r="C184" s="765" t="s">
        <v>651</v>
      </c>
      <c r="D184" s="766"/>
      <c r="E184" s="766"/>
      <c r="F184" s="766"/>
    </row>
    <row r="185" spans="1:7" ht="21.75" customHeight="1">
      <c r="A185" s="7"/>
      <c r="B185" s="7"/>
      <c r="C185" s="19"/>
      <c r="D185" s="16"/>
      <c r="E185" s="16"/>
      <c r="F185"/>
    </row>
    <row r="186" spans="1:7" ht="21.75" customHeight="1">
      <c r="A186" s="7"/>
      <c r="B186" s="7"/>
      <c r="C186" s="19"/>
      <c r="D186" s="16"/>
      <c r="E186" s="16"/>
      <c r="F186"/>
    </row>
    <row r="187" spans="1:7" ht="21.75" customHeight="1">
      <c r="A187" s="7"/>
      <c r="B187" s="7"/>
      <c r="C187" s="19"/>
      <c r="D187" s="24"/>
      <c r="E187" s="16"/>
      <c r="F187"/>
    </row>
    <row r="188" spans="1:7" ht="21.75" customHeight="1">
      <c r="A188" s="7"/>
      <c r="B188" s="7"/>
      <c r="C188" s="19"/>
      <c r="D188" s="24"/>
      <c r="E188" s="16"/>
      <c r="F188"/>
    </row>
    <row r="189" spans="1:7" ht="21.75" customHeight="1">
      <c r="A189" s="7"/>
      <c r="B189" s="7"/>
      <c r="C189" s="19"/>
      <c r="D189" s="16"/>
      <c r="E189" s="16"/>
      <c r="F189"/>
    </row>
    <row r="190" spans="1:7" ht="21.75" customHeight="1">
      <c r="A190" s="7"/>
      <c r="B190" s="7"/>
      <c r="C190" s="19"/>
      <c r="D190" s="16"/>
      <c r="E190" s="16"/>
      <c r="F190"/>
    </row>
    <row r="191" spans="1:7" ht="21.75" customHeight="1">
      <c r="A191" s="7"/>
      <c r="B191" s="7"/>
      <c r="C191" s="19"/>
      <c r="D191" s="16"/>
      <c r="E191" s="16"/>
      <c r="F191"/>
    </row>
    <row r="192" spans="1:7" ht="21.75" customHeight="1">
      <c r="A192" s="7"/>
      <c r="B192" s="7"/>
      <c r="C192" s="19"/>
      <c r="D192" s="16"/>
      <c r="E192" s="16"/>
      <c r="F192"/>
    </row>
    <row r="193" spans="1:7">
      <c r="A193" s="7"/>
      <c r="B193" s="7"/>
      <c r="C193" s="19"/>
      <c r="D193" s="16"/>
      <c r="E193" s="16"/>
      <c r="F193"/>
    </row>
    <row r="194" spans="1:7">
      <c r="A194" s="7"/>
      <c r="B194" s="7"/>
      <c r="C194" s="19"/>
      <c r="D194" s="16"/>
      <c r="E194" s="16"/>
      <c r="F194"/>
    </row>
    <row r="195" spans="1:7">
      <c r="A195" s="7"/>
      <c r="B195" s="7"/>
      <c r="C195" s="19"/>
      <c r="D195" s="16"/>
      <c r="E195" s="16"/>
      <c r="F195"/>
    </row>
    <row r="196" spans="1:7" ht="45.75" hidden="1" customHeight="1">
      <c r="B196" s="7"/>
      <c r="C196" s="7"/>
      <c r="E196" s="16"/>
      <c r="F196" s="16"/>
    </row>
    <row r="197" spans="1:7" ht="48.75">
      <c r="A197" s="2"/>
      <c r="B197" s="25" t="s">
        <v>712</v>
      </c>
      <c r="C197" s="2"/>
      <c r="D197" s="3"/>
      <c r="E197" s="3"/>
      <c r="F197" s="70"/>
      <c r="G197" s="75"/>
    </row>
    <row r="198" spans="1:7" ht="21.75" customHeight="1">
      <c r="A198" s="26"/>
      <c r="B198" s="26"/>
      <c r="C198" s="26"/>
      <c r="D198" s="723" t="s">
        <v>468</v>
      </c>
      <c r="E198" s="769"/>
      <c r="F198" s="34" t="s">
        <v>648</v>
      </c>
      <c r="G198" s="357"/>
    </row>
    <row r="199" spans="1:7" ht="21.75" customHeight="1">
      <c r="B199" s="7"/>
      <c r="C199" s="1"/>
      <c r="D199" s="167" t="s">
        <v>119</v>
      </c>
      <c r="E199" s="52" t="s">
        <v>293</v>
      </c>
      <c r="F199" s="16"/>
    </row>
    <row r="200" spans="1:7">
      <c r="B200" s="7"/>
      <c r="C200" s="7"/>
      <c r="F200" s="16"/>
    </row>
    <row r="201" spans="1:7" ht="37.5">
      <c r="B201" s="12"/>
      <c r="C201" s="12"/>
      <c r="D201" s="19" t="s">
        <v>713</v>
      </c>
      <c r="E201" s="16" t="s">
        <v>715</v>
      </c>
      <c r="F201" s="672">
        <f>ROUNDUP(((USD_per_GBP*('UK-R-Lighting &amp; Accessories'!F219/(1+'Exchange rate'!UK_vat_rate)))+1)/10,0)*10</f>
        <v>1760</v>
      </c>
    </row>
    <row r="202" spans="1:7" ht="21.75" customHeight="1">
      <c r="B202" s="7"/>
      <c r="C202" s="7"/>
      <c r="D202" s="108"/>
      <c r="E202" s="112"/>
      <c r="F202" s="112"/>
    </row>
    <row r="203" spans="1:7" ht="21.75" customHeight="1">
      <c r="B203" s="7"/>
      <c r="C203" s="7"/>
      <c r="E203" s="16"/>
      <c r="F203" s="16"/>
    </row>
    <row r="204" spans="1:7" ht="21.75" customHeight="1">
      <c r="B204" s="7"/>
      <c r="C204" s="7"/>
      <c r="D204" s="668" t="s">
        <v>714</v>
      </c>
      <c r="E204" s="83"/>
      <c r="F204" s="83"/>
    </row>
    <row r="205" spans="1:7" ht="21.75" customHeight="1">
      <c r="B205" s="7"/>
      <c r="C205" s="7"/>
      <c r="E205" s="24"/>
      <c r="F205" s="16"/>
    </row>
    <row r="206" spans="1:7" ht="21.75" customHeight="1">
      <c r="B206" s="7"/>
      <c r="C206" s="7"/>
      <c r="E206" s="24"/>
      <c r="F206" s="16"/>
    </row>
    <row r="207" spans="1:7">
      <c r="B207" s="7"/>
      <c r="C207" s="7"/>
      <c r="E207" s="16"/>
      <c r="F207" s="16"/>
    </row>
    <row r="208" spans="1:7" ht="45.75" customHeight="1">
      <c r="B208" s="7"/>
      <c r="C208" s="7"/>
      <c r="E208" s="16"/>
      <c r="F208" s="16"/>
    </row>
    <row r="209" spans="2:6" ht="21.75" customHeight="1">
      <c r="B209" s="7"/>
      <c r="C209" s="7"/>
      <c r="E209" s="16"/>
      <c r="F209" s="16"/>
    </row>
    <row r="210" spans="2:6" ht="21.75" customHeight="1">
      <c r="B210" s="7"/>
      <c r="C210" s="7"/>
      <c r="E210" s="16"/>
      <c r="F210" s="16"/>
    </row>
    <row r="211" spans="2:6" ht="21.75" customHeight="1">
      <c r="B211" s="7"/>
      <c r="C211" s="7"/>
      <c r="E211" s="16"/>
      <c r="F211" s="16"/>
    </row>
    <row r="212" spans="2:6" ht="21.75" customHeight="1">
      <c r="B212" s="12"/>
      <c r="C212" s="12"/>
      <c r="D212" s="16"/>
      <c r="E212" s="16"/>
      <c r="F212" s="16"/>
    </row>
    <row r="213" spans="2:6" ht="21.75" customHeight="1">
      <c r="B213" s="7"/>
      <c r="C213" s="7"/>
      <c r="D213" s="108"/>
      <c r="E213" s="112"/>
      <c r="F213" s="112"/>
    </row>
    <row r="214" spans="2:6" ht="21.75" customHeight="1">
      <c r="B214" s="7"/>
      <c r="C214" s="7"/>
      <c r="E214" s="16"/>
      <c r="F214" s="16"/>
    </row>
    <row r="215" spans="2:6" ht="21.75" customHeight="1">
      <c r="B215" s="7"/>
      <c r="C215" s="7"/>
      <c r="E215" s="16"/>
      <c r="F215" s="16"/>
    </row>
    <row r="216" spans="2:6" ht="21.75" customHeight="1">
      <c r="B216" s="7"/>
      <c r="C216" s="7"/>
      <c r="E216" s="16"/>
      <c r="F216" s="16"/>
    </row>
    <row r="217" spans="2:6" ht="21.75" customHeight="1">
      <c r="B217" s="7"/>
      <c r="C217" s="7"/>
      <c r="E217" s="16"/>
      <c r="F217" s="16"/>
    </row>
    <row r="218" spans="2:6" ht="21.75" customHeight="1">
      <c r="B218" s="7"/>
      <c r="C218" s="7"/>
      <c r="E218" s="16"/>
      <c r="F218" s="16"/>
    </row>
    <row r="219" spans="2:6" ht="21.75" customHeight="1">
      <c r="B219" s="7"/>
      <c r="C219" s="7"/>
      <c r="E219" s="16"/>
      <c r="F219" s="16"/>
    </row>
    <row r="220" spans="2:6" ht="21.75" customHeight="1">
      <c r="B220" s="7"/>
      <c r="C220" s="7"/>
      <c r="E220" s="16"/>
      <c r="F220" s="16"/>
    </row>
    <row r="221" spans="2:6" ht="21.75" customHeight="1">
      <c r="B221" s="7"/>
      <c r="C221" s="7"/>
      <c r="E221" s="16"/>
      <c r="F221" s="16"/>
    </row>
    <row r="222" spans="2:6" ht="21.75" customHeight="1">
      <c r="B222" s="7"/>
      <c r="C222" s="7"/>
      <c r="E222" s="16"/>
      <c r="F222" s="16"/>
    </row>
    <row r="223" spans="2:6" ht="21.75" customHeight="1">
      <c r="B223" s="7"/>
      <c r="C223" s="7"/>
      <c r="E223" s="16"/>
      <c r="F223" s="16"/>
    </row>
    <row r="224" spans="2:6" ht="21.75" customHeight="1">
      <c r="B224" s="12"/>
      <c r="C224" s="12"/>
      <c r="D224" s="16"/>
      <c r="E224" s="16"/>
      <c r="F224" s="16"/>
    </row>
    <row r="225" spans="2:6" ht="21.75" customHeight="1">
      <c r="B225" s="7"/>
      <c r="C225" s="7"/>
      <c r="D225" s="108"/>
      <c r="E225" s="112"/>
      <c r="F225" s="112"/>
    </row>
    <row r="226" spans="2:6" ht="21.75" customHeight="1">
      <c r="B226" s="7"/>
      <c r="C226" s="7"/>
      <c r="E226" s="16"/>
      <c r="F226" s="16"/>
    </row>
    <row r="227" spans="2:6" ht="21.75" customHeight="1">
      <c r="B227" s="7"/>
      <c r="C227" s="7"/>
      <c r="E227" s="16"/>
      <c r="F227" s="16"/>
    </row>
    <row r="228" spans="2:6" ht="21.75" customHeight="1">
      <c r="B228" s="7"/>
      <c r="C228" s="7"/>
      <c r="E228" s="24"/>
      <c r="F228" s="16"/>
    </row>
    <row r="229" spans="2:6" ht="21.75" customHeight="1">
      <c r="B229" s="7"/>
      <c r="C229" s="7"/>
      <c r="E229" s="24"/>
      <c r="F229" s="16"/>
    </row>
    <row r="230" spans="2:6">
      <c r="B230" s="7"/>
      <c r="C230" s="7"/>
      <c r="E230" s="24"/>
      <c r="F230" s="16"/>
    </row>
    <row r="231" spans="2:6" ht="45.75" customHeight="1">
      <c r="B231" s="7"/>
      <c r="C231" s="7"/>
      <c r="E231" s="16"/>
      <c r="F231" s="16"/>
    </row>
    <row r="232" spans="2:6" ht="21.75" customHeight="1">
      <c r="B232" s="7"/>
      <c r="C232" s="7"/>
      <c r="E232" s="16"/>
      <c r="F232" s="16"/>
    </row>
    <row r="233" spans="2:6" ht="21.75" customHeight="1">
      <c r="B233" s="7"/>
      <c r="C233" s="7"/>
      <c r="E233" s="16"/>
      <c r="F233" s="16"/>
    </row>
    <row r="234" spans="2:6" ht="21.75" customHeight="1">
      <c r="B234" s="7"/>
      <c r="C234" s="7"/>
      <c r="E234" s="16"/>
      <c r="F234" s="16"/>
    </row>
    <row r="235" spans="2:6" ht="21.75" customHeight="1">
      <c r="B235" s="7"/>
      <c r="C235" s="7"/>
      <c r="E235" s="16"/>
      <c r="F235" s="16"/>
    </row>
    <row r="236" spans="2:6" ht="21.75" customHeight="1">
      <c r="B236" s="7"/>
      <c r="C236" s="7"/>
      <c r="E236" s="16"/>
      <c r="F236" s="16"/>
    </row>
    <row r="237" spans="2:6" ht="21.75" customHeight="1">
      <c r="B237" s="7"/>
      <c r="C237" s="7"/>
      <c r="E237" s="16"/>
      <c r="F237" s="16"/>
    </row>
    <row r="238" spans="2:6" ht="21.75" customHeight="1">
      <c r="B238" s="7"/>
      <c r="C238" s="7"/>
      <c r="E238" s="16"/>
      <c r="F238" s="16"/>
    </row>
    <row r="239" spans="2:6" ht="21.75" customHeight="1">
      <c r="B239" s="7"/>
      <c r="C239" s="7"/>
      <c r="E239" s="16"/>
      <c r="F239" s="16"/>
    </row>
    <row r="240" spans="2:6" ht="21.75" customHeight="1">
      <c r="B240" s="12"/>
      <c r="C240" s="12"/>
      <c r="D240" s="16"/>
      <c r="E240" s="16"/>
      <c r="F240" s="16"/>
    </row>
    <row r="241" spans="2:6" ht="21.75" customHeight="1">
      <c r="B241" s="7"/>
      <c r="C241" s="7"/>
      <c r="D241" s="108"/>
      <c r="E241" s="112"/>
      <c r="F241" s="112"/>
    </row>
    <row r="242" spans="2:6" ht="21.75" customHeight="1">
      <c r="B242" s="7"/>
      <c r="C242" s="7"/>
      <c r="E242" s="16"/>
      <c r="F242" s="16"/>
    </row>
    <row r="243" spans="2:6" ht="21.75" customHeight="1">
      <c r="B243" s="7"/>
      <c r="C243" s="7"/>
      <c r="E243" s="16"/>
      <c r="F243" s="16"/>
    </row>
    <row r="244" spans="2:6">
      <c r="B244" s="7"/>
      <c r="C244" s="7"/>
      <c r="E244" s="24"/>
      <c r="F244" s="16"/>
    </row>
    <row r="245" spans="2:6">
      <c r="B245" s="7"/>
      <c r="C245" s="7"/>
      <c r="E245" s="24"/>
      <c r="F245" s="16"/>
    </row>
    <row r="246" spans="2:6">
      <c r="B246" s="7"/>
      <c r="C246" s="7"/>
      <c r="E246" s="16"/>
      <c r="F246" s="16"/>
    </row>
    <row r="247" spans="2:6">
      <c r="B247" s="7"/>
      <c r="C247" s="7"/>
      <c r="E247" s="16"/>
      <c r="F247" s="16"/>
    </row>
    <row r="248" spans="2:6">
      <c r="B248" s="7"/>
      <c r="C248" s="7"/>
      <c r="E248" s="16"/>
      <c r="F248" s="16"/>
    </row>
    <row r="249" spans="2:6">
      <c r="B249" s="7"/>
      <c r="C249" s="7"/>
      <c r="E249" s="16"/>
      <c r="F249" s="16"/>
    </row>
    <row r="250" spans="2:6">
      <c r="B250" s="7"/>
      <c r="C250" s="7"/>
      <c r="E250" s="16"/>
      <c r="F250" s="16"/>
    </row>
    <row r="251" spans="2:6">
      <c r="B251" s="7"/>
      <c r="C251" s="7"/>
      <c r="E251" s="16"/>
      <c r="F251" s="16"/>
    </row>
    <row r="252" spans="2:6">
      <c r="B252" s="7"/>
      <c r="C252" s="7"/>
      <c r="E252" s="16"/>
      <c r="F252" s="16"/>
    </row>
    <row r="253" spans="2:6">
      <c r="B253" s="7"/>
      <c r="C253" s="7"/>
      <c r="E253" s="16"/>
      <c r="F253" s="16"/>
    </row>
    <row r="254" spans="2:6">
      <c r="B254" s="7"/>
      <c r="C254" s="7"/>
      <c r="E254" s="16"/>
      <c r="F254" s="16"/>
    </row>
    <row r="255" spans="2:6" ht="37.5">
      <c r="B255" s="13"/>
      <c r="C255" s="13"/>
      <c r="D255" s="16"/>
      <c r="E255" s="16"/>
      <c r="F255" s="16"/>
    </row>
    <row r="256" spans="2:6">
      <c r="B256" s="7"/>
      <c r="C256" s="7"/>
      <c r="D256" s="108"/>
      <c r="E256" s="112"/>
      <c r="F256" s="112"/>
    </row>
    <row r="257" spans="2:6">
      <c r="B257" s="7"/>
      <c r="C257" s="7"/>
      <c r="D257" s="67"/>
      <c r="E257" s="87"/>
      <c r="F257" s="87"/>
    </row>
    <row r="258" spans="2:6">
      <c r="B258" s="7"/>
      <c r="C258" s="7"/>
      <c r="E258" s="16"/>
      <c r="F258" s="16"/>
    </row>
    <row r="259" spans="2:6">
      <c r="B259" s="7"/>
      <c r="C259" s="7"/>
      <c r="E259" s="24"/>
      <c r="F259" s="16"/>
    </row>
    <row r="260" spans="2:6">
      <c r="B260" s="7"/>
      <c r="C260" s="7"/>
      <c r="E260" s="24"/>
      <c r="F260" s="16"/>
    </row>
    <row r="261" spans="2:6">
      <c r="B261" s="7"/>
      <c r="C261" s="7"/>
      <c r="E261" s="16"/>
      <c r="F261" s="16"/>
    </row>
    <row r="262" spans="2:6">
      <c r="B262" s="7"/>
      <c r="C262" s="7"/>
      <c r="E262" s="16"/>
      <c r="F262" s="16"/>
    </row>
    <row r="263" spans="2:6">
      <c r="B263" s="7"/>
      <c r="C263" s="7"/>
      <c r="E263" s="16"/>
      <c r="F263" s="16"/>
    </row>
    <row r="264" spans="2:6">
      <c r="B264" s="7"/>
      <c r="C264" s="7"/>
      <c r="E264" s="16"/>
      <c r="F264" s="16"/>
    </row>
    <row r="265" spans="2:6">
      <c r="B265" s="7"/>
      <c r="C265" s="7"/>
      <c r="E265" s="16"/>
      <c r="F265" s="16"/>
    </row>
    <row r="266" spans="2:6">
      <c r="B266" s="7"/>
      <c r="C266" s="7"/>
      <c r="E266" s="16"/>
      <c r="F266" s="16"/>
    </row>
    <row r="267" spans="2:6">
      <c r="B267" s="7"/>
      <c r="C267" s="7"/>
      <c r="E267" s="16"/>
      <c r="F267" s="16"/>
    </row>
    <row r="268" spans="2:6">
      <c r="B268" s="7"/>
      <c r="C268" s="7"/>
      <c r="E268" s="16"/>
      <c r="F268" s="16"/>
    </row>
  </sheetData>
  <mergeCells count="12">
    <mergeCell ref="D198:E198"/>
    <mergeCell ref="C184:F184"/>
    <mergeCell ref="D144:E144"/>
    <mergeCell ref="D160:E160"/>
    <mergeCell ref="A1:G1"/>
    <mergeCell ref="D99:E99"/>
    <mergeCell ref="D129:E129"/>
    <mergeCell ref="D16:E16"/>
    <mergeCell ref="D28:E28"/>
    <mergeCell ref="D54:E54"/>
    <mergeCell ref="D86:E86"/>
    <mergeCell ref="D70:E70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US Net Trade Price List - 2022&amp;R&amp;"Calibri (Body),Regular"&amp;16Lighting and Accessories</oddHeader>
    <oddFooter>&amp;R&amp;"Calibri (Body),Regular"&amp;16&amp;P</oddFooter>
  </headerFooter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E1C07-8E1A-401C-BB6A-0EA01D9673CA}">
  <sheetPr codeName="Sheet81">
    <tabColor theme="0" tint="-0.499984740745262"/>
  </sheetPr>
  <dimension ref="A1:H290"/>
  <sheetViews>
    <sheetView showGridLines="0" view="pageLayout" zoomScale="69" zoomScaleNormal="50" zoomScaleSheetLayoutView="50" zoomScalePageLayoutView="69" workbookViewId="0">
      <selection activeCell="D207" sqref="D207:E209"/>
    </sheetView>
  </sheetViews>
  <sheetFormatPr defaultColWidth="11" defaultRowHeight="26.25"/>
  <cols>
    <col min="1" max="1" width="5.5" customWidth="1"/>
    <col min="2" max="2" width="18.625" customWidth="1"/>
    <col min="3" max="3" width="47.125" customWidth="1"/>
    <col min="4" max="4" width="34.625" style="19" customWidth="1"/>
    <col min="5" max="5" width="24" style="19" bestFit="1" customWidth="1"/>
    <col min="6" max="6" width="46.625" style="14" customWidth="1"/>
    <col min="7" max="7" width="37.125" customWidth="1"/>
  </cols>
  <sheetData>
    <row r="1" spans="1:8" ht="29.1" customHeight="1">
      <c r="A1" s="696" t="s">
        <v>348</v>
      </c>
      <c r="B1" s="696"/>
      <c r="C1" s="696"/>
      <c r="D1" s="696"/>
      <c r="E1" s="696"/>
      <c r="F1" s="696"/>
      <c r="G1" s="696"/>
    </row>
    <row r="2" spans="1:8" ht="29.1" customHeight="1">
      <c r="A2" s="19"/>
      <c r="B2" s="19"/>
      <c r="C2" s="19"/>
      <c r="F2" s="19"/>
    </row>
    <row r="3" spans="1:8" ht="48.75">
      <c r="A3" s="2" t="s">
        <v>23</v>
      </c>
      <c r="B3" s="4" t="s">
        <v>708</v>
      </c>
      <c r="C3" s="3"/>
      <c r="D3" s="3"/>
      <c r="E3" s="70"/>
      <c r="F3" s="75"/>
      <c r="G3" s="3"/>
    </row>
    <row r="4" spans="1:8" ht="30" customHeight="1">
      <c r="A4" s="26"/>
      <c r="B4" s="26"/>
      <c r="C4" s="26"/>
      <c r="D4" s="26"/>
      <c r="E4" s="34" t="s">
        <v>321</v>
      </c>
      <c r="F4" s="357" t="s">
        <v>709</v>
      </c>
      <c r="G4" s="26" t="s">
        <v>710</v>
      </c>
    </row>
    <row r="5" spans="1:8" ht="30" customHeight="1">
      <c r="A5" s="69"/>
      <c r="B5" s="69"/>
      <c r="C5" s="69"/>
      <c r="D5" s="69"/>
      <c r="E5" s="52" t="s">
        <v>119</v>
      </c>
      <c r="F5" s="391"/>
    </row>
    <row r="6" spans="1:8">
      <c r="A6" s="1"/>
      <c r="D6"/>
      <c r="E6" s="87">
        <v>30</v>
      </c>
      <c r="F6" s="634">
        <f>ROUNDUP((('UK-R-Lighting &amp; Accessories'!F6)*USD_per_GBP)*(1-UK_VAT),-1)</f>
        <v>180</v>
      </c>
      <c r="G6" s="634">
        <f>ROUNDUP((('UK-R-Lighting &amp; Accessories'!G6)*USD_per_GBP)*(1-UK_VAT),-1)</f>
        <v>430</v>
      </c>
    </row>
    <row r="7" spans="1:8">
      <c r="A7" s="1"/>
      <c r="D7"/>
      <c r="E7" s="92"/>
      <c r="F7" s="656"/>
      <c r="G7" s="656"/>
    </row>
    <row r="8" spans="1:8">
      <c r="A8" s="1"/>
      <c r="D8" s="199"/>
      <c r="E8"/>
      <c r="F8" s="656"/>
      <c r="G8" s="656"/>
    </row>
    <row r="9" spans="1:8">
      <c r="A9" s="1"/>
      <c r="D9" s="129"/>
      <c r="E9"/>
      <c r="F9" s="656"/>
      <c r="G9" s="656"/>
    </row>
    <row r="10" spans="1:8">
      <c r="A10" s="1"/>
      <c r="D10" s="149"/>
      <c r="E10"/>
      <c r="F10" s="657"/>
      <c r="G10" s="657"/>
    </row>
    <row r="11" spans="1:8">
      <c r="A11" s="1"/>
      <c r="D11" s="196" t="s">
        <v>469</v>
      </c>
      <c r="E11" s="166"/>
      <c r="F11" s="667">
        <f>ROUNDUP((('UK-R-Lighting &amp; Accessories'!F11)*USD_per_GBP)*(1-UK_VAT),-1)</f>
        <v>90</v>
      </c>
      <c r="G11" s="657"/>
    </row>
    <row r="12" spans="1:8">
      <c r="A12" s="1"/>
      <c r="D12"/>
      <c r="E12" s="149"/>
      <c r="F12" s="77"/>
      <c r="G12" s="77"/>
    </row>
    <row r="13" spans="1:8">
      <c r="A13" s="1"/>
      <c r="D13"/>
      <c r="E13" s="149"/>
      <c r="F13" s="77"/>
      <c r="G13" s="77"/>
    </row>
    <row r="14" spans="1:8">
      <c r="A14" s="1"/>
      <c r="D14"/>
      <c r="E14" s="149"/>
      <c r="F14" s="77"/>
      <c r="G14" s="77"/>
    </row>
    <row r="15" spans="1:8" ht="48.75">
      <c r="A15" s="2" t="s">
        <v>23</v>
      </c>
      <c r="B15" s="4" t="s">
        <v>195</v>
      </c>
      <c r="C15" s="3"/>
      <c r="D15" s="3"/>
      <c r="E15" s="70"/>
      <c r="F15" s="75"/>
      <c r="G15" s="3"/>
      <c r="H15" s="389"/>
    </row>
    <row r="16" spans="1:8" ht="30" customHeight="1">
      <c r="A16" s="26"/>
      <c r="B16" s="26"/>
      <c r="C16" s="26"/>
      <c r="D16" s="711" t="s">
        <v>468</v>
      </c>
      <c r="E16" s="712"/>
      <c r="F16" s="357" t="s">
        <v>112</v>
      </c>
      <c r="G16" s="26"/>
    </row>
    <row r="17" spans="1:8" ht="30" customHeight="1">
      <c r="A17" s="69"/>
      <c r="B17" s="69"/>
      <c r="C17" s="69"/>
      <c r="D17" s="167" t="s">
        <v>119</v>
      </c>
      <c r="E17" s="52" t="s">
        <v>293</v>
      </c>
      <c r="F17" s="391"/>
    </row>
    <row r="18" spans="1:8">
      <c r="A18" s="1"/>
      <c r="D18" s="150">
        <v>150</v>
      </c>
      <c r="E18" s="16">
        <v>59</v>
      </c>
      <c r="F18" s="412">
        <f>ROUNDUP((('UK-R-Lighting &amp; Accessories'!F18)*USD_per_GBP)*(1-UK_VAT),-1)</f>
        <v>3310</v>
      </c>
    </row>
    <row r="19" spans="1:8">
      <c r="A19" s="1"/>
      <c r="D19"/>
      <c r="E19" s="92"/>
      <c r="F19" s="93"/>
      <c r="G19" s="93"/>
      <c r="H19" s="91"/>
    </row>
    <row r="20" spans="1:8">
      <c r="A20" s="1"/>
      <c r="D20" s="199" t="s">
        <v>461</v>
      </c>
      <c r="E20"/>
      <c r="F20" s="93"/>
      <c r="G20" s="93"/>
      <c r="H20" s="91"/>
    </row>
    <row r="21" spans="1:8">
      <c r="A21" s="1"/>
      <c r="D21" s="129"/>
      <c r="E21"/>
      <c r="F21" s="93"/>
      <c r="G21" s="93"/>
      <c r="H21" s="91"/>
    </row>
    <row r="22" spans="1:8">
      <c r="A22" s="1"/>
      <c r="D22" s="149"/>
      <c r="E22"/>
      <c r="F22" s="77"/>
      <c r="G22" s="77"/>
      <c r="H22" s="142"/>
    </row>
    <row r="23" spans="1:8">
      <c r="A23" s="1"/>
      <c r="D23" s="196" t="s">
        <v>469</v>
      </c>
      <c r="E23" s="166"/>
      <c r="F23" s="393">
        <f>ROUNDUP((('UK-R-Lighting &amp; Accessories'!F23)*USD_per_GBP)*(1-UK_VAT),-1)</f>
        <v>540</v>
      </c>
      <c r="G23" s="77"/>
    </row>
    <row r="24" spans="1:8">
      <c r="A24" s="1"/>
      <c r="D24"/>
      <c r="E24" s="149"/>
      <c r="F24" s="77"/>
      <c r="G24" s="77"/>
      <c r="H24" s="390"/>
    </row>
    <row r="25" spans="1:8">
      <c r="A25" s="1"/>
      <c r="D25"/>
      <c r="E25" s="149"/>
      <c r="F25" s="77"/>
      <c r="G25" s="77"/>
      <c r="H25" s="390"/>
    </row>
    <row r="26" spans="1:8">
      <c r="A26" s="1"/>
      <c r="D26"/>
      <c r="E26" s="149"/>
      <c r="F26" s="77"/>
      <c r="G26" s="77"/>
      <c r="H26" s="390"/>
    </row>
    <row r="27" spans="1:8" ht="48.75">
      <c r="A27" s="2" t="s">
        <v>23</v>
      </c>
      <c r="B27" s="4" t="s">
        <v>196</v>
      </c>
      <c r="C27" s="3"/>
      <c r="D27" s="3"/>
      <c r="E27" s="72"/>
      <c r="F27" s="75"/>
      <c r="G27" s="3"/>
      <c r="H27" s="389"/>
    </row>
    <row r="28" spans="1:8" ht="30" customHeight="1">
      <c r="A28" s="26"/>
      <c r="B28" s="26"/>
      <c r="C28" s="409"/>
      <c r="D28" s="700" t="s">
        <v>47</v>
      </c>
      <c r="E28" s="707"/>
      <c r="F28" s="357" t="s">
        <v>112</v>
      </c>
      <c r="G28" s="26"/>
    </row>
    <row r="29" spans="1:8" ht="30" customHeight="1">
      <c r="A29" s="69"/>
      <c r="B29" s="69"/>
      <c r="C29" s="406"/>
      <c r="D29" s="167" t="s">
        <v>119</v>
      </c>
      <c r="E29" s="52" t="s">
        <v>293</v>
      </c>
      <c r="F29" s="391"/>
    </row>
    <row r="30" spans="1:8">
      <c r="A30" s="1"/>
      <c r="C30" s="407" t="s">
        <v>2</v>
      </c>
      <c r="D30" s="67">
        <v>40</v>
      </c>
      <c r="E30" s="87" t="s">
        <v>470</v>
      </c>
      <c r="F30" s="412">
        <f>ROUNDUP((('UK-R-Lighting &amp; Accessories'!F30)*USD_per_GBP)*(1-UK_VAT),-1)</f>
        <v>1110</v>
      </c>
    </row>
    <row r="31" spans="1:8">
      <c r="A31" s="1"/>
      <c r="C31" s="407" t="s">
        <v>3</v>
      </c>
      <c r="D31" s="67">
        <v>50</v>
      </c>
      <c r="E31" s="87" t="s">
        <v>471</v>
      </c>
      <c r="F31" s="412">
        <f>ROUNDUP((('UK-R-Lighting &amp; Accessories'!F31)*USD_per_GBP)*(1-UK_VAT),-1)</f>
        <v>1290</v>
      </c>
    </row>
    <row r="32" spans="1:8">
      <c r="A32" s="1"/>
      <c r="C32" s="407" t="s">
        <v>4</v>
      </c>
      <c r="D32" s="67">
        <v>60</v>
      </c>
      <c r="E32" s="87" t="s">
        <v>472</v>
      </c>
      <c r="F32" s="412">
        <f>ROUNDUP((('UK-R-Lighting &amp; Accessories'!F32)*USD_per_GBP)*(1-UK_VAT),-1)</f>
        <v>1470</v>
      </c>
    </row>
    <row r="33" spans="1:8">
      <c r="A33" s="1"/>
      <c r="D33" s="93"/>
      <c r="E33" s="93"/>
      <c r="F33" s="91"/>
    </row>
    <row r="34" spans="1:8">
      <c r="A34" s="1"/>
      <c r="D34" s="199" t="s">
        <v>461</v>
      </c>
      <c r="E34" s="93"/>
      <c r="F34" s="93"/>
      <c r="G34" s="91"/>
    </row>
    <row r="35" spans="1:8">
      <c r="A35" s="1"/>
      <c r="D35" s="129"/>
      <c r="E35" s="93"/>
      <c r="F35" s="93"/>
      <c r="G35" s="91"/>
    </row>
    <row r="36" spans="1:8">
      <c r="A36" s="1"/>
      <c r="D36" s="149"/>
      <c r="E36" s="77"/>
      <c r="F36" s="77"/>
      <c r="G36" s="142"/>
    </row>
    <row r="37" spans="1:8">
      <c r="A37" s="1"/>
      <c r="D37" s="196" t="s">
        <v>469</v>
      </c>
      <c r="E37" s="200"/>
      <c r="F37" s="393">
        <f>ROUNDUP((('UK-R-Lighting &amp; Accessories'!F37)*USD_per_GBP)*(1-UK_VAT),-1)</f>
        <v>280</v>
      </c>
    </row>
    <row r="38" spans="1:8">
      <c r="A38" s="1"/>
      <c r="D38"/>
      <c r="E38" s="149"/>
      <c r="F38" s="77"/>
      <c r="G38" s="77"/>
      <c r="H38" s="390"/>
    </row>
    <row r="39" spans="1:8" ht="40.5" customHeight="1">
      <c r="A39" s="1"/>
      <c r="D39"/>
      <c r="E39" s="476"/>
      <c r="F39" s="77"/>
      <c r="G39" s="77"/>
      <c r="H39" s="390"/>
    </row>
    <row r="40" spans="1:8" ht="48.75">
      <c r="A40" s="2" t="s">
        <v>23</v>
      </c>
      <c r="B40" s="4" t="s">
        <v>711</v>
      </c>
      <c r="C40" s="3"/>
      <c r="D40" s="3"/>
      <c r="E40" s="72"/>
      <c r="F40" s="75"/>
      <c r="G40" s="3"/>
    </row>
    <row r="41" spans="1:8" ht="30" customHeight="1">
      <c r="A41" s="26"/>
      <c r="B41" s="26"/>
      <c r="C41" s="26"/>
      <c r="D41" s="36"/>
      <c r="E41" s="34" t="s">
        <v>321</v>
      </c>
      <c r="F41" s="357" t="s">
        <v>709</v>
      </c>
      <c r="G41" s="26" t="s">
        <v>710</v>
      </c>
    </row>
    <row r="42" spans="1:8" ht="30" customHeight="1">
      <c r="A42" s="69"/>
      <c r="B42" s="69"/>
      <c r="C42" s="69"/>
      <c r="D42" s="69"/>
      <c r="E42" s="52" t="s">
        <v>119</v>
      </c>
      <c r="F42" s="391"/>
    </row>
    <row r="43" spans="1:8">
      <c r="A43" s="1"/>
      <c r="D43" s="92"/>
      <c r="E43" s="87">
        <v>30</v>
      </c>
      <c r="F43" s="634">
        <f>ROUNDUP((('UK-R-Lighting &amp; Accessories'!F43)*USD_per_GBP)*(1-UK_VAT),-1)</f>
        <v>180</v>
      </c>
      <c r="G43" s="634">
        <f>ROUNDUP((('UK-R-Lighting &amp; Accessories'!G43)*USD_per_GBP)*(1-UK_VAT),-1)</f>
        <v>430</v>
      </c>
    </row>
    <row r="44" spans="1:8">
      <c r="A44" s="1"/>
      <c r="D44" s="92"/>
      <c r="E44" s="93"/>
      <c r="F44" s="662"/>
      <c r="G44" s="663"/>
    </row>
    <row r="45" spans="1:8">
      <c r="A45" s="1"/>
      <c r="D45" s="199"/>
      <c r="E45" s="93"/>
      <c r="F45" s="662"/>
      <c r="G45" s="663"/>
    </row>
    <row r="46" spans="1:8">
      <c r="A46" s="1"/>
      <c r="D46" s="129"/>
      <c r="E46" s="93"/>
      <c r="F46" s="662"/>
      <c r="G46" s="663"/>
    </row>
    <row r="47" spans="1:8" ht="23.25">
      <c r="A47" s="1"/>
      <c r="D47" s="76"/>
      <c r="E47" s="76"/>
      <c r="F47" s="664"/>
      <c r="G47" s="663"/>
    </row>
    <row r="48" spans="1:8">
      <c r="A48" s="1"/>
      <c r="D48" s="196" t="s">
        <v>473</v>
      </c>
      <c r="E48" s="201"/>
      <c r="F48" s="667">
        <f>ROUNDUP((('UK-R-Lighting &amp; Accessories'!F48)*USD_per_GBP)*(1-UK_VAT),-1)</f>
        <v>90</v>
      </c>
      <c r="G48" s="663"/>
    </row>
    <row r="49" spans="1:8" ht="23.25">
      <c r="A49" s="1"/>
      <c r="D49"/>
      <c r="E49" s="129"/>
      <c r="F49" s="661"/>
      <c r="G49" s="654"/>
    </row>
    <row r="50" spans="1:8" ht="23.25">
      <c r="A50" s="1"/>
      <c r="D50"/>
      <c r="E50" s="129"/>
      <c r="F50" s="661"/>
      <c r="G50" s="654"/>
    </row>
    <row r="51" spans="1:8" ht="23.25">
      <c r="A51" s="1"/>
      <c r="D51"/>
      <c r="E51" s="129"/>
      <c r="F51" s="78"/>
      <c r="G51" s="77"/>
    </row>
    <row r="52" spans="1:8">
      <c r="A52" s="1"/>
      <c r="D52"/>
      <c r="E52" s="114"/>
      <c r="F52" s="78"/>
      <c r="G52" s="77"/>
    </row>
    <row r="53" spans="1:8" ht="48.75">
      <c r="A53" s="2" t="s">
        <v>23</v>
      </c>
      <c r="B53" s="4" t="s">
        <v>197</v>
      </c>
      <c r="C53" s="3"/>
      <c r="D53" s="3"/>
      <c r="E53" s="72"/>
      <c r="F53" s="75"/>
      <c r="G53" s="3"/>
      <c r="H53" s="389"/>
    </row>
    <row r="54" spans="1:8" ht="30" customHeight="1">
      <c r="A54" s="26"/>
      <c r="B54" s="26"/>
      <c r="C54" s="26"/>
      <c r="D54" s="711" t="s">
        <v>468</v>
      </c>
      <c r="E54" s="712"/>
      <c r="F54" s="357" t="s">
        <v>112</v>
      </c>
      <c r="G54" s="26"/>
    </row>
    <row r="55" spans="1:8" ht="30" customHeight="1">
      <c r="A55" s="69"/>
      <c r="B55" s="69"/>
      <c r="C55" s="69"/>
      <c r="D55" s="167" t="s">
        <v>119</v>
      </c>
      <c r="E55" s="52" t="s">
        <v>293</v>
      </c>
      <c r="F55" s="391"/>
    </row>
    <row r="56" spans="1:8">
      <c r="A56" s="1"/>
      <c r="D56" s="150">
        <v>150</v>
      </c>
      <c r="E56" s="16">
        <v>59</v>
      </c>
      <c r="F56" s="412">
        <f>ROUNDUP((('UK-R-Lighting &amp; Accessories'!F56)*USD_per_GBP)*(1-UK_VAT),-1)</f>
        <v>3310</v>
      </c>
    </row>
    <row r="57" spans="1:8">
      <c r="A57" s="1"/>
      <c r="D57" s="92"/>
      <c r="E57" s="93"/>
      <c r="F57" s="91"/>
    </row>
    <row r="58" spans="1:8">
      <c r="A58" s="1"/>
      <c r="D58" s="199" t="s">
        <v>22</v>
      </c>
      <c r="E58" s="93"/>
      <c r="F58" s="91"/>
    </row>
    <row r="59" spans="1:8">
      <c r="A59" s="1"/>
      <c r="D59" s="129"/>
      <c r="E59" s="93"/>
      <c r="F59" s="91"/>
    </row>
    <row r="60" spans="1:8" ht="23.25">
      <c r="A60" s="1"/>
      <c r="D60" s="76"/>
      <c r="E60" s="76"/>
      <c r="F60" s="9"/>
    </row>
    <row r="61" spans="1:8">
      <c r="A61" s="1"/>
      <c r="D61" s="196" t="s">
        <v>473</v>
      </c>
      <c r="E61" s="201"/>
      <c r="F61" s="393">
        <f>ROUNDUP((('UK-R-Lighting &amp; Accessories'!F61)*USD_per_GBP)*(1-UK_VAT),-1)</f>
        <v>540</v>
      </c>
    </row>
    <row r="62" spans="1:8" ht="23.25">
      <c r="A62" s="1"/>
      <c r="D62"/>
      <c r="E62" s="129"/>
      <c r="F62" s="475"/>
      <c r="G62" s="77"/>
      <c r="H62" s="390"/>
    </row>
    <row r="63" spans="1:8" ht="23.25">
      <c r="A63" s="1"/>
      <c r="D63"/>
      <c r="E63" s="129"/>
      <c r="F63" s="475"/>
      <c r="G63" s="77"/>
      <c r="H63" s="390"/>
    </row>
    <row r="64" spans="1:8" ht="23.25">
      <c r="A64" s="1"/>
      <c r="D64"/>
      <c r="E64" s="129"/>
      <c r="F64" s="475"/>
      <c r="G64" s="77"/>
      <c r="H64" s="390"/>
    </row>
    <row r="65" spans="1:8" ht="23.25">
      <c r="A65" s="1"/>
      <c r="D65"/>
      <c r="E65" s="129"/>
      <c r="F65" s="475"/>
      <c r="G65" s="77"/>
      <c r="H65" s="390"/>
    </row>
    <row r="66" spans="1:8" ht="23.25">
      <c r="A66" s="1"/>
      <c r="D66"/>
      <c r="E66" s="129"/>
      <c r="F66" s="475"/>
      <c r="G66" s="77"/>
      <c r="H66" s="390"/>
    </row>
    <row r="67" spans="1:8" ht="23.25">
      <c r="A67" s="1"/>
      <c r="D67"/>
      <c r="E67" s="129"/>
      <c r="F67" s="475"/>
      <c r="G67" s="77"/>
      <c r="H67" s="390"/>
    </row>
    <row r="68" spans="1:8" ht="23.25">
      <c r="A68" s="1"/>
      <c r="D68"/>
      <c r="E68" s="129"/>
      <c r="F68" s="475"/>
      <c r="G68" s="77"/>
      <c r="H68" s="390"/>
    </row>
    <row r="69" spans="1:8" ht="23.25">
      <c r="A69" s="1"/>
      <c r="D69"/>
      <c r="E69" s="129"/>
      <c r="F69" s="475"/>
      <c r="G69" s="77"/>
      <c r="H69" s="390"/>
    </row>
    <row r="70" spans="1:8" ht="23.25">
      <c r="A70" s="1"/>
      <c r="D70"/>
      <c r="E70" s="129"/>
      <c r="F70" s="475"/>
      <c r="G70" s="77"/>
      <c r="H70" s="390"/>
    </row>
    <row r="71" spans="1:8" ht="23.25">
      <c r="A71" s="1"/>
      <c r="D71"/>
      <c r="E71" s="129"/>
      <c r="F71" s="475"/>
      <c r="G71" s="77"/>
      <c r="H71" s="390"/>
    </row>
    <row r="72" spans="1:8" ht="23.25">
      <c r="A72" s="1"/>
      <c r="D72"/>
      <c r="E72" s="129"/>
      <c r="F72" s="475"/>
      <c r="G72" s="77"/>
      <c r="H72" s="390"/>
    </row>
    <row r="73" spans="1:8">
      <c r="A73" s="1"/>
      <c r="D73"/>
      <c r="E73" s="114"/>
      <c r="F73" s="475"/>
      <c r="G73" s="77"/>
      <c r="H73" s="390"/>
    </row>
    <row r="74" spans="1:8" ht="48.75">
      <c r="A74" s="2"/>
      <c r="B74" s="4" t="s">
        <v>619</v>
      </c>
      <c r="C74" s="4"/>
      <c r="D74" s="42"/>
      <c r="E74" s="42"/>
      <c r="F74" s="42"/>
      <c r="G74" s="3"/>
    </row>
    <row r="75" spans="1:8" ht="24" customHeight="1">
      <c r="A75" s="90"/>
      <c r="B75" s="38"/>
      <c r="C75" s="409" t="s">
        <v>47</v>
      </c>
      <c r="D75" s="700" t="s">
        <v>47</v>
      </c>
      <c r="E75" s="707"/>
      <c r="F75" s="35" t="s">
        <v>112</v>
      </c>
      <c r="G75" s="26"/>
    </row>
    <row r="76" spans="1:8" ht="30" customHeight="1">
      <c r="A76" s="69"/>
      <c r="B76" s="69"/>
      <c r="C76" s="408"/>
      <c r="D76" s="167" t="s">
        <v>119</v>
      </c>
      <c r="E76" s="52" t="s">
        <v>293</v>
      </c>
      <c r="F76" s="391"/>
    </row>
    <row r="77" spans="1:8" ht="24" customHeight="1">
      <c r="B77" s="7"/>
      <c r="C77" s="407"/>
      <c r="D77" s="18"/>
      <c r="E77" s="18"/>
      <c r="F77" s="153"/>
    </row>
    <row r="78" spans="1:8" ht="24" customHeight="1">
      <c r="B78" s="7"/>
      <c r="C78" s="407" t="s">
        <v>3</v>
      </c>
      <c r="D78" s="18" t="s">
        <v>350</v>
      </c>
      <c r="E78" s="18" t="s">
        <v>475</v>
      </c>
      <c r="F78" s="573">
        <f>ROUNDUP((('UK-R-Lighting &amp; Accessories'!F72)*USD_per_GBP)*(1-UK_VAT),-1)</f>
        <v>2130</v>
      </c>
    </row>
    <row r="79" spans="1:8" ht="24" customHeight="1">
      <c r="B79" s="7"/>
      <c r="C79" s="7"/>
      <c r="E79" s="24"/>
      <c r="F79" s="16"/>
    </row>
    <row r="80" spans="1:8" ht="21.75" customHeight="1">
      <c r="B80" s="7"/>
      <c r="C80" s="7"/>
      <c r="E80" s="24"/>
      <c r="F80" s="16"/>
    </row>
    <row r="81" spans="1:8" ht="21.75" customHeight="1">
      <c r="B81" s="7"/>
      <c r="C81" s="7"/>
      <c r="D81" s="203"/>
      <c r="E81" s="24"/>
      <c r="F81" s="16"/>
    </row>
    <row r="82" spans="1:8" ht="21.75" customHeight="1">
      <c r="B82" s="7"/>
      <c r="C82" s="7"/>
      <c r="D82" s="158"/>
      <c r="E82" s="24"/>
      <c r="F82" s="16"/>
    </row>
    <row r="83" spans="1:8" ht="21" customHeight="1">
      <c r="B83" s="7"/>
      <c r="C83" s="7"/>
    </row>
    <row r="84" spans="1:8" ht="21" customHeight="1">
      <c r="B84" s="7"/>
      <c r="C84" s="7"/>
      <c r="D84" s="196" t="s">
        <v>469</v>
      </c>
      <c r="E84" s="83"/>
      <c r="F84" s="574">
        <f>ROUNDUP((('UK-R-Lighting &amp; Accessories'!F79)*USD_per_GBP)*(1-UK_VAT),-1)</f>
        <v>400</v>
      </c>
    </row>
    <row r="85" spans="1:8" ht="21" customHeight="1">
      <c r="B85" s="7"/>
      <c r="C85" s="7"/>
      <c r="E85" s="16"/>
      <c r="F85" s="16"/>
    </row>
    <row r="86" spans="1:8" ht="21" customHeight="1">
      <c r="B86" s="7"/>
      <c r="C86" s="7"/>
      <c r="E86" s="16"/>
      <c r="F86" s="16"/>
    </row>
    <row r="87" spans="1:8" ht="47.25" customHeight="1">
      <c r="B87" s="7"/>
      <c r="C87" s="7"/>
      <c r="E87" s="16"/>
      <c r="F87" s="16"/>
    </row>
    <row r="88" spans="1:8" ht="22.5" customHeight="1">
      <c r="A88" s="1"/>
      <c r="D88"/>
      <c r="E88" s="114"/>
      <c r="F88" s="78"/>
      <c r="G88" s="77"/>
      <c r="H88" s="390"/>
    </row>
    <row r="89" spans="1:8" ht="48.75">
      <c r="A89" s="2"/>
      <c r="B89" s="4" t="s">
        <v>122</v>
      </c>
      <c r="C89" s="4"/>
      <c r="D89" s="42"/>
      <c r="E89" s="42"/>
      <c r="F89" s="42"/>
      <c r="G89" s="3"/>
    </row>
    <row r="90" spans="1:8" ht="24" customHeight="1">
      <c r="A90" s="90"/>
      <c r="B90" s="38"/>
      <c r="C90" s="409" t="s">
        <v>47</v>
      </c>
      <c r="D90" s="700" t="s">
        <v>47</v>
      </c>
      <c r="E90" s="707"/>
      <c r="F90" s="35" t="s">
        <v>112</v>
      </c>
      <c r="G90" s="26"/>
    </row>
    <row r="91" spans="1:8" ht="30" customHeight="1">
      <c r="A91" s="69"/>
      <c r="B91" s="69"/>
      <c r="C91" s="408"/>
      <c r="D91" s="167" t="s">
        <v>119</v>
      </c>
      <c r="E91" s="52" t="s">
        <v>293</v>
      </c>
      <c r="F91" s="391"/>
    </row>
    <row r="92" spans="1:8" ht="24" customHeight="1">
      <c r="B92" s="7"/>
      <c r="C92" s="407" t="s">
        <v>2</v>
      </c>
      <c r="D92" s="18" t="s">
        <v>349</v>
      </c>
      <c r="E92" s="18" t="s">
        <v>474</v>
      </c>
      <c r="F92" s="412">
        <f>ROUNDUP((('UK-R-Lighting &amp; Accessories'!F87)*USD_per_GBP)*(1-UK_VAT),-1)</f>
        <v>1280</v>
      </c>
    </row>
    <row r="93" spans="1:8" ht="24" customHeight="1">
      <c r="B93" s="7"/>
      <c r="C93" s="407" t="s">
        <v>3</v>
      </c>
      <c r="D93" s="18" t="s">
        <v>350</v>
      </c>
      <c r="E93" s="18" t="s">
        <v>475</v>
      </c>
      <c r="F93" s="412">
        <f>ROUNDUP((('UK-R-Lighting &amp; Accessories'!F88)*USD_per_GBP)*(1-UK_VAT),-1)</f>
        <v>1300</v>
      </c>
    </row>
    <row r="94" spans="1:8" ht="24" customHeight="1">
      <c r="B94" s="7"/>
      <c r="C94" s="7"/>
      <c r="E94" s="24"/>
      <c r="F94" s="16"/>
    </row>
    <row r="95" spans="1:8" ht="21.75" customHeight="1">
      <c r="B95" s="7"/>
      <c r="C95" s="7"/>
      <c r="E95" s="24"/>
      <c r="F95" s="16"/>
    </row>
    <row r="96" spans="1:8" ht="21.75" customHeight="1">
      <c r="B96" s="7"/>
      <c r="C96" s="7"/>
      <c r="D96" s="196" t="s">
        <v>629</v>
      </c>
      <c r="E96" s="81"/>
      <c r="F96" s="184">
        <f>ROUNDUP((('UK-R-Lighting &amp; Accessories'!F91)*USD_per_GBP)*(1-UK_VAT),-1)</f>
        <v>270</v>
      </c>
    </row>
    <row r="97" spans="1:7" ht="21.75" customHeight="1">
      <c r="B97" s="7"/>
      <c r="C97" s="7"/>
      <c r="D97" s="158"/>
      <c r="E97" s="24"/>
      <c r="F97" s="16"/>
    </row>
    <row r="98" spans="1:7" ht="21" customHeight="1">
      <c r="B98" s="7"/>
      <c r="C98" s="7"/>
    </row>
    <row r="99" spans="1:7" ht="21" customHeight="1">
      <c r="B99" s="7"/>
      <c r="C99" s="7"/>
      <c r="E99" s="16"/>
      <c r="F99" s="16"/>
    </row>
    <row r="100" spans="1:7" ht="21" customHeight="1">
      <c r="B100" s="7"/>
      <c r="C100" s="7"/>
      <c r="E100" s="16"/>
      <c r="F100" s="16"/>
    </row>
    <row r="101" spans="1:7" ht="21" customHeight="1">
      <c r="B101" s="7"/>
      <c r="C101" s="7"/>
      <c r="E101" s="16"/>
      <c r="F101" s="16"/>
    </row>
    <row r="102" spans="1:7" ht="47.25" customHeight="1">
      <c r="B102" s="7"/>
      <c r="C102" s="7"/>
      <c r="E102" s="16"/>
      <c r="F102" s="16"/>
    </row>
    <row r="103" spans="1:7" ht="48.75">
      <c r="A103" s="2" t="s">
        <v>23</v>
      </c>
      <c r="B103" s="4" t="s">
        <v>509</v>
      </c>
      <c r="C103" s="3"/>
      <c r="D103" s="3"/>
      <c r="E103" s="70"/>
      <c r="F103" s="75"/>
      <c r="G103" s="3"/>
    </row>
    <row r="104" spans="1:7" ht="21.75" customHeight="1">
      <c r="A104" s="26"/>
      <c r="B104" s="26"/>
      <c r="C104" s="26"/>
      <c r="D104" s="749" t="s">
        <v>498</v>
      </c>
      <c r="E104" s="756"/>
      <c r="F104" s="357" t="s">
        <v>112</v>
      </c>
      <c r="G104" s="26"/>
    </row>
    <row r="105" spans="1:7">
      <c r="A105" s="69"/>
      <c r="B105" s="69"/>
      <c r="C105" s="69"/>
      <c r="D105" s="167" t="s">
        <v>119</v>
      </c>
      <c r="E105" s="52" t="s">
        <v>293</v>
      </c>
      <c r="F105" s="391"/>
    </row>
    <row r="106" spans="1:7">
      <c r="A106" s="1"/>
      <c r="D106" s="19" t="s">
        <v>510</v>
      </c>
      <c r="E106" s="87" t="s">
        <v>512</v>
      </c>
      <c r="F106" s="412">
        <f>ROUNDUP((('UK-R-Lighting &amp; Accessories'!F101)*USD_per_GBP)*(1-UK_VAT),-1)</f>
        <v>540</v>
      </c>
    </row>
    <row r="107" spans="1:7" ht="21.75" customHeight="1">
      <c r="A107" s="1"/>
      <c r="D107"/>
      <c r="E107" s="92"/>
      <c r="F107" s="93"/>
      <c r="G107" s="93"/>
    </row>
    <row r="108" spans="1:7">
      <c r="A108" s="1"/>
      <c r="D108" s="199" t="s">
        <v>499</v>
      </c>
      <c r="E108"/>
      <c r="F108" s="93"/>
      <c r="G108" s="93"/>
    </row>
    <row r="109" spans="1:7" ht="21.75" customHeight="1">
      <c r="A109" s="1"/>
      <c r="D109" s="199"/>
      <c r="E109"/>
      <c r="F109" s="93"/>
      <c r="G109" s="93"/>
    </row>
    <row r="110" spans="1:7">
      <c r="A110" s="1"/>
      <c r="D110" s="196" t="s">
        <v>595</v>
      </c>
      <c r="E110" s="201"/>
      <c r="F110" s="393">
        <f>ROUNDUP((('UK-R-Lighting &amp; Accessories'!F105)*USD_per_GBP)*(1-UK_VAT),-1)</f>
        <v>130</v>
      </c>
      <c r="G110" s="93"/>
    </row>
    <row r="111" spans="1:7" ht="45.75" customHeight="1">
      <c r="A111" s="1"/>
      <c r="B111" s="421" t="s">
        <v>321</v>
      </c>
      <c r="D111"/>
      <c r="E111" s="149"/>
      <c r="F111" s="77"/>
      <c r="G111" s="77"/>
    </row>
    <row r="112" spans="1:7" ht="21.75" customHeight="1">
      <c r="A112" s="1"/>
      <c r="B112" s="147"/>
      <c r="D112"/>
      <c r="E112" s="149"/>
      <c r="F112" s="77"/>
      <c r="G112" s="77"/>
    </row>
    <row r="113" spans="1:7" ht="21.75" customHeight="1">
      <c r="A113" s="1"/>
      <c r="C113" s="418"/>
      <c r="D113"/>
      <c r="E113" s="149"/>
      <c r="F113" s="77"/>
      <c r="G113" s="77"/>
    </row>
    <row r="114" spans="1:7" ht="21.75" customHeight="1">
      <c r="A114" s="416"/>
      <c r="D114"/>
      <c r="E114" s="149"/>
      <c r="F114" s="77"/>
      <c r="G114" s="77"/>
    </row>
    <row r="115" spans="1:7" ht="21.75" customHeight="1">
      <c r="A115" s="1"/>
      <c r="D115"/>
      <c r="E115" s="149"/>
      <c r="F115" s="77"/>
      <c r="G115" s="77"/>
    </row>
    <row r="116" spans="1:7" ht="21.75" customHeight="1">
      <c r="A116" s="1"/>
      <c r="C116" s="1" t="s">
        <v>496</v>
      </c>
      <c r="D116"/>
      <c r="E116" s="149"/>
      <c r="F116" s="77"/>
      <c r="G116" s="77"/>
    </row>
    <row r="117" spans="1:7" ht="21.75" customHeight="1">
      <c r="A117" s="1"/>
      <c r="C117" s="1"/>
      <c r="D117"/>
      <c r="E117" s="76"/>
      <c r="F117" s="77"/>
      <c r="G117" s="77"/>
    </row>
    <row r="118" spans="1:7" ht="48.75">
      <c r="A118" s="2"/>
      <c r="B118" s="4" t="s">
        <v>659</v>
      </c>
      <c r="C118" s="10"/>
      <c r="D118" s="42"/>
      <c r="E118" s="42"/>
      <c r="F118" s="42"/>
      <c r="G118" s="3"/>
    </row>
    <row r="119" spans="1:7" ht="21.75" customHeight="1">
      <c r="A119" s="90"/>
      <c r="B119" s="38"/>
      <c r="C119" s="38"/>
      <c r="D119" s="34" t="s">
        <v>47</v>
      </c>
      <c r="E119" s="34" t="s">
        <v>94</v>
      </c>
      <c r="F119" s="35" t="s">
        <v>249</v>
      </c>
      <c r="G119" s="26"/>
    </row>
    <row r="120" spans="1:7" ht="30" customHeight="1">
      <c r="A120" s="69"/>
      <c r="B120" s="69"/>
      <c r="C120" s="69"/>
      <c r="D120" s="69"/>
      <c r="E120" s="52" t="s">
        <v>119</v>
      </c>
      <c r="F120" s="391"/>
    </row>
    <row r="121" spans="1:7" ht="21.75" customHeight="1">
      <c r="B121" s="7"/>
      <c r="C121" s="7"/>
      <c r="D121" s="95" t="s">
        <v>102</v>
      </c>
      <c r="E121" s="18" t="s">
        <v>660</v>
      </c>
      <c r="F121" s="618">
        <f>ROUNDUP((('UK-R-Lighting &amp; Accessories'!F129)*USD_per_GBP)*(1-UK_VAT),-1)</f>
        <v>150</v>
      </c>
      <c r="G121" s="567"/>
    </row>
    <row r="122" spans="1:7" ht="21.75" customHeight="1">
      <c r="B122" s="7"/>
      <c r="C122" s="7"/>
      <c r="D122" s="95"/>
      <c r="E122" s="18"/>
      <c r="F122" s="45"/>
    </row>
    <row r="123" spans="1:7" ht="21.75" customHeight="1">
      <c r="B123" s="7"/>
      <c r="C123" s="7"/>
      <c r="D123" s="568" t="s">
        <v>622</v>
      </c>
      <c r="E123" s="18"/>
      <c r="F123" s="18"/>
    </row>
    <row r="124" spans="1:7" ht="21.75" customHeight="1">
      <c r="B124" s="7"/>
      <c r="C124" s="7"/>
      <c r="D124" s="203"/>
      <c r="E124" s="16"/>
      <c r="F124" s="16"/>
    </row>
    <row r="125" spans="1:7" ht="21.75" customHeight="1">
      <c r="B125" s="7"/>
      <c r="C125" s="7"/>
      <c r="D125" s="588"/>
      <c r="E125" s="589"/>
      <c r="F125" s="137"/>
    </row>
    <row r="126" spans="1:7" ht="21.75" customHeight="1">
      <c r="B126" s="7"/>
      <c r="C126" s="7"/>
    </row>
    <row r="127" spans="1:7" ht="21.75" customHeight="1">
      <c r="B127" s="7"/>
      <c r="C127" s="7"/>
    </row>
    <row r="128" spans="1:7" ht="21.75" customHeight="1">
      <c r="B128" s="7"/>
      <c r="C128" s="7"/>
    </row>
    <row r="129" spans="1:7" ht="21.75" customHeight="1">
      <c r="B129" s="7"/>
      <c r="C129" s="7"/>
    </row>
    <row r="130" spans="1:7" ht="21.75" customHeight="1">
      <c r="B130" s="7"/>
      <c r="C130" s="7"/>
    </row>
    <row r="131" spans="1:7" ht="21.75" customHeight="1">
      <c r="B131" s="7"/>
      <c r="C131" s="7"/>
      <c r="D131" s="158"/>
      <c r="E131" s="16"/>
      <c r="F131" s="137"/>
    </row>
    <row r="132" spans="1:7" ht="21.75" customHeight="1">
      <c r="A132" s="1"/>
      <c r="C132" s="1"/>
      <c r="D132"/>
      <c r="E132" s="76"/>
      <c r="F132" s="77"/>
      <c r="G132" s="77"/>
    </row>
    <row r="133" spans="1:7" ht="48.75">
      <c r="A133" s="2" t="s">
        <v>23</v>
      </c>
      <c r="B133" s="4" t="s">
        <v>494</v>
      </c>
      <c r="C133" s="3"/>
      <c r="D133" s="3"/>
      <c r="E133" s="70"/>
      <c r="F133" s="75"/>
      <c r="G133" s="3"/>
    </row>
    <row r="134" spans="1:7" ht="21.75" customHeight="1">
      <c r="A134" s="26"/>
      <c r="B134" s="26"/>
      <c r="C134" s="26"/>
      <c r="D134" s="749" t="s">
        <v>495</v>
      </c>
      <c r="E134" s="756"/>
      <c r="F134" s="357" t="s">
        <v>112</v>
      </c>
      <c r="G134" s="26"/>
    </row>
    <row r="135" spans="1:7">
      <c r="A135" s="69"/>
      <c r="B135" s="69"/>
      <c r="C135" s="69"/>
      <c r="D135" s="167" t="s">
        <v>119</v>
      </c>
      <c r="E135" s="52" t="s">
        <v>293</v>
      </c>
      <c r="F135" s="391"/>
    </row>
    <row r="136" spans="1:7" ht="21.75" customHeight="1">
      <c r="A136" s="1"/>
      <c r="D136" s="19" t="s">
        <v>503</v>
      </c>
      <c r="E136" s="19" t="s">
        <v>513</v>
      </c>
      <c r="F136" s="412">
        <f>ROUNDUP((('UK-R-Lighting &amp; Accessories'!F143)*USD_per_GBP)*(1-UK_VAT),-1)</f>
        <v>7060</v>
      </c>
    </row>
    <row r="137" spans="1:7" ht="21.75" customHeight="1">
      <c r="A137" s="1"/>
      <c r="D137"/>
      <c r="E137" s="92"/>
      <c r="F137" s="93"/>
      <c r="G137" s="93"/>
    </row>
    <row r="138" spans="1:7">
      <c r="A138" s="1"/>
      <c r="D138" s="419" t="s">
        <v>505</v>
      </c>
      <c r="E138"/>
      <c r="F138" s="93"/>
      <c r="G138" s="93"/>
    </row>
    <row r="139" spans="1:7" ht="21.75" customHeight="1">
      <c r="A139" s="1"/>
      <c r="D139" s="178"/>
      <c r="E139"/>
      <c r="F139" s="93"/>
      <c r="G139" s="93"/>
    </row>
    <row r="140" spans="1:7" ht="21.75" customHeight="1">
      <c r="A140" s="1"/>
      <c r="D140" s="149"/>
      <c r="E140"/>
      <c r="F140" s="77"/>
      <c r="G140" s="77"/>
    </row>
    <row r="141" spans="1:7" ht="21.75" customHeight="1">
      <c r="A141" s="1"/>
      <c r="D141" s="92"/>
      <c r="E141"/>
      <c r="F141" s="142"/>
      <c r="G141" s="77"/>
    </row>
    <row r="142" spans="1:7" ht="21.75" customHeight="1">
      <c r="A142" s="1"/>
      <c r="C142" s="417"/>
      <c r="D142"/>
      <c r="E142" s="149"/>
      <c r="F142" s="77"/>
      <c r="G142" s="77"/>
    </row>
    <row r="143" spans="1:7">
      <c r="A143" s="416" t="s">
        <v>321</v>
      </c>
      <c r="D143"/>
      <c r="E143" s="149"/>
      <c r="F143" s="77"/>
      <c r="G143" s="77"/>
    </row>
    <row r="144" spans="1:7" ht="45.75" customHeight="1">
      <c r="A144" s="1"/>
      <c r="D144"/>
      <c r="E144" s="149"/>
      <c r="F144" s="77"/>
      <c r="G144" s="77"/>
    </row>
    <row r="145" spans="1:7" ht="21.75" customHeight="1">
      <c r="A145" s="1"/>
      <c r="D145"/>
      <c r="E145" s="149"/>
      <c r="F145" s="77"/>
      <c r="G145" s="77"/>
    </row>
    <row r="146" spans="1:7" ht="21.75" customHeight="1">
      <c r="A146" s="1"/>
      <c r="D146"/>
      <c r="E146" s="149"/>
      <c r="F146" s="77"/>
      <c r="G146" s="77"/>
    </row>
    <row r="147" spans="1:7" ht="21.75" customHeight="1">
      <c r="A147" s="1"/>
      <c r="D147"/>
      <c r="E147" s="149"/>
      <c r="F147" s="77"/>
      <c r="G147" s="77"/>
    </row>
    <row r="148" spans="1:7" ht="21.75" customHeight="1">
      <c r="A148" s="1"/>
      <c r="D148"/>
      <c r="E148" s="149"/>
      <c r="F148" s="77"/>
      <c r="G148" s="77"/>
    </row>
    <row r="149" spans="1:7" ht="21.75" customHeight="1">
      <c r="A149" s="1"/>
      <c r="D149"/>
      <c r="E149" s="149"/>
      <c r="F149" s="77"/>
      <c r="G149" s="77"/>
    </row>
    <row r="150" spans="1:7" ht="21.75" customHeight="1">
      <c r="A150" s="1"/>
      <c r="C150" s="1" t="s">
        <v>504</v>
      </c>
      <c r="D150"/>
      <c r="E150" s="76"/>
      <c r="F150" s="77"/>
      <c r="G150" s="77"/>
    </row>
    <row r="151" spans="1:7" ht="21.75" customHeight="1">
      <c r="A151" s="1"/>
      <c r="C151" s="1"/>
      <c r="D151"/>
      <c r="E151" s="76"/>
      <c r="F151" s="77"/>
      <c r="G151" s="77"/>
    </row>
    <row r="152" spans="1:7" ht="21.75" customHeight="1">
      <c r="A152" s="1"/>
      <c r="C152" s="1"/>
      <c r="D152"/>
      <c r="E152" s="76"/>
      <c r="F152" s="77"/>
      <c r="G152" s="77"/>
    </row>
    <row r="153" spans="1:7" ht="48" customHeight="1">
      <c r="B153" s="7"/>
      <c r="C153" s="7"/>
      <c r="E153" s="16"/>
      <c r="F153" s="16"/>
    </row>
    <row r="154" spans="1:7" ht="48.75">
      <c r="A154" s="2" t="s">
        <v>23</v>
      </c>
      <c r="B154" s="4" t="s">
        <v>497</v>
      </c>
      <c r="C154" s="3"/>
      <c r="D154" s="3"/>
      <c r="E154" s="70"/>
      <c r="F154" s="75"/>
      <c r="G154" s="3"/>
    </row>
    <row r="155" spans="1:7" ht="21.75" customHeight="1">
      <c r="A155" s="26"/>
      <c r="B155" s="26"/>
      <c r="C155" s="26"/>
      <c r="D155" s="749" t="s">
        <v>498</v>
      </c>
      <c r="E155" s="756"/>
      <c r="F155" s="357" t="s">
        <v>112</v>
      </c>
      <c r="G155" s="26"/>
    </row>
    <row r="156" spans="1:7">
      <c r="A156" s="69"/>
      <c r="B156" s="69"/>
      <c r="C156" s="69"/>
      <c r="D156" s="167" t="s">
        <v>119</v>
      </c>
      <c r="E156" s="52" t="s">
        <v>293</v>
      </c>
      <c r="F156" s="391"/>
    </row>
    <row r="157" spans="1:7" ht="21.75" customHeight="1">
      <c r="A157" s="1"/>
      <c r="D157" s="19" t="s">
        <v>501</v>
      </c>
      <c r="E157" s="19" t="s">
        <v>514</v>
      </c>
      <c r="F157" s="412">
        <f>ROUNDUP((('UK-R-Lighting &amp; Accessories'!F159)*USD_per_GBP)*(1-UK_VAT),-1)</f>
        <v>600</v>
      </c>
    </row>
    <row r="158" spans="1:7" ht="21.75" customHeight="1">
      <c r="A158" s="1"/>
      <c r="D158"/>
      <c r="E158" s="92"/>
      <c r="F158" s="93"/>
      <c r="G158" s="93"/>
    </row>
    <row r="159" spans="1:7">
      <c r="A159" s="1"/>
      <c r="D159" s="199" t="s">
        <v>499</v>
      </c>
      <c r="E159"/>
      <c r="F159" s="93"/>
      <c r="G159" s="93"/>
    </row>
    <row r="160" spans="1:7">
      <c r="A160" s="1"/>
      <c r="D160" s="199"/>
      <c r="E160"/>
      <c r="F160" s="93"/>
      <c r="G160" s="93"/>
    </row>
    <row r="161" spans="1:7" ht="21.75" customHeight="1">
      <c r="A161" s="1"/>
      <c r="D161" s="178"/>
      <c r="E161"/>
      <c r="F161" s="93"/>
      <c r="G161" s="93"/>
    </row>
    <row r="162" spans="1:7" ht="21.75" customHeight="1">
      <c r="A162" s="1"/>
      <c r="D162" s="198" t="s">
        <v>506</v>
      </c>
      <c r="E162" s="83"/>
      <c r="F162" s="393">
        <f>ROUNDUP((('UK-R-Lighting &amp; Accessories'!F164)*USD_per_GBP)*(1-UK_VAT),-1)</f>
        <v>130</v>
      </c>
      <c r="G162" s="77"/>
    </row>
    <row r="163" spans="1:7" ht="21.75" customHeight="1">
      <c r="A163" s="1"/>
      <c r="B163" s="147" t="s">
        <v>321</v>
      </c>
      <c r="D163" s="92"/>
      <c r="E163"/>
      <c r="F163" s="142"/>
      <c r="G163" s="77"/>
    </row>
    <row r="164" spans="1:7" ht="21.75" customHeight="1">
      <c r="A164" s="1"/>
      <c r="C164" s="418"/>
      <c r="D164"/>
      <c r="E164" s="149"/>
      <c r="F164" s="77"/>
      <c r="G164" s="77"/>
    </row>
    <row r="165" spans="1:7">
      <c r="A165" s="416"/>
      <c r="D165"/>
      <c r="E165" s="149"/>
      <c r="F165" s="77"/>
      <c r="G165" s="77"/>
    </row>
    <row r="166" spans="1:7" ht="45.75" customHeight="1">
      <c r="A166" s="1"/>
      <c r="D166"/>
      <c r="E166" s="149"/>
      <c r="F166" s="77"/>
      <c r="G166" s="77"/>
    </row>
    <row r="167" spans="1:7" ht="21.75" customHeight="1">
      <c r="A167" s="1"/>
      <c r="D167"/>
      <c r="E167" s="149"/>
      <c r="F167" s="77"/>
      <c r="G167" s="77"/>
    </row>
    <row r="168" spans="1:7" ht="21.75" customHeight="1">
      <c r="A168" s="1"/>
      <c r="C168" s="1" t="s">
        <v>511</v>
      </c>
      <c r="D168"/>
      <c r="E168" s="76"/>
      <c r="F168" s="77"/>
      <c r="G168" s="77"/>
    </row>
    <row r="169" spans="1:7" ht="57.75" customHeight="1">
      <c r="A169" s="1"/>
      <c r="C169" s="1"/>
      <c r="D169"/>
      <c r="E169" s="76"/>
      <c r="F169" s="77"/>
      <c r="G169" s="77"/>
    </row>
    <row r="170" spans="1:7" ht="48.75">
      <c r="A170" s="2" t="s">
        <v>23</v>
      </c>
      <c r="B170" s="4" t="s">
        <v>502</v>
      </c>
      <c r="C170" s="3"/>
      <c r="D170" s="3"/>
      <c r="E170" s="70"/>
      <c r="F170" s="75"/>
      <c r="G170" s="3"/>
    </row>
    <row r="171" spans="1:7">
      <c r="A171" s="26"/>
      <c r="B171" s="26"/>
      <c r="C171" s="26"/>
      <c r="D171" s="749" t="s">
        <v>508</v>
      </c>
      <c r="E171" s="756"/>
      <c r="F171" s="357" t="s">
        <v>112</v>
      </c>
      <c r="G171" s="26"/>
    </row>
    <row r="172" spans="1:7">
      <c r="A172" s="69"/>
      <c r="B172" s="69"/>
      <c r="C172" s="69"/>
      <c r="D172" s="167" t="s">
        <v>119</v>
      </c>
      <c r="E172" s="52" t="s">
        <v>293</v>
      </c>
      <c r="F172" s="391"/>
    </row>
    <row r="173" spans="1:7" ht="21.75" customHeight="1">
      <c r="A173" s="1"/>
      <c r="D173" s="19" t="s">
        <v>507</v>
      </c>
      <c r="E173" s="19" t="s">
        <v>515</v>
      </c>
      <c r="F173" s="412">
        <f>ROUNDUP((('UK-R-Lighting &amp; Accessories'!F174)*USD_per_GBP)*(1-UK_VAT),-1)</f>
        <v>1370</v>
      </c>
    </row>
    <row r="174" spans="1:7" ht="21.75" customHeight="1">
      <c r="A174" s="1"/>
      <c r="D174"/>
      <c r="E174" s="92"/>
      <c r="F174" s="93"/>
      <c r="G174" s="93"/>
    </row>
    <row r="175" spans="1:7">
      <c r="A175" s="1"/>
      <c r="D175" s="199" t="s">
        <v>499</v>
      </c>
      <c r="E175"/>
      <c r="F175" s="93"/>
      <c r="G175" s="93"/>
    </row>
    <row r="176" spans="1:7" ht="21.75" customHeight="1">
      <c r="A176" s="1"/>
      <c r="D176" s="199"/>
      <c r="E176"/>
      <c r="F176" s="93"/>
      <c r="G176" s="93"/>
    </row>
    <row r="177" spans="1:7" ht="21.75" customHeight="1">
      <c r="A177" s="1"/>
      <c r="D177" s="178"/>
      <c r="E177"/>
      <c r="F177" s="93"/>
      <c r="G177" s="93"/>
    </row>
    <row r="178" spans="1:7">
      <c r="A178" s="1"/>
      <c r="B178" s="416"/>
      <c r="D178" s="198" t="s">
        <v>506</v>
      </c>
      <c r="E178" s="83"/>
      <c r="F178" s="393">
        <f>ROUNDUP((('UK-R-Lighting &amp; Accessories'!F179)*USD_per_GBP)*(1-UK_VAT),-1)</f>
        <v>370</v>
      </c>
      <c r="G178" s="77"/>
    </row>
    <row r="179" spans="1:7" ht="45.75" customHeight="1">
      <c r="A179" s="1"/>
      <c r="B179" s="420" t="s">
        <v>321</v>
      </c>
      <c r="D179" s="92"/>
      <c r="E179"/>
      <c r="F179" s="142"/>
      <c r="G179" s="77"/>
    </row>
    <row r="180" spans="1:7" ht="21.75" customHeight="1">
      <c r="A180" s="1"/>
      <c r="C180" s="418"/>
      <c r="D180"/>
      <c r="E180" s="149"/>
      <c r="F180" s="77"/>
      <c r="G180" s="77"/>
    </row>
    <row r="181" spans="1:7" ht="21.75" customHeight="1">
      <c r="A181" s="416"/>
      <c r="D181"/>
      <c r="E181" s="149"/>
      <c r="F181" s="77"/>
      <c r="G181" s="77"/>
    </row>
    <row r="182" spans="1:7" ht="21.75" customHeight="1">
      <c r="A182" s="1"/>
      <c r="D182"/>
      <c r="E182" s="149"/>
      <c r="F182" s="77"/>
      <c r="G182" s="77"/>
    </row>
    <row r="183" spans="1:7" ht="21.75" customHeight="1">
      <c r="A183" s="1"/>
      <c r="D183"/>
      <c r="E183" s="149"/>
      <c r="F183" s="77"/>
      <c r="G183" s="77"/>
    </row>
    <row r="184" spans="1:7" ht="21.75" customHeight="1">
      <c r="A184" s="1"/>
      <c r="C184" s="1"/>
      <c r="D184"/>
      <c r="E184" s="76"/>
      <c r="F184" s="77"/>
      <c r="G184" s="77"/>
    </row>
    <row r="185" spans="1:7" ht="21.75" customHeight="1">
      <c r="B185" s="7"/>
      <c r="C185" s="1" t="s">
        <v>500</v>
      </c>
      <c r="E185" s="16"/>
      <c r="F185" s="16"/>
    </row>
    <row r="186" spans="1:7" ht="21.75" customHeight="1">
      <c r="B186" s="7"/>
      <c r="C186" s="7"/>
      <c r="E186" s="24"/>
      <c r="F186" s="16"/>
    </row>
    <row r="187" spans="1:7" ht="48.75">
      <c r="A187" s="2" t="s">
        <v>23</v>
      </c>
      <c r="B187" s="4" t="s">
        <v>647</v>
      </c>
      <c r="C187" s="3"/>
      <c r="D187" s="3"/>
      <c r="E187" s="70"/>
      <c r="F187" s="75"/>
      <c r="G187" s="75"/>
    </row>
    <row r="188" spans="1:7">
      <c r="A188" s="26"/>
      <c r="B188" s="26"/>
      <c r="C188" s="26"/>
      <c r="D188" s="86" t="s">
        <v>0</v>
      </c>
      <c r="E188" s="36" t="s">
        <v>321</v>
      </c>
      <c r="F188" s="34" t="s">
        <v>648</v>
      </c>
      <c r="G188" s="357"/>
    </row>
    <row r="189" spans="1:7" ht="21.75" customHeight="1">
      <c r="A189" s="7"/>
      <c r="B189" s="1"/>
      <c r="E189" s="16"/>
      <c r="F189" s="16"/>
    </row>
    <row r="190" spans="1:7" ht="21.75" customHeight="1">
      <c r="A190" s="7"/>
      <c r="B190" s="1"/>
      <c r="D190" s="19" t="s">
        <v>2</v>
      </c>
      <c r="E190" s="19" t="s">
        <v>650</v>
      </c>
      <c r="F190" s="591">
        <f>ROUNDUP((('UK-R-Lighting &amp; Accessories'!F192)*USD_per_GBP)*(1-UK_VAT),-1)</f>
        <v>12320</v>
      </c>
    </row>
    <row r="191" spans="1:7" ht="21.75" customHeight="1">
      <c r="A191" s="7"/>
      <c r="B191" s="1"/>
      <c r="D191" s="19" t="s">
        <v>3</v>
      </c>
      <c r="E191" s="16" t="s">
        <v>649</v>
      </c>
      <c r="F191" s="591">
        <f>ROUNDUP((('UK-R-Lighting &amp; Accessories'!F193)*USD_per_GBP)*(1-UK_VAT),-1)</f>
        <v>17810</v>
      </c>
    </row>
    <row r="192" spans="1:7" ht="21.75" customHeight="1">
      <c r="A192" s="7"/>
      <c r="B192" s="7"/>
      <c r="E192" s="16"/>
      <c r="F192" s="16"/>
    </row>
    <row r="193" spans="1:7" ht="21.75" customHeight="1">
      <c r="A193" s="12"/>
      <c r="B193" s="12"/>
      <c r="C193" s="16"/>
      <c r="D193" s="16"/>
      <c r="E193" s="16"/>
      <c r="F193"/>
    </row>
    <row r="194" spans="1:7" ht="21.75" customHeight="1">
      <c r="A194" s="7"/>
      <c r="B194" s="7"/>
      <c r="C194" s="765" t="s">
        <v>651</v>
      </c>
      <c r="D194" s="766"/>
      <c r="E194" s="766"/>
      <c r="F194" s="766"/>
    </row>
    <row r="195" spans="1:7" ht="21.75" customHeight="1">
      <c r="A195" s="7"/>
      <c r="B195" s="7"/>
      <c r="C195" s="19"/>
      <c r="D195" s="16"/>
      <c r="E195" s="16"/>
      <c r="F195"/>
    </row>
    <row r="196" spans="1:7" ht="21.75" customHeight="1">
      <c r="A196" s="7"/>
      <c r="B196" s="7"/>
      <c r="C196" s="19"/>
      <c r="D196" s="16"/>
      <c r="E196" s="16"/>
      <c r="F196"/>
    </row>
    <row r="197" spans="1:7" ht="21.75" customHeight="1">
      <c r="A197" s="7"/>
      <c r="B197" s="7"/>
      <c r="C197" s="19"/>
      <c r="D197" s="24"/>
      <c r="E197" s="16"/>
      <c r="F197"/>
    </row>
    <row r="198" spans="1:7" ht="21.75" customHeight="1">
      <c r="A198" s="7"/>
      <c r="B198" s="7"/>
      <c r="C198" s="19"/>
      <c r="D198" s="24"/>
      <c r="E198" s="16"/>
      <c r="F198"/>
    </row>
    <row r="199" spans="1:7" ht="21.75" customHeight="1">
      <c r="A199" s="7"/>
      <c r="B199" s="7"/>
      <c r="C199" s="19"/>
      <c r="D199" s="16"/>
      <c r="E199" s="16"/>
      <c r="F199"/>
    </row>
    <row r="200" spans="1:7" ht="21.75" customHeight="1">
      <c r="A200" s="7"/>
      <c r="B200" s="7"/>
      <c r="C200" s="19"/>
      <c r="D200" s="16"/>
      <c r="E200" s="16"/>
      <c r="F200"/>
    </row>
    <row r="201" spans="1:7" ht="21.75" customHeight="1">
      <c r="A201" s="7"/>
      <c r="B201" s="7"/>
      <c r="C201" s="19"/>
      <c r="D201" s="16"/>
      <c r="E201" s="16"/>
      <c r="F201"/>
    </row>
    <row r="202" spans="1:7" ht="21.75" customHeight="1">
      <c r="A202" s="7"/>
      <c r="B202" s="7"/>
      <c r="C202" s="19"/>
      <c r="D202" s="16"/>
      <c r="E202" s="16"/>
      <c r="F202"/>
    </row>
    <row r="203" spans="1:7">
      <c r="A203" s="7"/>
      <c r="B203" s="7"/>
      <c r="C203" s="19"/>
      <c r="D203" s="16"/>
      <c r="E203" s="16"/>
      <c r="F203"/>
    </row>
    <row r="204" spans="1:7" ht="45.75" customHeight="1">
      <c r="B204" s="7"/>
      <c r="C204" s="7"/>
      <c r="E204" s="16"/>
      <c r="F204" s="16"/>
    </row>
    <row r="205" spans="1:7" ht="48.75">
      <c r="A205" s="2"/>
      <c r="B205" s="25" t="s">
        <v>712</v>
      </c>
      <c r="C205" s="2"/>
      <c r="D205" s="3"/>
      <c r="E205" s="3"/>
      <c r="F205" s="70"/>
      <c r="G205" s="75"/>
    </row>
    <row r="206" spans="1:7" ht="21.75" customHeight="1">
      <c r="A206" s="26"/>
      <c r="B206" s="26"/>
      <c r="C206" s="26"/>
      <c r="D206" s="723" t="s">
        <v>321</v>
      </c>
      <c r="E206" s="769"/>
      <c r="F206" s="34" t="s">
        <v>648</v>
      </c>
      <c r="G206" s="357"/>
    </row>
    <row r="207" spans="1:7" ht="21.75" customHeight="1">
      <c r="B207" s="7"/>
      <c r="C207" s="1"/>
      <c r="D207" s="167" t="s">
        <v>119</v>
      </c>
      <c r="E207" s="52" t="s">
        <v>293</v>
      </c>
      <c r="F207" s="16"/>
    </row>
    <row r="208" spans="1:7">
      <c r="B208" s="7"/>
      <c r="C208" s="7"/>
      <c r="F208" s="16"/>
    </row>
    <row r="209" spans="2:6" ht="37.5">
      <c r="B209" s="12"/>
      <c r="C209" s="12"/>
      <c r="D209" s="19" t="s">
        <v>713</v>
      </c>
      <c r="E209" s="16" t="s">
        <v>715</v>
      </c>
      <c r="F209" s="672">
        <f>ROUNDUP((('UK-R-Lighting &amp; Accessories'!F219)*USD_per_GBP)*(1-UK_VAT),-1)</f>
        <v>1680</v>
      </c>
    </row>
    <row r="210" spans="2:6" ht="21.75" customHeight="1">
      <c r="B210" s="7"/>
      <c r="C210" s="7"/>
      <c r="D210" s="108"/>
      <c r="E210" s="112"/>
      <c r="F210" s="112"/>
    </row>
    <row r="211" spans="2:6" ht="21.75" customHeight="1">
      <c r="B211" s="7"/>
      <c r="C211" s="7"/>
      <c r="E211" s="16"/>
      <c r="F211" s="16"/>
    </row>
    <row r="212" spans="2:6" ht="21.75" customHeight="1">
      <c r="B212" s="7"/>
      <c r="C212" s="7"/>
      <c r="D212" s="668" t="s">
        <v>714</v>
      </c>
      <c r="E212" s="83"/>
      <c r="F212" s="83"/>
    </row>
    <row r="213" spans="2:6" ht="21.75" customHeight="1">
      <c r="B213" s="7"/>
      <c r="C213" s="7"/>
      <c r="E213" s="24"/>
      <c r="F213" s="16"/>
    </row>
    <row r="214" spans="2:6" ht="21.75" customHeight="1">
      <c r="B214" s="7"/>
      <c r="C214" s="7"/>
      <c r="E214" s="24"/>
      <c r="F214" s="16"/>
    </row>
    <row r="215" spans="2:6">
      <c r="B215" s="7"/>
      <c r="C215" s="7"/>
      <c r="E215" s="16"/>
      <c r="F215" s="16"/>
    </row>
    <row r="216" spans="2:6" ht="45.75" customHeight="1">
      <c r="B216" s="7"/>
      <c r="C216" s="7"/>
      <c r="E216" s="16"/>
      <c r="F216" s="16"/>
    </row>
    <row r="217" spans="2:6" ht="21.75" customHeight="1">
      <c r="B217" s="7"/>
      <c r="C217" s="7"/>
      <c r="E217" s="16"/>
      <c r="F217" s="16"/>
    </row>
    <row r="218" spans="2:6" ht="21.75" customHeight="1">
      <c r="B218" s="7"/>
      <c r="C218" s="7"/>
      <c r="E218" s="16"/>
      <c r="F218" s="16"/>
    </row>
    <row r="219" spans="2:6" ht="21.75" customHeight="1">
      <c r="B219" s="7"/>
      <c r="C219" s="7"/>
      <c r="E219" s="16"/>
      <c r="F219" s="16"/>
    </row>
    <row r="220" spans="2:6" ht="21.75" customHeight="1">
      <c r="B220" s="12"/>
      <c r="C220" s="12"/>
      <c r="D220" s="16"/>
      <c r="E220" s="16"/>
      <c r="F220" s="16"/>
    </row>
    <row r="221" spans="2:6" ht="21.75" customHeight="1">
      <c r="B221" s="7"/>
      <c r="C221" s="7"/>
      <c r="E221" s="16"/>
      <c r="F221" s="16"/>
    </row>
    <row r="222" spans="2:6" ht="21.75" customHeight="1">
      <c r="B222" s="7"/>
      <c r="C222" s="7"/>
      <c r="E222" s="16"/>
      <c r="F222" s="16"/>
    </row>
    <row r="223" spans="2:6" ht="21.75" customHeight="1">
      <c r="B223" s="7"/>
      <c r="C223" s="7"/>
      <c r="E223" s="16"/>
      <c r="F223" s="16"/>
    </row>
    <row r="224" spans="2:6" ht="21.75" customHeight="1">
      <c r="B224" s="7"/>
      <c r="C224" s="7"/>
      <c r="E224" s="16"/>
      <c r="F224" s="16"/>
    </row>
    <row r="225" spans="2:6" ht="21.75" customHeight="1">
      <c r="B225" s="7"/>
      <c r="C225" s="7"/>
      <c r="E225" s="16"/>
      <c r="F225" s="16"/>
    </row>
    <row r="226" spans="2:6" ht="21.75" customHeight="1">
      <c r="B226" s="7"/>
      <c r="C226" s="7"/>
      <c r="E226" s="16"/>
      <c r="F226" s="16"/>
    </row>
    <row r="227" spans="2:6" ht="21.75" customHeight="1">
      <c r="B227" s="7"/>
      <c r="C227" s="7"/>
      <c r="E227" s="16"/>
      <c r="F227" s="16"/>
    </row>
    <row r="228" spans="2:6" ht="21.75" customHeight="1">
      <c r="B228" s="7"/>
      <c r="C228" s="7"/>
      <c r="E228" s="16"/>
      <c r="F228" s="16"/>
    </row>
    <row r="229" spans="2:6" ht="21.75" customHeight="1">
      <c r="B229" s="7"/>
      <c r="C229" s="7"/>
      <c r="E229" s="16"/>
      <c r="F229" s="16"/>
    </row>
    <row r="230" spans="2:6" ht="21.75" customHeight="1">
      <c r="B230" s="7"/>
      <c r="C230" s="7"/>
      <c r="E230" s="16"/>
      <c r="F230" s="16"/>
    </row>
    <row r="231" spans="2:6" ht="21.75" customHeight="1">
      <c r="B231" s="12"/>
      <c r="C231" s="12"/>
      <c r="D231" s="16"/>
      <c r="E231" s="16"/>
      <c r="F231" s="16"/>
    </row>
    <row r="232" spans="2:6" ht="21.75" customHeight="1">
      <c r="B232" s="7"/>
      <c r="C232" s="7"/>
      <c r="D232" s="108"/>
      <c r="E232" s="112"/>
      <c r="F232" s="112"/>
    </row>
    <row r="233" spans="2:6" ht="21.75" customHeight="1">
      <c r="B233" s="7"/>
      <c r="C233" s="7"/>
      <c r="E233" s="16"/>
      <c r="F233" s="16"/>
    </row>
    <row r="234" spans="2:6">
      <c r="B234" s="7"/>
      <c r="C234" s="7"/>
      <c r="E234" s="16"/>
      <c r="F234" s="16"/>
    </row>
    <row r="235" spans="2:6" ht="45.75" customHeight="1">
      <c r="B235" s="7"/>
      <c r="C235" s="7"/>
      <c r="E235" s="24"/>
      <c r="F235" s="16"/>
    </row>
    <row r="236" spans="2:6" ht="21.75" customHeight="1">
      <c r="B236" s="7"/>
      <c r="C236" s="7"/>
      <c r="E236" s="24"/>
      <c r="F236" s="16"/>
    </row>
    <row r="237" spans="2:6" ht="21.75" customHeight="1">
      <c r="B237" s="7"/>
      <c r="C237" s="7"/>
      <c r="E237" s="16"/>
      <c r="F237" s="16"/>
    </row>
    <row r="238" spans="2:6" ht="21.75" customHeight="1">
      <c r="B238" s="7"/>
      <c r="C238" s="7"/>
      <c r="E238" s="16"/>
      <c r="F238" s="16"/>
    </row>
    <row r="239" spans="2:6" ht="21.75" customHeight="1">
      <c r="B239" s="7"/>
      <c r="C239" s="7"/>
      <c r="E239" s="16"/>
      <c r="F239" s="16"/>
    </row>
    <row r="240" spans="2:6" ht="21.75" customHeight="1">
      <c r="B240" s="7"/>
      <c r="C240" s="7"/>
      <c r="E240" s="16"/>
      <c r="F240" s="16"/>
    </row>
    <row r="241" spans="2:6" ht="21.75" customHeight="1">
      <c r="B241" s="7"/>
      <c r="C241" s="7"/>
      <c r="E241" s="16"/>
      <c r="F241" s="16"/>
    </row>
    <row r="242" spans="2:6" ht="21.75" customHeight="1">
      <c r="B242" s="7"/>
      <c r="C242" s="7"/>
      <c r="E242" s="16"/>
      <c r="F242" s="16"/>
    </row>
    <row r="243" spans="2:6" ht="21.75" customHeight="1">
      <c r="B243" s="7"/>
      <c r="C243" s="7"/>
      <c r="E243" s="16"/>
      <c r="F243" s="16"/>
    </row>
    <row r="244" spans="2:6" ht="21.75" customHeight="1">
      <c r="B244" s="7"/>
      <c r="C244" s="7"/>
      <c r="E244" s="16"/>
      <c r="F244" s="16"/>
    </row>
    <row r="245" spans="2:6" ht="21.75" customHeight="1">
      <c r="B245" s="7"/>
      <c r="C245" s="7"/>
      <c r="E245" s="16"/>
      <c r="F245" s="16"/>
    </row>
    <row r="246" spans="2:6" ht="21.75" customHeight="1">
      <c r="B246" s="12"/>
      <c r="C246" s="12"/>
      <c r="D246" s="16"/>
      <c r="E246" s="16"/>
      <c r="F246" s="16"/>
    </row>
    <row r="247" spans="2:6" ht="21.75" customHeight="1">
      <c r="B247" s="7"/>
      <c r="C247" s="7"/>
      <c r="D247" s="108"/>
      <c r="E247" s="112"/>
      <c r="F247" s="112"/>
    </row>
    <row r="248" spans="2:6">
      <c r="B248" s="7"/>
      <c r="C248" s="7"/>
      <c r="E248" s="16"/>
      <c r="F248" s="16"/>
    </row>
    <row r="249" spans="2:6">
      <c r="B249" s="7"/>
      <c r="C249" s="7"/>
      <c r="E249" s="16"/>
      <c r="F249" s="16"/>
    </row>
    <row r="250" spans="2:6">
      <c r="B250" s="7"/>
      <c r="C250" s="7"/>
      <c r="E250" s="24"/>
      <c r="F250" s="16"/>
    </row>
    <row r="251" spans="2:6">
      <c r="B251" s="7"/>
      <c r="C251" s="7"/>
      <c r="E251" s="24"/>
      <c r="F251" s="16"/>
    </row>
    <row r="252" spans="2:6">
      <c r="B252" s="7"/>
      <c r="C252" s="7"/>
      <c r="E252" s="24"/>
      <c r="F252" s="16"/>
    </row>
    <row r="253" spans="2:6">
      <c r="B253" s="7"/>
      <c r="C253" s="7"/>
      <c r="E253" s="16"/>
      <c r="F253" s="16"/>
    </row>
    <row r="254" spans="2:6">
      <c r="B254" s="7"/>
      <c r="C254" s="7"/>
      <c r="E254" s="16"/>
      <c r="F254" s="16"/>
    </row>
    <row r="255" spans="2:6">
      <c r="B255" s="7"/>
      <c r="C255" s="7"/>
      <c r="E255" s="16"/>
      <c r="F255" s="16"/>
    </row>
    <row r="256" spans="2:6">
      <c r="B256" s="7"/>
      <c r="C256" s="7"/>
      <c r="E256" s="16"/>
      <c r="F256" s="16"/>
    </row>
    <row r="257" spans="2:6">
      <c r="B257" s="7"/>
      <c r="C257" s="7"/>
      <c r="E257" s="16"/>
      <c r="F257" s="16"/>
    </row>
    <row r="258" spans="2:6">
      <c r="B258" s="7"/>
      <c r="C258" s="7"/>
      <c r="E258" s="16"/>
      <c r="F258" s="16"/>
    </row>
    <row r="259" spans="2:6">
      <c r="B259" s="7"/>
      <c r="C259" s="7"/>
      <c r="E259" s="16"/>
      <c r="F259" s="16"/>
    </row>
    <row r="260" spans="2:6">
      <c r="B260" s="7"/>
      <c r="C260" s="7"/>
      <c r="E260" s="16"/>
      <c r="F260" s="16"/>
    </row>
    <row r="261" spans="2:6">
      <c r="B261" s="7"/>
      <c r="C261" s="7"/>
      <c r="E261" s="16"/>
      <c r="F261" s="16"/>
    </row>
    <row r="262" spans="2:6" ht="37.5">
      <c r="B262" s="12"/>
      <c r="C262" s="12"/>
      <c r="D262" s="16"/>
      <c r="E262" s="16"/>
      <c r="F262" s="16"/>
    </row>
    <row r="263" spans="2:6">
      <c r="B263" s="7"/>
      <c r="C263" s="7"/>
      <c r="D263" s="108"/>
      <c r="E263" s="112"/>
      <c r="F263" s="112"/>
    </row>
    <row r="264" spans="2:6">
      <c r="B264" s="7"/>
      <c r="C264" s="7"/>
      <c r="E264" s="16"/>
      <c r="F264" s="16"/>
    </row>
    <row r="265" spans="2:6">
      <c r="B265" s="7"/>
      <c r="C265" s="7"/>
      <c r="E265" s="16"/>
      <c r="F265" s="16"/>
    </row>
    <row r="266" spans="2:6">
      <c r="B266" s="7"/>
      <c r="C266" s="7"/>
      <c r="E266" s="24"/>
      <c r="F266" s="16"/>
    </row>
    <row r="267" spans="2:6">
      <c r="B267" s="7"/>
      <c r="C267" s="7"/>
      <c r="E267" s="24"/>
      <c r="F267" s="16"/>
    </row>
    <row r="268" spans="2:6">
      <c r="B268" s="7"/>
      <c r="C268" s="7"/>
      <c r="E268" s="16"/>
      <c r="F268" s="16"/>
    </row>
    <row r="269" spans="2:6">
      <c r="B269" s="7"/>
      <c r="C269" s="7"/>
      <c r="E269" s="16"/>
      <c r="F269" s="16"/>
    </row>
    <row r="270" spans="2:6">
      <c r="B270" s="7"/>
      <c r="C270" s="7"/>
      <c r="E270" s="16"/>
      <c r="F270" s="16"/>
    </row>
    <row r="271" spans="2:6">
      <c r="B271" s="7"/>
      <c r="C271" s="7"/>
      <c r="E271" s="16"/>
      <c r="F271" s="16"/>
    </row>
    <row r="272" spans="2:6">
      <c r="B272" s="7"/>
      <c r="C272" s="7"/>
      <c r="E272" s="16"/>
      <c r="F272" s="16"/>
    </row>
    <row r="273" spans="2:6">
      <c r="B273" s="7"/>
      <c r="C273" s="7"/>
      <c r="E273" s="16"/>
      <c r="F273" s="16"/>
    </row>
    <row r="274" spans="2:6">
      <c r="B274" s="7"/>
      <c r="C274" s="7"/>
      <c r="E274" s="16"/>
      <c r="F274" s="16"/>
    </row>
    <row r="275" spans="2:6">
      <c r="B275" s="7"/>
      <c r="C275" s="7"/>
      <c r="E275" s="16"/>
      <c r="F275" s="16"/>
    </row>
    <row r="276" spans="2:6">
      <c r="B276" s="7"/>
      <c r="C276" s="7"/>
      <c r="E276" s="16"/>
      <c r="F276" s="16"/>
    </row>
    <row r="277" spans="2:6" ht="37.5">
      <c r="B277" s="12"/>
      <c r="C277" s="12"/>
      <c r="D277" s="16"/>
      <c r="E277" s="16"/>
      <c r="F277" s="16"/>
    </row>
    <row r="278" spans="2:6">
      <c r="B278" s="7"/>
      <c r="C278" s="7"/>
      <c r="D278" s="108"/>
      <c r="E278" s="112"/>
      <c r="F278" s="112"/>
    </row>
    <row r="279" spans="2:6">
      <c r="B279" s="7"/>
      <c r="C279" s="7"/>
      <c r="D279" s="67"/>
      <c r="E279" s="87"/>
      <c r="F279" s="87"/>
    </row>
    <row r="280" spans="2:6">
      <c r="B280" s="7"/>
      <c r="C280" s="7"/>
      <c r="E280" s="16"/>
      <c r="F280" s="16"/>
    </row>
    <row r="281" spans="2:6">
      <c r="B281" s="7"/>
      <c r="C281" s="7"/>
      <c r="E281" s="24"/>
      <c r="F281" s="16"/>
    </row>
    <row r="282" spans="2:6">
      <c r="B282" s="7"/>
      <c r="C282" s="7"/>
      <c r="E282" s="24"/>
      <c r="F282" s="16"/>
    </row>
    <row r="283" spans="2:6">
      <c r="B283" s="7"/>
      <c r="C283" s="7"/>
      <c r="E283" s="16"/>
      <c r="F283" s="16"/>
    </row>
    <row r="284" spans="2:6">
      <c r="B284" s="7"/>
      <c r="C284" s="7"/>
      <c r="E284" s="16"/>
      <c r="F284" s="16"/>
    </row>
    <row r="285" spans="2:6">
      <c r="B285" s="7"/>
      <c r="C285" s="7"/>
      <c r="E285" s="16"/>
      <c r="F285" s="16"/>
    </row>
    <row r="286" spans="2:6">
      <c r="B286" s="7"/>
      <c r="C286" s="7"/>
      <c r="E286" s="16"/>
      <c r="F286" s="16"/>
    </row>
    <row r="287" spans="2:6">
      <c r="B287" s="7"/>
      <c r="C287" s="7"/>
      <c r="E287" s="16"/>
      <c r="F287" s="16"/>
    </row>
    <row r="288" spans="2:6">
      <c r="B288" s="7"/>
      <c r="C288" s="7"/>
      <c r="E288" s="16"/>
      <c r="F288" s="16"/>
    </row>
    <row r="289" spans="2:6">
      <c r="B289" s="7"/>
      <c r="C289" s="7"/>
      <c r="E289" s="16"/>
      <c r="F289" s="16"/>
    </row>
    <row r="290" spans="2:6">
      <c r="B290" s="7"/>
      <c r="C290" s="7"/>
      <c r="E290" s="16"/>
      <c r="F290" s="16"/>
    </row>
  </sheetData>
  <mergeCells count="12">
    <mergeCell ref="D206:E206"/>
    <mergeCell ref="C194:F194"/>
    <mergeCell ref="D155:E155"/>
    <mergeCell ref="D171:E171"/>
    <mergeCell ref="A1:G1"/>
    <mergeCell ref="D104:E104"/>
    <mergeCell ref="D134:E134"/>
    <mergeCell ref="D16:E16"/>
    <mergeCell ref="D28:E28"/>
    <mergeCell ref="D54:E54"/>
    <mergeCell ref="D90:E90"/>
    <mergeCell ref="D75:E75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UAE Retail Price List - 2022
&amp;R&amp;"Calibri (Body),Regular"&amp;16Lighting and Accessories</oddHeader>
    <oddFooter>&amp;L&amp;"Calibri (Body),Regular"&amp;16Prices do not include delivery, installation and local taxes. &amp;R&amp;"Calibri (Body),Regular"&amp;16&amp;P</oddFooter>
  </headerFooter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E4D2E-4741-4382-9F05-FE7672DFA03A}">
  <sheetPr codeName="Sheet82">
    <tabColor theme="1"/>
  </sheetPr>
  <dimension ref="A1:H262"/>
  <sheetViews>
    <sheetView showGridLines="0" view="pageLayout" topLeftCell="A195" zoomScale="69" zoomScaleNormal="50" zoomScaleSheetLayoutView="50" zoomScalePageLayoutView="69" workbookViewId="0">
      <selection activeCell="A144" sqref="A144:XFD144"/>
    </sheetView>
  </sheetViews>
  <sheetFormatPr defaultColWidth="11" defaultRowHeight="26.25"/>
  <cols>
    <col min="1" max="1" width="5.5" customWidth="1"/>
    <col min="2" max="2" width="18.625" customWidth="1"/>
    <col min="3" max="3" width="47.125" customWidth="1"/>
    <col min="4" max="4" width="34.625" style="19" customWidth="1"/>
    <col min="5" max="5" width="24" style="19" bestFit="1" customWidth="1"/>
    <col min="6" max="6" width="46.625" style="14" customWidth="1"/>
    <col min="7" max="7" width="37.125" customWidth="1"/>
  </cols>
  <sheetData>
    <row r="1" spans="1:8" ht="29.1" customHeight="1">
      <c r="A1" s="696" t="s">
        <v>348</v>
      </c>
      <c r="B1" s="696"/>
      <c r="C1" s="696"/>
      <c r="D1" s="696"/>
      <c r="E1" s="696"/>
      <c r="F1" s="696"/>
      <c r="G1" s="696"/>
    </row>
    <row r="2" spans="1:8" ht="29.1" customHeight="1">
      <c r="A2" s="19"/>
      <c r="B2" s="19"/>
      <c r="C2" s="19"/>
      <c r="F2" s="19"/>
    </row>
    <row r="3" spans="1:8" ht="48.75">
      <c r="A3" s="2" t="s">
        <v>23</v>
      </c>
      <c r="B3" s="4" t="s">
        <v>708</v>
      </c>
      <c r="C3" s="3"/>
      <c r="D3" s="3"/>
      <c r="E3" s="70"/>
      <c r="F3" s="75"/>
      <c r="G3" s="3"/>
    </row>
    <row r="4" spans="1:8" ht="30" customHeight="1">
      <c r="A4" s="26"/>
      <c r="B4" s="26"/>
      <c r="C4" s="26"/>
      <c r="D4" s="26"/>
      <c r="E4" s="34" t="s">
        <v>321</v>
      </c>
      <c r="F4" s="357" t="s">
        <v>709</v>
      </c>
      <c r="G4" s="26" t="s">
        <v>710</v>
      </c>
    </row>
    <row r="5" spans="1:8" ht="30" customHeight="1">
      <c r="A5" s="69"/>
      <c r="B5" s="69"/>
      <c r="C5" s="69"/>
      <c r="D5" s="69"/>
      <c r="E5" s="52" t="s">
        <v>119</v>
      </c>
      <c r="F5" s="391"/>
    </row>
    <row r="6" spans="1:8">
      <c r="A6" s="1"/>
      <c r="D6"/>
      <c r="E6" s="87">
        <v>30</v>
      </c>
      <c r="F6" s="634">
        <f>ROUNDUP((('UK-T-Lighting &amp; Accessories '!F6)*USD_per_GBP),-1)</f>
        <v>160</v>
      </c>
      <c r="G6" s="634">
        <f>ROUNDUP((('UK-T-Lighting &amp; Accessories '!G6)*USD_per_GBP),-1)</f>
        <v>340</v>
      </c>
    </row>
    <row r="7" spans="1:8">
      <c r="A7" s="1"/>
      <c r="D7"/>
      <c r="E7" s="92"/>
      <c r="F7" s="656"/>
      <c r="G7" s="656"/>
    </row>
    <row r="8" spans="1:8">
      <c r="A8" s="1"/>
      <c r="D8" s="199"/>
      <c r="E8"/>
      <c r="F8" s="656"/>
      <c r="G8" s="656"/>
    </row>
    <row r="9" spans="1:8">
      <c r="A9" s="1"/>
      <c r="D9" s="129"/>
      <c r="E9"/>
      <c r="F9" s="656"/>
      <c r="G9" s="656"/>
    </row>
    <row r="10" spans="1:8">
      <c r="A10" s="1"/>
      <c r="D10" s="149"/>
      <c r="E10"/>
      <c r="F10" s="657"/>
      <c r="G10" s="657"/>
    </row>
    <row r="11" spans="1:8">
      <c r="A11" s="1"/>
      <c r="D11" s="196" t="s">
        <v>469</v>
      </c>
      <c r="E11" s="166"/>
      <c r="F11" s="667">
        <f>ROUNDUP((('UK-T-Lighting &amp; Accessories '!F11)*USD_per_GBP),-1)</f>
        <v>90</v>
      </c>
      <c r="G11" s="657"/>
    </row>
    <row r="12" spans="1:8">
      <c r="A12" s="1"/>
      <c r="D12"/>
      <c r="E12" s="149"/>
      <c r="F12" s="77"/>
      <c r="G12" s="77"/>
    </row>
    <row r="13" spans="1:8">
      <c r="A13" s="1"/>
      <c r="D13"/>
      <c r="E13" s="149"/>
      <c r="F13" s="77"/>
      <c r="G13" s="77"/>
    </row>
    <row r="14" spans="1:8">
      <c r="A14" s="1"/>
      <c r="D14"/>
      <c r="E14" s="149"/>
      <c r="F14" s="77"/>
      <c r="G14" s="77"/>
    </row>
    <row r="15" spans="1:8" ht="48.75">
      <c r="A15" s="2" t="s">
        <v>23</v>
      </c>
      <c r="B15" s="4" t="s">
        <v>195</v>
      </c>
      <c r="C15" s="3"/>
      <c r="D15" s="3"/>
      <c r="E15" s="70"/>
      <c r="F15" s="75"/>
      <c r="G15" s="3"/>
      <c r="H15" s="389"/>
    </row>
    <row r="16" spans="1:8" ht="30" customHeight="1">
      <c r="A16" s="26"/>
      <c r="B16" s="26"/>
      <c r="C16" s="26"/>
      <c r="D16" s="711" t="s">
        <v>468</v>
      </c>
      <c r="E16" s="712"/>
      <c r="F16" s="357" t="s">
        <v>112</v>
      </c>
      <c r="G16" s="26"/>
    </row>
    <row r="17" spans="1:8" ht="30" customHeight="1">
      <c r="A17" s="69"/>
      <c r="B17" s="69"/>
      <c r="C17" s="69"/>
      <c r="D17" s="167" t="s">
        <v>119</v>
      </c>
      <c r="E17" s="52" t="s">
        <v>293</v>
      </c>
      <c r="F17" s="391"/>
    </row>
    <row r="18" spans="1:8">
      <c r="A18" s="1"/>
      <c r="D18" s="150">
        <v>150</v>
      </c>
      <c r="E18" s="16">
        <v>59</v>
      </c>
      <c r="F18" s="412">
        <f>ROUNDUP((('UK-T-Lighting &amp; Accessories '!F18)*USD_per_GBP),-1)</f>
        <v>2610</v>
      </c>
    </row>
    <row r="19" spans="1:8">
      <c r="A19" s="1"/>
      <c r="D19"/>
      <c r="E19" s="92"/>
      <c r="F19" s="93"/>
      <c r="G19" s="93"/>
      <c r="H19" s="91"/>
    </row>
    <row r="20" spans="1:8">
      <c r="A20" s="1"/>
      <c r="D20" s="199" t="s">
        <v>461</v>
      </c>
      <c r="E20"/>
      <c r="F20" s="93"/>
      <c r="G20" s="93"/>
      <c r="H20" s="91"/>
    </row>
    <row r="21" spans="1:8">
      <c r="A21" s="1"/>
      <c r="D21" s="129"/>
      <c r="E21"/>
      <c r="F21" s="93"/>
      <c r="G21" s="93"/>
      <c r="H21" s="91"/>
    </row>
    <row r="22" spans="1:8">
      <c r="A22" s="1"/>
      <c r="D22" s="149"/>
      <c r="E22"/>
      <c r="F22" s="77"/>
      <c r="G22" s="77"/>
      <c r="H22" s="142"/>
    </row>
    <row r="23" spans="1:8">
      <c r="A23" s="1"/>
      <c r="D23" s="196" t="s">
        <v>469</v>
      </c>
      <c r="E23" s="166"/>
      <c r="F23" s="393">
        <f>ROUNDUP((('UK-T-Lighting &amp; Accessories '!F23)*USD_per_GBP),-1)</f>
        <v>440</v>
      </c>
      <c r="G23" s="77"/>
    </row>
    <row r="24" spans="1:8">
      <c r="A24" s="1"/>
      <c r="D24"/>
      <c r="E24" s="149"/>
      <c r="F24" s="77"/>
      <c r="G24" s="77"/>
      <c r="H24" s="390"/>
    </row>
    <row r="25" spans="1:8">
      <c r="A25" s="1"/>
      <c r="D25"/>
      <c r="E25" s="149"/>
      <c r="F25" s="77"/>
      <c r="G25" s="77"/>
      <c r="H25" s="390"/>
    </row>
    <row r="26" spans="1:8">
      <c r="A26" s="1"/>
      <c r="D26"/>
      <c r="E26" s="149"/>
      <c r="F26" s="77"/>
      <c r="G26" s="77"/>
      <c r="H26" s="390"/>
    </row>
    <row r="27" spans="1:8" ht="48.75">
      <c r="A27" s="2" t="s">
        <v>23</v>
      </c>
      <c r="B27" s="4" t="s">
        <v>196</v>
      </c>
      <c r="C27" s="3"/>
      <c r="D27" s="3"/>
      <c r="E27" s="72"/>
      <c r="F27" s="75"/>
      <c r="G27" s="3"/>
      <c r="H27" s="389"/>
    </row>
    <row r="28" spans="1:8" ht="30" customHeight="1">
      <c r="A28" s="26"/>
      <c r="B28" s="26"/>
      <c r="C28" s="409"/>
      <c r="D28" s="700" t="s">
        <v>47</v>
      </c>
      <c r="E28" s="707"/>
      <c r="F28" s="357" t="s">
        <v>112</v>
      </c>
      <c r="G28" s="26"/>
    </row>
    <row r="29" spans="1:8" ht="30" customHeight="1">
      <c r="A29" s="69"/>
      <c r="B29" s="69"/>
      <c r="C29" s="406"/>
      <c r="D29" s="167" t="s">
        <v>119</v>
      </c>
      <c r="E29" s="52" t="s">
        <v>293</v>
      </c>
      <c r="F29" s="391"/>
    </row>
    <row r="30" spans="1:8">
      <c r="A30" s="1"/>
      <c r="C30" s="407" t="s">
        <v>2</v>
      </c>
      <c r="D30" s="67">
        <v>40</v>
      </c>
      <c r="E30" s="87" t="s">
        <v>470</v>
      </c>
      <c r="F30" s="412">
        <f>ROUNDUP((('UK-T-Lighting &amp; Accessories '!F30)*USD_per_GBP),-1)</f>
        <v>890</v>
      </c>
    </row>
    <row r="31" spans="1:8">
      <c r="A31" s="1"/>
      <c r="C31" s="407" t="s">
        <v>3</v>
      </c>
      <c r="D31" s="67">
        <v>50</v>
      </c>
      <c r="E31" s="87" t="s">
        <v>471</v>
      </c>
      <c r="F31" s="412">
        <f>ROUNDUP((('UK-T-Lighting &amp; Accessories '!F31)*USD_per_GBP),-1)</f>
        <v>1030</v>
      </c>
    </row>
    <row r="32" spans="1:8">
      <c r="A32" s="1"/>
      <c r="C32" s="407" t="s">
        <v>4</v>
      </c>
      <c r="D32" s="67">
        <v>60</v>
      </c>
      <c r="E32" s="87" t="s">
        <v>472</v>
      </c>
      <c r="F32" s="412">
        <f>ROUNDUP((('UK-T-Lighting &amp; Accessories '!F32)*USD_per_GBP),-1)</f>
        <v>1170</v>
      </c>
    </row>
    <row r="33" spans="1:8">
      <c r="A33" s="1"/>
      <c r="D33" s="93"/>
      <c r="E33" s="93"/>
      <c r="F33" s="91"/>
    </row>
    <row r="34" spans="1:8">
      <c r="A34" s="1"/>
      <c r="D34" s="199" t="s">
        <v>461</v>
      </c>
      <c r="E34" s="93"/>
      <c r="F34" s="93"/>
      <c r="G34" s="91"/>
    </row>
    <row r="35" spans="1:8">
      <c r="A35" s="1"/>
      <c r="D35" s="129"/>
      <c r="E35" s="93"/>
      <c r="F35" s="93"/>
      <c r="G35" s="91"/>
    </row>
    <row r="36" spans="1:8">
      <c r="A36" s="1"/>
      <c r="D36" s="149"/>
      <c r="E36" s="77"/>
      <c r="F36" s="77"/>
      <c r="G36" s="142"/>
    </row>
    <row r="37" spans="1:8">
      <c r="A37" s="1"/>
      <c r="D37" s="196" t="s">
        <v>469</v>
      </c>
      <c r="E37" s="200"/>
      <c r="F37" s="393">
        <f>ROUNDUP((('UK-T-Lighting &amp; Accessories '!F37)*USD_per_GBP),-1)</f>
        <v>230</v>
      </c>
    </row>
    <row r="38" spans="1:8">
      <c r="A38" s="1"/>
      <c r="D38"/>
      <c r="E38" s="149"/>
      <c r="F38" s="77"/>
      <c r="G38" s="77"/>
      <c r="H38" s="390"/>
    </row>
    <row r="39" spans="1:8" ht="40.5" customHeight="1">
      <c r="A39" s="1"/>
      <c r="D39"/>
      <c r="E39" s="476"/>
      <c r="F39" s="77"/>
      <c r="G39" s="77"/>
      <c r="H39" s="390"/>
    </row>
    <row r="40" spans="1:8" ht="48.75">
      <c r="A40" s="2" t="s">
        <v>23</v>
      </c>
      <c r="B40" s="4" t="s">
        <v>711</v>
      </c>
      <c r="C40" s="3"/>
      <c r="D40" s="3"/>
      <c r="E40" s="72"/>
      <c r="F40" s="75"/>
      <c r="G40" s="3"/>
    </row>
    <row r="41" spans="1:8" ht="30" customHeight="1">
      <c r="A41" s="26"/>
      <c r="B41" s="26"/>
      <c r="C41" s="26"/>
      <c r="D41" s="36"/>
      <c r="E41" s="34" t="s">
        <v>321</v>
      </c>
      <c r="F41" s="357" t="s">
        <v>709</v>
      </c>
      <c r="G41" s="26" t="s">
        <v>710</v>
      </c>
    </row>
    <row r="42" spans="1:8" ht="30" customHeight="1">
      <c r="A42" s="69"/>
      <c r="B42" s="69"/>
      <c r="C42" s="69"/>
      <c r="D42" s="69"/>
      <c r="E42" s="52" t="s">
        <v>119</v>
      </c>
      <c r="F42" s="391"/>
    </row>
    <row r="43" spans="1:8">
      <c r="A43" s="1"/>
      <c r="D43" s="92"/>
      <c r="E43" s="87">
        <v>30</v>
      </c>
      <c r="F43" s="634">
        <f>ROUNDUP((('UK-T-Lighting &amp; Accessories '!F43)*USD_per_GBP),-1)</f>
        <v>160</v>
      </c>
      <c r="G43" s="634">
        <f>ROUNDUP((('UK-T-Lighting &amp; Accessories '!G43)*USD_per_GBP),-1)</f>
        <v>340</v>
      </c>
    </row>
    <row r="44" spans="1:8">
      <c r="A44" s="1"/>
      <c r="D44" s="92"/>
      <c r="E44" s="93"/>
      <c r="F44" s="662" t="s">
        <v>23</v>
      </c>
      <c r="G44" s="663"/>
    </row>
    <row r="45" spans="1:8">
      <c r="A45" s="1"/>
      <c r="D45" s="199"/>
      <c r="E45" s="93"/>
      <c r="F45" s="662"/>
      <c r="G45" s="663"/>
    </row>
    <row r="46" spans="1:8">
      <c r="A46" s="1"/>
      <c r="D46" s="129"/>
      <c r="E46" s="93"/>
      <c r="F46" s="662"/>
      <c r="G46" s="663"/>
    </row>
    <row r="47" spans="1:8" ht="23.25">
      <c r="A47" s="1"/>
      <c r="D47" s="76"/>
      <c r="E47" s="76"/>
      <c r="F47" s="664"/>
      <c r="G47" s="663"/>
    </row>
    <row r="48" spans="1:8">
      <c r="A48" s="1"/>
      <c r="D48" s="196" t="s">
        <v>473</v>
      </c>
      <c r="E48" s="201"/>
      <c r="F48" s="667">
        <f>ROUNDUP((('UK-T-Lighting &amp; Accessories '!F48)*USD_per_GBP),-1)</f>
        <v>90</v>
      </c>
      <c r="G48" s="663"/>
    </row>
    <row r="49" spans="1:8" ht="23.25">
      <c r="A49" s="1"/>
      <c r="D49"/>
      <c r="E49" s="129"/>
      <c r="F49" s="661"/>
      <c r="G49" s="654"/>
    </row>
    <row r="50" spans="1:8" ht="23.25">
      <c r="A50" s="1"/>
      <c r="D50"/>
      <c r="E50" s="129"/>
      <c r="F50" s="661"/>
      <c r="G50" s="654"/>
    </row>
    <row r="51" spans="1:8" ht="23.25">
      <c r="A51" s="1"/>
      <c r="D51"/>
      <c r="E51" s="129"/>
      <c r="F51" s="78"/>
      <c r="G51" s="77"/>
    </row>
    <row r="52" spans="1:8">
      <c r="A52" s="1"/>
      <c r="D52"/>
      <c r="E52" s="114"/>
      <c r="F52" s="78"/>
      <c r="G52" s="77"/>
    </row>
    <row r="53" spans="1:8" ht="48.75">
      <c r="A53" s="2" t="s">
        <v>23</v>
      </c>
      <c r="B53" s="4" t="s">
        <v>197</v>
      </c>
      <c r="C53" s="3"/>
      <c r="D53" s="3"/>
      <c r="E53" s="72"/>
      <c r="F53" s="75"/>
      <c r="G53" s="3"/>
      <c r="H53" s="389"/>
    </row>
    <row r="54" spans="1:8" ht="30" customHeight="1">
      <c r="A54" s="26"/>
      <c r="B54" s="26"/>
      <c r="C54" s="26"/>
      <c r="D54" s="711" t="s">
        <v>468</v>
      </c>
      <c r="E54" s="712"/>
      <c r="F54" s="357" t="s">
        <v>112</v>
      </c>
      <c r="G54" s="26"/>
    </row>
    <row r="55" spans="1:8" ht="30" customHeight="1">
      <c r="A55" s="69"/>
      <c r="B55" s="69"/>
      <c r="C55" s="69"/>
      <c r="D55" s="167" t="s">
        <v>119</v>
      </c>
      <c r="E55" s="52" t="s">
        <v>293</v>
      </c>
      <c r="F55" s="391"/>
    </row>
    <row r="56" spans="1:8">
      <c r="A56" s="1"/>
      <c r="D56" s="150">
        <v>150</v>
      </c>
      <c r="E56" s="16">
        <v>59</v>
      </c>
      <c r="F56" s="412">
        <f>ROUNDUP((('UK-T-Lighting &amp; Accessories '!F56)*USD_per_GBP),-1)</f>
        <v>2610</v>
      </c>
    </row>
    <row r="57" spans="1:8">
      <c r="A57" s="1"/>
      <c r="D57" s="92"/>
      <c r="E57" s="93"/>
      <c r="F57" s="91"/>
    </row>
    <row r="58" spans="1:8">
      <c r="A58" s="1"/>
      <c r="D58" s="199" t="s">
        <v>22</v>
      </c>
      <c r="E58" s="93"/>
      <c r="F58" s="91"/>
    </row>
    <row r="59" spans="1:8">
      <c r="A59" s="1"/>
      <c r="D59" s="129"/>
      <c r="E59" s="93"/>
      <c r="F59" s="91"/>
    </row>
    <row r="60" spans="1:8" ht="23.25">
      <c r="A60" s="1"/>
      <c r="D60" s="76"/>
      <c r="E60" s="76"/>
      <c r="F60" s="9"/>
    </row>
    <row r="61" spans="1:8">
      <c r="A61" s="1"/>
      <c r="D61" s="196" t="s">
        <v>473</v>
      </c>
      <c r="E61" s="201"/>
      <c r="F61" s="393">
        <f>ROUNDUP((('UK-T-Lighting &amp; Accessories '!F61)*USD_per_GBP),-1)</f>
        <v>440</v>
      </c>
    </row>
    <row r="62" spans="1:8" ht="23.25">
      <c r="A62" s="1"/>
      <c r="D62"/>
      <c r="E62" s="129"/>
      <c r="F62" s="475"/>
      <c r="G62" s="77"/>
      <c r="H62" s="390"/>
    </row>
    <row r="63" spans="1:8" ht="23.25">
      <c r="A63" s="1"/>
      <c r="D63"/>
      <c r="E63" s="129"/>
      <c r="F63" s="475"/>
      <c r="G63" s="77"/>
      <c r="H63" s="390"/>
    </row>
    <row r="64" spans="1:8" ht="23.25">
      <c r="A64" s="1"/>
      <c r="D64"/>
      <c r="E64" s="129"/>
      <c r="F64" s="475"/>
      <c r="G64" s="77"/>
      <c r="H64" s="390"/>
    </row>
    <row r="65" spans="1:8" ht="23.25">
      <c r="A65" s="1"/>
      <c r="D65"/>
      <c r="E65" s="129"/>
      <c r="F65" s="475"/>
      <c r="G65" s="77"/>
      <c r="H65" s="390"/>
    </row>
    <row r="66" spans="1:8" ht="23.25">
      <c r="A66" s="1"/>
      <c r="D66"/>
      <c r="E66" s="129"/>
      <c r="F66" s="475"/>
      <c r="G66" s="77"/>
      <c r="H66" s="390"/>
    </row>
    <row r="67" spans="1:8" ht="23.25">
      <c r="A67" s="1"/>
      <c r="D67"/>
      <c r="E67" s="129"/>
      <c r="F67" s="475"/>
      <c r="G67" s="77"/>
      <c r="H67" s="390"/>
    </row>
    <row r="68" spans="1:8" ht="23.25">
      <c r="A68" s="1"/>
      <c r="D68"/>
      <c r="E68" s="129"/>
      <c r="F68" s="475"/>
      <c r="G68" s="77"/>
      <c r="H68" s="390"/>
    </row>
    <row r="69" spans="1:8" ht="48.75">
      <c r="A69" s="2"/>
      <c r="B69" s="4" t="s">
        <v>619</v>
      </c>
      <c r="C69" s="4"/>
      <c r="D69" s="42"/>
      <c r="E69" s="42"/>
      <c r="F69" s="42"/>
      <c r="G69" s="3"/>
    </row>
    <row r="70" spans="1:8" ht="24" customHeight="1">
      <c r="A70" s="90"/>
      <c r="B70" s="38"/>
      <c r="C70" s="409" t="s">
        <v>47</v>
      </c>
      <c r="D70" s="700" t="s">
        <v>47</v>
      </c>
      <c r="E70" s="707"/>
      <c r="F70" s="35" t="s">
        <v>112</v>
      </c>
      <c r="G70" s="26"/>
    </row>
    <row r="71" spans="1:8" ht="30" customHeight="1">
      <c r="A71" s="69"/>
      <c r="B71" s="69"/>
      <c r="C71" s="408"/>
      <c r="D71" s="167" t="s">
        <v>119</v>
      </c>
      <c r="E71" s="52" t="s">
        <v>293</v>
      </c>
      <c r="F71" s="391"/>
    </row>
    <row r="72" spans="1:8" ht="24" customHeight="1">
      <c r="B72" s="7"/>
      <c r="C72" s="407"/>
      <c r="D72" s="18"/>
      <c r="E72" s="18"/>
      <c r="F72" s="153"/>
    </row>
    <row r="73" spans="1:8" ht="24" customHeight="1">
      <c r="B73" s="7"/>
      <c r="C73" s="407" t="s">
        <v>3</v>
      </c>
      <c r="D73" s="18" t="s">
        <v>350</v>
      </c>
      <c r="E73" s="18" t="s">
        <v>475</v>
      </c>
      <c r="F73" s="573">
        <f>ROUNDUP((('UK-T-Lighting &amp; Accessories '!F77)*USD_per_GBP),-1)</f>
        <v>1680</v>
      </c>
    </row>
    <row r="74" spans="1:8" ht="24" customHeight="1">
      <c r="B74" s="7"/>
      <c r="C74" s="7"/>
      <c r="E74" s="24"/>
      <c r="F74" s="16"/>
    </row>
    <row r="75" spans="1:8" ht="21.75" customHeight="1">
      <c r="B75" s="7"/>
      <c r="C75" s="7"/>
      <c r="E75" s="24"/>
      <c r="F75" s="16"/>
    </row>
    <row r="76" spans="1:8" ht="21.75" customHeight="1">
      <c r="B76" s="7"/>
      <c r="C76" s="7"/>
      <c r="D76" s="203"/>
      <c r="E76" s="24"/>
      <c r="F76" s="16"/>
    </row>
    <row r="77" spans="1:8" ht="21.75" customHeight="1">
      <c r="B77" s="7"/>
      <c r="C77" s="7"/>
      <c r="D77" s="158"/>
      <c r="E77" s="24"/>
      <c r="F77" s="16"/>
    </row>
    <row r="78" spans="1:8" ht="21" customHeight="1">
      <c r="B78" s="7"/>
      <c r="C78" s="7"/>
    </row>
    <row r="79" spans="1:8" ht="21" customHeight="1">
      <c r="B79" s="7"/>
      <c r="C79" s="7"/>
      <c r="D79" s="196" t="s">
        <v>469</v>
      </c>
      <c r="E79" s="83"/>
      <c r="F79" s="574">
        <f>ROUNDUP((('UK-T-Lighting &amp; Accessories '!F84)*USD_per_GBP),-1)</f>
        <v>330</v>
      </c>
    </row>
    <row r="80" spans="1:8" ht="21" customHeight="1">
      <c r="B80" s="7"/>
      <c r="C80" s="7"/>
      <c r="E80" s="16"/>
      <c r="F80" s="16"/>
    </row>
    <row r="81" spans="1:7" ht="21" customHeight="1">
      <c r="B81" s="7"/>
      <c r="C81" s="7"/>
      <c r="E81" s="16"/>
      <c r="F81" s="16"/>
    </row>
    <row r="82" spans="1:7" ht="47.25" customHeight="1">
      <c r="B82" s="7"/>
      <c r="C82" s="7"/>
      <c r="E82" s="16"/>
      <c r="F82" s="16"/>
    </row>
    <row r="83" spans="1:7" ht="48.75">
      <c r="A83" s="2"/>
      <c r="B83" s="4" t="s">
        <v>122</v>
      </c>
      <c r="C83" s="4"/>
      <c r="D83" s="42"/>
      <c r="E83" s="42"/>
      <c r="F83" s="42"/>
      <c r="G83" s="3"/>
    </row>
    <row r="84" spans="1:7" ht="24" customHeight="1">
      <c r="A84" s="90"/>
      <c r="B84" s="38"/>
      <c r="C84" s="409" t="s">
        <v>47</v>
      </c>
      <c r="D84" s="700" t="s">
        <v>47</v>
      </c>
      <c r="E84" s="707"/>
      <c r="F84" s="35" t="s">
        <v>112</v>
      </c>
      <c r="G84" s="26"/>
    </row>
    <row r="85" spans="1:7" ht="30" customHeight="1">
      <c r="A85" s="69"/>
      <c r="B85" s="69"/>
      <c r="C85" s="408"/>
      <c r="D85" s="167" t="s">
        <v>119</v>
      </c>
      <c r="E85" s="52" t="s">
        <v>293</v>
      </c>
      <c r="F85" s="391"/>
    </row>
    <row r="86" spans="1:7" ht="24" customHeight="1">
      <c r="B86" s="7"/>
      <c r="C86" s="407" t="s">
        <v>2</v>
      </c>
      <c r="D86" s="18" t="s">
        <v>349</v>
      </c>
      <c r="E86" s="18" t="s">
        <v>474</v>
      </c>
      <c r="F86" s="412">
        <f>ROUNDUP((('UK-T-Lighting &amp; Accessories '!F92)*USD_per_GBP),-1)</f>
        <v>1010</v>
      </c>
    </row>
    <row r="87" spans="1:7" ht="24" customHeight="1">
      <c r="B87" s="7"/>
      <c r="C87" s="407" t="s">
        <v>3</v>
      </c>
      <c r="D87" s="18" t="s">
        <v>350</v>
      </c>
      <c r="E87" s="18" t="s">
        <v>475</v>
      </c>
      <c r="F87" s="412">
        <f>ROUNDUP((('UK-T-Lighting &amp; Accessories '!F93)*USD_per_GBP),-1)</f>
        <v>1030</v>
      </c>
    </row>
    <row r="88" spans="1:7" ht="24" customHeight="1">
      <c r="B88" s="7"/>
      <c r="C88" s="7"/>
      <c r="E88" s="24"/>
      <c r="F88" s="16"/>
    </row>
    <row r="89" spans="1:7" ht="21.75" customHeight="1">
      <c r="B89" s="7"/>
      <c r="C89" s="7"/>
      <c r="E89" s="24"/>
      <c r="F89" s="16"/>
    </row>
    <row r="90" spans="1:7" ht="21.75" customHeight="1">
      <c r="B90" s="7"/>
      <c r="C90" s="7"/>
      <c r="D90" s="196" t="s">
        <v>629</v>
      </c>
      <c r="E90" s="81"/>
      <c r="F90" s="184">
        <f>ROUNDUP((('UK-T-Lighting &amp; Accessories '!F96)*USD_per_GBP),-1)</f>
        <v>230</v>
      </c>
    </row>
    <row r="91" spans="1:7" ht="21.75" customHeight="1">
      <c r="B91" s="7"/>
      <c r="C91" s="7"/>
      <c r="D91" s="158"/>
      <c r="E91" s="24"/>
      <c r="F91" s="16"/>
    </row>
    <row r="92" spans="1:7" ht="21" customHeight="1">
      <c r="B92" s="7"/>
      <c r="C92" s="7"/>
    </row>
    <row r="93" spans="1:7" ht="21" customHeight="1">
      <c r="B93" s="7"/>
      <c r="C93" s="7"/>
      <c r="E93" s="16"/>
      <c r="F93" s="16"/>
    </row>
    <row r="94" spans="1:7" ht="21" customHeight="1">
      <c r="B94" s="7"/>
      <c r="C94" s="7"/>
      <c r="E94" s="16"/>
      <c r="F94" s="16"/>
    </row>
    <row r="95" spans="1:7" ht="48.75">
      <c r="A95" s="2" t="s">
        <v>23</v>
      </c>
      <c r="B95" s="4" t="s">
        <v>509</v>
      </c>
      <c r="C95" s="3"/>
      <c r="D95" s="3"/>
      <c r="E95" s="70"/>
      <c r="F95" s="75"/>
      <c r="G95" s="3"/>
    </row>
    <row r="96" spans="1:7" ht="21.75" customHeight="1">
      <c r="A96" s="26"/>
      <c r="B96" s="26"/>
      <c r="C96" s="26"/>
      <c r="D96" s="749" t="s">
        <v>498</v>
      </c>
      <c r="E96" s="756"/>
      <c r="F96" s="357" t="s">
        <v>112</v>
      </c>
      <c r="G96" s="26"/>
    </row>
    <row r="97" spans="1:7">
      <c r="A97" s="69"/>
      <c r="B97" s="69"/>
      <c r="C97" s="69"/>
      <c r="D97" s="167" t="s">
        <v>119</v>
      </c>
      <c r="E97" s="52" t="s">
        <v>293</v>
      </c>
      <c r="F97" s="391"/>
    </row>
    <row r="98" spans="1:7">
      <c r="A98" s="1"/>
      <c r="D98" s="19" t="s">
        <v>510</v>
      </c>
      <c r="E98" s="87" t="s">
        <v>512</v>
      </c>
      <c r="F98" s="412">
        <f>ROUNDUP((('UK-T-Lighting &amp; Accessories '!F105)*USD_per_GBP),-1)</f>
        <v>440</v>
      </c>
    </row>
    <row r="99" spans="1:7" ht="21.75" customHeight="1">
      <c r="A99" s="1"/>
      <c r="D99"/>
      <c r="E99" s="92"/>
      <c r="F99" s="93"/>
      <c r="G99" s="93"/>
    </row>
    <row r="100" spans="1:7">
      <c r="A100" s="1"/>
      <c r="D100" s="199" t="s">
        <v>499</v>
      </c>
      <c r="E100"/>
      <c r="F100" s="93"/>
      <c r="G100" s="93"/>
    </row>
    <row r="101" spans="1:7" ht="21.75" customHeight="1">
      <c r="A101" s="1"/>
      <c r="D101" s="199"/>
      <c r="E101"/>
      <c r="F101" s="93"/>
      <c r="G101" s="93"/>
    </row>
    <row r="102" spans="1:7">
      <c r="A102" s="1"/>
      <c r="D102" s="196" t="s">
        <v>595</v>
      </c>
      <c r="E102" s="201"/>
      <c r="F102" s="393">
        <f>ROUNDUP((('UK-T-Lighting &amp; Accessories '!F109)*USD_per_GBP),-1)</f>
        <v>100</v>
      </c>
      <c r="G102" s="93"/>
    </row>
    <row r="103" spans="1:7" ht="45.75" customHeight="1">
      <c r="A103" s="1"/>
      <c r="B103" s="421" t="s">
        <v>321</v>
      </c>
      <c r="D103"/>
      <c r="E103" s="149"/>
      <c r="F103" s="77"/>
      <c r="G103" s="77"/>
    </row>
    <row r="104" spans="1:7" ht="21.75" customHeight="1">
      <c r="A104" s="1"/>
      <c r="B104" s="147"/>
      <c r="D104"/>
      <c r="E104" s="149"/>
      <c r="F104" s="77"/>
      <c r="G104" s="77"/>
    </row>
    <row r="105" spans="1:7" ht="21.75" customHeight="1">
      <c r="A105" s="1"/>
      <c r="C105" s="418"/>
      <c r="D105"/>
      <c r="E105" s="149"/>
      <c r="F105" s="77"/>
      <c r="G105" s="77"/>
    </row>
    <row r="106" spans="1:7" ht="21.75" customHeight="1">
      <c r="A106" s="416"/>
      <c r="D106"/>
      <c r="E106" s="149"/>
      <c r="F106" s="77"/>
      <c r="G106" s="77"/>
    </row>
    <row r="107" spans="1:7" ht="21.75" customHeight="1">
      <c r="A107" s="1"/>
      <c r="D107"/>
      <c r="E107" s="149"/>
      <c r="F107" s="77"/>
      <c r="G107" s="77"/>
    </row>
    <row r="108" spans="1:7" ht="21.75" customHeight="1">
      <c r="A108" s="1"/>
      <c r="C108" s="1" t="s">
        <v>496</v>
      </c>
      <c r="D108"/>
      <c r="E108" s="149"/>
      <c r="F108" s="77"/>
      <c r="G108" s="77"/>
    </row>
    <row r="109" spans="1:7" ht="21.75" customHeight="1">
      <c r="A109" s="1"/>
      <c r="C109" s="1"/>
      <c r="D109"/>
      <c r="E109" s="149"/>
      <c r="F109" s="77"/>
      <c r="G109" s="77"/>
    </row>
    <row r="110" spans="1:7" ht="21.75" customHeight="1">
      <c r="A110" s="1"/>
      <c r="C110" s="1"/>
      <c r="D110"/>
      <c r="E110" s="76"/>
      <c r="F110" s="77"/>
      <c r="G110" s="77"/>
    </row>
    <row r="111" spans="1:7" ht="48.75">
      <c r="A111" s="2"/>
      <c r="B111" s="4" t="s">
        <v>659</v>
      </c>
      <c r="C111" s="10"/>
      <c r="D111" s="42"/>
      <c r="E111" s="42"/>
      <c r="F111" s="42"/>
      <c r="G111" s="3"/>
    </row>
    <row r="112" spans="1:7" ht="21.75" customHeight="1">
      <c r="A112" s="90"/>
      <c r="B112" s="38"/>
      <c r="C112" s="38"/>
      <c r="D112" s="34" t="s">
        <v>47</v>
      </c>
      <c r="E112" s="34" t="s">
        <v>94</v>
      </c>
      <c r="F112" s="35" t="s">
        <v>249</v>
      </c>
      <c r="G112" s="26"/>
    </row>
    <row r="113" spans="1:7" ht="30" customHeight="1">
      <c r="A113" s="69"/>
      <c r="B113" s="69"/>
      <c r="C113" s="69"/>
      <c r="D113" s="69"/>
      <c r="E113" s="52" t="s">
        <v>119</v>
      </c>
      <c r="F113" s="391"/>
    </row>
    <row r="114" spans="1:7" ht="21.75" customHeight="1">
      <c r="B114" s="7"/>
      <c r="C114" s="7"/>
      <c r="D114" s="95" t="s">
        <v>102</v>
      </c>
      <c r="E114" s="18" t="s">
        <v>660</v>
      </c>
      <c r="F114" s="618">
        <f>ROUNDUP((('UK-T-Lighting &amp; Accessories '!F120)*USD_per_GBP),-1)</f>
        <v>130</v>
      </c>
      <c r="G114" s="567"/>
    </row>
    <row r="115" spans="1:7" ht="21.75" customHeight="1">
      <c r="B115" s="7"/>
      <c r="C115" s="7"/>
      <c r="D115" s="95"/>
      <c r="E115" s="18"/>
      <c r="F115" s="45"/>
    </row>
    <row r="116" spans="1:7" ht="21.75" customHeight="1">
      <c r="B116" s="7"/>
      <c r="C116" s="7"/>
      <c r="D116" s="568" t="s">
        <v>622</v>
      </c>
      <c r="E116" s="18"/>
      <c r="F116" s="18"/>
    </row>
    <row r="117" spans="1:7" ht="21.75" customHeight="1">
      <c r="B117" s="7"/>
      <c r="C117" s="7"/>
      <c r="D117" s="203"/>
      <c r="E117" s="16"/>
      <c r="F117" s="16"/>
    </row>
    <row r="118" spans="1:7" ht="21.75" customHeight="1">
      <c r="B118" s="7"/>
      <c r="C118" s="7"/>
      <c r="D118" s="588"/>
      <c r="E118" s="589"/>
      <c r="F118" s="137"/>
    </row>
    <row r="119" spans="1:7" ht="21.75" customHeight="1">
      <c r="B119" s="7"/>
      <c r="C119" s="7"/>
      <c r="D119" s="588"/>
      <c r="E119" s="589"/>
      <c r="F119" s="137"/>
    </row>
    <row r="120" spans="1:7" ht="21.75" customHeight="1">
      <c r="B120" s="7"/>
      <c r="C120" s="7"/>
      <c r="D120" s="588"/>
      <c r="E120" s="589"/>
      <c r="F120" s="137"/>
    </row>
    <row r="121" spans="1:7" ht="21.75" customHeight="1">
      <c r="B121" s="7"/>
      <c r="C121" s="7"/>
    </row>
    <row r="122" spans="1:7" ht="21.75" customHeight="1">
      <c r="B122" s="7"/>
      <c r="C122" s="7"/>
      <c r="D122" s="158"/>
      <c r="E122" s="16"/>
      <c r="F122" s="137"/>
    </row>
    <row r="123" spans="1:7" ht="21.75" customHeight="1">
      <c r="A123" s="1"/>
      <c r="C123" s="1"/>
      <c r="D123"/>
      <c r="E123" s="76"/>
      <c r="F123" s="77"/>
      <c r="G123" s="77"/>
    </row>
    <row r="124" spans="1:7" ht="48.75">
      <c r="A124" s="2" t="s">
        <v>23</v>
      </c>
      <c r="B124" s="4" t="s">
        <v>494</v>
      </c>
      <c r="C124" s="3"/>
      <c r="D124" s="3"/>
      <c r="E124" s="70"/>
      <c r="F124" s="75"/>
      <c r="G124" s="3"/>
    </row>
    <row r="125" spans="1:7" ht="21.75" customHeight="1">
      <c r="A125" s="26"/>
      <c r="B125" s="26"/>
      <c r="C125" s="26"/>
      <c r="D125" s="749" t="s">
        <v>495</v>
      </c>
      <c r="E125" s="756"/>
      <c r="F125" s="357" t="s">
        <v>112</v>
      </c>
      <c r="G125" s="26"/>
    </row>
    <row r="126" spans="1:7">
      <c r="A126" s="69"/>
      <c r="B126" s="69"/>
      <c r="C126" s="69"/>
      <c r="D126" s="167" t="s">
        <v>119</v>
      </c>
      <c r="E126" s="52" t="s">
        <v>293</v>
      </c>
      <c r="F126" s="391"/>
    </row>
    <row r="127" spans="1:7" ht="21.75" customHeight="1">
      <c r="A127" s="1"/>
      <c r="D127" s="19" t="s">
        <v>503</v>
      </c>
      <c r="E127" s="19" t="s">
        <v>513</v>
      </c>
      <c r="F127" s="412">
        <f>ROUNDUP((('UK-T-Lighting &amp; Accessories '!F133)*USD_per_GBP),-1)</f>
        <v>5560</v>
      </c>
    </row>
    <row r="128" spans="1:7" ht="21.75" customHeight="1">
      <c r="A128" s="1"/>
      <c r="D128"/>
      <c r="E128" s="92"/>
      <c r="F128" s="93"/>
      <c r="G128" s="93"/>
    </row>
    <row r="129" spans="1:7">
      <c r="A129" s="1"/>
      <c r="D129" s="419" t="s">
        <v>505</v>
      </c>
      <c r="E129"/>
      <c r="F129" s="93"/>
      <c r="G129" s="93"/>
    </row>
    <row r="130" spans="1:7" ht="21.75" customHeight="1">
      <c r="A130" s="1"/>
      <c r="D130" s="178"/>
      <c r="E130"/>
      <c r="F130" s="93"/>
      <c r="G130" s="93"/>
    </row>
    <row r="131" spans="1:7" ht="21.75" customHeight="1">
      <c r="A131" s="1"/>
      <c r="D131" s="149"/>
      <c r="E131"/>
      <c r="F131" s="77"/>
      <c r="G131" s="77"/>
    </row>
    <row r="132" spans="1:7" ht="21.75" customHeight="1">
      <c r="A132" s="1"/>
      <c r="D132" s="92"/>
      <c r="E132"/>
      <c r="F132" s="142"/>
      <c r="G132" s="77"/>
    </row>
    <row r="133" spans="1:7" ht="21.75" customHeight="1">
      <c r="A133" s="1"/>
      <c r="C133" s="417"/>
      <c r="D133"/>
      <c r="E133" s="149"/>
      <c r="F133" s="77"/>
      <c r="G133" s="77"/>
    </row>
    <row r="134" spans="1:7">
      <c r="A134" s="416" t="s">
        <v>321</v>
      </c>
      <c r="D134"/>
      <c r="E134" s="149"/>
      <c r="F134" s="77"/>
      <c r="G134" s="77"/>
    </row>
    <row r="135" spans="1:7" ht="45.75" customHeight="1">
      <c r="A135" s="1"/>
      <c r="D135"/>
      <c r="E135" s="149"/>
      <c r="F135" s="77"/>
      <c r="G135" s="77"/>
    </row>
    <row r="136" spans="1:7" ht="21.75" customHeight="1">
      <c r="A136" s="1"/>
      <c r="D136"/>
      <c r="E136" s="149"/>
      <c r="F136" s="77"/>
      <c r="G136" s="77"/>
    </row>
    <row r="137" spans="1:7" ht="21.75" customHeight="1">
      <c r="A137" s="1"/>
      <c r="C137" s="1" t="s">
        <v>504</v>
      </c>
      <c r="D137"/>
      <c r="E137" s="76"/>
      <c r="F137" s="77"/>
      <c r="G137" s="77"/>
    </row>
    <row r="138" spans="1:7" ht="21.75" customHeight="1">
      <c r="A138" s="1"/>
      <c r="C138" s="1"/>
      <c r="D138"/>
      <c r="E138" s="76"/>
      <c r="F138" s="77"/>
      <c r="G138" s="77"/>
    </row>
    <row r="139" spans="1:7" ht="21.75" customHeight="1">
      <c r="A139" s="1"/>
      <c r="C139" s="1"/>
      <c r="D139"/>
      <c r="E139" s="76"/>
      <c r="F139" s="77"/>
      <c r="G139" s="77"/>
    </row>
    <row r="140" spans="1:7" ht="21.75" customHeight="1">
      <c r="A140" s="1"/>
      <c r="C140" s="1"/>
      <c r="D140"/>
      <c r="E140" s="76"/>
      <c r="F140" s="77"/>
      <c r="G140" s="77"/>
    </row>
    <row r="141" spans="1:7" ht="21.75" customHeight="1">
      <c r="A141" s="1"/>
      <c r="C141" s="1"/>
      <c r="D141"/>
      <c r="E141" s="76"/>
      <c r="F141" s="77"/>
      <c r="G141" s="77"/>
    </row>
    <row r="142" spans="1:7" ht="21.75" customHeight="1">
      <c r="A142" s="1"/>
      <c r="C142" s="1"/>
      <c r="D142"/>
      <c r="E142" s="76"/>
      <c r="F142" s="77"/>
      <c r="G142" s="77"/>
    </row>
    <row r="143" spans="1:7" ht="21.75" customHeight="1">
      <c r="A143" s="1"/>
      <c r="C143" s="1"/>
      <c r="D143"/>
      <c r="E143" s="76"/>
      <c r="F143" s="77"/>
      <c r="G143" s="77"/>
    </row>
    <row r="144" spans="1:7" ht="48.75">
      <c r="A144" s="2" t="s">
        <v>23</v>
      </c>
      <c r="B144" s="4" t="s">
        <v>497</v>
      </c>
      <c r="C144" s="3"/>
      <c r="D144" s="3"/>
      <c r="E144" s="70"/>
      <c r="F144" s="75"/>
      <c r="G144" s="3"/>
    </row>
    <row r="145" spans="1:7" ht="21.75" customHeight="1">
      <c r="A145" s="26"/>
      <c r="B145" s="26"/>
      <c r="C145" s="26"/>
      <c r="D145" s="749" t="s">
        <v>498</v>
      </c>
      <c r="E145" s="756"/>
      <c r="F145" s="357" t="s">
        <v>112</v>
      </c>
      <c r="G145" s="26"/>
    </row>
    <row r="146" spans="1:7">
      <c r="A146" s="69"/>
      <c r="B146" s="69"/>
      <c r="C146" s="69"/>
      <c r="D146" s="167" t="s">
        <v>119</v>
      </c>
      <c r="E146" s="52" t="s">
        <v>293</v>
      </c>
      <c r="F146" s="391"/>
    </row>
    <row r="147" spans="1:7" ht="21.75" customHeight="1">
      <c r="A147" s="1"/>
      <c r="D147" s="19" t="s">
        <v>501</v>
      </c>
      <c r="E147" s="19" t="s">
        <v>514</v>
      </c>
      <c r="F147" s="412">
        <f>ROUNDUP((('UK-T-Lighting &amp; Accessories '!F153)*USD_per_GBP),-1)</f>
        <v>480</v>
      </c>
    </row>
    <row r="148" spans="1:7" ht="21.75" customHeight="1">
      <c r="A148" s="1"/>
      <c r="D148"/>
      <c r="E148" s="92"/>
      <c r="F148" s="93"/>
      <c r="G148" s="93"/>
    </row>
    <row r="149" spans="1:7">
      <c r="A149" s="1"/>
      <c r="D149" s="199" t="s">
        <v>499</v>
      </c>
      <c r="E149"/>
      <c r="F149" s="93"/>
      <c r="G149" s="93"/>
    </row>
    <row r="150" spans="1:7">
      <c r="A150" s="1"/>
      <c r="D150" s="199"/>
      <c r="E150"/>
      <c r="F150" s="93"/>
      <c r="G150" s="93"/>
    </row>
    <row r="151" spans="1:7" ht="21.75" customHeight="1">
      <c r="A151" s="1"/>
      <c r="D151" s="178"/>
      <c r="E151"/>
      <c r="F151" s="93"/>
      <c r="G151" s="93"/>
    </row>
    <row r="152" spans="1:7" ht="21.75" customHeight="1">
      <c r="A152" s="1"/>
      <c r="D152" s="198" t="s">
        <v>506</v>
      </c>
      <c r="E152" s="83"/>
      <c r="F152" s="393">
        <f>ROUNDUP((('UK-T-Lighting &amp; Accessories '!F158)*USD_per_GBP),-1)</f>
        <v>100</v>
      </c>
      <c r="G152" s="77"/>
    </row>
    <row r="153" spans="1:7" ht="21.75" customHeight="1">
      <c r="A153" s="1"/>
      <c r="B153" s="147" t="s">
        <v>321</v>
      </c>
      <c r="D153" s="92"/>
      <c r="E153"/>
      <c r="F153" s="142"/>
      <c r="G153" s="77"/>
    </row>
    <row r="154" spans="1:7" ht="21.75" customHeight="1">
      <c r="A154" s="1"/>
      <c r="C154" s="418"/>
      <c r="D154"/>
      <c r="E154" s="149"/>
      <c r="F154" s="77"/>
      <c r="G154" s="77"/>
    </row>
    <row r="155" spans="1:7">
      <c r="A155" s="416"/>
      <c r="D155"/>
      <c r="E155" s="149"/>
      <c r="F155" s="77"/>
      <c r="G155" s="77"/>
    </row>
    <row r="156" spans="1:7" ht="45.75" customHeight="1">
      <c r="A156" s="1"/>
      <c r="D156"/>
      <c r="E156" s="149"/>
      <c r="F156" s="77"/>
      <c r="G156" s="77"/>
    </row>
    <row r="157" spans="1:7" ht="21.75" customHeight="1">
      <c r="A157" s="1"/>
      <c r="D157"/>
      <c r="E157" s="149"/>
      <c r="F157" s="77"/>
      <c r="G157" s="77"/>
    </row>
    <row r="158" spans="1:7" ht="21.75" customHeight="1">
      <c r="A158" s="1"/>
      <c r="C158" s="1" t="s">
        <v>511</v>
      </c>
      <c r="D158"/>
      <c r="E158" s="76"/>
      <c r="F158" s="77"/>
      <c r="G158" s="77"/>
    </row>
    <row r="159" spans="1:7" ht="57.75" customHeight="1">
      <c r="A159" s="1"/>
      <c r="C159" s="1"/>
      <c r="D159"/>
      <c r="E159" s="76"/>
      <c r="F159" s="77"/>
      <c r="G159" s="77"/>
    </row>
    <row r="160" spans="1:7" ht="48.75">
      <c r="A160" s="2" t="s">
        <v>23</v>
      </c>
      <c r="B160" s="4" t="s">
        <v>502</v>
      </c>
      <c r="C160" s="3"/>
      <c r="D160" s="3"/>
      <c r="E160" s="70"/>
      <c r="F160" s="75"/>
      <c r="G160" s="3"/>
    </row>
    <row r="161" spans="1:7">
      <c r="A161" s="26"/>
      <c r="B161" s="26"/>
      <c r="C161" s="26"/>
      <c r="D161" s="749" t="s">
        <v>508</v>
      </c>
      <c r="E161" s="756"/>
      <c r="F161" s="357" t="s">
        <v>112</v>
      </c>
      <c r="G161" s="26"/>
    </row>
    <row r="162" spans="1:7">
      <c r="A162" s="69"/>
      <c r="B162" s="69"/>
      <c r="C162" s="69"/>
      <c r="D162" s="167" t="s">
        <v>119</v>
      </c>
      <c r="E162" s="52" t="s">
        <v>293</v>
      </c>
      <c r="F162" s="391"/>
    </row>
    <row r="163" spans="1:7" ht="21.75" customHeight="1">
      <c r="A163" s="1"/>
      <c r="D163" s="19" t="s">
        <v>507</v>
      </c>
      <c r="E163" s="19" t="s">
        <v>515</v>
      </c>
      <c r="F163" s="412">
        <f>ROUNDUP((('UK-T-Lighting &amp; Accessories '!F168)*USD_per_GBP),-1)</f>
        <v>1080</v>
      </c>
    </row>
    <row r="164" spans="1:7" ht="21.75" customHeight="1">
      <c r="A164" s="1"/>
      <c r="D164"/>
      <c r="E164" s="92"/>
      <c r="F164" s="93"/>
      <c r="G164" s="93"/>
    </row>
    <row r="165" spans="1:7">
      <c r="A165" s="1"/>
      <c r="D165" s="199" t="s">
        <v>499</v>
      </c>
      <c r="E165"/>
      <c r="F165" s="93"/>
      <c r="G165" s="93"/>
    </row>
    <row r="166" spans="1:7" ht="21.75" customHeight="1">
      <c r="A166" s="1"/>
      <c r="D166" s="199"/>
      <c r="E166"/>
      <c r="F166" s="93"/>
      <c r="G166" s="93"/>
    </row>
    <row r="167" spans="1:7" ht="21.75" customHeight="1">
      <c r="A167" s="1"/>
      <c r="D167" s="178"/>
      <c r="E167"/>
      <c r="F167" s="93"/>
      <c r="G167" s="93"/>
    </row>
    <row r="168" spans="1:7">
      <c r="A168" s="1"/>
      <c r="B168" s="416"/>
      <c r="D168" s="198" t="s">
        <v>506</v>
      </c>
      <c r="E168" s="83"/>
      <c r="F168" s="393">
        <f>ROUNDUP((('UK-T-Lighting &amp; Accessories '!F173)*USD_per_GBP),-1)</f>
        <v>300</v>
      </c>
      <c r="G168" s="77"/>
    </row>
    <row r="169" spans="1:7" ht="45.75" customHeight="1">
      <c r="A169" s="1"/>
      <c r="B169" s="420" t="s">
        <v>321</v>
      </c>
      <c r="D169" s="92"/>
      <c r="E169"/>
      <c r="F169" s="142"/>
      <c r="G169" s="77"/>
    </row>
    <row r="170" spans="1:7" ht="21.75" customHeight="1">
      <c r="A170" s="1"/>
      <c r="C170" s="418"/>
      <c r="D170"/>
      <c r="E170" s="149"/>
      <c r="F170" s="77"/>
      <c r="G170" s="77"/>
    </row>
    <row r="171" spans="1:7" ht="21.75" customHeight="1">
      <c r="A171" s="416"/>
      <c r="D171"/>
      <c r="E171" s="149"/>
      <c r="F171" s="77"/>
      <c r="G171" s="77"/>
    </row>
    <row r="172" spans="1:7" ht="21.75" customHeight="1">
      <c r="A172" s="1"/>
      <c r="D172"/>
      <c r="E172" s="149"/>
      <c r="F172" s="77"/>
      <c r="G172" s="77"/>
    </row>
    <row r="173" spans="1:7" ht="21.75" customHeight="1">
      <c r="A173" s="1"/>
      <c r="D173"/>
      <c r="E173" s="149"/>
      <c r="F173" s="77"/>
      <c r="G173" s="77"/>
    </row>
    <row r="174" spans="1:7" ht="21.75" customHeight="1">
      <c r="A174" s="1"/>
      <c r="C174" s="1"/>
      <c r="D174"/>
      <c r="E174" s="76"/>
      <c r="F174" s="77"/>
      <c r="G174" s="77"/>
    </row>
    <row r="175" spans="1:7" ht="21.75" customHeight="1">
      <c r="B175" s="7"/>
      <c r="C175" s="1" t="s">
        <v>500</v>
      </c>
      <c r="E175" s="16"/>
      <c r="F175" s="16"/>
    </row>
    <row r="176" spans="1:7" ht="31.5" customHeight="1">
      <c r="B176" s="7"/>
      <c r="C176" s="1"/>
      <c r="E176" s="16"/>
      <c r="F176" s="16"/>
    </row>
    <row r="177" spans="1:7" ht="48.75">
      <c r="A177" s="2" t="s">
        <v>23</v>
      </c>
      <c r="B177" s="4" t="s">
        <v>647</v>
      </c>
      <c r="C177" s="3"/>
      <c r="D177" s="3"/>
      <c r="E177" s="70"/>
      <c r="F177" s="75"/>
      <c r="G177" s="75"/>
    </row>
    <row r="178" spans="1:7">
      <c r="A178" s="26"/>
      <c r="B178" s="26"/>
      <c r="C178" s="26"/>
      <c r="D178" s="86" t="s">
        <v>0</v>
      </c>
      <c r="E178" s="36" t="s">
        <v>321</v>
      </c>
      <c r="F178" s="34" t="s">
        <v>648</v>
      </c>
      <c r="G178" s="357"/>
    </row>
    <row r="179" spans="1:7" ht="21.75" customHeight="1">
      <c r="A179" s="7"/>
      <c r="B179" s="1"/>
      <c r="E179" s="16"/>
      <c r="F179" s="16"/>
    </row>
    <row r="180" spans="1:7" ht="21.75" customHeight="1">
      <c r="A180" s="7"/>
      <c r="B180" s="1"/>
      <c r="D180" s="19" t="s">
        <v>2</v>
      </c>
      <c r="E180" s="19" t="s">
        <v>650</v>
      </c>
      <c r="F180" s="669">
        <f>ROUNDUP((('UK-T-Lighting &amp; Accessories '!F186)*USD_per_GBP),-1)</f>
        <v>9690</v>
      </c>
    </row>
    <row r="181" spans="1:7" ht="21.75" customHeight="1">
      <c r="A181" s="7"/>
      <c r="B181" s="1"/>
      <c r="D181" s="19" t="s">
        <v>3</v>
      </c>
      <c r="E181" s="16" t="s">
        <v>649</v>
      </c>
      <c r="F181" s="669">
        <f>ROUNDUP((('UK-T-Lighting &amp; Accessories '!F187)*USD_per_GBP),-1)</f>
        <v>14000</v>
      </c>
    </row>
    <row r="182" spans="1:7" ht="21.75" customHeight="1">
      <c r="A182" s="7"/>
      <c r="B182" s="7"/>
      <c r="C182" s="19"/>
      <c r="D182" s="16"/>
      <c r="E182" s="16"/>
      <c r="F182"/>
    </row>
    <row r="183" spans="1:7" ht="21.75" customHeight="1">
      <c r="A183" s="12"/>
      <c r="B183" s="12"/>
      <c r="C183" s="16"/>
      <c r="D183" s="16"/>
      <c r="E183" s="16"/>
      <c r="F183"/>
    </row>
    <row r="184" spans="1:7" ht="21.75" customHeight="1">
      <c r="A184" s="7"/>
      <c r="B184" s="7"/>
      <c r="C184" s="765" t="s">
        <v>651</v>
      </c>
      <c r="D184" s="766"/>
      <c r="E184" s="766"/>
      <c r="F184" s="766"/>
    </row>
    <row r="185" spans="1:7" ht="21.75" customHeight="1">
      <c r="A185" s="7"/>
      <c r="B185" s="7"/>
      <c r="C185" s="19"/>
      <c r="D185" s="16"/>
      <c r="E185" s="16"/>
      <c r="F185"/>
    </row>
    <row r="186" spans="1:7" ht="21.75" customHeight="1">
      <c r="A186" s="7"/>
      <c r="B186" s="7"/>
      <c r="C186" s="19"/>
      <c r="D186" s="16"/>
      <c r="E186" s="16"/>
      <c r="F186"/>
    </row>
    <row r="187" spans="1:7" ht="21.75" customHeight="1">
      <c r="A187" s="7"/>
      <c r="B187" s="7"/>
      <c r="C187" s="19"/>
      <c r="D187" s="24"/>
      <c r="E187" s="16"/>
      <c r="F187"/>
    </row>
    <row r="188" spans="1:7" ht="21.75" customHeight="1">
      <c r="A188" s="7"/>
      <c r="B188" s="7"/>
      <c r="C188" s="19"/>
      <c r="D188" s="24"/>
      <c r="E188" s="16"/>
      <c r="F188"/>
    </row>
    <row r="189" spans="1:7" ht="21.75" customHeight="1">
      <c r="A189" s="7"/>
      <c r="B189" s="7"/>
      <c r="C189" s="19"/>
      <c r="D189" s="16"/>
      <c r="E189" s="16"/>
      <c r="F189"/>
    </row>
    <row r="190" spans="1:7" ht="21.75" customHeight="1">
      <c r="A190" s="7"/>
      <c r="B190" s="7"/>
      <c r="C190" s="19"/>
      <c r="D190" s="16"/>
      <c r="E190" s="16"/>
      <c r="F190"/>
    </row>
    <row r="191" spans="1:7" ht="21.75" customHeight="1">
      <c r="A191" s="7"/>
      <c r="B191" s="7"/>
      <c r="C191" s="19"/>
      <c r="D191" s="16"/>
      <c r="E191" s="16"/>
      <c r="F191"/>
    </row>
    <row r="192" spans="1:7" ht="21.75" customHeight="1">
      <c r="A192" s="7"/>
      <c r="B192" s="7"/>
      <c r="C192" s="19"/>
      <c r="D192" s="16"/>
      <c r="E192" s="16"/>
      <c r="F192"/>
    </row>
    <row r="193" spans="1:7">
      <c r="A193" s="7"/>
      <c r="B193" s="7"/>
      <c r="C193" s="19"/>
      <c r="D193" s="16"/>
      <c r="E193" s="16"/>
      <c r="F193"/>
    </row>
    <row r="194" spans="1:7" ht="45.75" customHeight="1">
      <c r="B194" s="7"/>
      <c r="C194" s="7"/>
      <c r="E194" s="16"/>
      <c r="F194" s="16"/>
    </row>
    <row r="195" spans="1:7" ht="48.75">
      <c r="A195" s="2"/>
      <c r="B195" s="25" t="s">
        <v>712</v>
      </c>
      <c r="C195" s="2"/>
      <c r="D195" s="3"/>
      <c r="E195" s="3"/>
      <c r="F195" s="70"/>
      <c r="G195" s="75"/>
    </row>
    <row r="196" spans="1:7" ht="21.75" customHeight="1">
      <c r="A196" s="26"/>
      <c r="B196" s="26"/>
      <c r="C196" s="26"/>
      <c r="D196" s="723" t="s">
        <v>468</v>
      </c>
      <c r="E196" s="769"/>
      <c r="F196" s="34" t="s">
        <v>648</v>
      </c>
      <c r="G196" s="357"/>
    </row>
    <row r="197" spans="1:7" ht="21.75" customHeight="1">
      <c r="B197" s="7"/>
      <c r="C197" s="1"/>
      <c r="D197" s="167" t="s">
        <v>119</v>
      </c>
      <c r="E197" s="52" t="s">
        <v>293</v>
      </c>
      <c r="F197" s="16"/>
    </row>
    <row r="198" spans="1:7" ht="20.100000000000001" customHeight="1">
      <c r="B198" s="7"/>
      <c r="C198" s="7"/>
      <c r="F198" s="16"/>
    </row>
    <row r="199" spans="1:7" ht="25.35" customHeight="1">
      <c r="B199" s="12"/>
      <c r="C199" s="12"/>
      <c r="D199" s="19" t="s">
        <v>713</v>
      </c>
      <c r="E199" s="16" t="s">
        <v>715</v>
      </c>
      <c r="F199" s="670">
        <f>ROUNDUP((('UK-T-Lighting &amp; Accessories '!F205)*USD_per_GBP),-1)</f>
        <v>1330</v>
      </c>
    </row>
    <row r="200" spans="1:7" ht="21.75" customHeight="1">
      <c r="B200" s="7"/>
      <c r="C200" s="7"/>
      <c r="D200" s="108"/>
      <c r="E200" s="112"/>
      <c r="F200" s="112"/>
    </row>
    <row r="201" spans="1:7" ht="21.75" customHeight="1">
      <c r="B201" s="7"/>
      <c r="C201" s="7"/>
      <c r="E201" s="16"/>
      <c r="F201" s="16"/>
    </row>
    <row r="202" spans="1:7" ht="21.75" customHeight="1">
      <c r="B202" s="7"/>
      <c r="C202" s="7"/>
      <c r="D202" s="668" t="s">
        <v>714</v>
      </c>
      <c r="E202" s="83"/>
      <c r="F202" s="83"/>
    </row>
    <row r="203" spans="1:7" ht="21.75" customHeight="1">
      <c r="B203" s="7"/>
      <c r="C203" s="7"/>
      <c r="E203" s="24"/>
      <c r="F203" s="16"/>
    </row>
    <row r="204" spans="1:7" ht="21.75" customHeight="1">
      <c r="B204" s="7"/>
      <c r="C204" s="7"/>
      <c r="E204" s="24"/>
      <c r="F204" s="16"/>
    </row>
    <row r="205" spans="1:7">
      <c r="B205" s="7"/>
      <c r="C205" s="7"/>
      <c r="E205" s="16"/>
      <c r="F205" s="16"/>
    </row>
    <row r="206" spans="1:7" ht="45.75" customHeight="1">
      <c r="B206" s="7"/>
      <c r="C206" s="7"/>
      <c r="E206" s="16"/>
      <c r="F206" s="16"/>
    </row>
    <row r="207" spans="1:7" ht="21.75" customHeight="1">
      <c r="B207" s="7"/>
      <c r="C207" s="7"/>
      <c r="E207" s="16"/>
      <c r="F207" s="16"/>
    </row>
    <row r="208" spans="1:7" ht="21.75" customHeight="1">
      <c r="B208" s="7"/>
      <c r="C208" s="7"/>
      <c r="E208" s="16"/>
      <c r="F208" s="16"/>
    </row>
    <row r="209" spans="2:6" ht="21.75" customHeight="1">
      <c r="B209" s="7"/>
      <c r="C209" s="7"/>
      <c r="E209" s="16"/>
      <c r="F209" s="16"/>
    </row>
    <row r="210" spans="2:6" ht="21.75" customHeight="1">
      <c r="B210" s="12"/>
      <c r="C210" s="12"/>
      <c r="D210" s="16"/>
      <c r="E210" s="16"/>
      <c r="F210" s="16"/>
    </row>
    <row r="211" spans="2:6" ht="21.75" customHeight="1">
      <c r="B211" s="7"/>
      <c r="C211" s="7"/>
      <c r="E211" s="16"/>
      <c r="F211" s="16"/>
    </row>
    <row r="212" spans="2:6" ht="21.75" customHeight="1">
      <c r="B212" s="7"/>
      <c r="C212" s="7"/>
      <c r="E212" s="16"/>
      <c r="F212" s="16"/>
    </row>
    <row r="213" spans="2:6" ht="21.75" customHeight="1">
      <c r="B213" s="7"/>
      <c r="C213" s="7"/>
      <c r="E213" s="16"/>
      <c r="F213" s="16"/>
    </row>
    <row r="214" spans="2:6" ht="21.75" customHeight="1">
      <c r="B214" s="7"/>
      <c r="C214" s="7"/>
      <c r="E214" s="16"/>
      <c r="F214" s="16"/>
    </row>
    <row r="215" spans="2:6" ht="21.75" customHeight="1">
      <c r="B215" s="7"/>
      <c r="C215" s="7"/>
      <c r="E215" s="16"/>
      <c r="F215" s="16"/>
    </row>
    <row r="216" spans="2:6" ht="21.75" customHeight="1">
      <c r="B216" s="7"/>
      <c r="C216" s="7"/>
      <c r="E216" s="16"/>
      <c r="F216" s="16"/>
    </row>
    <row r="217" spans="2:6" ht="21.75" customHeight="1">
      <c r="B217" s="7"/>
      <c r="C217" s="7"/>
      <c r="E217" s="16"/>
      <c r="F217" s="16"/>
    </row>
    <row r="218" spans="2:6" ht="21.75" customHeight="1">
      <c r="B218" s="12"/>
      <c r="C218" s="12"/>
      <c r="D218" s="16"/>
      <c r="E218" s="16"/>
      <c r="F218" s="16"/>
    </row>
    <row r="219" spans="2:6" ht="21.75" customHeight="1">
      <c r="B219" s="7"/>
      <c r="C219" s="7"/>
      <c r="D219" s="108"/>
      <c r="E219" s="112"/>
      <c r="F219" s="112"/>
    </row>
    <row r="220" spans="2:6" ht="21.75" customHeight="1">
      <c r="B220" s="7"/>
      <c r="C220" s="7"/>
      <c r="E220" s="16"/>
      <c r="F220" s="16"/>
    </row>
    <row r="221" spans="2:6" ht="21.75" customHeight="1">
      <c r="B221" s="7"/>
      <c r="C221" s="7"/>
      <c r="E221" s="16"/>
      <c r="F221" s="16"/>
    </row>
    <row r="222" spans="2:6" ht="21.75" customHeight="1">
      <c r="B222" s="7"/>
      <c r="C222" s="7"/>
      <c r="E222" s="24"/>
      <c r="F222" s="16"/>
    </row>
    <row r="223" spans="2:6" ht="21.75" customHeight="1">
      <c r="B223" s="7"/>
      <c r="C223" s="7"/>
      <c r="E223" s="24"/>
      <c r="F223" s="16"/>
    </row>
    <row r="224" spans="2:6">
      <c r="B224" s="7"/>
      <c r="C224" s="7"/>
      <c r="E224" s="24"/>
      <c r="F224" s="16"/>
    </row>
    <row r="225" spans="2:6" ht="45.75" customHeight="1">
      <c r="B225" s="7"/>
      <c r="C225" s="7"/>
      <c r="E225" s="16"/>
      <c r="F225" s="16"/>
    </row>
    <row r="226" spans="2:6" ht="21.75" customHeight="1">
      <c r="B226" s="7"/>
      <c r="C226" s="7"/>
      <c r="E226" s="16"/>
      <c r="F226" s="16"/>
    </row>
    <row r="227" spans="2:6" ht="21.75" customHeight="1">
      <c r="B227" s="7"/>
      <c r="C227" s="7"/>
      <c r="E227" s="16"/>
      <c r="F227" s="16"/>
    </row>
    <row r="228" spans="2:6" ht="21.75" customHeight="1">
      <c r="B228" s="7"/>
      <c r="C228" s="7"/>
      <c r="E228" s="16"/>
      <c r="F228" s="16"/>
    </row>
    <row r="229" spans="2:6" ht="21.75" customHeight="1">
      <c r="B229" s="7"/>
      <c r="C229" s="7"/>
      <c r="E229" s="16"/>
      <c r="F229" s="16"/>
    </row>
    <row r="230" spans="2:6" ht="21.75" customHeight="1">
      <c r="B230" s="7"/>
      <c r="C230" s="7"/>
      <c r="E230" s="16"/>
      <c r="F230" s="16"/>
    </row>
    <row r="231" spans="2:6" ht="21.75" customHeight="1">
      <c r="B231" s="7"/>
      <c r="C231" s="7"/>
      <c r="E231" s="16"/>
      <c r="F231" s="16"/>
    </row>
    <row r="232" spans="2:6" ht="21.75" customHeight="1">
      <c r="B232" s="7"/>
      <c r="C232" s="7"/>
      <c r="E232" s="16"/>
      <c r="F232" s="16"/>
    </row>
    <row r="233" spans="2:6" ht="21.75" customHeight="1">
      <c r="B233" s="7"/>
      <c r="C233" s="7"/>
      <c r="E233" s="16"/>
      <c r="F233" s="16"/>
    </row>
    <row r="234" spans="2:6" ht="21.75" customHeight="1">
      <c r="B234" s="12"/>
      <c r="C234" s="12"/>
      <c r="D234" s="16"/>
      <c r="E234" s="16"/>
      <c r="F234" s="16"/>
    </row>
    <row r="235" spans="2:6" ht="21.75" customHeight="1">
      <c r="B235" s="7"/>
      <c r="C235" s="7"/>
      <c r="D235" s="108"/>
      <c r="E235" s="112"/>
      <c r="F235" s="112"/>
    </row>
    <row r="236" spans="2:6" ht="21.75" customHeight="1">
      <c r="B236" s="7"/>
      <c r="C236" s="7"/>
      <c r="E236" s="16"/>
      <c r="F236" s="16"/>
    </row>
    <row r="237" spans="2:6" ht="21.75" customHeight="1">
      <c r="B237" s="7"/>
      <c r="C237" s="7"/>
      <c r="E237" s="16"/>
      <c r="F237" s="16"/>
    </row>
    <row r="238" spans="2:6">
      <c r="B238" s="7"/>
      <c r="C238" s="7"/>
      <c r="E238" s="24"/>
      <c r="F238" s="16"/>
    </row>
    <row r="239" spans="2:6">
      <c r="B239" s="7"/>
      <c r="C239" s="7"/>
      <c r="E239" s="24"/>
      <c r="F239" s="16"/>
    </row>
    <row r="240" spans="2:6">
      <c r="B240" s="7"/>
      <c r="C240" s="7"/>
      <c r="E240" s="16"/>
      <c r="F240" s="16"/>
    </row>
    <row r="241" spans="2:6">
      <c r="B241" s="7"/>
      <c r="C241" s="7"/>
      <c r="E241" s="16"/>
      <c r="F241" s="16"/>
    </row>
    <row r="242" spans="2:6">
      <c r="B242" s="7"/>
      <c r="C242" s="7"/>
      <c r="E242" s="16"/>
      <c r="F242" s="16"/>
    </row>
    <row r="243" spans="2:6">
      <c r="B243" s="7"/>
      <c r="C243" s="7"/>
      <c r="E243" s="16"/>
      <c r="F243" s="16"/>
    </row>
    <row r="244" spans="2:6">
      <c r="B244" s="7"/>
      <c r="C244" s="7"/>
      <c r="E244" s="16"/>
      <c r="F244" s="16"/>
    </row>
    <row r="245" spans="2:6">
      <c r="B245" s="7"/>
      <c r="C245" s="7"/>
      <c r="E245" s="16"/>
      <c r="F245" s="16"/>
    </row>
    <row r="246" spans="2:6">
      <c r="B246" s="7"/>
      <c r="C246" s="7"/>
      <c r="E246" s="16"/>
      <c r="F246" s="16"/>
    </row>
    <row r="247" spans="2:6">
      <c r="B247" s="7"/>
      <c r="C247" s="7"/>
      <c r="E247" s="16"/>
      <c r="F247" s="16"/>
    </row>
    <row r="248" spans="2:6">
      <c r="B248" s="7"/>
      <c r="C248" s="7"/>
      <c r="E248" s="16"/>
      <c r="F248" s="16"/>
    </row>
    <row r="249" spans="2:6" ht="37.5">
      <c r="B249" s="12"/>
      <c r="C249" s="12"/>
      <c r="D249" s="16"/>
      <c r="E249" s="16"/>
      <c r="F249" s="16"/>
    </row>
    <row r="250" spans="2:6">
      <c r="B250" s="7"/>
      <c r="C250" s="7"/>
      <c r="D250" s="108"/>
      <c r="E250" s="112"/>
      <c r="F250" s="112"/>
    </row>
    <row r="251" spans="2:6">
      <c r="B251" s="7"/>
      <c r="C251" s="7"/>
      <c r="D251" s="67"/>
      <c r="E251" s="87"/>
      <c r="F251" s="87"/>
    </row>
    <row r="252" spans="2:6">
      <c r="B252" s="7"/>
      <c r="C252" s="7"/>
      <c r="E252" s="16"/>
      <c r="F252" s="16"/>
    </row>
    <row r="253" spans="2:6">
      <c r="B253" s="7"/>
      <c r="C253" s="7"/>
      <c r="E253" s="24"/>
      <c r="F253" s="16"/>
    </row>
    <row r="254" spans="2:6">
      <c r="B254" s="7"/>
      <c r="C254" s="7"/>
      <c r="E254" s="24"/>
      <c r="F254" s="16"/>
    </row>
    <row r="255" spans="2:6">
      <c r="B255" s="7"/>
      <c r="C255" s="7"/>
      <c r="E255" s="16"/>
      <c r="F255" s="16"/>
    </row>
    <row r="256" spans="2:6">
      <c r="B256" s="7"/>
      <c r="C256" s="7"/>
      <c r="E256" s="16"/>
      <c r="F256" s="16"/>
    </row>
    <row r="257" spans="2:6">
      <c r="B257" s="7"/>
      <c r="C257" s="7"/>
      <c r="E257" s="16"/>
      <c r="F257" s="16"/>
    </row>
    <row r="258" spans="2:6">
      <c r="B258" s="7"/>
      <c r="C258" s="7"/>
      <c r="E258" s="16"/>
      <c r="F258" s="16"/>
    </row>
    <row r="259" spans="2:6">
      <c r="B259" s="7"/>
      <c r="C259" s="7"/>
      <c r="E259" s="16"/>
      <c r="F259" s="16"/>
    </row>
    <row r="260" spans="2:6">
      <c r="B260" s="7"/>
      <c r="C260" s="7"/>
      <c r="E260" s="16"/>
      <c r="F260" s="16"/>
    </row>
    <row r="261" spans="2:6">
      <c r="B261" s="7"/>
      <c r="C261" s="7"/>
      <c r="E261" s="16"/>
      <c r="F261" s="16"/>
    </row>
    <row r="262" spans="2:6">
      <c r="B262" s="7"/>
      <c r="C262" s="7"/>
      <c r="E262" s="16"/>
      <c r="F262" s="16"/>
    </row>
  </sheetData>
  <mergeCells count="12">
    <mergeCell ref="D96:E96"/>
    <mergeCell ref="D70:E70"/>
    <mergeCell ref="A1:G1"/>
    <mergeCell ref="D16:E16"/>
    <mergeCell ref="D28:E28"/>
    <mergeCell ref="D54:E54"/>
    <mergeCell ref="D84:E84"/>
    <mergeCell ref="D196:E196"/>
    <mergeCell ref="C184:F184"/>
    <mergeCell ref="D125:E125"/>
    <mergeCell ref="D145:E145"/>
    <mergeCell ref="D161:E161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UAE Trade Price List - 2022
&amp;R&amp;"Calibri (Body),Regular"&amp;16Lighting and Accessories</oddHeader>
    <oddFooter>&amp;L&amp;"Calibri (Body),Regular"&amp;16Prices do not include delivery, installation and local taxes. &amp;R&amp;"Calibri (Body),Regular"&amp;16&amp;P</oddFooter>
  </headerFooter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7B885-8E14-47BC-80CA-FD83EEA233D6}">
  <sheetPr codeName="Sheet83">
    <tabColor rgb="FFC00000"/>
  </sheetPr>
  <dimension ref="A1:H222"/>
  <sheetViews>
    <sheetView showGridLines="0" view="pageLayout" topLeftCell="A80" zoomScale="60" zoomScaleNormal="50" zoomScaleSheetLayoutView="50" zoomScalePageLayoutView="60" workbookViewId="0">
      <selection activeCell="F88" sqref="F88"/>
    </sheetView>
  </sheetViews>
  <sheetFormatPr defaultColWidth="11" defaultRowHeight="26.25"/>
  <cols>
    <col min="1" max="1" width="5.5" customWidth="1"/>
    <col min="2" max="2" width="18.625" customWidth="1"/>
    <col min="3" max="3" width="47.125" customWidth="1"/>
    <col min="4" max="4" width="34.625" style="19" customWidth="1"/>
    <col min="5" max="5" width="24" style="19" bestFit="1" customWidth="1"/>
    <col min="6" max="6" width="46.625" style="14" customWidth="1"/>
    <col min="7" max="7" width="37.125" customWidth="1"/>
  </cols>
  <sheetData>
    <row r="1" spans="1:8" ht="29.1" customHeight="1">
      <c r="A1" s="696" t="s">
        <v>348</v>
      </c>
      <c r="B1" s="696"/>
      <c r="C1" s="696"/>
      <c r="D1" s="696"/>
      <c r="E1" s="696"/>
      <c r="F1" s="696"/>
      <c r="G1" s="696"/>
    </row>
    <row r="2" spans="1:8" ht="29.1" customHeight="1">
      <c r="A2" s="19"/>
      <c r="B2" s="19"/>
      <c r="C2" s="19"/>
      <c r="F2" s="19"/>
    </row>
    <row r="3" spans="1:8" ht="48.75">
      <c r="A3" s="2" t="s">
        <v>23</v>
      </c>
      <c r="B3" s="4" t="s">
        <v>195</v>
      </c>
      <c r="C3" s="3"/>
      <c r="D3" s="3"/>
      <c r="E3" s="70"/>
      <c r="F3" s="75"/>
      <c r="G3" s="3"/>
      <c r="H3" s="389"/>
    </row>
    <row r="4" spans="1:8" ht="30" customHeight="1">
      <c r="A4" s="26"/>
      <c r="B4" s="26"/>
      <c r="C4" s="26"/>
      <c r="D4" s="711" t="s">
        <v>468</v>
      </c>
      <c r="E4" s="712"/>
      <c r="F4" s="357" t="s">
        <v>112</v>
      </c>
      <c r="G4" s="26"/>
    </row>
    <row r="5" spans="1:8" ht="30" customHeight="1">
      <c r="A5" s="69"/>
      <c r="B5" s="69"/>
      <c r="C5" s="69"/>
      <c r="D5" s="167" t="s">
        <v>119</v>
      </c>
      <c r="E5" s="52" t="s">
        <v>293</v>
      </c>
      <c r="F5" s="391"/>
    </row>
    <row r="6" spans="1:8">
      <c r="A6" s="1"/>
      <c r="D6" s="150">
        <v>150</v>
      </c>
      <c r="E6" s="16">
        <v>59</v>
      </c>
      <c r="F6" s="412">
        <v>2110</v>
      </c>
    </row>
    <row r="7" spans="1:8">
      <c r="A7" s="1"/>
      <c r="D7"/>
      <c r="E7" s="92"/>
      <c r="F7" s="93"/>
      <c r="G7" s="93"/>
      <c r="H7" s="91"/>
    </row>
    <row r="8" spans="1:8">
      <c r="A8" s="1"/>
      <c r="D8" s="199" t="s">
        <v>461</v>
      </c>
      <c r="E8"/>
      <c r="F8" s="93"/>
      <c r="G8" s="93"/>
      <c r="H8" s="91"/>
    </row>
    <row r="9" spans="1:8">
      <c r="A9" s="1"/>
      <c r="D9" s="129"/>
      <c r="E9"/>
      <c r="F9" s="93"/>
      <c r="G9" s="93"/>
      <c r="H9" s="91"/>
    </row>
    <row r="10" spans="1:8">
      <c r="A10" s="1"/>
      <c r="D10" s="149"/>
      <c r="E10"/>
      <c r="F10" s="77"/>
      <c r="G10" s="77"/>
      <c r="H10" s="142"/>
    </row>
    <row r="11" spans="1:8">
      <c r="A11" s="1"/>
      <c r="D11" s="196" t="s">
        <v>469</v>
      </c>
      <c r="E11" s="166"/>
      <c r="F11" s="393">
        <v>500</v>
      </c>
      <c r="G11" s="77"/>
    </row>
    <row r="12" spans="1:8">
      <c r="A12" s="1"/>
      <c r="D12"/>
      <c r="E12" s="149"/>
      <c r="F12" s="77"/>
      <c r="G12" s="77"/>
      <c r="H12" s="390"/>
    </row>
    <row r="13" spans="1:8">
      <c r="A13" s="1"/>
      <c r="D13"/>
      <c r="E13" s="149"/>
      <c r="F13" s="77"/>
      <c r="G13" s="77"/>
      <c r="H13" s="390"/>
    </row>
    <row r="14" spans="1:8">
      <c r="A14" s="1"/>
      <c r="D14"/>
      <c r="E14" s="149"/>
      <c r="F14" s="77"/>
      <c r="G14" s="77"/>
      <c r="H14" s="390"/>
    </row>
    <row r="15" spans="1:8" ht="48.75">
      <c r="A15" s="2" t="s">
        <v>23</v>
      </c>
      <c r="B15" s="4" t="s">
        <v>196</v>
      </c>
      <c r="C15" s="3"/>
      <c r="D15" s="3"/>
      <c r="E15" s="72"/>
      <c r="F15" s="75"/>
      <c r="G15" s="3"/>
      <c r="H15" s="389"/>
    </row>
    <row r="16" spans="1:8" ht="30" customHeight="1">
      <c r="A16" s="26"/>
      <c r="B16" s="26"/>
      <c r="C16" s="409"/>
      <c r="D16" s="700" t="s">
        <v>47</v>
      </c>
      <c r="E16" s="707"/>
      <c r="F16" s="357" t="s">
        <v>112</v>
      </c>
      <c r="G16" s="26"/>
    </row>
    <row r="17" spans="1:8" ht="30" customHeight="1">
      <c r="A17" s="69"/>
      <c r="B17" s="69"/>
      <c r="C17" s="406"/>
      <c r="D17" s="167" t="s">
        <v>119</v>
      </c>
      <c r="E17" s="52" t="s">
        <v>293</v>
      </c>
      <c r="F17" s="391"/>
    </row>
    <row r="18" spans="1:8">
      <c r="A18" s="1"/>
      <c r="C18" s="407" t="s">
        <v>2</v>
      </c>
      <c r="D18" s="67">
        <v>40</v>
      </c>
      <c r="E18" s="87" t="s">
        <v>470</v>
      </c>
      <c r="F18" s="412">
        <v>1030</v>
      </c>
    </row>
    <row r="19" spans="1:8">
      <c r="A19" s="1"/>
      <c r="C19" s="407" t="s">
        <v>3</v>
      </c>
      <c r="D19" s="67">
        <v>50</v>
      </c>
      <c r="E19" s="87" t="s">
        <v>471</v>
      </c>
      <c r="F19" s="412">
        <v>1050</v>
      </c>
    </row>
    <row r="20" spans="1:8">
      <c r="A20" s="1"/>
      <c r="C20" s="407" t="s">
        <v>4</v>
      </c>
      <c r="D20" s="67">
        <v>60</v>
      </c>
      <c r="E20" s="87" t="s">
        <v>472</v>
      </c>
      <c r="F20" s="412">
        <v>1090</v>
      </c>
    </row>
    <row r="21" spans="1:8">
      <c r="A21" s="1"/>
      <c r="D21" s="93"/>
      <c r="E21" s="93"/>
      <c r="F21" s="91"/>
    </row>
    <row r="22" spans="1:8">
      <c r="A22" s="1"/>
      <c r="D22" s="199" t="s">
        <v>461</v>
      </c>
      <c r="E22" s="93"/>
      <c r="F22" s="93"/>
      <c r="G22" s="91"/>
    </row>
    <row r="23" spans="1:8">
      <c r="A23" s="1"/>
      <c r="D23" s="129"/>
      <c r="E23" s="93"/>
      <c r="F23" s="93"/>
      <c r="G23" s="91"/>
    </row>
    <row r="24" spans="1:8">
      <c r="A24" s="1"/>
      <c r="D24" s="149"/>
      <c r="E24" s="77"/>
      <c r="F24" s="77"/>
      <c r="G24" s="142"/>
    </row>
    <row r="25" spans="1:8">
      <c r="A25" s="1"/>
      <c r="D25" s="196" t="s">
        <v>469</v>
      </c>
      <c r="E25" s="200"/>
      <c r="F25" s="393">
        <v>250</v>
      </c>
    </row>
    <row r="26" spans="1:8">
      <c r="A26" s="1"/>
      <c r="D26"/>
      <c r="E26" s="149"/>
      <c r="F26" s="77"/>
      <c r="G26" s="77"/>
      <c r="H26" s="390"/>
    </row>
    <row r="27" spans="1:8" ht="40.5" customHeight="1">
      <c r="A27" s="1"/>
      <c r="D27"/>
      <c r="E27" s="476"/>
      <c r="F27" s="77"/>
      <c r="G27" s="77"/>
      <c r="H27" s="390"/>
    </row>
    <row r="28" spans="1:8" ht="48.75">
      <c r="A28" s="2" t="s">
        <v>23</v>
      </c>
      <c r="B28" s="4" t="s">
        <v>197</v>
      </c>
      <c r="C28" s="3"/>
      <c r="D28" s="3"/>
      <c r="E28" s="72"/>
      <c r="F28" s="75"/>
      <c r="G28" s="3"/>
      <c r="H28" s="389"/>
    </row>
    <row r="29" spans="1:8" ht="30" customHeight="1">
      <c r="A29" s="26"/>
      <c r="B29" s="26"/>
      <c r="C29" s="26"/>
      <c r="D29" s="711" t="s">
        <v>468</v>
      </c>
      <c r="E29" s="712"/>
      <c r="F29" s="357" t="s">
        <v>112</v>
      </c>
      <c r="G29" s="26"/>
    </row>
    <row r="30" spans="1:8" ht="30" customHeight="1">
      <c r="A30" s="69"/>
      <c r="B30" s="69"/>
      <c r="C30" s="69"/>
      <c r="D30" s="167" t="s">
        <v>119</v>
      </c>
      <c r="E30" s="52" t="s">
        <v>293</v>
      </c>
      <c r="F30" s="391"/>
    </row>
    <row r="31" spans="1:8">
      <c r="A31" s="1"/>
      <c r="D31" s="150">
        <v>150</v>
      </c>
      <c r="E31" s="16">
        <v>59</v>
      </c>
      <c r="F31" s="412">
        <v>3110</v>
      </c>
    </row>
    <row r="32" spans="1:8">
      <c r="A32" s="1"/>
      <c r="D32" s="92"/>
      <c r="E32" s="93"/>
      <c r="F32" s="91"/>
    </row>
    <row r="33" spans="1:8">
      <c r="A33" s="1"/>
      <c r="D33" s="199" t="s">
        <v>22</v>
      </c>
      <c r="E33" s="93"/>
      <c r="F33" s="91"/>
    </row>
    <row r="34" spans="1:8">
      <c r="A34" s="1"/>
      <c r="D34" s="129"/>
      <c r="E34" s="93"/>
      <c r="F34" s="91"/>
    </row>
    <row r="35" spans="1:8" ht="23.25">
      <c r="A35" s="1"/>
      <c r="D35" s="76"/>
      <c r="E35" s="76"/>
      <c r="F35" s="9"/>
    </row>
    <row r="36" spans="1:8">
      <c r="A36" s="1"/>
      <c r="D36" s="196" t="s">
        <v>473</v>
      </c>
      <c r="E36" s="201"/>
      <c r="F36" s="393">
        <v>500</v>
      </c>
    </row>
    <row r="37" spans="1:8" ht="23.25">
      <c r="A37" s="1"/>
      <c r="D37"/>
      <c r="E37" s="129"/>
      <c r="F37" s="475"/>
      <c r="G37" s="77"/>
      <c r="H37" s="390"/>
    </row>
    <row r="38" spans="1:8" ht="23.25">
      <c r="A38" s="1"/>
      <c r="D38"/>
      <c r="E38" s="129"/>
      <c r="F38" s="475"/>
      <c r="G38" s="77"/>
      <c r="H38" s="390"/>
    </row>
    <row r="39" spans="1:8" ht="23.25">
      <c r="A39" s="1"/>
      <c r="D39"/>
      <c r="E39" s="129"/>
      <c r="F39" s="475"/>
      <c r="G39" s="77"/>
      <c r="H39" s="390"/>
    </row>
    <row r="40" spans="1:8">
      <c r="A40" s="1"/>
      <c r="D40"/>
      <c r="E40" s="114"/>
      <c r="F40" s="475"/>
      <c r="G40" s="77"/>
      <c r="H40" s="390"/>
    </row>
    <row r="41" spans="1:8" ht="48.75">
      <c r="A41" s="2"/>
      <c r="B41" s="4" t="s">
        <v>619</v>
      </c>
      <c r="C41" s="4"/>
      <c r="D41" s="42"/>
      <c r="E41" s="42"/>
      <c r="F41" s="42"/>
      <c r="G41" s="3"/>
    </row>
    <row r="42" spans="1:8" ht="24" customHeight="1">
      <c r="A42" s="90"/>
      <c r="B42" s="38"/>
      <c r="C42" s="409" t="s">
        <v>47</v>
      </c>
      <c r="D42" s="700" t="s">
        <v>47</v>
      </c>
      <c r="E42" s="707"/>
      <c r="F42" s="35" t="s">
        <v>112</v>
      </c>
      <c r="G42" s="26"/>
    </row>
    <row r="43" spans="1:8" ht="30" customHeight="1">
      <c r="A43" s="69"/>
      <c r="B43" s="69"/>
      <c r="C43" s="408"/>
      <c r="D43" s="167" t="s">
        <v>119</v>
      </c>
      <c r="E43" s="52" t="s">
        <v>293</v>
      </c>
      <c r="F43" s="391"/>
    </row>
    <row r="44" spans="1:8" ht="24" customHeight="1">
      <c r="B44" s="7"/>
      <c r="C44" s="407"/>
      <c r="D44" s="18"/>
      <c r="E44" s="18"/>
      <c r="F44" s="153"/>
    </row>
    <row r="45" spans="1:8" ht="24" customHeight="1">
      <c r="B45" s="7"/>
      <c r="C45" s="407" t="s">
        <v>3</v>
      </c>
      <c r="D45" s="18" t="s">
        <v>350</v>
      </c>
      <c r="E45" s="18" t="s">
        <v>475</v>
      </c>
      <c r="F45" s="573">
        <v>1670</v>
      </c>
    </row>
    <row r="46" spans="1:8" ht="24" customHeight="1">
      <c r="B46" s="7"/>
      <c r="C46" s="7"/>
      <c r="E46" s="24"/>
      <c r="F46" s="16"/>
    </row>
    <row r="47" spans="1:8" ht="21.75" customHeight="1">
      <c r="B47" s="7"/>
      <c r="C47" s="7"/>
      <c r="E47" s="24"/>
      <c r="F47" s="16"/>
    </row>
    <row r="48" spans="1:8" ht="21.75" customHeight="1">
      <c r="B48" s="7"/>
      <c r="C48" s="7"/>
      <c r="D48" s="203"/>
      <c r="E48" s="24"/>
      <c r="F48" s="16"/>
    </row>
    <row r="49" spans="1:8" ht="21.75" customHeight="1">
      <c r="B49" s="7"/>
      <c r="C49" s="7"/>
      <c r="D49" s="158"/>
      <c r="E49" s="24"/>
      <c r="F49" s="16"/>
    </row>
    <row r="50" spans="1:8" ht="21" customHeight="1">
      <c r="B50" s="7"/>
      <c r="C50" s="7"/>
    </row>
    <row r="51" spans="1:8" ht="21" customHeight="1">
      <c r="B51" s="7"/>
      <c r="C51" s="7"/>
      <c r="D51" s="196" t="s">
        <v>469</v>
      </c>
      <c r="E51" s="83"/>
      <c r="F51" s="574">
        <v>370</v>
      </c>
    </row>
    <row r="52" spans="1:8" ht="21" customHeight="1">
      <c r="B52" s="7"/>
      <c r="C52" s="7"/>
      <c r="E52" s="16"/>
      <c r="F52" s="16"/>
    </row>
    <row r="53" spans="1:8" ht="21" customHeight="1">
      <c r="B53" s="7"/>
      <c r="C53" s="7"/>
      <c r="E53" s="16"/>
      <c r="F53" s="16"/>
    </row>
    <row r="54" spans="1:8" ht="47.25" customHeight="1">
      <c r="B54" s="7"/>
      <c r="C54" s="7"/>
      <c r="E54" s="16"/>
      <c r="F54" s="16"/>
    </row>
    <row r="55" spans="1:8" ht="22.5" customHeight="1">
      <c r="A55" s="1"/>
      <c r="D55"/>
      <c r="E55" s="114"/>
      <c r="F55" s="78"/>
      <c r="G55" s="77"/>
      <c r="H55" s="390"/>
    </row>
    <row r="56" spans="1:8" ht="22.5" customHeight="1">
      <c r="A56" s="1"/>
      <c r="D56"/>
      <c r="E56" s="114"/>
      <c r="F56" s="78"/>
      <c r="G56" s="77"/>
      <c r="H56" s="390"/>
    </row>
    <row r="57" spans="1:8" ht="22.5" customHeight="1">
      <c r="A57" s="1"/>
      <c r="D57"/>
      <c r="E57" s="114"/>
      <c r="F57" s="475"/>
      <c r="G57" s="77"/>
      <c r="H57" s="390"/>
    </row>
    <row r="58" spans="1:8" ht="22.5" customHeight="1">
      <c r="A58" s="1"/>
      <c r="D58"/>
      <c r="E58" s="114"/>
      <c r="F58" s="475"/>
      <c r="G58" s="77"/>
      <c r="H58" s="390"/>
    </row>
    <row r="59" spans="1:8" ht="48.75">
      <c r="A59" s="2"/>
      <c r="B59" s="4" t="s">
        <v>122</v>
      </c>
      <c r="C59" s="4"/>
      <c r="D59" s="42"/>
      <c r="E59" s="42"/>
      <c r="F59" s="42"/>
      <c r="G59" s="3"/>
    </row>
    <row r="60" spans="1:8" ht="24" customHeight="1">
      <c r="A60" s="90"/>
      <c r="B60" s="38"/>
      <c r="C60" s="409" t="s">
        <v>47</v>
      </c>
      <c r="D60" s="700" t="s">
        <v>47</v>
      </c>
      <c r="E60" s="707"/>
      <c r="F60" s="35" t="s">
        <v>112</v>
      </c>
      <c r="G60" s="26"/>
    </row>
    <row r="61" spans="1:8" ht="30" customHeight="1">
      <c r="A61" s="69"/>
      <c r="B61" s="69"/>
      <c r="C61" s="408"/>
      <c r="D61" s="167" t="s">
        <v>119</v>
      </c>
      <c r="E61" s="52" t="s">
        <v>293</v>
      </c>
      <c r="F61" s="391"/>
    </row>
    <row r="62" spans="1:8" ht="24" customHeight="1">
      <c r="B62" s="7"/>
      <c r="C62" s="407" t="s">
        <v>2</v>
      </c>
      <c r="D62" s="18" t="s">
        <v>349</v>
      </c>
      <c r="E62" s="18" t="s">
        <v>474</v>
      </c>
      <c r="F62" s="412">
        <v>970</v>
      </c>
    </row>
    <row r="63" spans="1:8" ht="24" customHeight="1">
      <c r="B63" s="7"/>
      <c r="C63" s="407" t="s">
        <v>3</v>
      </c>
      <c r="D63" s="18" t="s">
        <v>350</v>
      </c>
      <c r="E63" s="18" t="s">
        <v>475</v>
      </c>
      <c r="F63" s="412">
        <v>1010</v>
      </c>
    </row>
    <row r="64" spans="1:8" ht="24" customHeight="1">
      <c r="B64" s="7"/>
      <c r="C64" s="7"/>
      <c r="E64" s="24"/>
      <c r="F64" s="16"/>
    </row>
    <row r="65" spans="1:7" ht="21.75" customHeight="1">
      <c r="B65" s="7"/>
      <c r="C65" s="7"/>
      <c r="E65" s="24"/>
      <c r="F65" s="16"/>
    </row>
    <row r="66" spans="1:7" ht="21.75" customHeight="1">
      <c r="B66" s="7"/>
      <c r="C66" s="7"/>
      <c r="D66" s="196" t="s">
        <v>629</v>
      </c>
      <c r="E66" s="81"/>
      <c r="F66" s="184">
        <v>250</v>
      </c>
    </row>
    <row r="67" spans="1:7" ht="21.75" customHeight="1">
      <c r="B67" s="7"/>
      <c r="C67" s="7"/>
      <c r="D67" s="158"/>
      <c r="E67" s="24"/>
      <c r="F67" s="16"/>
    </row>
    <row r="68" spans="1:7" ht="21" customHeight="1">
      <c r="B68" s="7"/>
      <c r="C68" s="7"/>
    </row>
    <row r="69" spans="1:7" ht="21" customHeight="1">
      <c r="B69" s="7"/>
      <c r="C69" s="7"/>
      <c r="E69" s="16"/>
      <c r="F69" s="16"/>
    </row>
    <row r="70" spans="1:7" ht="21" customHeight="1">
      <c r="B70" s="7"/>
      <c r="C70" s="7"/>
      <c r="E70" s="16"/>
      <c r="F70" s="16"/>
    </row>
    <row r="71" spans="1:7" ht="48.75">
      <c r="A71" s="2" t="s">
        <v>23</v>
      </c>
      <c r="B71" s="4" t="s">
        <v>509</v>
      </c>
      <c r="C71" s="3"/>
      <c r="D71" s="3"/>
      <c r="E71" s="70"/>
      <c r="F71" s="75"/>
      <c r="G71" s="3"/>
    </row>
    <row r="72" spans="1:7" ht="21.75" customHeight="1">
      <c r="A72" s="26"/>
      <c r="B72" s="26"/>
      <c r="C72" s="26"/>
      <c r="D72" s="749" t="s">
        <v>498</v>
      </c>
      <c r="E72" s="756"/>
      <c r="F72" s="357" t="s">
        <v>112</v>
      </c>
      <c r="G72" s="26"/>
    </row>
    <row r="73" spans="1:7">
      <c r="A73" s="69"/>
      <c r="B73" s="69"/>
      <c r="C73" s="69"/>
      <c r="D73" s="167" t="s">
        <v>119</v>
      </c>
      <c r="E73" s="52" t="s">
        <v>293</v>
      </c>
      <c r="F73" s="391"/>
    </row>
    <row r="74" spans="1:7">
      <c r="A74" s="1"/>
      <c r="D74" s="19" t="s">
        <v>510</v>
      </c>
      <c r="E74" s="87" t="s">
        <v>512</v>
      </c>
      <c r="F74" s="412">
        <v>490</v>
      </c>
    </row>
    <row r="75" spans="1:7" ht="21.75" customHeight="1">
      <c r="A75" s="1"/>
      <c r="D75"/>
      <c r="E75" s="92"/>
      <c r="F75" s="93"/>
      <c r="G75" s="93"/>
    </row>
    <row r="76" spans="1:7">
      <c r="A76" s="1"/>
      <c r="D76" s="199" t="s">
        <v>499</v>
      </c>
      <c r="E76"/>
      <c r="F76" s="93"/>
      <c r="G76" s="93"/>
    </row>
    <row r="77" spans="1:7" ht="21.75" customHeight="1">
      <c r="A77" s="1"/>
      <c r="D77" s="199"/>
      <c r="E77"/>
      <c r="F77" s="93"/>
      <c r="G77" s="93"/>
    </row>
    <row r="78" spans="1:7">
      <c r="A78" s="1"/>
      <c r="D78" s="196" t="s">
        <v>595</v>
      </c>
      <c r="E78" s="201"/>
      <c r="F78" s="393">
        <v>120</v>
      </c>
      <c r="G78" s="93"/>
    </row>
    <row r="79" spans="1:7" ht="45.75" customHeight="1">
      <c r="A79" s="1"/>
      <c r="B79" s="421" t="s">
        <v>321</v>
      </c>
      <c r="D79"/>
      <c r="E79" s="149"/>
      <c r="F79" s="77"/>
      <c r="G79" s="77"/>
    </row>
    <row r="80" spans="1:7" ht="21.75" customHeight="1">
      <c r="A80" s="1"/>
      <c r="B80" s="147"/>
      <c r="D80"/>
      <c r="E80" s="149"/>
      <c r="F80" s="77"/>
      <c r="G80" s="77"/>
    </row>
    <row r="81" spans="1:7" ht="21.75" customHeight="1">
      <c r="A81" s="1"/>
      <c r="C81" s="418"/>
      <c r="D81"/>
      <c r="E81" s="149"/>
      <c r="F81" s="77"/>
      <c r="G81" s="77"/>
    </row>
    <row r="82" spans="1:7" ht="21.75" customHeight="1">
      <c r="A82" s="416"/>
      <c r="D82"/>
      <c r="E82" s="149"/>
      <c r="F82" s="77"/>
      <c r="G82" s="77"/>
    </row>
    <row r="83" spans="1:7" ht="21.75" customHeight="1">
      <c r="A83" s="1"/>
      <c r="D83"/>
      <c r="E83" s="149"/>
      <c r="F83" s="77"/>
      <c r="G83" s="77"/>
    </row>
    <row r="84" spans="1:7" ht="21.75" customHeight="1">
      <c r="A84" s="1"/>
      <c r="C84" s="1" t="s">
        <v>496</v>
      </c>
      <c r="D84"/>
      <c r="E84" s="149"/>
      <c r="F84" s="77"/>
      <c r="G84" s="77"/>
    </row>
    <row r="85" spans="1:7" ht="48.75">
      <c r="A85" s="2"/>
      <c r="B85" s="4" t="s">
        <v>659</v>
      </c>
      <c r="C85" s="10"/>
      <c r="D85" s="42"/>
      <c r="E85" s="42"/>
      <c r="F85" s="42"/>
      <c r="G85" s="3"/>
    </row>
    <row r="86" spans="1:7" ht="21.75" customHeight="1">
      <c r="A86" s="90"/>
      <c r="B86" s="38"/>
      <c r="C86" s="38"/>
      <c r="D86" s="34" t="s">
        <v>47</v>
      </c>
      <c r="E86" s="34" t="s">
        <v>94</v>
      </c>
      <c r="F86" s="35" t="s">
        <v>249</v>
      </c>
      <c r="G86" s="26"/>
    </row>
    <row r="87" spans="1:7" ht="30" customHeight="1">
      <c r="A87" s="69"/>
      <c r="B87" s="69"/>
      <c r="C87" s="69"/>
      <c r="D87" s="69"/>
      <c r="E87" s="52" t="s">
        <v>119</v>
      </c>
      <c r="F87" s="391"/>
    </row>
    <row r="88" spans="1:7" ht="21.75" customHeight="1">
      <c r="B88" s="7"/>
      <c r="C88" s="7"/>
      <c r="D88" s="95" t="s">
        <v>102</v>
      </c>
      <c r="E88" s="18" t="s">
        <v>660</v>
      </c>
      <c r="F88" s="618">
        <v>140</v>
      </c>
      <c r="G88" s="567"/>
    </row>
    <row r="89" spans="1:7" ht="21.75" customHeight="1">
      <c r="B89" s="7"/>
      <c r="C89" s="7"/>
      <c r="D89" s="95"/>
      <c r="E89" s="18"/>
      <c r="F89" s="45"/>
    </row>
    <row r="90" spans="1:7" ht="21.75" customHeight="1">
      <c r="B90" s="7"/>
      <c r="C90" s="7"/>
      <c r="D90" s="568" t="s">
        <v>622</v>
      </c>
      <c r="E90" s="18"/>
      <c r="F90" s="18"/>
    </row>
    <row r="91" spans="1:7" ht="21.75" customHeight="1">
      <c r="B91" s="7"/>
      <c r="C91" s="7"/>
      <c r="D91" s="203"/>
      <c r="E91" s="16"/>
      <c r="F91" s="16"/>
    </row>
    <row r="92" spans="1:7" ht="21.75" customHeight="1">
      <c r="B92" s="7"/>
      <c r="C92" s="7"/>
      <c r="D92" s="588"/>
      <c r="E92" s="589"/>
      <c r="F92" s="137"/>
    </row>
    <row r="93" spans="1:7" ht="21.75" customHeight="1">
      <c r="B93" s="7"/>
      <c r="C93" s="7"/>
    </row>
    <row r="94" spans="1:7" ht="21.75" customHeight="1">
      <c r="B94" s="7"/>
      <c r="C94" s="7"/>
      <c r="D94" s="158"/>
      <c r="E94" s="16"/>
      <c r="F94" s="137"/>
    </row>
    <row r="95" spans="1:7" ht="21.75" customHeight="1">
      <c r="A95" s="1"/>
      <c r="C95" s="1"/>
      <c r="D95"/>
      <c r="E95" s="76"/>
      <c r="F95" s="77"/>
      <c r="G95" s="77"/>
    </row>
    <row r="96" spans="1:7" ht="21.75" customHeight="1">
      <c r="A96" s="1"/>
      <c r="C96" s="1"/>
      <c r="D96"/>
      <c r="E96" s="76"/>
      <c r="F96" s="77"/>
      <c r="G96" s="77"/>
    </row>
    <row r="97" spans="1:7" ht="48.75">
      <c r="A97" s="2" t="s">
        <v>23</v>
      </c>
      <c r="B97" s="4" t="s">
        <v>494</v>
      </c>
      <c r="C97" s="3"/>
      <c r="D97" s="3"/>
      <c r="E97" s="70"/>
      <c r="F97" s="75"/>
      <c r="G97" s="3"/>
    </row>
    <row r="98" spans="1:7" ht="21.75" customHeight="1">
      <c r="A98" s="26"/>
      <c r="B98" s="26"/>
      <c r="C98" s="26"/>
      <c r="D98" s="749" t="s">
        <v>495</v>
      </c>
      <c r="E98" s="756"/>
      <c r="F98" s="357" t="s">
        <v>112</v>
      </c>
      <c r="G98" s="26"/>
    </row>
    <row r="99" spans="1:7">
      <c r="A99" s="69"/>
      <c r="B99" s="69"/>
      <c r="C99" s="69"/>
      <c r="D99" s="167" t="s">
        <v>119</v>
      </c>
      <c r="E99" s="52" t="s">
        <v>293</v>
      </c>
      <c r="F99" s="391"/>
    </row>
    <row r="100" spans="1:7" ht="21.75" customHeight="1">
      <c r="A100" s="1"/>
      <c r="D100" s="19" t="s">
        <v>503</v>
      </c>
      <c r="E100" s="19" t="s">
        <v>513</v>
      </c>
      <c r="F100" s="412">
        <v>7090</v>
      </c>
    </row>
    <row r="101" spans="1:7" ht="21.75" customHeight="1">
      <c r="A101" s="1"/>
      <c r="D101"/>
      <c r="E101" s="92"/>
      <c r="F101" s="93"/>
      <c r="G101" s="93"/>
    </row>
    <row r="102" spans="1:7">
      <c r="A102" s="1"/>
      <c r="D102" s="419" t="s">
        <v>505</v>
      </c>
      <c r="E102"/>
      <c r="F102" s="93"/>
      <c r="G102" s="93"/>
    </row>
    <row r="103" spans="1:7" ht="21.75" customHeight="1">
      <c r="A103" s="1"/>
      <c r="D103" s="178"/>
      <c r="E103"/>
      <c r="F103" s="93"/>
      <c r="G103" s="93"/>
    </row>
    <row r="104" spans="1:7" ht="21.75" customHeight="1">
      <c r="A104" s="1"/>
      <c r="D104" s="149"/>
      <c r="E104"/>
      <c r="F104" s="77"/>
      <c r="G104" s="77"/>
    </row>
    <row r="105" spans="1:7" ht="21.75" customHeight="1">
      <c r="A105" s="1"/>
      <c r="D105" s="92"/>
      <c r="E105"/>
      <c r="F105" s="142"/>
      <c r="G105" s="77"/>
    </row>
    <row r="106" spans="1:7" ht="21.75" customHeight="1">
      <c r="A106" s="1"/>
      <c r="C106" s="417"/>
      <c r="D106"/>
      <c r="E106" s="149"/>
      <c r="F106" s="77"/>
      <c r="G106" s="77"/>
    </row>
    <row r="107" spans="1:7">
      <c r="A107" s="416" t="s">
        <v>321</v>
      </c>
      <c r="D107"/>
      <c r="E107" s="149"/>
      <c r="F107" s="77"/>
      <c r="G107" s="77"/>
    </row>
    <row r="108" spans="1:7" ht="45.75" customHeight="1">
      <c r="A108" s="1"/>
      <c r="D108"/>
      <c r="E108" s="149"/>
      <c r="F108" s="77"/>
      <c r="G108" s="77"/>
    </row>
    <row r="109" spans="1:7" ht="21.75" customHeight="1">
      <c r="A109" s="1"/>
      <c r="D109"/>
      <c r="E109" s="149"/>
      <c r="F109" s="77"/>
      <c r="G109" s="77"/>
    </row>
    <row r="110" spans="1:7" ht="21.75" customHeight="1">
      <c r="A110" s="1"/>
      <c r="C110" s="1" t="s">
        <v>504</v>
      </c>
      <c r="D110"/>
      <c r="E110" s="76"/>
      <c r="F110" s="77"/>
      <c r="G110" s="77"/>
    </row>
    <row r="111" spans="1:7" ht="48" customHeight="1">
      <c r="B111" s="7"/>
      <c r="C111" s="7"/>
      <c r="E111" s="16"/>
      <c r="F111" s="16"/>
    </row>
    <row r="112" spans="1:7" ht="48.75">
      <c r="A112" s="2" t="s">
        <v>23</v>
      </c>
      <c r="B112" s="4" t="s">
        <v>497</v>
      </c>
      <c r="C112" s="3"/>
      <c r="D112" s="3"/>
      <c r="E112" s="70"/>
      <c r="F112" s="75"/>
      <c r="G112" s="3"/>
    </row>
    <row r="113" spans="1:7" ht="21.75" customHeight="1">
      <c r="A113" s="26"/>
      <c r="B113" s="26"/>
      <c r="C113" s="26"/>
      <c r="D113" s="749" t="s">
        <v>498</v>
      </c>
      <c r="E113" s="756"/>
      <c r="F113" s="357" t="s">
        <v>112</v>
      </c>
      <c r="G113" s="26"/>
    </row>
    <row r="114" spans="1:7">
      <c r="A114" s="69"/>
      <c r="B114" s="69"/>
      <c r="C114" s="69"/>
      <c r="D114" s="167" t="s">
        <v>119</v>
      </c>
      <c r="E114" s="52" t="s">
        <v>293</v>
      </c>
      <c r="F114" s="391"/>
    </row>
    <row r="115" spans="1:7" ht="21.75" customHeight="1">
      <c r="A115" s="1"/>
      <c r="D115" s="19" t="s">
        <v>501</v>
      </c>
      <c r="E115" s="19" t="s">
        <v>514</v>
      </c>
      <c r="F115" s="412">
        <v>540</v>
      </c>
    </row>
    <row r="116" spans="1:7" ht="21.75" customHeight="1">
      <c r="A116" s="1"/>
      <c r="D116"/>
      <c r="E116" s="92"/>
      <c r="F116" s="93"/>
      <c r="G116" s="93"/>
    </row>
    <row r="117" spans="1:7">
      <c r="A117" s="1"/>
      <c r="D117" s="199" t="s">
        <v>499</v>
      </c>
      <c r="E117"/>
      <c r="F117" s="93"/>
      <c r="G117" s="93"/>
    </row>
    <row r="118" spans="1:7">
      <c r="A118" s="1"/>
      <c r="D118" s="199"/>
      <c r="E118"/>
      <c r="F118" s="93"/>
      <c r="G118" s="93"/>
    </row>
    <row r="119" spans="1:7" ht="21.75" customHeight="1">
      <c r="A119" s="1"/>
      <c r="D119" s="178"/>
      <c r="E119"/>
      <c r="F119" s="93"/>
      <c r="G119" s="93"/>
    </row>
    <row r="120" spans="1:7" ht="21.75" customHeight="1">
      <c r="A120" s="1"/>
      <c r="D120" s="198" t="s">
        <v>506</v>
      </c>
      <c r="E120" s="83"/>
      <c r="F120" s="393">
        <v>120</v>
      </c>
      <c r="G120" s="77"/>
    </row>
    <row r="121" spans="1:7" ht="21.75" customHeight="1">
      <c r="A121" s="1"/>
      <c r="B121" s="147" t="s">
        <v>321</v>
      </c>
      <c r="D121" s="92"/>
      <c r="E121"/>
      <c r="F121" s="142"/>
      <c r="G121" s="77"/>
    </row>
    <row r="122" spans="1:7" ht="21.75" customHeight="1">
      <c r="A122" s="1"/>
      <c r="C122" s="418"/>
      <c r="D122"/>
      <c r="E122" s="149"/>
      <c r="F122" s="77"/>
      <c r="G122" s="77"/>
    </row>
    <row r="123" spans="1:7">
      <c r="A123" s="416"/>
      <c r="D123"/>
      <c r="E123" s="149"/>
      <c r="F123" s="77"/>
      <c r="G123" s="77"/>
    </row>
    <row r="124" spans="1:7" ht="45.75" customHeight="1">
      <c r="A124" s="1"/>
      <c r="D124"/>
      <c r="E124" s="149"/>
      <c r="F124" s="77"/>
      <c r="G124" s="77"/>
    </row>
    <row r="125" spans="1:7" ht="21.75" customHeight="1">
      <c r="A125" s="1"/>
      <c r="D125"/>
      <c r="E125" s="149"/>
      <c r="F125" s="77"/>
      <c r="G125" s="77"/>
    </row>
    <row r="126" spans="1:7" ht="21.75" customHeight="1">
      <c r="A126" s="1"/>
      <c r="C126" s="1" t="s">
        <v>511</v>
      </c>
      <c r="D126"/>
      <c r="E126" s="76"/>
      <c r="F126" s="77"/>
      <c r="G126" s="77"/>
    </row>
    <row r="127" spans="1:7" ht="57.75" customHeight="1">
      <c r="A127" s="1"/>
      <c r="C127" s="1"/>
      <c r="D127"/>
      <c r="E127" s="76"/>
      <c r="F127" s="77"/>
      <c r="G127" s="77"/>
    </row>
    <row r="128" spans="1:7" ht="48.75">
      <c r="A128" s="2" t="s">
        <v>23</v>
      </c>
      <c r="B128" s="4" t="s">
        <v>502</v>
      </c>
      <c r="C128" s="3"/>
      <c r="D128" s="3"/>
      <c r="E128" s="70"/>
      <c r="F128" s="75"/>
      <c r="G128" s="3"/>
    </row>
    <row r="129" spans="1:7">
      <c r="A129" s="26"/>
      <c r="B129" s="26"/>
      <c r="C129" s="26"/>
      <c r="D129" s="749" t="s">
        <v>508</v>
      </c>
      <c r="E129" s="756"/>
      <c r="F129" s="357" t="s">
        <v>112</v>
      </c>
      <c r="G129" s="26"/>
    </row>
    <row r="130" spans="1:7">
      <c r="A130" s="69"/>
      <c r="B130" s="69"/>
      <c r="C130" s="69"/>
      <c r="D130" s="167" t="s">
        <v>119</v>
      </c>
      <c r="E130" s="52" t="s">
        <v>293</v>
      </c>
      <c r="F130" s="391"/>
    </row>
    <row r="131" spans="1:7" ht="21.75" customHeight="1">
      <c r="A131" s="1"/>
      <c r="D131" s="19" t="s">
        <v>507</v>
      </c>
      <c r="E131" s="19" t="s">
        <v>515</v>
      </c>
      <c r="F131" s="412">
        <v>1240</v>
      </c>
    </row>
    <row r="132" spans="1:7" ht="21.75" customHeight="1">
      <c r="A132" s="1"/>
      <c r="D132"/>
      <c r="E132" s="92"/>
      <c r="F132" s="93"/>
      <c r="G132" s="93"/>
    </row>
    <row r="133" spans="1:7">
      <c r="A133" s="1"/>
      <c r="D133" s="199" t="s">
        <v>499</v>
      </c>
      <c r="E133"/>
      <c r="F133" s="93"/>
      <c r="G133" s="93"/>
    </row>
    <row r="134" spans="1:7" ht="21.75" customHeight="1">
      <c r="A134" s="1"/>
      <c r="D134" s="199"/>
      <c r="E134"/>
      <c r="F134" s="93"/>
      <c r="G134" s="93"/>
    </row>
    <row r="135" spans="1:7" ht="21.75" customHeight="1">
      <c r="A135" s="1"/>
      <c r="D135" s="178"/>
      <c r="E135"/>
      <c r="F135" s="93"/>
      <c r="G135" s="93"/>
    </row>
    <row r="136" spans="1:7">
      <c r="A136" s="1"/>
      <c r="B136" s="416"/>
      <c r="D136" s="198" t="s">
        <v>506</v>
      </c>
      <c r="E136" s="83"/>
      <c r="F136" s="393">
        <v>340</v>
      </c>
      <c r="G136" s="77"/>
    </row>
    <row r="137" spans="1:7" ht="45.75" customHeight="1">
      <c r="A137" s="1"/>
      <c r="B137" s="420" t="s">
        <v>321</v>
      </c>
      <c r="D137" s="92"/>
      <c r="E137"/>
      <c r="F137" s="142"/>
      <c r="G137" s="77"/>
    </row>
    <row r="138" spans="1:7" ht="21.75" customHeight="1">
      <c r="A138" s="1"/>
      <c r="C138" s="418"/>
      <c r="D138"/>
      <c r="E138" s="149"/>
      <c r="F138" s="77"/>
      <c r="G138" s="77"/>
    </row>
    <row r="139" spans="1:7" ht="21.75" customHeight="1">
      <c r="A139" s="416"/>
      <c r="D139"/>
      <c r="E139" s="149"/>
      <c r="F139" s="77"/>
      <c r="G139" s="77"/>
    </row>
    <row r="140" spans="1:7" ht="21.75" customHeight="1">
      <c r="A140" s="1"/>
      <c r="D140"/>
      <c r="E140" s="149"/>
      <c r="F140" s="77"/>
      <c r="G140" s="77"/>
    </row>
    <row r="141" spans="1:7" ht="21.75" customHeight="1">
      <c r="A141" s="1"/>
      <c r="D141"/>
      <c r="E141" s="149"/>
      <c r="F141" s="77"/>
      <c r="G141" s="77"/>
    </row>
    <row r="142" spans="1:7" ht="21.75" customHeight="1">
      <c r="A142" s="1"/>
      <c r="C142" s="1"/>
      <c r="D142"/>
      <c r="E142" s="76"/>
      <c r="F142" s="77"/>
      <c r="G142" s="77"/>
    </row>
    <row r="143" spans="1:7" ht="21.75" customHeight="1">
      <c r="B143" s="7"/>
      <c r="C143" s="1" t="s">
        <v>500</v>
      </c>
      <c r="E143" s="16"/>
      <c r="F143" s="16"/>
    </row>
    <row r="144" spans="1:7" ht="31.5" customHeight="1">
      <c r="B144" s="7"/>
      <c r="C144" s="1"/>
      <c r="E144" s="16"/>
      <c r="F144" s="16"/>
    </row>
    <row r="145" spans="1:7" ht="21.75" customHeight="1">
      <c r="B145" s="7"/>
      <c r="C145" s="7"/>
      <c r="E145" s="16"/>
      <c r="F145" s="16"/>
    </row>
    <row r="146" spans="1:7" ht="21.75" customHeight="1">
      <c r="B146" s="12"/>
      <c r="C146" s="12"/>
      <c r="D146" s="16"/>
      <c r="E146" s="16"/>
      <c r="F146" s="16"/>
    </row>
    <row r="147" spans="1:7" ht="21.75" customHeight="1">
      <c r="B147" s="7"/>
      <c r="C147" s="7"/>
      <c r="D147" s="108"/>
      <c r="E147" s="112"/>
      <c r="F147" s="112"/>
    </row>
    <row r="148" spans="1:7" ht="21.75" customHeight="1">
      <c r="B148" s="7"/>
      <c r="C148" s="7"/>
      <c r="E148" s="16"/>
      <c r="F148" s="16"/>
    </row>
    <row r="149" spans="1:7" ht="21.75" customHeight="1">
      <c r="B149" s="7"/>
      <c r="C149" s="7"/>
      <c r="E149" s="16"/>
      <c r="F149" s="16"/>
    </row>
    <row r="150" spans="1:7" ht="21.75" customHeight="1">
      <c r="B150" s="7"/>
      <c r="C150" s="7"/>
      <c r="E150" s="24"/>
      <c r="F150" s="16"/>
    </row>
    <row r="151" spans="1:7" ht="21.75" customHeight="1">
      <c r="B151" s="7"/>
      <c r="C151" s="7"/>
      <c r="E151" s="24"/>
      <c r="F151" s="16"/>
    </row>
    <row r="152" spans="1:7" ht="21.75" customHeight="1">
      <c r="B152" s="7"/>
      <c r="C152" s="7"/>
      <c r="E152" s="24"/>
      <c r="F152" s="16"/>
    </row>
    <row r="153" spans="1:7" ht="48.75">
      <c r="A153" s="2" t="s">
        <v>23</v>
      </c>
      <c r="B153" s="4" t="s">
        <v>647</v>
      </c>
      <c r="C153" s="3"/>
      <c r="D153" s="3"/>
      <c r="E153" s="70"/>
      <c r="F153" s="75"/>
      <c r="G153" s="75"/>
    </row>
    <row r="154" spans="1:7" ht="45.75" customHeight="1">
      <c r="A154" s="26"/>
      <c r="B154" s="26"/>
      <c r="C154" s="26"/>
      <c r="D154" s="86" t="s">
        <v>0</v>
      </c>
      <c r="E154" s="36" t="s">
        <v>321</v>
      </c>
      <c r="F154" s="34" t="s">
        <v>648</v>
      </c>
      <c r="G154" s="357"/>
    </row>
    <row r="155" spans="1:7" ht="21.75" customHeight="1">
      <c r="A155" s="7"/>
      <c r="B155" s="1"/>
      <c r="E155" s="16"/>
      <c r="F155" s="16"/>
    </row>
    <row r="156" spans="1:7" ht="21.75" customHeight="1">
      <c r="A156" s="7"/>
      <c r="B156" s="1"/>
      <c r="D156" s="19" t="s">
        <v>2</v>
      </c>
      <c r="E156" s="19" t="s">
        <v>650</v>
      </c>
      <c r="F156" s="590">
        <f>ROUNDUP(((USD_per_GBP*('UK-R-Lighting &amp; Accessories'!F192/(1+'Exchange rate'!UK_vat_rate)))+1)/10,0)*10</f>
        <v>12840</v>
      </c>
    </row>
    <row r="157" spans="1:7" ht="21.75" customHeight="1">
      <c r="A157" s="7"/>
      <c r="B157" s="1"/>
      <c r="D157" s="19" t="s">
        <v>3</v>
      </c>
      <c r="E157" s="16" t="s">
        <v>649</v>
      </c>
      <c r="F157" s="590">
        <f>ROUNDUP(((USD_per_GBP*('UK-R-Lighting &amp; Accessories'!F193/(1+'Exchange rate'!UK_vat_rate)))+1)/10,0)*10</f>
        <v>18560</v>
      </c>
    </row>
    <row r="158" spans="1:7" ht="21.75" customHeight="1">
      <c r="A158" s="7"/>
      <c r="B158" s="7"/>
      <c r="C158" s="19"/>
      <c r="D158" s="16"/>
      <c r="E158" s="16"/>
      <c r="F158"/>
    </row>
    <row r="159" spans="1:7" ht="21.75" customHeight="1">
      <c r="A159" s="12"/>
      <c r="B159" s="12"/>
      <c r="C159" s="16"/>
      <c r="D159" s="16"/>
      <c r="E159" s="16"/>
      <c r="F159"/>
    </row>
    <row r="160" spans="1:7" ht="21.75" customHeight="1">
      <c r="A160" s="7"/>
      <c r="B160" s="7"/>
      <c r="C160" s="765" t="s">
        <v>651</v>
      </c>
      <c r="D160" s="766"/>
      <c r="E160" s="766"/>
      <c r="F160" s="766"/>
    </row>
    <row r="161" spans="1:6" ht="21.75" customHeight="1">
      <c r="A161" s="7"/>
      <c r="B161" s="7"/>
      <c r="C161" s="19"/>
      <c r="D161" s="16"/>
      <c r="E161" s="16"/>
      <c r="F161"/>
    </row>
    <row r="162" spans="1:6" ht="21.75" customHeight="1">
      <c r="A162" s="7"/>
      <c r="B162" s="7"/>
      <c r="C162" s="19"/>
      <c r="D162" s="16"/>
      <c r="E162" s="16"/>
      <c r="F162"/>
    </row>
    <row r="163" spans="1:6" ht="21.75" customHeight="1">
      <c r="A163" s="7"/>
      <c r="B163" s="7"/>
      <c r="C163" s="19"/>
      <c r="D163" s="24"/>
      <c r="E163" s="16"/>
      <c r="F163"/>
    </row>
    <row r="164" spans="1:6" ht="21.75" customHeight="1">
      <c r="A164" s="7"/>
      <c r="B164" s="7"/>
      <c r="C164" s="19"/>
      <c r="D164" s="24"/>
      <c r="E164" s="16"/>
      <c r="F164"/>
    </row>
    <row r="165" spans="1:6" ht="21.75" customHeight="1">
      <c r="A165" s="7"/>
      <c r="B165" s="7"/>
      <c r="C165" s="19"/>
      <c r="D165" s="16"/>
      <c r="E165" s="16"/>
      <c r="F165"/>
    </row>
    <row r="166" spans="1:6" ht="21.75" customHeight="1">
      <c r="A166" s="7"/>
      <c r="B166" s="7"/>
      <c r="C166" s="19"/>
      <c r="D166" s="16"/>
      <c r="E166" s="16"/>
      <c r="F166"/>
    </row>
    <row r="167" spans="1:6" ht="21.75" customHeight="1">
      <c r="A167" s="7"/>
      <c r="B167" s="7"/>
      <c r="C167" s="19"/>
      <c r="D167" s="16"/>
      <c r="E167" s="16"/>
      <c r="F167"/>
    </row>
    <row r="168" spans="1:6" ht="21.75" customHeight="1">
      <c r="A168" s="7"/>
      <c r="B168" s="7"/>
      <c r="C168" s="19"/>
      <c r="D168" s="16"/>
      <c r="E168" s="16"/>
      <c r="F168"/>
    </row>
    <row r="169" spans="1:6">
      <c r="A169" s="7"/>
      <c r="B169" s="7"/>
      <c r="C169" s="19"/>
      <c r="D169" s="16"/>
      <c r="E169" s="16"/>
      <c r="F169"/>
    </row>
    <row r="170" spans="1:6" ht="45.75" customHeight="1">
      <c r="B170" s="7"/>
      <c r="C170" s="7"/>
      <c r="E170" s="16"/>
      <c r="F170" s="16"/>
    </row>
    <row r="171" spans="1:6" ht="21.75" customHeight="1">
      <c r="B171" s="7"/>
      <c r="C171" s="7"/>
      <c r="E171" s="16"/>
      <c r="F171" s="16"/>
    </row>
    <row r="172" spans="1:6" ht="21.75" customHeight="1">
      <c r="B172" s="7"/>
      <c r="C172" s="7"/>
      <c r="E172" s="16"/>
      <c r="F172" s="16"/>
    </row>
    <row r="173" spans="1:6" ht="21.75" customHeight="1">
      <c r="B173" s="7"/>
      <c r="C173" s="7"/>
      <c r="E173" s="16"/>
      <c r="F173" s="16"/>
    </row>
    <row r="174" spans="1:6" ht="21.75" customHeight="1">
      <c r="B174" s="7"/>
      <c r="C174" s="7"/>
      <c r="E174" s="16"/>
      <c r="F174" s="16"/>
    </row>
    <row r="175" spans="1:6" ht="21.75" customHeight="1">
      <c r="B175" s="7"/>
      <c r="C175" s="7"/>
      <c r="E175" s="16"/>
      <c r="F175" s="16"/>
    </row>
    <row r="176" spans="1:6" ht="21.75" customHeight="1">
      <c r="B176" s="7"/>
      <c r="C176" s="7"/>
      <c r="E176" s="16"/>
      <c r="F176" s="16"/>
    </row>
    <row r="177" spans="2:6" ht="21.75" customHeight="1">
      <c r="B177" s="7"/>
      <c r="C177" s="7"/>
      <c r="E177" s="16"/>
      <c r="F177" s="16"/>
    </row>
    <row r="178" spans="2:6" ht="21.75" customHeight="1">
      <c r="B178" s="12"/>
      <c r="C178" s="12"/>
      <c r="D178" s="16"/>
      <c r="E178" s="16"/>
      <c r="F178" s="16"/>
    </row>
    <row r="179" spans="2:6" ht="21.75" customHeight="1">
      <c r="B179" s="7"/>
      <c r="C179" s="7"/>
      <c r="D179" s="108"/>
      <c r="E179" s="112"/>
      <c r="F179" s="112"/>
    </row>
    <row r="180" spans="2:6" ht="21.75" customHeight="1">
      <c r="B180" s="7"/>
      <c r="C180" s="7"/>
      <c r="E180" s="16"/>
      <c r="F180" s="16"/>
    </row>
    <row r="181" spans="2:6" ht="21.75" customHeight="1">
      <c r="B181" s="7"/>
      <c r="C181" s="7"/>
      <c r="E181" s="16"/>
      <c r="F181" s="16"/>
    </row>
    <row r="182" spans="2:6" ht="21.75" customHeight="1">
      <c r="B182" s="7"/>
      <c r="C182" s="7"/>
      <c r="E182" s="24"/>
      <c r="F182" s="16"/>
    </row>
    <row r="183" spans="2:6" ht="21.75" customHeight="1">
      <c r="B183" s="7"/>
      <c r="C183" s="7"/>
      <c r="E183" s="24"/>
      <c r="F183" s="16"/>
    </row>
    <row r="184" spans="2:6">
      <c r="B184" s="7"/>
      <c r="C184" s="7"/>
      <c r="E184" s="24"/>
      <c r="F184" s="16"/>
    </row>
    <row r="185" spans="2:6" ht="45.75" customHeight="1">
      <c r="B185" s="7"/>
      <c r="C185" s="7"/>
      <c r="E185" s="16"/>
      <c r="F185" s="16"/>
    </row>
    <row r="186" spans="2:6" ht="21.75" customHeight="1">
      <c r="B186" s="7"/>
      <c r="C186" s="7"/>
      <c r="E186" s="16"/>
      <c r="F186" s="16"/>
    </row>
    <row r="187" spans="2:6" ht="21.75" customHeight="1">
      <c r="B187" s="7"/>
      <c r="C187" s="7"/>
      <c r="E187" s="16"/>
      <c r="F187" s="16"/>
    </row>
    <row r="188" spans="2:6" ht="21.75" customHeight="1">
      <c r="B188" s="7"/>
      <c r="C188" s="7"/>
      <c r="E188" s="16"/>
      <c r="F188" s="16"/>
    </row>
    <row r="189" spans="2:6" ht="21.75" customHeight="1">
      <c r="B189" s="7"/>
      <c r="C189" s="7"/>
      <c r="E189" s="16"/>
      <c r="F189" s="16"/>
    </row>
    <row r="190" spans="2:6" ht="21.75" customHeight="1">
      <c r="B190" s="7"/>
      <c r="C190" s="7"/>
      <c r="E190" s="16"/>
      <c r="F190" s="16"/>
    </row>
    <row r="191" spans="2:6" ht="21.75" customHeight="1">
      <c r="B191" s="7"/>
      <c r="C191" s="7"/>
      <c r="E191" s="16"/>
      <c r="F191" s="16"/>
    </row>
    <row r="192" spans="2:6" ht="21.75" customHeight="1">
      <c r="B192" s="7"/>
      <c r="C192" s="7"/>
      <c r="E192" s="16"/>
      <c r="F192" s="16"/>
    </row>
    <row r="193" spans="2:6" ht="21.75" customHeight="1">
      <c r="B193" s="7"/>
      <c r="C193" s="7"/>
      <c r="E193" s="16"/>
      <c r="F193" s="16"/>
    </row>
    <row r="194" spans="2:6" ht="21.75" customHeight="1">
      <c r="B194" s="12"/>
      <c r="C194" s="12"/>
      <c r="D194" s="16"/>
      <c r="E194" s="16"/>
      <c r="F194" s="16"/>
    </row>
    <row r="195" spans="2:6" ht="21.75" customHeight="1">
      <c r="B195" s="7"/>
      <c r="C195" s="7"/>
      <c r="D195" s="108"/>
      <c r="E195" s="112"/>
      <c r="F195" s="112"/>
    </row>
    <row r="196" spans="2:6" ht="21.75" customHeight="1">
      <c r="B196" s="7"/>
      <c r="C196" s="7"/>
      <c r="E196" s="16"/>
      <c r="F196" s="16"/>
    </row>
    <row r="197" spans="2:6" ht="21.75" customHeight="1">
      <c r="B197" s="7"/>
      <c r="C197" s="7"/>
      <c r="E197" s="16"/>
      <c r="F197" s="16"/>
    </row>
    <row r="198" spans="2:6">
      <c r="B198" s="7"/>
      <c r="C198" s="7"/>
      <c r="E198" s="24"/>
      <c r="F198" s="16"/>
    </row>
    <row r="199" spans="2:6">
      <c r="B199" s="7"/>
      <c r="C199" s="7"/>
      <c r="E199" s="24"/>
      <c r="F199" s="16"/>
    </row>
    <row r="200" spans="2:6">
      <c r="B200" s="7"/>
      <c r="C200" s="7"/>
      <c r="E200" s="16"/>
      <c r="F200" s="16"/>
    </row>
    <row r="201" spans="2:6">
      <c r="B201" s="7"/>
      <c r="C201" s="7"/>
      <c r="E201" s="16"/>
      <c r="F201" s="16"/>
    </row>
    <row r="202" spans="2:6">
      <c r="B202" s="7"/>
      <c r="C202" s="7"/>
      <c r="E202" s="16"/>
      <c r="F202" s="16"/>
    </row>
    <row r="203" spans="2:6">
      <c r="B203" s="7"/>
      <c r="C203" s="7"/>
      <c r="E203" s="16"/>
      <c r="F203" s="16"/>
    </row>
    <row r="204" spans="2:6">
      <c r="B204" s="7"/>
      <c r="C204" s="7"/>
      <c r="E204" s="16"/>
      <c r="F204" s="16"/>
    </row>
    <row r="205" spans="2:6">
      <c r="B205" s="7"/>
      <c r="C205" s="7"/>
      <c r="E205" s="16"/>
      <c r="F205" s="16"/>
    </row>
    <row r="206" spans="2:6">
      <c r="B206" s="7"/>
      <c r="C206" s="7"/>
      <c r="E206" s="16"/>
      <c r="F206" s="16"/>
    </row>
    <row r="207" spans="2:6">
      <c r="B207" s="7"/>
      <c r="C207" s="7"/>
      <c r="E207" s="16"/>
      <c r="F207" s="16"/>
    </row>
    <row r="208" spans="2:6">
      <c r="B208" s="7"/>
      <c r="C208" s="7"/>
      <c r="E208" s="16"/>
      <c r="F208" s="16"/>
    </row>
    <row r="209" spans="2:6" ht="37.5">
      <c r="B209" s="12"/>
      <c r="C209" s="12"/>
      <c r="D209" s="16"/>
      <c r="E209" s="16"/>
      <c r="F209" s="16"/>
    </row>
    <row r="210" spans="2:6">
      <c r="B210" s="7"/>
      <c r="C210" s="7"/>
      <c r="D210" s="108"/>
      <c r="E210" s="112"/>
      <c r="F210" s="112"/>
    </row>
    <row r="211" spans="2:6">
      <c r="B211" s="7"/>
      <c r="C211" s="7"/>
      <c r="D211" s="67"/>
      <c r="E211" s="87"/>
      <c r="F211" s="87"/>
    </row>
    <row r="212" spans="2:6">
      <c r="B212" s="7"/>
      <c r="C212" s="7"/>
      <c r="E212" s="16"/>
      <c r="F212" s="16"/>
    </row>
    <row r="213" spans="2:6">
      <c r="B213" s="7"/>
      <c r="C213" s="7"/>
      <c r="E213" s="24"/>
      <c r="F213" s="16"/>
    </row>
    <row r="214" spans="2:6">
      <c r="B214" s="7"/>
      <c r="C214" s="7"/>
      <c r="E214" s="24"/>
      <c r="F214" s="16"/>
    </row>
    <row r="215" spans="2:6">
      <c r="B215" s="7"/>
      <c r="C215" s="7"/>
      <c r="E215" s="16"/>
      <c r="F215" s="16"/>
    </row>
    <row r="216" spans="2:6">
      <c r="B216" s="7"/>
      <c r="C216" s="7"/>
      <c r="E216" s="16"/>
      <c r="F216" s="16"/>
    </row>
    <row r="217" spans="2:6">
      <c r="B217" s="7"/>
      <c r="C217" s="7"/>
      <c r="E217" s="16"/>
      <c r="F217" s="16"/>
    </row>
    <row r="218" spans="2:6">
      <c r="B218" s="7"/>
      <c r="C218" s="7"/>
      <c r="E218" s="16"/>
      <c r="F218" s="16"/>
    </row>
    <row r="219" spans="2:6">
      <c r="B219" s="7"/>
      <c r="C219" s="7"/>
      <c r="E219" s="16"/>
      <c r="F219" s="16"/>
    </row>
    <row r="220" spans="2:6">
      <c r="B220" s="7"/>
      <c r="C220" s="7"/>
      <c r="E220" s="16"/>
      <c r="F220" s="16"/>
    </row>
    <row r="221" spans="2:6">
      <c r="B221" s="7"/>
      <c r="C221" s="7"/>
      <c r="E221" s="16"/>
      <c r="F221" s="16"/>
    </row>
    <row r="222" spans="2:6">
      <c r="B222" s="7"/>
      <c r="C222" s="7"/>
      <c r="E222" s="16"/>
      <c r="F222" s="16"/>
    </row>
  </sheetData>
  <mergeCells count="11">
    <mergeCell ref="C160:F160"/>
    <mergeCell ref="D113:E113"/>
    <mergeCell ref="D129:E129"/>
    <mergeCell ref="A1:G1"/>
    <mergeCell ref="D72:E72"/>
    <mergeCell ref="D98:E98"/>
    <mergeCell ref="D4:E4"/>
    <mergeCell ref="D16:E16"/>
    <mergeCell ref="D29:E29"/>
    <mergeCell ref="D60:E60"/>
    <mergeCell ref="D42:E42"/>
  </mergeCells>
  <printOptions horizontalCentered="1"/>
  <pageMargins left="0.6692913385826772" right="0.6692913385826772" top="0.78740157480314965" bottom="0.78740157480314965" header="0.39370078740157483" footer="0.39370078740157483"/>
  <pageSetup paperSize="9" scale="38" fitToHeight="5" orientation="portrait" r:id="rId1"/>
  <headerFooter>
    <oddHeader>&amp;L&amp;"Calibri (Body),Regular"&amp;16Tom Faulkner Canada  Net Trade Price List - 2021&amp;R&amp;"Calibri (Body),Regular"&amp;16Lighting and Accessories</oddHeader>
    <oddFooter>&amp;R&amp;"Calibri (Body),Regular"&amp;16&amp;P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85</vt:i4>
      </vt:variant>
      <vt:variant>
        <vt:lpstr>Named Ranges</vt:lpstr>
      </vt:variant>
      <vt:variant>
        <vt:i4>24</vt:i4>
      </vt:variant>
    </vt:vector>
  </HeadingPairs>
  <TitlesOfParts>
    <vt:vector size="109" baseType="lpstr">
      <vt:lpstr>Exchange rate</vt:lpstr>
      <vt:lpstr>UK-R-Dining Tables</vt:lpstr>
      <vt:lpstr>UK-T-Dining Tables</vt:lpstr>
      <vt:lpstr>UK-R-Seating</vt:lpstr>
      <vt:lpstr>UK-T-Seating</vt:lpstr>
      <vt:lpstr>EU-R-Dining Tables</vt:lpstr>
      <vt:lpstr>EU-T-Dining Tables</vt:lpstr>
      <vt:lpstr>UK-R-Console Tables</vt:lpstr>
      <vt:lpstr>UK-R-Coffee Tables</vt:lpstr>
      <vt:lpstr>US-NetT-Dining Tables</vt:lpstr>
      <vt:lpstr>US-NetT-Console Tables</vt:lpstr>
      <vt:lpstr>CA-NetT-Dining Tables</vt:lpstr>
      <vt:lpstr>UAE-R-Dining Tables</vt:lpstr>
      <vt:lpstr>UAE-T-Dining Tables</vt:lpstr>
      <vt:lpstr>US</vt:lpstr>
      <vt:lpstr>UK-T-Coffee Tables</vt:lpstr>
      <vt:lpstr>EU-R-Coffee Tables</vt:lpstr>
      <vt:lpstr>EU-T-Coffee Tables</vt:lpstr>
      <vt:lpstr>US-NetT-Coffee Tables</vt:lpstr>
      <vt:lpstr>CA-NetT-Coffee Tables</vt:lpstr>
      <vt:lpstr>UAE-R-Coffee Tables</vt:lpstr>
      <vt:lpstr>UAE-T-Coffee Tables</vt:lpstr>
      <vt:lpstr>UK-T-Console Tables</vt:lpstr>
      <vt:lpstr>EU-R-Console Tables</vt:lpstr>
      <vt:lpstr>EU-T-Console Tables</vt:lpstr>
      <vt:lpstr>CA-NetT-Console Tables</vt:lpstr>
      <vt:lpstr>UAE-R-Console Tables</vt:lpstr>
      <vt:lpstr>UAE-T-Console Tables</vt:lpstr>
      <vt:lpstr>UK-R-Side Tables</vt:lpstr>
      <vt:lpstr>UK-T-Side Tables</vt:lpstr>
      <vt:lpstr>EU-R-Side Tables</vt:lpstr>
      <vt:lpstr>EU-T-Side Tables</vt:lpstr>
      <vt:lpstr>US-NetT-Side Tables</vt:lpstr>
      <vt:lpstr>CA-NetT-Side Tables</vt:lpstr>
      <vt:lpstr>UAE-R-Side Tables</vt:lpstr>
      <vt:lpstr>UAE-T-Side Tables</vt:lpstr>
      <vt:lpstr>UK-R-Plinths</vt:lpstr>
      <vt:lpstr>UK-T-Plinths</vt:lpstr>
      <vt:lpstr>EU-R-Plinths</vt:lpstr>
      <vt:lpstr>EU-T-Plinths</vt:lpstr>
      <vt:lpstr>US-NetT-Plinths</vt:lpstr>
      <vt:lpstr>UAE-R-Plinths</vt:lpstr>
      <vt:lpstr>UAE-T-Plinths</vt:lpstr>
      <vt:lpstr>CA-NetT-Plinths</vt:lpstr>
      <vt:lpstr>EU-R-Seating</vt:lpstr>
      <vt:lpstr>US-NetT-Seating</vt:lpstr>
      <vt:lpstr>EU-T-Seating</vt:lpstr>
      <vt:lpstr>UAE-R-Seating</vt:lpstr>
      <vt:lpstr>UAE-T-Seating</vt:lpstr>
      <vt:lpstr>CA-NetT-Seating</vt:lpstr>
      <vt:lpstr>UK-R-Desks, Cabinets &amp; Screens</vt:lpstr>
      <vt:lpstr>UK-T-Desks, Cabinets &amp; Screens </vt:lpstr>
      <vt:lpstr>EU-R-Desks, Cabinets &amp; Screens</vt:lpstr>
      <vt:lpstr>EU-T-Desks, Cabinets &amp; Screens</vt:lpstr>
      <vt:lpstr>US-Desks, Cabinets &amp; Screens</vt:lpstr>
      <vt:lpstr>UAE-R-Desks, Cabinets &amp; Screens</vt:lpstr>
      <vt:lpstr>UAE-T-Desks, Cabinets &amp; Screens</vt:lpstr>
      <vt:lpstr>CA-Desks, Cabinets &amp; Screens</vt:lpstr>
      <vt:lpstr>UK-R-Bookshelves</vt:lpstr>
      <vt:lpstr>UK-T-Bookshelves</vt:lpstr>
      <vt:lpstr>EU-R-Bookshelves</vt:lpstr>
      <vt:lpstr>EU-T-Bookshelves</vt:lpstr>
      <vt:lpstr>US-NetT-Bookshelves</vt:lpstr>
      <vt:lpstr>UAE-R-Bookshelves</vt:lpstr>
      <vt:lpstr>UAE-T-Bookshelves</vt:lpstr>
      <vt:lpstr>CA-NetT-Bookshelves</vt:lpstr>
      <vt:lpstr>UK-R-Mirrors</vt:lpstr>
      <vt:lpstr>UK-T-Mirrors</vt:lpstr>
      <vt:lpstr>EU-R-Mirrors</vt:lpstr>
      <vt:lpstr>EU-T-Mirrors</vt:lpstr>
      <vt:lpstr>US-NetT-Mirrors</vt:lpstr>
      <vt:lpstr>UAE-R-Mirrors</vt:lpstr>
      <vt:lpstr>UAE-T-Mirrors</vt:lpstr>
      <vt:lpstr>CA-NetT-Mirrors</vt:lpstr>
      <vt:lpstr>UK-R-Lighting &amp; Accessories</vt:lpstr>
      <vt:lpstr>Euro Trade</vt:lpstr>
      <vt:lpstr>UK-T-Lighting &amp; Accessories </vt:lpstr>
      <vt:lpstr>Euro Retail </vt:lpstr>
      <vt:lpstr>EU-R-Lighting &amp; Accessories</vt:lpstr>
      <vt:lpstr>EU-T-Lighting &amp; Accessories </vt:lpstr>
      <vt:lpstr>Sheet1</vt:lpstr>
      <vt:lpstr>US-NetT-Lighting &amp; Accessories</vt:lpstr>
      <vt:lpstr>UAE-R-Lighting &amp; Accessories</vt:lpstr>
      <vt:lpstr>UAE-T-Lighting &amp; Accessories</vt:lpstr>
      <vt:lpstr>CA-NetT-Lighting &amp; Accessories</vt:lpstr>
      <vt:lpstr>'Exchange rate'!Eur_per_GBP</vt:lpstr>
      <vt:lpstr>UK_VAT</vt:lpstr>
      <vt:lpstr>'Exchange rate'!UK_vat_rate</vt:lpstr>
      <vt:lpstr>'UAE-R-Bookshelves'!USD_per_GBP</vt:lpstr>
      <vt:lpstr>'UAE-R-Coffee Tables'!USD_per_GBP</vt:lpstr>
      <vt:lpstr>'UAE-R-Console Tables'!USD_per_GBP</vt:lpstr>
      <vt:lpstr>'UAE-R-Desks, Cabinets &amp; Screens'!USD_per_GBP</vt:lpstr>
      <vt:lpstr>'UAE-R-Dining Tables'!USD_per_GBP</vt:lpstr>
      <vt:lpstr>'UAE-R-Lighting &amp; Accessories'!USD_per_GBP</vt:lpstr>
      <vt:lpstr>'UAE-R-Mirrors'!USD_per_GBP</vt:lpstr>
      <vt:lpstr>'UAE-R-Plinths'!USD_per_GBP</vt:lpstr>
      <vt:lpstr>'UAE-R-Seating'!USD_per_GBP</vt:lpstr>
      <vt:lpstr>'UAE-R-Side Tables'!USD_per_GBP</vt:lpstr>
      <vt:lpstr>'UAE-T-Bookshelves'!USD_per_GBP</vt:lpstr>
      <vt:lpstr>'UAE-T-Coffee Tables'!USD_per_GBP</vt:lpstr>
      <vt:lpstr>'UAE-T-Console Tables'!USD_per_GBP</vt:lpstr>
      <vt:lpstr>'UAE-T-Desks, Cabinets &amp; Screens'!USD_per_GBP</vt:lpstr>
      <vt:lpstr>'UAE-T-Dining Tables'!USD_per_GBP</vt:lpstr>
      <vt:lpstr>'UAE-T-Lighting &amp; Accessories'!USD_per_GBP</vt:lpstr>
      <vt:lpstr>'UAE-T-Mirrors'!USD_per_GBP</vt:lpstr>
      <vt:lpstr>'UAE-T-Plinths'!USD_per_GBP</vt:lpstr>
      <vt:lpstr>'UAE-T-Seating'!USD_per_GBP</vt:lpstr>
      <vt:lpstr>'UAE-T-Side Tables'!USD_per_GBP</vt:lpstr>
      <vt:lpstr>USD_per_GBP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Davina</cp:lastModifiedBy>
  <cp:lastPrinted>2022-03-23T13:12:23Z</cp:lastPrinted>
  <dcterms:created xsi:type="dcterms:W3CDTF">2017-01-27T16:15:53Z</dcterms:created>
  <dcterms:modified xsi:type="dcterms:W3CDTF">2022-08-17T11:23:29Z</dcterms:modified>
</cp:coreProperties>
</file>