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5df1a8a0bfe9286/Desktop/School/Playground/mbbModel/"/>
    </mc:Choice>
  </mc:AlternateContent>
  <xr:revisionPtr revIDLastSave="519" documentId="11_318DEFCD9F326D950006F70806F731C55C097991" xr6:coauthVersionLast="47" xr6:coauthVersionMax="47" xr10:uidLastSave="{31AEECAF-96B2-46BB-B540-4B363BAEAE5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8" i="1"/>
  <c r="M7" i="1"/>
  <c r="M3" i="1"/>
  <c r="M5" i="1"/>
  <c r="M4" i="1"/>
</calcChain>
</file>

<file path=xl/sharedStrings.xml><?xml version="1.0" encoding="utf-8"?>
<sst xmlns="http://schemas.openxmlformats.org/spreadsheetml/2006/main" count="305" uniqueCount="94">
  <si>
    <t>Game</t>
  </si>
  <si>
    <t>Date</t>
  </si>
  <si>
    <t>Confidence</t>
  </si>
  <si>
    <t>Model line diff</t>
  </si>
  <si>
    <t>Model line hit?</t>
  </si>
  <si>
    <t>model total diff</t>
  </si>
  <si>
    <t>model total hit?</t>
  </si>
  <si>
    <t>model ML hit?</t>
  </si>
  <si>
    <t>Kenpom line diff</t>
  </si>
  <si>
    <t>Kenpom total diff</t>
  </si>
  <si>
    <t>Seton Hall @ Creighton</t>
  </si>
  <si>
    <t>no</t>
  </si>
  <si>
    <t>yes</t>
  </si>
  <si>
    <t>NA</t>
  </si>
  <si>
    <t>Nebraska @ Ohio St</t>
  </si>
  <si>
    <t>line hit rate</t>
  </si>
  <si>
    <t>Maine @ Binghamton</t>
  </si>
  <si>
    <t>total hit rate</t>
  </si>
  <si>
    <t>Michigan @ Rutgers</t>
  </si>
  <si>
    <t>ML hit rate</t>
  </si>
  <si>
    <t>Stanford @ Utah</t>
  </si>
  <si>
    <t>Gonzaga @ San Francisco</t>
  </si>
  <si>
    <t>USC @ Washington State</t>
  </si>
  <si>
    <t>Florida @ South Carolina</t>
  </si>
  <si>
    <t>Kansas @ Baylor</t>
  </si>
  <si>
    <t>Oregon @ Arizona</t>
  </si>
  <si>
    <t>Tennessee @ Alabama</t>
  </si>
  <si>
    <t>Virginia @ Duke</t>
  </si>
  <si>
    <t>Gonzaga @ Saint Mary's</t>
  </si>
  <si>
    <t>Iowa @ Northwestern</t>
  </si>
  <si>
    <t>Houston @ Oklahoma</t>
  </si>
  <si>
    <t>Clemson @ Notre Dame</t>
  </si>
  <si>
    <t>Harvard @ Yale</t>
  </si>
  <si>
    <t>Michigan State @ Purdue</t>
  </si>
  <si>
    <t>California @ Utah</t>
  </si>
  <si>
    <t>Rutgers @ Nebraska</t>
  </si>
  <si>
    <t>Murray State @ Indiana State</t>
  </si>
  <si>
    <t>Michigan @ Ohio State</t>
  </si>
  <si>
    <t>Bradley @ Drake</t>
  </si>
  <si>
    <t>Stanford @ Colorado</t>
  </si>
  <si>
    <t>UAB @ Memphis</t>
  </si>
  <si>
    <t>Texas @ Baylor</t>
  </si>
  <si>
    <t>Duke @ NC State</t>
  </si>
  <si>
    <t>Idaho State @ Montana</t>
  </si>
  <si>
    <t>Purdue @ Illinois</t>
  </si>
  <si>
    <t>Alabama @ Florida</t>
  </si>
  <si>
    <t>Dayton @ Saint Louis</t>
  </si>
  <si>
    <t>Tulane @ USF</t>
  </si>
  <si>
    <t>Kansas State @ Kansas</t>
  </si>
  <si>
    <t>Jacksonville @ Eastern Kentucky</t>
  </si>
  <si>
    <t>Notre Dame @ UNC</t>
  </si>
  <si>
    <t>Syracuse @ Clemson</t>
  </si>
  <si>
    <t>San Diego State @ UNLV</t>
  </si>
  <si>
    <t>North Florida @ Austin Peay</t>
  </si>
  <si>
    <t>BYU @ Iowa State</t>
  </si>
  <si>
    <t>Vanderbilt @ Kentucky</t>
  </si>
  <si>
    <t>Houston @ UCF</t>
  </si>
  <si>
    <t>LSU @ Arkansas</t>
  </si>
  <si>
    <t>Tennessee @ South Carolina</t>
  </si>
  <si>
    <t>Villanova @ Seton Hall</t>
  </si>
  <si>
    <t>Indiana @ Minnesota</t>
  </si>
  <si>
    <t>East Carolina @ SMU</t>
  </si>
  <si>
    <t>Fresno State @ New Mexico</t>
  </si>
  <si>
    <t>CSU Northridge @ Hawaii</t>
  </si>
  <si>
    <t>Washington State @ Washington</t>
  </si>
  <si>
    <t>line hit rate conf &gt;0.35</t>
  </si>
  <si>
    <t>total hit rate conf &gt;0.35</t>
  </si>
  <si>
    <t>Coastal Carolina vs Louisiana</t>
  </si>
  <si>
    <t>Valparaiso vs Belmont</t>
  </si>
  <si>
    <t>Pepperdine vs Pacific</t>
  </si>
  <si>
    <t>Cleveland St @ Youngstown St</t>
  </si>
  <si>
    <t>Northern Kentucky @ Wright St</t>
  </si>
  <si>
    <t>North Alabama @ Austin Peay</t>
  </si>
  <si>
    <t>Rutgers @ Wisconsin</t>
  </si>
  <si>
    <t>Niagra @ Siena</t>
  </si>
  <si>
    <t>line hit rate diff &gt; 5</t>
  </si>
  <si>
    <t>total hit rate diff &gt; 7</t>
  </si>
  <si>
    <t>Marshall vs Georgia State</t>
  </si>
  <si>
    <t>Southern @ Alabama State</t>
  </si>
  <si>
    <t>Colorado @ Oregon</t>
  </si>
  <si>
    <t>Stanford @ California</t>
  </si>
  <si>
    <t>Radford @ High Point</t>
  </si>
  <si>
    <t>Missouri State vs Indiana State</t>
  </si>
  <si>
    <t>William &amp; Mary vs North Carolina A&amp;T</t>
  </si>
  <si>
    <t>Boise State @ San Diego State</t>
  </si>
  <si>
    <t>Kansas @ Houston</t>
  </si>
  <si>
    <t>Kentucky @ Tennessee</t>
  </si>
  <si>
    <t>North Carolina @ Duke</t>
  </si>
  <si>
    <t>Morehead State vs Little Rock</t>
  </si>
  <si>
    <t>Northern Iowa vs Indiana State</t>
  </si>
  <si>
    <t>Creighton @ Villanova</t>
  </si>
  <si>
    <t>Oklahoma @ Texas</t>
  </si>
  <si>
    <t>Northeastern vs Stony Brook</t>
  </si>
  <si>
    <t>Iowa State @ Kansas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</si>
</sst>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B3A05"/>
        </patternFill>
      </fill>
    </dxf>
    <dxf>
      <fill>
        <patternFill>
          <bgColor rgb="FFFA5858"/>
        </patternFill>
      </fill>
    </dxf>
    <dxf>
      <fill>
        <patternFill>
          <bgColor theme="9" tint="0.39994506668294322"/>
        </patternFill>
      </fill>
    </dxf>
    <dxf>
      <fill>
        <patternFill>
          <bgColor rgb="FFFF6767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54" zoomScale="87" workbookViewId="0">
      <pane xSplit="1" topLeftCell="B1" activePane="topRight" state="frozen"/>
      <selection pane="topRight" activeCell="E72" sqref="E72"/>
    </sheetView>
  </sheetViews>
  <sheetFormatPr defaultRowHeight="14.4" x14ac:dyDescent="0.3"/>
  <cols>
    <col min="1" max="1" width="31.33203125" customWidth="1"/>
    <col min="2" max="2" width="11.5546875" customWidth="1"/>
    <col min="3" max="3" width="12.6640625" customWidth="1"/>
    <col min="4" max="5" width="12.77734375" customWidth="1"/>
    <col min="6" max="8" width="14.33203125" customWidth="1"/>
    <col min="9" max="9" width="13.77734375" bestFit="1" customWidth="1"/>
    <col min="10" max="10" width="15.33203125" customWidth="1"/>
    <col min="11" max="11" width="12.88671875" customWidth="1"/>
    <col min="12" max="12" width="22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3">
      <c r="A2" t="s">
        <v>10</v>
      </c>
      <c r="B2" s="2">
        <v>45350</v>
      </c>
      <c r="C2">
        <v>0.26500000000000001</v>
      </c>
      <c r="D2">
        <v>1</v>
      </c>
      <c r="E2" t="s">
        <v>11</v>
      </c>
      <c r="F2">
        <v>1.8</v>
      </c>
      <c r="G2" t="s">
        <v>12</v>
      </c>
      <c r="H2" t="s">
        <v>12</v>
      </c>
      <c r="I2" t="s">
        <v>13</v>
      </c>
      <c r="J2" t="s">
        <v>13</v>
      </c>
    </row>
    <row r="3" spans="1:13" x14ac:dyDescent="0.3">
      <c r="A3" t="s">
        <v>14</v>
      </c>
      <c r="B3" s="2">
        <v>45351</v>
      </c>
      <c r="C3" t="s">
        <v>13</v>
      </c>
      <c r="D3">
        <v>5.2</v>
      </c>
      <c r="E3" t="s">
        <v>11</v>
      </c>
      <c r="F3">
        <v>2.6</v>
      </c>
      <c r="G3" t="s">
        <v>12</v>
      </c>
      <c r="H3" t="s">
        <v>11</v>
      </c>
      <c r="I3" t="s">
        <v>13</v>
      </c>
      <c r="J3" t="s">
        <v>13</v>
      </c>
      <c r="L3" t="s">
        <v>15</v>
      </c>
      <c r="M3">
        <f>COUNTIF(E:E,"yes")/((COUNTA(E:E)-1)-COUNTIF(E:E,"NA"))</f>
        <v>0.44067796610169491</v>
      </c>
    </row>
    <row r="4" spans="1:13" x14ac:dyDescent="0.3">
      <c r="A4" t="s">
        <v>16</v>
      </c>
      <c r="B4" s="2">
        <v>45351</v>
      </c>
      <c r="C4">
        <v>0.23019999999999999</v>
      </c>
      <c r="D4">
        <v>0.4</v>
      </c>
      <c r="E4" t="s">
        <v>12</v>
      </c>
      <c r="F4">
        <v>2.2000000000000002</v>
      </c>
      <c r="G4" t="s">
        <v>11</v>
      </c>
      <c r="H4" t="s">
        <v>12</v>
      </c>
      <c r="I4" t="s">
        <v>13</v>
      </c>
      <c r="J4" t="s">
        <v>13</v>
      </c>
      <c r="L4" t="s">
        <v>17</v>
      </c>
      <c r="M4">
        <f>COUNTIF(G:G, "yes") / ((COUNTA(G:G)-1)-COUNTIF(G:G,"NA"))</f>
        <v>0.55932203389830504</v>
      </c>
    </row>
    <row r="5" spans="1:13" x14ac:dyDescent="0.3">
      <c r="A5" t="s">
        <v>18</v>
      </c>
      <c r="B5" s="2">
        <v>45351</v>
      </c>
      <c r="C5">
        <v>0.40410000000000001</v>
      </c>
      <c r="D5">
        <v>1.7</v>
      </c>
      <c r="E5" t="s">
        <v>12</v>
      </c>
      <c r="F5">
        <v>6.3</v>
      </c>
      <c r="G5" t="s">
        <v>12</v>
      </c>
      <c r="H5" t="s">
        <v>12</v>
      </c>
      <c r="I5" t="s">
        <v>13</v>
      </c>
      <c r="J5" t="s">
        <v>13</v>
      </c>
      <c r="L5" t="s">
        <v>19</v>
      </c>
      <c r="M5">
        <f>COUNTIF(H:H, "yes") / (COUNTA(H:H)-1)</f>
        <v>0.74242424242424243</v>
      </c>
    </row>
    <row r="6" spans="1:13" x14ac:dyDescent="0.3">
      <c r="A6" t="s">
        <v>20</v>
      </c>
      <c r="B6" s="2">
        <v>45351</v>
      </c>
      <c r="C6">
        <v>0.2056</v>
      </c>
      <c r="D6">
        <v>0.9</v>
      </c>
      <c r="E6" t="s">
        <v>12</v>
      </c>
      <c r="F6">
        <v>4</v>
      </c>
      <c r="G6" t="s">
        <v>11</v>
      </c>
      <c r="H6" t="s">
        <v>12</v>
      </c>
      <c r="I6" t="s">
        <v>13</v>
      </c>
      <c r="J6" t="s">
        <v>13</v>
      </c>
    </row>
    <row r="7" spans="1:13" x14ac:dyDescent="0.3">
      <c r="A7" t="s">
        <v>21</v>
      </c>
      <c r="B7" s="2">
        <v>45351</v>
      </c>
      <c r="C7">
        <v>0.4501</v>
      </c>
      <c r="D7">
        <v>1.3</v>
      </c>
      <c r="E7" t="s">
        <v>12</v>
      </c>
      <c r="F7">
        <v>10.199999999999999</v>
      </c>
      <c r="G7" t="s">
        <v>12</v>
      </c>
      <c r="H7" t="s">
        <v>12</v>
      </c>
      <c r="I7">
        <v>-0.5</v>
      </c>
      <c r="J7">
        <v>4</v>
      </c>
      <c r="L7" t="s">
        <v>65</v>
      </c>
      <c r="M7">
        <f>COUNTIFS(E:E, "yes", C:C, "&gt;0.35") / COUNTIFS(C:C, "&gt;0.35", E:E, "&lt;&gt;NA")</f>
        <v>0.5625</v>
      </c>
    </row>
    <row r="8" spans="1:13" x14ac:dyDescent="0.3">
      <c r="A8" t="s">
        <v>22</v>
      </c>
      <c r="B8" s="2">
        <v>45351</v>
      </c>
      <c r="C8">
        <v>0.29909999999999998</v>
      </c>
      <c r="D8">
        <v>3.2</v>
      </c>
      <c r="E8" t="s">
        <v>11</v>
      </c>
      <c r="F8">
        <v>4.5999999999999996</v>
      </c>
      <c r="G8" t="s">
        <v>12</v>
      </c>
      <c r="H8" t="s">
        <v>12</v>
      </c>
      <c r="I8">
        <v>1.5</v>
      </c>
      <c r="J8">
        <v>1.5</v>
      </c>
      <c r="L8" t="s">
        <v>66</v>
      </c>
      <c r="M8">
        <f>COUNTIFS(G:G, "yes", C:C, "&gt;0.35") / COUNTIFS(C:C, "&gt;0.35", G:G, "&lt;&gt;NA")</f>
        <v>0.76470588235294112</v>
      </c>
    </row>
    <row r="9" spans="1:13" x14ac:dyDescent="0.3">
      <c r="A9" t="s">
        <v>23</v>
      </c>
      <c r="B9" s="2">
        <v>45353</v>
      </c>
      <c r="C9" t="s">
        <v>13</v>
      </c>
      <c r="D9">
        <v>2.5</v>
      </c>
      <c r="E9" t="s">
        <v>11</v>
      </c>
      <c r="F9">
        <v>7.5</v>
      </c>
      <c r="G9" t="s">
        <v>12</v>
      </c>
      <c r="H9" t="s">
        <v>12</v>
      </c>
      <c r="I9">
        <v>1.5</v>
      </c>
      <c r="J9">
        <v>2.5</v>
      </c>
    </row>
    <row r="10" spans="1:13" x14ac:dyDescent="0.3">
      <c r="A10" t="s">
        <v>24</v>
      </c>
      <c r="B10" s="2">
        <v>45353</v>
      </c>
      <c r="C10">
        <v>0.31730000000000003</v>
      </c>
      <c r="D10">
        <v>5.4</v>
      </c>
      <c r="E10" t="s">
        <v>11</v>
      </c>
      <c r="F10">
        <v>0.2</v>
      </c>
      <c r="G10" t="s">
        <v>13</v>
      </c>
      <c r="H10" t="s">
        <v>11</v>
      </c>
      <c r="I10">
        <v>-0.5</v>
      </c>
      <c r="J10">
        <v>2.5</v>
      </c>
      <c r="L10" t="s">
        <v>75</v>
      </c>
      <c r="M10">
        <f>COUNTIFS(E:E,"yes",D:D, "&gt;5") / COUNTIFS(D:D, "&gt;5")</f>
        <v>0.41666666666666669</v>
      </c>
    </row>
    <row r="11" spans="1:13" x14ac:dyDescent="0.3">
      <c r="A11" t="s">
        <v>25</v>
      </c>
      <c r="B11" s="2">
        <v>45353</v>
      </c>
      <c r="C11">
        <v>0.36399999999999999</v>
      </c>
      <c r="D11">
        <v>3.7</v>
      </c>
      <c r="E11" t="s">
        <v>12</v>
      </c>
      <c r="F11">
        <v>7.9</v>
      </c>
      <c r="G11" t="s">
        <v>12</v>
      </c>
      <c r="H11" t="s">
        <v>12</v>
      </c>
      <c r="I11">
        <v>0</v>
      </c>
      <c r="J11">
        <v>0</v>
      </c>
      <c r="L11" t="s">
        <v>76</v>
      </c>
      <c r="M11">
        <f>COUNTIFS(G:G,"yes",F:F, "&gt;7") / COUNTIFS(F:F, "&gt;7")</f>
        <v>0.61111111111111116</v>
      </c>
    </row>
    <row r="12" spans="1:13" x14ac:dyDescent="0.3">
      <c r="A12" t="s">
        <v>26</v>
      </c>
      <c r="B12" s="2">
        <v>45353</v>
      </c>
      <c r="C12" t="s">
        <v>13</v>
      </c>
      <c r="D12">
        <v>12.2</v>
      </c>
      <c r="E12" t="s">
        <v>12</v>
      </c>
      <c r="F12">
        <v>17.8</v>
      </c>
      <c r="G12" t="s">
        <v>12</v>
      </c>
      <c r="H12" t="s">
        <v>12</v>
      </c>
      <c r="I12">
        <v>1.5</v>
      </c>
      <c r="J12">
        <v>7.5</v>
      </c>
    </row>
    <row r="13" spans="1:13" x14ac:dyDescent="0.3">
      <c r="A13" t="s">
        <v>27</v>
      </c>
      <c r="B13" s="2">
        <v>45353</v>
      </c>
      <c r="C13">
        <v>0.32990000000000003</v>
      </c>
      <c r="D13">
        <v>4.5999999999999996</v>
      </c>
      <c r="E13" t="s">
        <v>12</v>
      </c>
      <c r="F13">
        <v>5.2</v>
      </c>
      <c r="G13" t="s">
        <v>11</v>
      </c>
      <c r="H13" t="s">
        <v>12</v>
      </c>
      <c r="I13">
        <v>1.5</v>
      </c>
      <c r="J13">
        <v>1.5</v>
      </c>
    </row>
    <row r="14" spans="1:13" x14ac:dyDescent="0.3">
      <c r="A14" t="s">
        <v>28</v>
      </c>
      <c r="B14" s="2">
        <v>45353</v>
      </c>
      <c r="C14">
        <v>0.432</v>
      </c>
      <c r="D14">
        <v>3.5</v>
      </c>
      <c r="E14" t="s">
        <v>11</v>
      </c>
      <c r="F14">
        <v>6.1</v>
      </c>
      <c r="G14" t="s">
        <v>12</v>
      </c>
      <c r="H14" t="s">
        <v>11</v>
      </c>
      <c r="I14">
        <v>0</v>
      </c>
      <c r="J14">
        <v>0</v>
      </c>
    </row>
    <row r="15" spans="1:13" x14ac:dyDescent="0.3">
      <c r="A15" t="s">
        <v>29</v>
      </c>
      <c r="B15" s="2">
        <v>45353</v>
      </c>
      <c r="C15">
        <v>0.4879</v>
      </c>
      <c r="D15">
        <v>1.9</v>
      </c>
      <c r="E15" t="s">
        <v>12</v>
      </c>
      <c r="F15">
        <v>7</v>
      </c>
      <c r="G15" t="s">
        <v>12</v>
      </c>
      <c r="H15" t="s">
        <v>11</v>
      </c>
      <c r="I15">
        <v>-1.5</v>
      </c>
      <c r="J15">
        <v>9</v>
      </c>
    </row>
    <row r="16" spans="1:13" x14ac:dyDescent="0.3">
      <c r="A16" t="s">
        <v>30</v>
      </c>
      <c r="B16" s="2">
        <v>45353</v>
      </c>
      <c r="C16">
        <v>0.47939999999999999</v>
      </c>
      <c r="D16">
        <v>8.8000000000000007</v>
      </c>
      <c r="E16" t="s">
        <v>11</v>
      </c>
      <c r="F16">
        <v>5.8</v>
      </c>
      <c r="G16" t="s">
        <v>11</v>
      </c>
      <c r="H16" t="s">
        <v>12</v>
      </c>
      <c r="I16">
        <v>-1</v>
      </c>
      <c r="J16">
        <v>1</v>
      </c>
    </row>
    <row r="17" spans="1:10" x14ac:dyDescent="0.3">
      <c r="A17" t="s">
        <v>31</v>
      </c>
      <c r="B17" s="2">
        <v>45353</v>
      </c>
      <c r="C17">
        <v>0.2074</v>
      </c>
      <c r="D17">
        <v>0.5</v>
      </c>
      <c r="E17" t="s">
        <v>12</v>
      </c>
      <c r="F17">
        <v>3.2</v>
      </c>
      <c r="G17" t="s">
        <v>11</v>
      </c>
      <c r="H17" t="s">
        <v>11</v>
      </c>
      <c r="I17">
        <v>-1.5</v>
      </c>
      <c r="J17">
        <v>-1.5</v>
      </c>
    </row>
    <row r="18" spans="1:10" x14ac:dyDescent="0.3">
      <c r="A18" t="s">
        <v>32</v>
      </c>
      <c r="B18" s="2">
        <v>45353</v>
      </c>
      <c r="C18">
        <v>0.34620000000000001</v>
      </c>
      <c r="D18">
        <v>0.1</v>
      </c>
      <c r="E18" s="3" t="s">
        <v>13</v>
      </c>
      <c r="F18">
        <v>1.5</v>
      </c>
      <c r="G18" t="s">
        <v>12</v>
      </c>
      <c r="H18" t="s">
        <v>12</v>
      </c>
      <c r="I18">
        <v>0</v>
      </c>
      <c r="J18">
        <v>0</v>
      </c>
    </row>
    <row r="19" spans="1:10" x14ac:dyDescent="0.3">
      <c r="A19" t="s">
        <v>33</v>
      </c>
      <c r="B19" s="2">
        <v>45353</v>
      </c>
      <c r="C19">
        <v>0.3306</v>
      </c>
      <c r="D19">
        <v>2.8</v>
      </c>
      <c r="E19" t="s">
        <v>12</v>
      </c>
      <c r="F19">
        <v>2.4</v>
      </c>
      <c r="G19" t="s">
        <v>11</v>
      </c>
      <c r="H19" t="s">
        <v>12</v>
      </c>
      <c r="I19">
        <v>0</v>
      </c>
      <c r="J19">
        <v>0</v>
      </c>
    </row>
    <row r="20" spans="1:10" x14ac:dyDescent="0.3">
      <c r="A20" t="s">
        <v>34</v>
      </c>
      <c r="B20" s="2">
        <v>45353</v>
      </c>
      <c r="C20">
        <v>0.2918</v>
      </c>
      <c r="D20">
        <v>0.3</v>
      </c>
      <c r="E20" t="s">
        <v>12</v>
      </c>
      <c r="F20">
        <v>1.5</v>
      </c>
      <c r="G20" t="s">
        <v>12</v>
      </c>
      <c r="H20" t="s">
        <v>12</v>
      </c>
      <c r="I20">
        <v>1</v>
      </c>
      <c r="J20">
        <v>3</v>
      </c>
    </row>
    <row r="21" spans="1:10" x14ac:dyDescent="0.3">
      <c r="A21" t="s">
        <v>35</v>
      </c>
      <c r="B21" s="2">
        <v>45354</v>
      </c>
      <c r="C21">
        <v>0.30869999999999997</v>
      </c>
      <c r="D21">
        <v>0.1</v>
      </c>
      <c r="E21" t="s">
        <v>13</v>
      </c>
      <c r="F21">
        <v>8.5</v>
      </c>
      <c r="G21" t="s">
        <v>12</v>
      </c>
      <c r="H21" t="s">
        <v>12</v>
      </c>
      <c r="I21">
        <v>0</v>
      </c>
      <c r="J21">
        <v>8</v>
      </c>
    </row>
    <row r="22" spans="1:10" x14ac:dyDescent="0.3">
      <c r="A22" t="s">
        <v>36</v>
      </c>
      <c r="B22" s="2">
        <v>45354</v>
      </c>
      <c r="C22">
        <v>0.2621</v>
      </c>
      <c r="D22">
        <v>5</v>
      </c>
      <c r="E22" t="s">
        <v>11</v>
      </c>
      <c r="F22">
        <v>5.8</v>
      </c>
      <c r="G22" t="s">
        <v>12</v>
      </c>
      <c r="H22" t="s">
        <v>12</v>
      </c>
      <c r="I22">
        <v>-2</v>
      </c>
      <c r="J22">
        <v>2</v>
      </c>
    </row>
    <row r="23" spans="1:10" x14ac:dyDescent="0.3">
      <c r="A23" t="s">
        <v>37</v>
      </c>
      <c r="B23" s="2">
        <v>45354</v>
      </c>
      <c r="C23">
        <v>0.34029999999999999</v>
      </c>
      <c r="D23">
        <v>5</v>
      </c>
      <c r="E23" t="s">
        <v>11</v>
      </c>
      <c r="F23">
        <v>8.8000000000000007</v>
      </c>
      <c r="G23" t="s">
        <v>13</v>
      </c>
      <c r="H23" t="s">
        <v>12</v>
      </c>
      <c r="I23">
        <v>4</v>
      </c>
      <c r="J23">
        <v>3</v>
      </c>
    </row>
    <row r="24" spans="1:10" x14ac:dyDescent="0.3">
      <c r="A24" t="s">
        <v>38</v>
      </c>
      <c r="B24" s="2">
        <v>45354</v>
      </c>
      <c r="C24">
        <v>0.1784</v>
      </c>
      <c r="D24">
        <v>6.9</v>
      </c>
      <c r="E24" t="s">
        <v>12</v>
      </c>
      <c r="F24">
        <v>3.7</v>
      </c>
      <c r="G24" t="s">
        <v>11</v>
      </c>
      <c r="H24" t="s">
        <v>12</v>
      </c>
      <c r="I24">
        <v>0</v>
      </c>
      <c r="J24">
        <v>0</v>
      </c>
    </row>
    <row r="25" spans="1:10" x14ac:dyDescent="0.3">
      <c r="A25" t="s">
        <v>39</v>
      </c>
      <c r="B25" s="2">
        <v>45354</v>
      </c>
      <c r="C25">
        <v>0.33810000000000001</v>
      </c>
      <c r="D25">
        <v>4.4000000000000004</v>
      </c>
      <c r="E25" t="s">
        <v>11</v>
      </c>
      <c r="F25">
        <v>0</v>
      </c>
      <c r="G25" t="s">
        <v>13</v>
      </c>
      <c r="H25" t="s">
        <v>12</v>
      </c>
      <c r="I25">
        <v>0</v>
      </c>
      <c r="J25">
        <v>0</v>
      </c>
    </row>
    <row r="26" spans="1:10" x14ac:dyDescent="0.3">
      <c r="A26" t="s">
        <v>40</v>
      </c>
      <c r="B26" s="2">
        <v>45354</v>
      </c>
      <c r="C26">
        <v>0.1154</v>
      </c>
      <c r="D26">
        <v>0.2</v>
      </c>
      <c r="E26" t="s">
        <v>13</v>
      </c>
      <c r="F26">
        <v>4</v>
      </c>
      <c r="G26" t="s">
        <v>11</v>
      </c>
      <c r="H26" t="s">
        <v>12</v>
      </c>
      <c r="I26">
        <v>1.5</v>
      </c>
      <c r="J26">
        <v>0</v>
      </c>
    </row>
    <row r="27" spans="1:10" x14ac:dyDescent="0.3">
      <c r="A27" t="s">
        <v>41</v>
      </c>
      <c r="B27" s="2">
        <v>45355</v>
      </c>
      <c r="C27">
        <v>0.41949999999999998</v>
      </c>
      <c r="D27">
        <v>2</v>
      </c>
      <c r="E27" t="s">
        <v>11</v>
      </c>
      <c r="F27">
        <v>9.4</v>
      </c>
      <c r="G27" t="s">
        <v>12</v>
      </c>
      <c r="H27" t="s">
        <v>12</v>
      </c>
      <c r="I27">
        <v>1</v>
      </c>
      <c r="J27">
        <v>5</v>
      </c>
    </row>
    <row r="28" spans="1:10" x14ac:dyDescent="0.3">
      <c r="A28" t="s">
        <v>42</v>
      </c>
      <c r="B28" s="2">
        <v>45355</v>
      </c>
      <c r="C28">
        <v>0.38650000000000001</v>
      </c>
      <c r="D28">
        <v>1.9</v>
      </c>
      <c r="E28" t="s">
        <v>12</v>
      </c>
      <c r="F28">
        <v>3.5</v>
      </c>
      <c r="G28" t="s">
        <v>11</v>
      </c>
      <c r="H28" t="s">
        <v>12</v>
      </c>
      <c r="I28">
        <v>0</v>
      </c>
      <c r="J28">
        <v>5</v>
      </c>
    </row>
    <row r="29" spans="1:10" x14ac:dyDescent="0.3">
      <c r="A29" t="s">
        <v>43</v>
      </c>
      <c r="B29" s="2">
        <v>45355</v>
      </c>
      <c r="C29">
        <v>0.28520000000000001</v>
      </c>
      <c r="D29">
        <v>3.7</v>
      </c>
      <c r="E29" t="s">
        <v>12</v>
      </c>
      <c r="F29">
        <v>9.8000000000000007</v>
      </c>
      <c r="G29" t="s">
        <v>12</v>
      </c>
      <c r="H29" t="s">
        <v>12</v>
      </c>
      <c r="I29">
        <v>0</v>
      </c>
      <c r="J29">
        <v>2.5</v>
      </c>
    </row>
    <row r="30" spans="1:10" x14ac:dyDescent="0.3">
      <c r="A30" t="s">
        <v>44</v>
      </c>
      <c r="B30" s="2">
        <v>45356</v>
      </c>
      <c r="C30">
        <v>0.30859999999999999</v>
      </c>
      <c r="D30">
        <v>2.7</v>
      </c>
      <c r="E30" t="s">
        <v>12</v>
      </c>
      <c r="F30">
        <v>2.1</v>
      </c>
      <c r="G30" t="s">
        <v>11</v>
      </c>
      <c r="H30" t="s">
        <v>12</v>
      </c>
      <c r="I30">
        <v>2.5</v>
      </c>
      <c r="J30">
        <v>5.5</v>
      </c>
    </row>
    <row r="31" spans="1:10" x14ac:dyDescent="0.3">
      <c r="A31" t="s">
        <v>45</v>
      </c>
      <c r="B31" s="2">
        <v>45356</v>
      </c>
      <c r="C31">
        <v>0.38529999999999998</v>
      </c>
      <c r="D31">
        <v>5.4</v>
      </c>
      <c r="E31" t="s">
        <v>11</v>
      </c>
      <c r="F31">
        <v>3.2</v>
      </c>
      <c r="G31" t="s">
        <v>12</v>
      </c>
      <c r="H31" t="s">
        <v>11</v>
      </c>
      <c r="I31">
        <v>4.5</v>
      </c>
      <c r="J31">
        <v>1.5</v>
      </c>
    </row>
    <row r="32" spans="1:10" x14ac:dyDescent="0.3">
      <c r="A32" t="s">
        <v>46</v>
      </c>
      <c r="B32" s="2">
        <v>45356</v>
      </c>
      <c r="C32">
        <v>0.29260000000000003</v>
      </c>
      <c r="D32">
        <v>7.9</v>
      </c>
      <c r="E32" t="s">
        <v>11</v>
      </c>
      <c r="F32">
        <v>10.3</v>
      </c>
      <c r="G32" t="s">
        <v>11</v>
      </c>
      <c r="H32" t="s">
        <v>12</v>
      </c>
      <c r="I32">
        <v>-2.5</v>
      </c>
      <c r="J32">
        <v>-2.5</v>
      </c>
    </row>
    <row r="33" spans="1:10" x14ac:dyDescent="0.3">
      <c r="A33" t="s">
        <v>47</v>
      </c>
      <c r="B33" s="2">
        <v>45356</v>
      </c>
      <c r="C33">
        <v>0.2077</v>
      </c>
      <c r="D33">
        <v>1.9</v>
      </c>
      <c r="E33" t="s">
        <v>12</v>
      </c>
      <c r="F33">
        <v>5.9</v>
      </c>
      <c r="G33" t="s">
        <v>11</v>
      </c>
      <c r="H33" t="s">
        <v>12</v>
      </c>
      <c r="I33">
        <v>0</v>
      </c>
      <c r="J33">
        <v>1.5</v>
      </c>
    </row>
    <row r="34" spans="1:10" x14ac:dyDescent="0.3">
      <c r="A34" t="s">
        <v>48</v>
      </c>
      <c r="B34" s="2">
        <v>45356</v>
      </c>
      <c r="C34">
        <v>0.2203</v>
      </c>
      <c r="D34">
        <v>5</v>
      </c>
      <c r="E34" t="s">
        <v>11</v>
      </c>
      <c r="F34">
        <v>5.6</v>
      </c>
      <c r="G34" t="s">
        <v>11</v>
      </c>
      <c r="H34" t="s">
        <v>12</v>
      </c>
      <c r="I34">
        <v>1.5</v>
      </c>
      <c r="J34">
        <v>5.5</v>
      </c>
    </row>
    <row r="35" spans="1:10" x14ac:dyDescent="0.3">
      <c r="A35" t="s">
        <v>49</v>
      </c>
      <c r="B35" s="2">
        <v>45356</v>
      </c>
      <c r="C35">
        <v>0.3009</v>
      </c>
      <c r="D35">
        <v>1.7</v>
      </c>
      <c r="E35" t="s">
        <v>12</v>
      </c>
      <c r="F35">
        <v>2.7</v>
      </c>
      <c r="G35" t="s">
        <v>11</v>
      </c>
      <c r="H35" t="s">
        <v>11</v>
      </c>
      <c r="I35">
        <v>1.5</v>
      </c>
      <c r="J35">
        <v>2.5</v>
      </c>
    </row>
    <row r="36" spans="1:10" x14ac:dyDescent="0.3">
      <c r="A36" t="s">
        <v>50</v>
      </c>
      <c r="B36" s="2">
        <v>45356</v>
      </c>
      <c r="C36">
        <v>0.1792</v>
      </c>
      <c r="D36">
        <v>1.5</v>
      </c>
      <c r="E36" t="s">
        <v>11</v>
      </c>
      <c r="F36">
        <v>4</v>
      </c>
      <c r="G36" t="s">
        <v>12</v>
      </c>
      <c r="H36" t="s">
        <v>12</v>
      </c>
      <c r="I36">
        <v>0</v>
      </c>
      <c r="J36">
        <v>4.5</v>
      </c>
    </row>
    <row r="37" spans="1:10" x14ac:dyDescent="0.3">
      <c r="A37" t="s">
        <v>51</v>
      </c>
      <c r="B37" s="2">
        <v>45356</v>
      </c>
      <c r="C37">
        <v>0.22869999999999999</v>
      </c>
      <c r="D37">
        <v>2.2000000000000002</v>
      </c>
      <c r="E37" t="s">
        <v>11</v>
      </c>
      <c r="F37">
        <v>4.5999999999999996</v>
      </c>
      <c r="G37" t="s">
        <v>11</v>
      </c>
      <c r="H37" t="s">
        <v>12</v>
      </c>
      <c r="I37">
        <v>0</v>
      </c>
      <c r="J37">
        <v>0</v>
      </c>
    </row>
    <row r="38" spans="1:10" x14ac:dyDescent="0.3">
      <c r="A38" t="s">
        <v>52</v>
      </c>
      <c r="B38" s="2">
        <v>45356</v>
      </c>
      <c r="C38">
        <v>0.15570000000000001</v>
      </c>
      <c r="D38">
        <v>4.9000000000000004</v>
      </c>
      <c r="E38" t="s">
        <v>11</v>
      </c>
      <c r="F38">
        <v>2.8</v>
      </c>
      <c r="G38" t="s">
        <v>11</v>
      </c>
      <c r="H38" t="s">
        <v>11</v>
      </c>
      <c r="I38">
        <v>1.5</v>
      </c>
      <c r="J38">
        <v>2.5</v>
      </c>
    </row>
    <row r="39" spans="1:10" x14ac:dyDescent="0.3">
      <c r="A39" t="s">
        <v>53</v>
      </c>
      <c r="B39" s="2">
        <v>45356</v>
      </c>
      <c r="C39">
        <v>0.38669999999999999</v>
      </c>
      <c r="D39">
        <v>0.1</v>
      </c>
      <c r="E39" t="s">
        <v>13</v>
      </c>
      <c r="F39">
        <v>10.6</v>
      </c>
      <c r="G39" t="s">
        <v>12</v>
      </c>
      <c r="H39" t="s">
        <v>12</v>
      </c>
      <c r="I39">
        <v>1.5</v>
      </c>
      <c r="J39">
        <v>3.5</v>
      </c>
    </row>
    <row r="40" spans="1:10" x14ac:dyDescent="0.3">
      <c r="A40" t="s">
        <v>54</v>
      </c>
      <c r="B40" s="2">
        <v>45357</v>
      </c>
      <c r="C40">
        <v>0.48520000000000002</v>
      </c>
      <c r="D40">
        <v>4.5999999999999996</v>
      </c>
      <c r="E40" t="s">
        <v>12</v>
      </c>
      <c r="F40">
        <v>1.4</v>
      </c>
      <c r="G40" t="s">
        <v>11</v>
      </c>
      <c r="H40" t="s">
        <v>12</v>
      </c>
      <c r="I40">
        <v>2.5</v>
      </c>
      <c r="J40">
        <v>1.5</v>
      </c>
    </row>
    <row r="41" spans="1:10" x14ac:dyDescent="0.3">
      <c r="A41" t="s">
        <v>55</v>
      </c>
      <c r="B41" s="2">
        <v>45357</v>
      </c>
      <c r="C41">
        <v>0.23769999999999999</v>
      </c>
      <c r="D41">
        <v>3.7</v>
      </c>
      <c r="E41" t="s">
        <v>11</v>
      </c>
      <c r="F41">
        <v>1.5</v>
      </c>
      <c r="G41" t="s">
        <v>11</v>
      </c>
      <c r="H41" t="s">
        <v>12</v>
      </c>
      <c r="I41">
        <v>2.5</v>
      </c>
      <c r="J41">
        <v>2.5</v>
      </c>
    </row>
    <row r="42" spans="1:10" x14ac:dyDescent="0.3">
      <c r="A42" t="s">
        <v>56</v>
      </c>
      <c r="B42" s="2">
        <v>45357</v>
      </c>
      <c r="C42">
        <v>0.4415</v>
      </c>
      <c r="D42">
        <v>9.3000000000000007</v>
      </c>
      <c r="E42" t="s">
        <v>11</v>
      </c>
      <c r="F42">
        <v>16.5</v>
      </c>
      <c r="G42" t="s">
        <v>12</v>
      </c>
      <c r="H42" t="s">
        <v>12</v>
      </c>
      <c r="I42">
        <v>1.5</v>
      </c>
      <c r="J42">
        <v>1.5</v>
      </c>
    </row>
    <row r="43" spans="1:10" x14ac:dyDescent="0.3">
      <c r="A43" t="s">
        <v>57</v>
      </c>
      <c r="B43" s="2">
        <v>45357</v>
      </c>
      <c r="C43">
        <v>0.34139999999999998</v>
      </c>
      <c r="D43">
        <v>6.1</v>
      </c>
      <c r="E43" t="s">
        <v>11</v>
      </c>
      <c r="F43">
        <v>7.1</v>
      </c>
      <c r="G43" t="s">
        <v>11</v>
      </c>
      <c r="H43" t="s">
        <v>11</v>
      </c>
      <c r="I43">
        <v>3.5</v>
      </c>
      <c r="J43">
        <v>2.5</v>
      </c>
    </row>
    <row r="44" spans="1:10" x14ac:dyDescent="0.3">
      <c r="A44" t="s">
        <v>58</v>
      </c>
      <c r="B44" s="2">
        <v>45357</v>
      </c>
      <c r="C44">
        <v>0.2777</v>
      </c>
      <c r="D44">
        <v>1.3</v>
      </c>
      <c r="E44" t="s">
        <v>11</v>
      </c>
      <c r="F44">
        <v>2.9</v>
      </c>
      <c r="G44" t="s">
        <v>11</v>
      </c>
      <c r="H44" t="s">
        <v>12</v>
      </c>
      <c r="I44">
        <v>0</v>
      </c>
      <c r="J44">
        <v>0</v>
      </c>
    </row>
    <row r="45" spans="1:10" x14ac:dyDescent="0.3">
      <c r="A45" t="s">
        <v>59</v>
      </c>
      <c r="B45" s="2">
        <v>45357</v>
      </c>
      <c r="C45">
        <v>0.30620000000000003</v>
      </c>
      <c r="D45">
        <v>3.3</v>
      </c>
      <c r="E45" t="s">
        <v>11</v>
      </c>
      <c r="F45">
        <v>1.3</v>
      </c>
      <c r="G45" t="s">
        <v>11</v>
      </c>
      <c r="H45" t="s">
        <v>11</v>
      </c>
      <c r="I45">
        <v>1.5</v>
      </c>
      <c r="J45">
        <v>-1.5</v>
      </c>
    </row>
    <row r="46" spans="1:10" x14ac:dyDescent="0.3">
      <c r="A46" t="s">
        <v>60</v>
      </c>
      <c r="B46" s="2">
        <v>45357</v>
      </c>
      <c r="C46">
        <v>0.37809999999999999</v>
      </c>
      <c r="D46">
        <v>2.6</v>
      </c>
      <c r="E46" t="s">
        <v>11</v>
      </c>
      <c r="F46">
        <v>4.5</v>
      </c>
      <c r="G46" t="s">
        <v>12</v>
      </c>
      <c r="H46" t="s">
        <v>12</v>
      </c>
      <c r="I46">
        <v>0</v>
      </c>
      <c r="J46">
        <v>0</v>
      </c>
    </row>
    <row r="47" spans="1:10" x14ac:dyDescent="0.3">
      <c r="A47" t="s">
        <v>61</v>
      </c>
      <c r="B47" s="2">
        <v>45357</v>
      </c>
      <c r="C47">
        <v>0.33019999999999999</v>
      </c>
      <c r="D47">
        <v>4</v>
      </c>
      <c r="E47" t="s">
        <v>11</v>
      </c>
      <c r="F47">
        <v>1.4</v>
      </c>
      <c r="G47" t="s">
        <v>12</v>
      </c>
      <c r="H47" t="s">
        <v>12</v>
      </c>
      <c r="I47">
        <v>1.5</v>
      </c>
      <c r="J47">
        <v>-1.5</v>
      </c>
    </row>
    <row r="48" spans="1:10" x14ac:dyDescent="0.3">
      <c r="A48" t="s">
        <v>62</v>
      </c>
      <c r="B48" s="2">
        <v>45357</v>
      </c>
      <c r="C48">
        <v>0.38150000000000001</v>
      </c>
      <c r="D48">
        <v>4.9000000000000004</v>
      </c>
      <c r="E48" t="s">
        <v>12</v>
      </c>
      <c r="F48">
        <v>4.5</v>
      </c>
      <c r="G48" t="s">
        <v>12</v>
      </c>
      <c r="H48" t="s">
        <v>12</v>
      </c>
      <c r="I48">
        <v>1</v>
      </c>
      <c r="J48">
        <v>0</v>
      </c>
    </row>
    <row r="49" spans="1:10" x14ac:dyDescent="0.3">
      <c r="A49" t="s">
        <v>63</v>
      </c>
      <c r="B49" s="2">
        <v>45357</v>
      </c>
      <c r="C49">
        <v>0.27550000000000002</v>
      </c>
      <c r="D49">
        <v>0</v>
      </c>
      <c r="E49" t="s">
        <v>13</v>
      </c>
      <c r="F49">
        <v>3.2</v>
      </c>
      <c r="G49" t="s">
        <v>12</v>
      </c>
      <c r="H49" t="s">
        <v>12</v>
      </c>
      <c r="I49">
        <v>1</v>
      </c>
      <c r="J49">
        <v>0</v>
      </c>
    </row>
    <row r="50" spans="1:10" x14ac:dyDescent="0.3">
      <c r="A50" t="s">
        <v>64</v>
      </c>
      <c r="B50" s="2">
        <v>45358</v>
      </c>
      <c r="C50">
        <v>0.2059</v>
      </c>
      <c r="D50">
        <v>2.2000000000000002</v>
      </c>
      <c r="E50" t="s">
        <v>12</v>
      </c>
      <c r="F50">
        <v>5.8</v>
      </c>
      <c r="G50" t="s">
        <v>11</v>
      </c>
      <c r="H50" t="s">
        <v>11</v>
      </c>
      <c r="I50">
        <v>0</v>
      </c>
      <c r="J50">
        <v>0</v>
      </c>
    </row>
    <row r="51" spans="1:10" x14ac:dyDescent="0.3">
      <c r="A51" t="s">
        <v>67</v>
      </c>
      <c r="B51" s="2">
        <v>45358</v>
      </c>
      <c r="C51">
        <v>0.27089999999999997</v>
      </c>
      <c r="D51">
        <v>2.7</v>
      </c>
      <c r="E51" t="s">
        <v>11</v>
      </c>
      <c r="F51">
        <v>0</v>
      </c>
      <c r="G51" t="s">
        <v>13</v>
      </c>
      <c r="H51" t="s">
        <v>12</v>
      </c>
      <c r="I51">
        <v>0</v>
      </c>
      <c r="J51">
        <v>1.5</v>
      </c>
    </row>
    <row r="52" spans="1:10" x14ac:dyDescent="0.3">
      <c r="A52" t="s">
        <v>68</v>
      </c>
      <c r="B52" s="2">
        <v>45358</v>
      </c>
      <c r="C52">
        <v>0.23119999999999999</v>
      </c>
      <c r="D52">
        <v>3.1</v>
      </c>
      <c r="E52" t="s">
        <v>11</v>
      </c>
      <c r="F52">
        <v>5.3</v>
      </c>
      <c r="G52" t="s">
        <v>12</v>
      </c>
      <c r="H52" t="s">
        <v>12</v>
      </c>
      <c r="I52">
        <v>2.5</v>
      </c>
      <c r="J52">
        <v>2.5</v>
      </c>
    </row>
    <row r="53" spans="1:10" x14ac:dyDescent="0.3">
      <c r="A53" t="s">
        <v>69</v>
      </c>
      <c r="B53" s="2">
        <v>45358</v>
      </c>
      <c r="C53">
        <v>0.38109999999999999</v>
      </c>
      <c r="D53">
        <v>13.7</v>
      </c>
      <c r="E53" t="s">
        <v>12</v>
      </c>
      <c r="F53">
        <v>0.7</v>
      </c>
      <c r="G53" t="s">
        <v>13</v>
      </c>
      <c r="H53" t="s">
        <v>12</v>
      </c>
      <c r="I53">
        <v>1.5</v>
      </c>
      <c r="J53">
        <v>2.5</v>
      </c>
    </row>
    <row r="54" spans="1:10" x14ac:dyDescent="0.3">
      <c r="A54" t="s">
        <v>70</v>
      </c>
      <c r="B54" s="2">
        <v>45358</v>
      </c>
      <c r="C54">
        <v>0.25469999999999998</v>
      </c>
      <c r="D54">
        <v>4.0999999999999996</v>
      </c>
      <c r="E54" t="s">
        <v>12</v>
      </c>
      <c r="F54">
        <v>8.9</v>
      </c>
      <c r="G54" t="s">
        <v>12</v>
      </c>
      <c r="H54" t="s">
        <v>11</v>
      </c>
      <c r="I54">
        <v>2.5</v>
      </c>
      <c r="J54">
        <v>4.5</v>
      </c>
    </row>
    <row r="55" spans="1:10" x14ac:dyDescent="0.3">
      <c r="A55" t="s">
        <v>71</v>
      </c>
      <c r="B55" s="2">
        <v>45358</v>
      </c>
      <c r="C55">
        <v>0.26529999999999998</v>
      </c>
      <c r="D55">
        <v>2.2999999999999998</v>
      </c>
      <c r="E55" t="s">
        <v>11</v>
      </c>
      <c r="F55">
        <v>3.8</v>
      </c>
      <c r="G55" t="s">
        <v>12</v>
      </c>
      <c r="H55" t="s">
        <v>11</v>
      </c>
    </row>
    <row r="56" spans="1:10" x14ac:dyDescent="0.3">
      <c r="A56" t="s">
        <v>72</v>
      </c>
      <c r="B56" s="2">
        <v>45358</v>
      </c>
      <c r="C56">
        <v>0.32140000000000002</v>
      </c>
      <c r="D56">
        <v>3.3</v>
      </c>
      <c r="E56" t="s">
        <v>12</v>
      </c>
      <c r="F56">
        <v>8.5</v>
      </c>
      <c r="G56" t="s">
        <v>12</v>
      </c>
      <c r="H56" t="s">
        <v>12</v>
      </c>
    </row>
    <row r="57" spans="1:10" x14ac:dyDescent="0.3">
      <c r="A57" t="s">
        <v>73</v>
      </c>
      <c r="B57" s="2">
        <v>45358</v>
      </c>
      <c r="C57">
        <v>0.32319999999999999</v>
      </c>
      <c r="D57">
        <v>1.7</v>
      </c>
      <c r="E57" t="s">
        <v>11</v>
      </c>
      <c r="F57">
        <v>0.7</v>
      </c>
      <c r="G57" t="s">
        <v>11</v>
      </c>
      <c r="H57" t="s">
        <v>12</v>
      </c>
    </row>
    <row r="58" spans="1:10" x14ac:dyDescent="0.3">
      <c r="A58" t="s">
        <v>74</v>
      </c>
      <c r="B58" s="2">
        <v>45358</v>
      </c>
      <c r="C58">
        <v>0.28310000000000002</v>
      </c>
      <c r="D58">
        <v>12.6</v>
      </c>
      <c r="E58" t="s">
        <v>12</v>
      </c>
      <c r="F58">
        <v>14.8</v>
      </c>
      <c r="G58" t="s">
        <v>11</v>
      </c>
      <c r="H58" t="s">
        <v>11</v>
      </c>
    </row>
    <row r="59" spans="1:10" x14ac:dyDescent="0.3">
      <c r="A59" t="s">
        <v>77</v>
      </c>
      <c r="B59" s="2">
        <v>45358</v>
      </c>
      <c r="C59">
        <v>0.32469999999999999</v>
      </c>
      <c r="D59">
        <v>3.1</v>
      </c>
      <c r="E59" t="s">
        <v>11</v>
      </c>
      <c r="F59">
        <v>3.6</v>
      </c>
      <c r="G59" t="s">
        <v>11</v>
      </c>
      <c r="H59" t="s">
        <v>11</v>
      </c>
    </row>
    <row r="60" spans="1:10" x14ac:dyDescent="0.3">
      <c r="A60" t="s">
        <v>78</v>
      </c>
      <c r="B60" s="2">
        <v>45358</v>
      </c>
      <c r="C60">
        <v>0.29630000000000001</v>
      </c>
      <c r="D60">
        <v>4.4000000000000004</v>
      </c>
      <c r="E60" t="s">
        <v>11</v>
      </c>
      <c r="F60">
        <v>0.5</v>
      </c>
      <c r="G60" t="s">
        <v>13</v>
      </c>
      <c r="H60" t="s">
        <v>11</v>
      </c>
    </row>
    <row r="61" spans="1:10" x14ac:dyDescent="0.3">
      <c r="A61" t="s">
        <v>80</v>
      </c>
      <c r="B61" s="2">
        <v>45358</v>
      </c>
      <c r="C61">
        <v>0.24929999999999999</v>
      </c>
      <c r="D61">
        <v>3</v>
      </c>
      <c r="E61" t="s">
        <v>11</v>
      </c>
      <c r="F61">
        <v>3.6</v>
      </c>
      <c r="G61" t="s">
        <v>12</v>
      </c>
      <c r="H61" t="s">
        <v>12</v>
      </c>
    </row>
    <row r="62" spans="1:10" x14ac:dyDescent="0.3">
      <c r="A62" t="s">
        <v>79</v>
      </c>
      <c r="B62" s="2">
        <v>45358</v>
      </c>
      <c r="C62">
        <v>0.41920000000000002</v>
      </c>
      <c r="D62">
        <v>7.8</v>
      </c>
      <c r="E62" t="s">
        <v>12</v>
      </c>
      <c r="F62">
        <v>2.8</v>
      </c>
      <c r="G62" t="s">
        <v>12</v>
      </c>
      <c r="H62" t="s">
        <v>12</v>
      </c>
    </row>
    <row r="63" spans="1:10" x14ac:dyDescent="0.3">
      <c r="A63" t="s">
        <v>81</v>
      </c>
      <c r="B63" s="2">
        <v>45359</v>
      </c>
      <c r="C63">
        <v>0.2306</v>
      </c>
      <c r="D63">
        <v>3</v>
      </c>
      <c r="E63" t="s">
        <v>12</v>
      </c>
      <c r="F63">
        <v>10.199999999999999</v>
      </c>
      <c r="G63" t="s">
        <v>11</v>
      </c>
      <c r="H63" t="s">
        <v>12</v>
      </c>
    </row>
    <row r="64" spans="1:10" x14ac:dyDescent="0.3">
      <c r="A64" t="s">
        <v>82</v>
      </c>
      <c r="B64" s="2">
        <v>45359</v>
      </c>
      <c r="C64">
        <v>0.23350000000000001</v>
      </c>
      <c r="D64">
        <v>1.4</v>
      </c>
      <c r="E64" t="s">
        <v>11</v>
      </c>
      <c r="F64">
        <v>0</v>
      </c>
      <c r="G64" t="s">
        <v>13</v>
      </c>
      <c r="H64" t="s">
        <v>12</v>
      </c>
    </row>
    <row r="65" spans="1:8" x14ac:dyDescent="0.3">
      <c r="A65" t="s">
        <v>83</v>
      </c>
      <c r="B65" s="2">
        <v>45359</v>
      </c>
      <c r="C65">
        <v>0.14760000000000001</v>
      </c>
      <c r="D65">
        <v>3.1</v>
      </c>
      <c r="E65" t="s">
        <v>11</v>
      </c>
      <c r="F65">
        <v>4.0999999999999996</v>
      </c>
      <c r="G65" t="s">
        <v>12</v>
      </c>
      <c r="H65" t="s">
        <v>12</v>
      </c>
    </row>
    <row r="66" spans="1:8" x14ac:dyDescent="0.3">
      <c r="A66" t="s">
        <v>84</v>
      </c>
      <c r="B66" s="2">
        <v>45359</v>
      </c>
      <c r="C66">
        <v>0.26690000000000003</v>
      </c>
      <c r="D66">
        <v>0.3</v>
      </c>
      <c r="E66" t="s">
        <v>13</v>
      </c>
      <c r="F66">
        <v>2.6</v>
      </c>
      <c r="G66" t="s">
        <v>12</v>
      </c>
      <c r="H66" t="s">
        <v>11</v>
      </c>
    </row>
    <row r="67" spans="1:8" x14ac:dyDescent="0.3">
      <c r="A67" t="s">
        <v>85</v>
      </c>
      <c r="B67" s="2">
        <v>45360</v>
      </c>
      <c r="C67">
        <v>0.30499999999999999</v>
      </c>
      <c r="D67">
        <v>5</v>
      </c>
      <c r="F67">
        <v>1</v>
      </c>
      <c r="G67" t="s">
        <v>13</v>
      </c>
    </row>
    <row r="68" spans="1:8" x14ac:dyDescent="0.3">
      <c r="A68" t="s">
        <v>86</v>
      </c>
      <c r="B68" s="2">
        <v>45360</v>
      </c>
      <c r="C68">
        <v>0.21490000000000001</v>
      </c>
      <c r="D68">
        <v>2.6</v>
      </c>
      <c r="F68">
        <v>1.4</v>
      </c>
    </row>
    <row r="69" spans="1:8" x14ac:dyDescent="0.3">
      <c r="A69" t="s">
        <v>87</v>
      </c>
      <c r="B69" s="2">
        <v>45360</v>
      </c>
      <c r="C69">
        <v>0.29160000000000003</v>
      </c>
      <c r="D69">
        <v>3.2</v>
      </c>
      <c r="F69">
        <v>5.8</v>
      </c>
    </row>
    <row r="70" spans="1:8" x14ac:dyDescent="0.3">
      <c r="A70" t="s">
        <v>88</v>
      </c>
      <c r="B70" s="2">
        <v>45360</v>
      </c>
      <c r="C70">
        <v>0.27129999999999999</v>
      </c>
      <c r="D70">
        <v>0.3</v>
      </c>
      <c r="E70" t="s">
        <v>13</v>
      </c>
      <c r="F70">
        <v>10.1</v>
      </c>
    </row>
    <row r="71" spans="1:8" x14ac:dyDescent="0.3">
      <c r="A71" t="s">
        <v>89</v>
      </c>
      <c r="B71" s="2">
        <v>45360</v>
      </c>
      <c r="C71">
        <v>0.2641</v>
      </c>
      <c r="D71">
        <v>0.6</v>
      </c>
      <c r="E71" t="s">
        <v>13</v>
      </c>
      <c r="F71">
        <v>3.2</v>
      </c>
    </row>
    <row r="72" spans="1:8" x14ac:dyDescent="0.3">
      <c r="A72" t="s">
        <v>90</v>
      </c>
      <c r="B72" s="2">
        <v>45360</v>
      </c>
      <c r="C72">
        <v>0.25829999999999997</v>
      </c>
      <c r="D72">
        <v>2</v>
      </c>
      <c r="F72">
        <v>12</v>
      </c>
    </row>
    <row r="73" spans="1:8" x14ac:dyDescent="0.3">
      <c r="A73" t="s">
        <v>91</v>
      </c>
      <c r="B73" s="2">
        <v>45360</v>
      </c>
      <c r="C73">
        <v>0.40139999999999998</v>
      </c>
      <c r="D73">
        <v>0.7</v>
      </c>
      <c r="E73" t="s">
        <v>13</v>
      </c>
      <c r="F73">
        <v>1.1000000000000001</v>
      </c>
      <c r="G73" t="s">
        <v>12</v>
      </c>
      <c r="H73" t="s">
        <v>12</v>
      </c>
    </row>
    <row r="74" spans="1:8" x14ac:dyDescent="0.3">
      <c r="A74" t="s">
        <v>92</v>
      </c>
      <c r="B74" s="2">
        <v>45360</v>
      </c>
      <c r="C74">
        <v>0.192</v>
      </c>
      <c r="D74">
        <v>0.6</v>
      </c>
      <c r="F74">
        <v>4</v>
      </c>
    </row>
    <row r="75" spans="1:8" x14ac:dyDescent="0.3">
      <c r="A75" t="s">
        <v>93</v>
      </c>
      <c r="B75" s="2">
        <v>45360</v>
      </c>
      <c r="C75">
        <v>0.35580000000000001</v>
      </c>
      <c r="D75">
        <v>2.2000000000000002</v>
      </c>
      <c r="F75">
        <v>3.8</v>
      </c>
    </row>
  </sheetData>
  <conditionalFormatting sqref="C2:C1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23">
      <colorScale>
        <cfvo type="min"/>
        <cfvo type="max"/>
        <color rgb="FFFCFCFF"/>
        <color rgb="FF63BE7B"/>
      </colorScale>
    </cfRule>
  </conditionalFormatting>
  <conditionalFormatting sqref="E1">
    <cfRule type="expression" dxfId="13" priority="19">
      <formula>"yes"</formula>
    </cfRule>
  </conditionalFormatting>
  <conditionalFormatting sqref="E2:E21">
    <cfRule type="expression" dxfId="12" priority="10">
      <formula>E2="no"</formula>
    </cfRule>
    <cfRule type="expression" dxfId="11" priority="11">
      <formula>E2="yes"</formula>
    </cfRule>
    <cfRule type="expression" dxfId="10" priority="13">
      <formula>E2="no"</formula>
    </cfRule>
    <cfRule type="expression" dxfId="9" priority="14">
      <formula>E2="yes"</formula>
    </cfRule>
    <cfRule type="expression" dxfId="8" priority="18">
      <formula>E1048565="yes"</formula>
    </cfRule>
  </conditionalFormatting>
  <conditionalFormatting sqref="E2:E28 E31">
    <cfRule type="expression" dxfId="7" priority="4">
      <formula>E2="NA"</formula>
    </cfRule>
  </conditionalFormatting>
  <conditionalFormatting sqref="E2:E75">
    <cfRule type="expression" dxfId="6" priority="3">
      <formula>E2="yes"</formula>
    </cfRule>
  </conditionalFormatting>
  <conditionalFormatting sqref="E2:E157">
    <cfRule type="expression" dxfId="5" priority="2">
      <formula>E2="no"</formula>
    </cfRule>
  </conditionalFormatting>
  <conditionalFormatting sqref="F2:F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F2:F79">
    <cfRule type="colorScale" priority="1">
      <colorScale>
        <cfvo type="min"/>
        <cfvo type="max"/>
        <color rgb="FFFCFCFF"/>
        <color rgb="FF63BE7B"/>
      </colorScale>
    </cfRule>
  </conditionalFormatting>
  <conditionalFormatting sqref="G2:G24 G26:G52 G54:G59 G61:G67">
    <cfRule type="expression" dxfId="4" priority="9">
      <formula>G2="no"</formula>
    </cfRule>
    <cfRule type="expression" dxfId="3" priority="12">
      <formula>G2="yes"</formula>
    </cfRule>
  </conditionalFormatting>
  <conditionalFormatting sqref="H2:H66">
    <cfRule type="expression" dxfId="2" priority="6">
      <formula>H2="no"</formula>
    </cfRule>
    <cfRule type="expression" dxfId="1" priority="7">
      <formula>H2="no"</formula>
    </cfRule>
    <cfRule type="expression" dxfId="0" priority="8">
      <formula>H2="yes"</formula>
    </cfRule>
  </conditionalFormatting>
  <conditionalFormatting sqref="I2:I54">
    <cfRule type="colorScale" priority="21">
      <colorScale>
        <cfvo type="min"/>
        <cfvo type="max"/>
        <color rgb="FFFCFCFF"/>
        <color rgb="FF63BE7B"/>
      </colorScale>
    </cfRule>
  </conditionalFormatting>
  <conditionalFormatting sqref="J2:J54">
    <cfRule type="colorScale" priority="2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kardell</dc:creator>
  <cp:lastModifiedBy>brian kardell</cp:lastModifiedBy>
  <dcterms:created xsi:type="dcterms:W3CDTF">2024-03-01T04:09:35Z</dcterms:created>
  <dcterms:modified xsi:type="dcterms:W3CDTF">2024-03-09T21:02:37Z</dcterms:modified>
</cp:coreProperties>
</file>