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brandonhightower/PycharmProjects/AION-make-ready/"/>
    </mc:Choice>
  </mc:AlternateContent>
  <xr:revisionPtr revIDLastSave="0" documentId="13_ncr:1_{04DC6B64-A512-7540-8288-BCBC3E0343CB}" xr6:coauthVersionLast="47" xr6:coauthVersionMax="47" xr10:uidLastSave="{00000000-0000-0000-0000-000000000000}"/>
  <bookViews>
    <workbookView xWindow="19240" yWindow="-20940" windowWidth="38100" windowHeight="20800" xr2:uid="{0749BF83-3DEB-384E-B1FF-6FE42BFA2EA4}"/>
  </bookViews>
  <sheets>
    <sheet name="Sheet 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24" i="2" s="1"/>
  <c r="B21" i="2"/>
  <c r="B23" i="2" s="1"/>
  <c r="B18" i="2"/>
  <c r="B14" i="2"/>
  <c r="B4" i="2"/>
  <c r="B13" i="2" s="1"/>
  <c r="B15" i="2" l="1"/>
  <c r="M19" i="2" s="1"/>
  <c r="P65" i="2"/>
  <c r="P59" i="2"/>
  <c r="P53" i="2"/>
  <c r="P47" i="2"/>
  <c r="P41" i="2"/>
  <c r="P35" i="2"/>
  <c r="P29" i="2"/>
  <c r="P27" i="2"/>
  <c r="P62" i="2"/>
  <c r="P38" i="2"/>
  <c r="P21" i="2"/>
  <c r="P24" i="2"/>
  <c r="P23" i="2"/>
  <c r="P14" i="2"/>
  <c r="P39" i="2"/>
  <c r="P56" i="2"/>
  <c r="P44" i="2"/>
  <c r="P26" i="2"/>
  <c r="P55" i="2"/>
  <c r="P37" i="2"/>
  <c r="P64" i="2"/>
  <c r="P58" i="2"/>
  <c r="P52" i="2"/>
  <c r="P46" i="2"/>
  <c r="P40" i="2"/>
  <c r="P34" i="2"/>
  <c r="P28" i="2"/>
  <c r="P18" i="2"/>
  <c r="P63" i="2"/>
  <c r="P57" i="2"/>
  <c r="P45" i="2"/>
  <c r="P33" i="2"/>
  <c r="P22" i="2"/>
  <c r="P43" i="2"/>
  <c r="P25" i="2"/>
  <c r="P48" i="2"/>
  <c r="P36" i="2"/>
  <c r="P19" i="2"/>
  <c r="P51" i="2"/>
  <c r="P17" i="2"/>
  <c r="P50" i="2"/>
  <c r="P32" i="2"/>
  <c r="P49" i="2"/>
  <c r="P31" i="2"/>
  <c r="P16" i="2"/>
  <c r="P20" i="2"/>
  <c r="P54" i="2"/>
  <c r="P42" i="2"/>
  <c r="P30" i="2"/>
  <c r="P15" i="2"/>
  <c r="P61" i="2"/>
  <c r="P60" i="2"/>
  <c r="F11" i="2"/>
  <c r="B19" i="2"/>
  <c r="M40" i="2" l="1"/>
  <c r="M16" i="2"/>
  <c r="M60" i="2"/>
  <c r="M17" i="2"/>
  <c r="M38" i="2"/>
  <c r="M53" i="2"/>
  <c r="M27" i="2"/>
  <c r="M46" i="2"/>
  <c r="M25" i="2"/>
  <c r="M50" i="2"/>
  <c r="M59" i="2"/>
  <c r="M48" i="2"/>
  <c r="M39" i="2"/>
  <c r="M52" i="2"/>
  <c r="M37" i="2"/>
  <c r="G11" i="2"/>
  <c r="M65" i="2"/>
  <c r="M58" i="2"/>
  <c r="M15" i="2"/>
  <c r="M43" i="2"/>
  <c r="M55" i="2"/>
  <c r="M24" i="2"/>
  <c r="M30" i="2"/>
  <c r="M31" i="2"/>
  <c r="M49" i="2"/>
  <c r="M51" i="2"/>
  <c r="M64" i="2"/>
  <c r="M29" i="2"/>
  <c r="M61" i="2"/>
  <c r="M18" i="2"/>
  <c r="M36" i="2"/>
  <c r="M14" i="2"/>
  <c r="M35" i="2"/>
  <c r="M42" i="2"/>
  <c r="M45" i="2"/>
  <c r="M63" i="2"/>
  <c r="M32" i="2"/>
  <c r="M28" i="2"/>
  <c r="M54" i="2"/>
  <c r="M23" i="2"/>
  <c r="M41" i="2"/>
  <c r="M26" i="2"/>
  <c r="M56" i="2"/>
  <c r="M34" i="2"/>
  <c r="M20" i="2"/>
  <c r="M21" i="2"/>
  <c r="M47" i="2"/>
  <c r="M44" i="2"/>
  <c r="M62" i="2"/>
  <c r="M22" i="2"/>
  <c r="M33" i="2"/>
  <c r="M57" i="2"/>
</calcChain>
</file>

<file path=xl/sharedStrings.xml><?xml version="1.0" encoding="utf-8"?>
<sst xmlns="http://schemas.openxmlformats.org/spreadsheetml/2006/main" count="34" uniqueCount="32">
  <si>
    <t xml:space="preserve">Assumptions </t>
  </si>
  <si>
    <t>Period</t>
  </si>
  <si>
    <t xml:space="preserve">Work orders completed daily </t>
  </si>
  <si>
    <t>&lt;-------Trailing 1-month AVG</t>
  </si>
  <si>
    <t>Work hours in a day</t>
  </si>
  <si>
    <t>Work days in period</t>
  </si>
  <si>
    <t>Days worked per-week</t>
  </si>
  <si>
    <t>Property</t>
  </si>
  <si>
    <t xml:space="preserve"> (opened-canceled) = opened actual</t>
  </si>
  <si>
    <t xml:space="preserve">Completed </t>
  </si>
  <si>
    <t>Pending</t>
  </si>
  <si>
    <t>Employees</t>
  </si>
  <si>
    <t>Totals</t>
  </si>
  <si>
    <t xml:space="preserve">Daily work orders completed </t>
  </si>
  <si>
    <t>Work orders completed per-month</t>
  </si>
  <si>
    <t>Work Order Count</t>
  </si>
  <si>
    <t>Current monthly output</t>
  </si>
  <si>
    <t>Amount of time to catch up</t>
  </si>
  <si>
    <t>Required completion</t>
  </si>
  <si>
    <t># of days to catch up on pending Service Requests</t>
  </si>
  <si>
    <t xml:space="preserve">Total work orders per-day required </t>
  </si>
  <si>
    <t>Work orders completed daily</t>
  </si>
  <si>
    <t xml:space="preserve"> *Work days in a month (AVG)</t>
  </si>
  <si>
    <t>=Work orders completed per-month (AVG)</t>
  </si>
  <si>
    <t xml:space="preserve">Work order inflow </t>
  </si>
  <si>
    <t>/ # of workdays in period</t>
  </si>
  <si>
    <t>=AVG daily work orders opened</t>
  </si>
  <si>
    <t>Total pending work orders</t>
  </si>
  <si>
    <t xml:space="preserve">Unit count </t>
  </si>
  <si>
    <t>open ticket ratio</t>
  </si>
  <si>
    <t>Average work orders opened per-workday</t>
  </si>
  <si>
    <t>Required daily work order output *In addition to Break even ( 0.0 per-workday)*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</si>
</sst>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Calibri"/>
      <family val="2"/>
    </font>
    <font>
      <sz val="11"/>
      <color theme="4" tint="-0.249977111117893"/>
      <name val="Aptos Narrow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2"/>
      <color rgb="FF3F3F76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medium">
        <color theme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rgb="FF000000"/>
      </top>
      <bottom style="double">
        <color indexed="64"/>
      </bottom>
      <diagonal/>
    </border>
    <border>
      <left/>
      <right style="thin">
        <color rgb="FF7F7F7F"/>
      </right>
      <top style="medium">
        <color rgb="FF000000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0" borderId="3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89">
    <xf numFmtId="0" fontId="0" fillId="0" borderId="0" xfId="0"/>
    <xf numFmtId="0" fontId="4" fillId="0" borderId="4" xfId="6" applyFont="1" applyBorder="1" applyAlignment="1">
      <alignment horizontal="center"/>
    </xf>
    <xf numFmtId="0" fontId="5" fillId="0" borderId="0" xfId="6" applyAlignment="1">
      <alignment horizontal="center"/>
    </xf>
    <xf numFmtId="0" fontId="5" fillId="0" borderId="0" xfId="6"/>
    <xf numFmtId="164" fontId="6" fillId="0" borderId="0" xfId="6" applyNumberFormat="1" applyFont="1" applyAlignment="1">
      <alignment horizontal="center"/>
    </xf>
    <xf numFmtId="0" fontId="7" fillId="0" borderId="0" xfId="6" applyFont="1"/>
    <xf numFmtId="0" fontId="3" fillId="2" borderId="2" xfId="2" applyAlignment="1">
      <alignment horizontal="center"/>
    </xf>
    <xf numFmtId="0" fontId="6" fillId="0" borderId="0" xfId="6" applyFont="1" applyAlignment="1">
      <alignment horizontal="center"/>
    </xf>
    <xf numFmtId="49" fontId="4" fillId="5" borderId="8" xfId="4" applyNumberFormat="1" applyFont="1" applyFill="1" applyBorder="1" applyAlignment="1">
      <alignment horizontal="center" vertical="center" wrapText="1"/>
    </xf>
    <xf numFmtId="49" fontId="4" fillId="5" borderId="0" xfId="4" applyNumberFormat="1" applyFont="1" applyFill="1" applyBorder="1" applyAlignment="1">
      <alignment horizontal="center" vertical="center" wrapText="1"/>
    </xf>
    <xf numFmtId="49" fontId="4" fillId="5" borderId="9" xfId="4" applyNumberFormat="1" applyFont="1" applyFill="1" applyBorder="1" applyAlignment="1">
      <alignment horizontal="center" vertical="center" wrapText="1"/>
    </xf>
    <xf numFmtId="49" fontId="4" fillId="5" borderId="10" xfId="4" applyNumberFormat="1" applyFont="1" applyFill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/>
    </xf>
    <xf numFmtId="49" fontId="9" fillId="0" borderId="0" xfId="6" applyNumberFormat="1" applyFont="1" applyAlignment="1">
      <alignment horizontal="right" vertical="center"/>
    </xf>
    <xf numFmtId="3" fontId="3" fillId="2" borderId="14" xfId="2" applyNumberFormat="1" applyBorder="1" applyAlignment="1">
      <alignment horizontal="right" vertical="center"/>
    </xf>
    <xf numFmtId="0" fontId="11" fillId="0" borderId="0" xfId="6" applyFont="1" applyAlignment="1">
      <alignment horizontal="center"/>
    </xf>
    <xf numFmtId="0" fontId="11" fillId="0" borderId="0" xfId="6" applyFont="1"/>
    <xf numFmtId="164" fontId="11" fillId="5" borderId="15" xfId="4" applyNumberFormat="1" applyFont="1" applyFill="1" applyBorder="1" applyAlignment="1">
      <alignment horizontal="center"/>
    </xf>
    <xf numFmtId="164" fontId="11" fillId="5" borderId="16" xfId="4" applyNumberFormat="1" applyFont="1" applyFill="1" applyBorder="1" applyAlignment="1">
      <alignment horizontal="center"/>
    </xf>
    <xf numFmtId="0" fontId="11" fillId="5" borderId="17" xfId="4" applyFont="1" applyFill="1" applyBorder="1" applyAlignment="1">
      <alignment horizontal="center"/>
    </xf>
    <xf numFmtId="0" fontId="4" fillId="5" borderId="20" xfId="4" applyFont="1" applyFill="1" applyBorder="1" applyAlignment="1">
      <alignment horizontal="center"/>
    </xf>
    <xf numFmtId="0" fontId="5" fillId="0" borderId="15" xfId="6" applyBorder="1"/>
    <xf numFmtId="1" fontId="5" fillId="0" borderId="9" xfId="6" applyNumberFormat="1" applyBorder="1"/>
    <xf numFmtId="0" fontId="0" fillId="0" borderId="21" xfId="0" applyBorder="1"/>
    <xf numFmtId="164" fontId="5" fillId="0" borderId="0" xfId="6" applyNumberFormat="1" applyAlignment="1">
      <alignment horizontal="center"/>
    </xf>
    <xf numFmtId="0" fontId="0" fillId="0" borderId="23" xfId="0" applyBorder="1"/>
    <xf numFmtId="0" fontId="0" fillId="0" borderId="22" xfId="0" applyBorder="1"/>
    <xf numFmtId="1" fontId="0" fillId="0" borderId="0" xfId="0" applyNumberFormat="1"/>
    <xf numFmtId="0" fontId="0" fillId="0" borderId="24" xfId="0" applyBorder="1"/>
    <xf numFmtId="0" fontId="5" fillId="0" borderId="4" xfId="6" quotePrefix="1" applyBorder="1"/>
    <xf numFmtId="164" fontId="5" fillId="0" borderId="4" xfId="6" applyNumberFormat="1" applyBorder="1" applyAlignment="1">
      <alignment horizontal="center"/>
    </xf>
    <xf numFmtId="0" fontId="0" fillId="0" borderId="10" xfId="0" applyBorder="1"/>
    <xf numFmtId="0" fontId="5" fillId="0" borderId="21" xfId="6" applyBorder="1" applyAlignment="1">
      <alignment horizontal="center"/>
    </xf>
    <xf numFmtId="1" fontId="5" fillId="0" borderId="23" xfId="6" applyNumberFormat="1" applyBorder="1" applyAlignment="1">
      <alignment horizontal="center"/>
    </xf>
    <xf numFmtId="0" fontId="5" fillId="0" borderId="0" xfId="6" quotePrefix="1"/>
    <xf numFmtId="1" fontId="0" fillId="0" borderId="10" xfId="0" applyNumberFormat="1" applyBorder="1"/>
    <xf numFmtId="3" fontId="3" fillId="2" borderId="2" xfId="2" applyNumberFormat="1" applyAlignment="1">
      <alignment horizontal="center"/>
    </xf>
    <xf numFmtId="0" fontId="5" fillId="0" borderId="4" xfId="6" quotePrefix="1" applyBorder="1" applyAlignment="1">
      <alignment horizontal="left" vertical="center"/>
    </xf>
    <xf numFmtId="1" fontId="0" fillId="0" borderId="9" xfId="0" applyNumberFormat="1" applyBorder="1"/>
    <xf numFmtId="0" fontId="5" fillId="0" borderId="23" xfId="6" applyBorder="1"/>
    <xf numFmtId="1" fontId="5" fillId="0" borderId="21" xfId="6" applyNumberFormat="1" applyBorder="1" applyAlignment="1">
      <alignment horizontal="center"/>
    </xf>
    <xf numFmtId="165" fontId="5" fillId="0" borderId="0" xfId="6" applyNumberFormat="1" applyAlignment="1">
      <alignment horizontal="center"/>
    </xf>
    <xf numFmtId="3" fontId="5" fillId="0" borderId="0" xfId="6" applyNumberFormat="1" applyAlignment="1">
      <alignment horizontal="center"/>
    </xf>
    <xf numFmtId="0" fontId="4" fillId="0" borderId="30" xfId="3" applyBorder="1"/>
    <xf numFmtId="0" fontId="5" fillId="0" borderId="21" xfId="6" applyBorder="1"/>
    <xf numFmtId="1" fontId="5" fillId="0" borderId="31" xfId="6" applyNumberFormat="1" applyBorder="1"/>
    <xf numFmtId="9" fontId="0" fillId="0" borderId="0" xfId="7" applyFont="1" applyAlignment="1">
      <alignment horizontal="center"/>
    </xf>
    <xf numFmtId="0" fontId="5" fillId="0" borderId="22" xfId="6" applyBorder="1" applyAlignment="1">
      <alignment horizontal="center"/>
    </xf>
    <xf numFmtId="0" fontId="0" fillId="0" borderId="9" xfId="0" applyBorder="1"/>
    <xf numFmtId="1" fontId="0" fillId="0" borderId="9" xfId="7" applyNumberFormat="1" applyFont="1" applyBorder="1"/>
    <xf numFmtId="1" fontId="0" fillId="0" borderId="31" xfId="7" applyNumberFormat="1" applyFont="1" applyBorder="1"/>
    <xf numFmtId="0" fontId="5" fillId="0" borderId="33" xfId="6" applyBorder="1"/>
    <xf numFmtId="1" fontId="0" fillId="0" borderId="35" xfId="7" applyNumberFormat="1" applyFont="1" applyBorder="1"/>
    <xf numFmtId="0" fontId="5" fillId="0" borderId="34" xfId="6" applyBorder="1"/>
    <xf numFmtId="0" fontId="5" fillId="0" borderId="36" xfId="6" applyBorder="1" applyAlignment="1">
      <alignment horizontal="center"/>
    </xf>
    <xf numFmtId="1" fontId="5" fillId="0" borderId="34" xfId="6" applyNumberFormat="1" applyBorder="1" applyAlignment="1">
      <alignment horizontal="center"/>
    </xf>
    <xf numFmtId="3" fontId="10" fillId="7" borderId="39" xfId="0" applyNumberFormat="1" applyFont="1" applyFill="1" applyBorder="1" applyAlignment="1">
      <alignment horizontal="center" vertical="center"/>
    </xf>
    <xf numFmtId="3" fontId="10" fillId="7" borderId="40" xfId="0" applyNumberFormat="1" applyFont="1" applyFill="1" applyBorder="1" applyAlignment="1">
      <alignment horizontal="center" vertical="center"/>
    </xf>
    <xf numFmtId="1" fontId="0" fillId="0" borderId="41" xfId="0" applyNumberFormat="1" applyBorder="1"/>
    <xf numFmtId="0" fontId="5" fillId="0" borderId="10" xfId="6" applyBorder="1"/>
    <xf numFmtId="1" fontId="0" fillId="0" borderId="22" xfId="0" applyNumberFormat="1" applyBorder="1"/>
    <xf numFmtId="1" fontId="5" fillId="0" borderId="21" xfId="6" applyNumberFormat="1" applyBorder="1"/>
    <xf numFmtId="0" fontId="5" fillId="0" borderId="22" xfId="6" applyBorder="1"/>
    <xf numFmtId="164" fontId="8" fillId="0" borderId="28" xfId="6" applyNumberFormat="1" applyFont="1" applyBorder="1" applyAlignment="1">
      <alignment horizontal="center"/>
    </xf>
    <xf numFmtId="164" fontId="8" fillId="0" borderId="29" xfId="6" applyNumberFormat="1" applyFont="1" applyBorder="1" applyAlignment="1">
      <alignment horizontal="center"/>
    </xf>
    <xf numFmtId="0" fontId="2" fillId="5" borderId="0" xfId="1" applyFill="1" applyBorder="1" applyAlignment="1">
      <alignment horizontal="center"/>
    </xf>
    <xf numFmtId="0" fontId="8" fillId="0" borderId="5" xfId="6" applyFont="1" applyBorder="1" applyAlignment="1">
      <alignment horizontal="center"/>
    </xf>
    <xf numFmtId="0" fontId="8" fillId="0" borderId="6" xfId="6" applyFont="1" applyBorder="1" applyAlignment="1">
      <alignment horizontal="center"/>
    </xf>
    <xf numFmtId="0" fontId="8" fillId="0" borderId="7" xfId="6" applyFont="1" applyBorder="1" applyAlignment="1">
      <alignment horizontal="center"/>
    </xf>
    <xf numFmtId="3" fontId="9" fillId="0" borderId="12" xfId="6" applyNumberFormat="1" applyFont="1" applyBorder="1" applyAlignment="1">
      <alignment horizontal="center" vertical="center"/>
    </xf>
    <xf numFmtId="3" fontId="9" fillId="0" borderId="13" xfId="6" applyNumberFormat="1" applyFont="1" applyBorder="1" applyAlignment="1">
      <alignment horizontal="center" vertical="center"/>
    </xf>
    <xf numFmtId="0" fontId="12" fillId="5" borderId="18" xfId="4" applyFont="1" applyFill="1" applyBorder="1" applyAlignment="1">
      <alignment horizontal="center" vertical="center"/>
    </xf>
    <xf numFmtId="0" fontId="12" fillId="5" borderId="19" xfId="4" applyFont="1" applyFill="1" applyBorder="1" applyAlignment="1">
      <alignment horizontal="center" vertical="center"/>
    </xf>
    <xf numFmtId="0" fontId="4" fillId="0" borderId="22" xfId="6" applyFont="1" applyBorder="1" applyAlignment="1">
      <alignment horizontal="center" vertical="center" wrapText="1"/>
    </xf>
    <xf numFmtId="0" fontId="4" fillId="0" borderId="25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4" fillId="0" borderId="0" xfId="6" applyFont="1" applyAlignment="1">
      <alignment horizontal="center" vertical="center" wrapText="1"/>
    </xf>
    <xf numFmtId="0" fontId="4" fillId="0" borderId="26" xfId="6" applyFont="1" applyBorder="1" applyAlignment="1">
      <alignment horizontal="center" vertical="center" wrapText="1"/>
    </xf>
    <xf numFmtId="0" fontId="4" fillId="0" borderId="4" xfId="6" applyFont="1" applyBorder="1" applyAlignment="1">
      <alignment horizontal="center" vertical="center" wrapText="1"/>
    </xf>
    <xf numFmtId="0" fontId="8" fillId="0" borderId="20" xfId="6" applyFont="1" applyBorder="1" applyAlignment="1">
      <alignment horizontal="center" vertical="center"/>
    </xf>
    <xf numFmtId="0" fontId="8" fillId="0" borderId="27" xfId="6" applyFont="1" applyBorder="1" applyAlignment="1">
      <alignment horizontal="center" vertical="center"/>
    </xf>
    <xf numFmtId="0" fontId="13" fillId="0" borderId="18" xfId="6" applyFont="1" applyBorder="1" applyAlignment="1">
      <alignment horizontal="center" vertical="center" wrapText="1"/>
    </xf>
    <xf numFmtId="0" fontId="13" fillId="0" borderId="33" xfId="6" applyFont="1" applyBorder="1" applyAlignment="1">
      <alignment horizontal="center" vertical="center" wrapText="1"/>
    </xf>
    <xf numFmtId="164" fontId="1" fillId="6" borderId="32" xfId="5" applyNumberFormat="1" applyFill="1" applyBorder="1" applyAlignment="1">
      <alignment horizontal="center" vertical="center"/>
    </xf>
    <xf numFmtId="164" fontId="1" fillId="6" borderId="34" xfId="5" applyNumberFormat="1" applyFill="1" applyBorder="1" applyAlignment="1">
      <alignment horizontal="center" vertical="center"/>
    </xf>
    <xf numFmtId="0" fontId="8" fillId="0" borderId="21" xfId="6" applyFont="1" applyBorder="1" applyAlignment="1">
      <alignment horizontal="center" vertical="center" wrapText="1"/>
    </xf>
    <xf numFmtId="164" fontId="8" fillId="0" borderId="37" xfId="6" applyNumberFormat="1" applyFont="1" applyBorder="1" applyAlignment="1">
      <alignment horizontal="center"/>
    </xf>
    <xf numFmtId="164" fontId="8" fillId="0" borderId="38" xfId="6" applyNumberFormat="1" applyFont="1" applyBorder="1" applyAlignment="1">
      <alignment horizontal="center"/>
    </xf>
    <xf numFmtId="0" fontId="0" fillId="0" borderId="41" xfId="0" applyBorder="1"/>
  </cellXfs>
  <cellStyles count="8">
    <cellStyle name="40% - Accent1" xfId="4" builtinId="31"/>
    <cellStyle name="60% - Accent4" xfId="5" builtinId="44"/>
    <cellStyle name="Heading 2" xfId="1" builtinId="17"/>
    <cellStyle name="Input" xfId="2" builtinId="20"/>
    <cellStyle name="Normal" xfId="0" builtinId="0"/>
    <cellStyle name="Normal 2" xfId="6" xr:uid="{507280D5-09A3-5E4C-AD65-E2083BDCF429}"/>
    <cellStyle name="Percent 2" xfId="7" xr:uid="{F2CDD69A-FDE3-6846-B2AF-543F7FAAA20C}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E78F-3C5F-3049-9D4B-F2C097327BBA}">
  <dimension ref="A2:P65"/>
  <sheetViews>
    <sheetView tabSelected="1" zoomScaleNormal="60" workbookViewId="0">
      <selection activeCell="G11" sqref="G11"/>
    </sheetView>
  </sheetViews>
  <sheetFormatPr baseColWidth="10" defaultColWidth="8.83203125" defaultRowHeight="16" x14ac:dyDescent="0.2"/>
  <cols>
    <col min="1" max="1" width="32.33203125" bestFit="1" customWidth="1"/>
    <col min="3" max="3" width="32.1640625" customWidth="1"/>
    <col min="6" max="6" width="25.5" bestFit="1" customWidth="1"/>
    <col min="7" max="7" width="30.1640625" bestFit="1" customWidth="1"/>
    <col min="8" max="8" width="33.1640625" bestFit="1" customWidth="1"/>
    <col min="12" max="12" width="55.33203125" customWidth="1"/>
    <col min="13" max="13" width="68.6640625" bestFit="1" customWidth="1"/>
    <col min="14" max="14" width="12" customWidth="1"/>
    <col min="16" max="16" width="39.6640625" bestFit="1" customWidth="1"/>
    <col min="17" max="17" width="28" bestFit="1" customWidth="1"/>
    <col min="18" max="18" width="13.6640625" customWidth="1"/>
    <col min="19" max="19" width="17.6640625" customWidth="1"/>
  </cols>
  <sheetData>
    <row r="2" spans="1:16" x14ac:dyDescent="0.2">
      <c r="A2" s="1" t="s">
        <v>0</v>
      </c>
      <c r="B2" s="2"/>
      <c r="C2" s="3"/>
    </row>
    <row r="3" spans="1:16" ht="19" thickBot="1" x14ac:dyDescent="0.3">
      <c r="A3" s="3"/>
      <c r="B3" s="2"/>
      <c r="C3" s="3"/>
      <c r="D3" s="65" t="s">
        <v>1</v>
      </c>
      <c r="E3" s="65"/>
      <c r="F3" s="65"/>
      <c r="G3" s="65"/>
      <c r="H3" s="65"/>
    </row>
    <row r="4" spans="1:16" ht="17" thickBot="1" x14ac:dyDescent="0.25">
      <c r="A4" s="2" t="s">
        <v>2</v>
      </c>
      <c r="B4" s="4">
        <f>N9/B6</f>
        <v>0</v>
      </c>
      <c r="C4" s="5" t="s">
        <v>3</v>
      </c>
      <c r="D4" s="66"/>
      <c r="E4" s="67"/>
      <c r="F4" s="67"/>
      <c r="G4" s="67"/>
      <c r="H4" s="68"/>
    </row>
    <row r="5" spans="1:16" x14ac:dyDescent="0.2">
      <c r="A5" s="2" t="s">
        <v>4</v>
      </c>
      <c r="B5" s="2">
        <v>8</v>
      </c>
      <c r="C5" s="3"/>
    </row>
    <row r="6" spans="1:16" x14ac:dyDescent="0.2">
      <c r="A6" s="2" t="s">
        <v>5</v>
      </c>
      <c r="B6" s="6">
        <v>21</v>
      </c>
      <c r="C6" s="3"/>
    </row>
    <row r="7" spans="1:16" ht="18" thickBot="1" x14ac:dyDescent="0.25">
      <c r="A7" s="2" t="s">
        <v>6</v>
      </c>
      <c r="B7" s="7">
        <v>5</v>
      </c>
      <c r="C7" s="3"/>
      <c r="L7" s="8" t="s">
        <v>7</v>
      </c>
      <c r="M7" s="9" t="s">
        <v>8</v>
      </c>
      <c r="N7" s="10" t="s">
        <v>9</v>
      </c>
      <c r="O7" s="11" t="s">
        <v>10</v>
      </c>
      <c r="P7" s="9"/>
    </row>
    <row r="8" spans="1:16" ht="17" thickBot="1" x14ac:dyDescent="0.25">
      <c r="A8" s="2" t="s">
        <v>11</v>
      </c>
      <c r="B8" s="6"/>
      <c r="C8" s="3"/>
      <c r="L8" s="12"/>
      <c r="M8" s="69"/>
      <c r="N8" s="69"/>
      <c r="O8" s="69"/>
      <c r="P8" s="70"/>
    </row>
    <row r="9" spans="1:16" ht="17" thickBot="1" x14ac:dyDescent="0.25">
      <c r="A9" s="3"/>
      <c r="B9" s="2"/>
      <c r="C9" s="3"/>
      <c r="L9" s="13" t="s">
        <v>12</v>
      </c>
      <c r="M9" s="56"/>
      <c r="N9" s="57"/>
      <c r="O9" s="57"/>
      <c r="P9" s="14"/>
    </row>
    <row r="10" spans="1:16" ht="18" thickTop="1" thickBot="1" x14ac:dyDescent="0.25">
      <c r="A10" s="3"/>
      <c r="B10" s="2"/>
      <c r="C10" s="3"/>
      <c r="F10" s="15" t="s">
        <v>13</v>
      </c>
      <c r="G10" s="16" t="s">
        <v>14</v>
      </c>
      <c r="H10" s="3"/>
    </row>
    <row r="11" spans="1:16" ht="20" thickBot="1" x14ac:dyDescent="0.25">
      <c r="A11" s="1" t="s">
        <v>15</v>
      </c>
      <c r="B11" s="2"/>
      <c r="C11" s="3"/>
      <c r="F11" s="17">
        <f>B4</f>
        <v>0</v>
      </c>
      <c r="G11" s="18">
        <f>B15</f>
        <v>0</v>
      </c>
      <c r="H11" s="19" t="s">
        <v>16</v>
      </c>
      <c r="L11" s="71" t="s">
        <v>17</v>
      </c>
      <c r="M11" s="72"/>
      <c r="N11" s="72"/>
      <c r="O11" s="72"/>
      <c r="P11" s="20" t="s">
        <v>18</v>
      </c>
    </row>
    <row r="12" spans="1:16" ht="15.5" customHeight="1" x14ac:dyDescent="0.2">
      <c r="A12" s="3"/>
      <c r="B12" s="2"/>
      <c r="C12" s="3"/>
      <c r="F12" s="21">
        <v>1</v>
      </c>
      <c r="G12" s="22">
        <f t="dataTable" ref="G12:G63" dt2D="0" dtr="0" r1="B4"/>
        <v>21.666666666666668</v>
      </c>
      <c r="I12" s="23"/>
      <c r="L12" s="73" t="s">
        <v>31</v>
      </c>
      <c r="M12" s="75" t="s">
        <v>19</v>
      </c>
      <c r="N12" s="76"/>
      <c r="O12" s="76"/>
      <c r="P12" s="79" t="s">
        <v>20</v>
      </c>
    </row>
    <row r="13" spans="1:16" ht="17" thickBot="1" x14ac:dyDescent="0.25">
      <c r="A13" s="3" t="s">
        <v>21</v>
      </c>
      <c r="B13" s="24">
        <f>B4</f>
        <v>0</v>
      </c>
      <c r="C13" s="5" t="s">
        <v>3</v>
      </c>
      <c r="E13" s="25"/>
      <c r="F13" s="26">
        <v>2</v>
      </c>
      <c r="G13" s="27">
        <v>43.333333333333336</v>
      </c>
      <c r="H13" s="28"/>
      <c r="I13" s="23"/>
      <c r="L13" s="74"/>
      <c r="M13" s="77"/>
      <c r="N13" s="78"/>
      <c r="O13" s="78"/>
      <c r="P13" s="80"/>
    </row>
    <row r="14" spans="1:16" x14ac:dyDescent="0.2">
      <c r="A14" s="29" t="s">
        <v>22</v>
      </c>
      <c r="B14" s="30">
        <f>AVERAGE(23+21+21)/3</f>
        <v>21.666666666666668</v>
      </c>
      <c r="C14" s="3"/>
      <c r="F14" s="26">
        <v>3</v>
      </c>
      <c r="G14" s="31">
        <v>65</v>
      </c>
      <c r="H14" s="28"/>
      <c r="I14" s="23"/>
      <c r="L14" s="32">
        <v>1</v>
      </c>
      <c r="M14" s="63">
        <f>$B$15/G12*22</f>
        <v>0</v>
      </c>
      <c r="N14" s="64"/>
      <c r="O14" s="64"/>
      <c r="P14" s="33">
        <f t="shared" ref="P14:P65" si="0">L14+$B$24</f>
        <v>1</v>
      </c>
    </row>
    <row r="15" spans="1:16" x14ac:dyDescent="0.2">
      <c r="A15" s="34" t="s">
        <v>23</v>
      </c>
      <c r="B15" s="24">
        <f>B13*B14</f>
        <v>0</v>
      </c>
      <c r="C15" s="3"/>
      <c r="E15" s="25"/>
      <c r="F15" s="26">
        <v>4</v>
      </c>
      <c r="G15" s="88">
        <v>86.666666666666671</v>
      </c>
      <c r="H15" s="28"/>
      <c r="I15" s="23"/>
      <c r="L15" s="32">
        <v>2</v>
      </c>
      <c r="M15" s="63">
        <f t="shared" ref="M15:M65" si="1">$B$15/G13*22</f>
        <v>0</v>
      </c>
      <c r="N15" s="64"/>
      <c r="O15" s="64"/>
      <c r="P15" s="33">
        <f t="shared" si="0"/>
        <v>2</v>
      </c>
    </row>
    <row r="16" spans="1:16" x14ac:dyDescent="0.2">
      <c r="A16" s="3"/>
      <c r="B16" s="2"/>
      <c r="C16" s="3"/>
      <c r="E16" s="25"/>
      <c r="F16" s="26">
        <v>5</v>
      </c>
      <c r="G16" s="88">
        <v>108.33333333333334</v>
      </c>
      <c r="H16" s="28"/>
      <c r="I16" s="23"/>
      <c r="L16" s="32">
        <v>3</v>
      </c>
      <c r="M16" s="63">
        <f t="shared" si="1"/>
        <v>0</v>
      </c>
      <c r="N16" s="64"/>
      <c r="O16" s="64"/>
      <c r="P16" s="33">
        <f t="shared" si="0"/>
        <v>3</v>
      </c>
    </row>
    <row r="17" spans="1:16" x14ac:dyDescent="0.2">
      <c r="A17" s="3" t="s">
        <v>24</v>
      </c>
      <c r="B17" s="36">
        <f>M9</f>
        <v>0</v>
      </c>
      <c r="C17" s="3"/>
      <c r="E17" s="25"/>
      <c r="F17" s="26">
        <v>6</v>
      </c>
      <c r="G17" s="88">
        <v>130</v>
      </c>
      <c r="H17" s="28"/>
      <c r="I17" s="23"/>
      <c r="L17" s="32">
        <v>4</v>
      </c>
      <c r="M17" s="63">
        <f t="shared" si="1"/>
        <v>0</v>
      </c>
      <c r="N17" s="64"/>
      <c r="O17" s="64"/>
      <c r="P17" s="33">
        <f t="shared" si="0"/>
        <v>4</v>
      </c>
    </row>
    <row r="18" spans="1:16" x14ac:dyDescent="0.2">
      <c r="A18" s="37" t="s">
        <v>25</v>
      </c>
      <c r="B18" s="36">
        <f>B6</f>
        <v>21</v>
      </c>
      <c r="C18" s="3"/>
      <c r="F18" s="26">
        <v>7</v>
      </c>
      <c r="G18" s="88">
        <v>151.66666666666669</v>
      </c>
      <c r="H18" s="28"/>
      <c r="L18" s="40">
        <v>5</v>
      </c>
      <c r="M18" s="63">
        <f t="shared" si="1"/>
        <v>0</v>
      </c>
      <c r="N18" s="64"/>
      <c r="O18" s="64"/>
      <c r="P18" s="33">
        <f t="shared" si="0"/>
        <v>5</v>
      </c>
    </row>
    <row r="19" spans="1:16" x14ac:dyDescent="0.2">
      <c r="A19" s="34" t="s">
        <v>26</v>
      </c>
      <c r="B19" s="41">
        <f>B17/B18</f>
        <v>0</v>
      </c>
      <c r="C19" s="5" t="s">
        <v>3</v>
      </c>
      <c r="F19" s="60">
        <v>8</v>
      </c>
      <c r="G19" s="58">
        <v>173.33333333333334</v>
      </c>
      <c r="I19" s="23"/>
      <c r="L19" s="32">
        <v>6</v>
      </c>
      <c r="M19" s="63">
        <f t="shared" si="1"/>
        <v>0</v>
      </c>
      <c r="N19" s="64"/>
      <c r="O19" s="64"/>
      <c r="P19" s="33">
        <f t="shared" si="0"/>
        <v>6</v>
      </c>
    </row>
    <row r="20" spans="1:16" x14ac:dyDescent="0.2">
      <c r="A20" s="3"/>
      <c r="B20" s="42"/>
      <c r="C20" s="3"/>
      <c r="E20" s="25"/>
      <c r="F20" s="62">
        <v>9</v>
      </c>
      <c r="G20" s="3">
        <v>195</v>
      </c>
      <c r="H20" s="28"/>
      <c r="I20" s="23"/>
      <c r="L20" s="32">
        <v>7</v>
      </c>
      <c r="M20" s="63">
        <f t="shared" si="1"/>
        <v>0</v>
      </c>
      <c r="N20" s="64"/>
      <c r="O20" s="64"/>
      <c r="P20" s="33">
        <f t="shared" si="0"/>
        <v>7</v>
      </c>
    </row>
    <row r="21" spans="1:16" ht="17" thickBot="1" x14ac:dyDescent="0.25">
      <c r="A21" s="43" t="s">
        <v>27</v>
      </c>
      <c r="B21" s="36">
        <f>O9</f>
        <v>0</v>
      </c>
      <c r="C21" s="3"/>
      <c r="F21" s="23">
        <v>10</v>
      </c>
      <c r="G21" s="38">
        <v>216.66666666666669</v>
      </c>
      <c r="I21" s="23"/>
      <c r="L21" s="32">
        <v>8</v>
      </c>
      <c r="M21" s="63">
        <f t="shared" si="1"/>
        <v>0</v>
      </c>
      <c r="N21" s="64"/>
      <c r="O21" s="64"/>
      <c r="P21" s="33">
        <f t="shared" si="0"/>
        <v>8</v>
      </c>
    </row>
    <row r="22" spans="1:16" ht="17" thickTop="1" x14ac:dyDescent="0.2">
      <c r="A22" s="2" t="s">
        <v>28</v>
      </c>
      <c r="B22" s="42">
        <v>278</v>
      </c>
      <c r="C22" s="3"/>
      <c r="F22" s="44">
        <v>11</v>
      </c>
      <c r="G22" s="45">
        <v>238.33333333333334</v>
      </c>
      <c r="H22" s="39"/>
      <c r="L22" s="32">
        <v>9</v>
      </c>
      <c r="M22" s="63">
        <f t="shared" si="1"/>
        <v>0</v>
      </c>
      <c r="N22" s="64"/>
      <c r="O22" s="64"/>
      <c r="P22" s="33">
        <f t="shared" si="0"/>
        <v>9</v>
      </c>
    </row>
    <row r="23" spans="1:16" ht="17" thickBot="1" x14ac:dyDescent="0.25">
      <c r="A23" s="2" t="s">
        <v>29</v>
      </c>
      <c r="B23" s="46">
        <f>B21/B22</f>
        <v>0</v>
      </c>
      <c r="C23" s="3"/>
      <c r="F23" s="60">
        <v>12</v>
      </c>
      <c r="G23" s="38">
        <v>260</v>
      </c>
      <c r="I23" s="23"/>
      <c r="L23" s="32">
        <v>10</v>
      </c>
      <c r="M23" s="63">
        <f t="shared" si="1"/>
        <v>0</v>
      </c>
      <c r="N23" s="64"/>
      <c r="O23" s="64"/>
      <c r="P23" s="33">
        <f t="shared" si="0"/>
        <v>10</v>
      </c>
    </row>
    <row r="24" spans="1:16" x14ac:dyDescent="0.2">
      <c r="A24" s="81" t="s">
        <v>30</v>
      </c>
      <c r="B24" s="83">
        <f>B17/B6</f>
        <v>0</v>
      </c>
      <c r="C24" s="85"/>
      <c r="F24" s="44">
        <v>13</v>
      </c>
      <c r="G24" s="22">
        <v>281.66666666666669</v>
      </c>
      <c r="H24" s="25"/>
      <c r="L24" s="32">
        <v>11</v>
      </c>
      <c r="M24" s="63">
        <f t="shared" si="1"/>
        <v>0</v>
      </c>
      <c r="N24" s="64"/>
      <c r="O24" s="64"/>
      <c r="P24" s="33">
        <f t="shared" si="0"/>
        <v>11</v>
      </c>
    </row>
    <row r="25" spans="1:16" ht="17" thickBot="1" x14ac:dyDescent="0.25">
      <c r="A25" s="82"/>
      <c r="B25" s="84"/>
      <c r="C25" s="85"/>
      <c r="E25" s="25"/>
      <c r="F25">
        <v>14</v>
      </c>
      <c r="G25" s="38">
        <v>303.33333333333337</v>
      </c>
      <c r="I25" s="23"/>
      <c r="L25" s="47">
        <v>12</v>
      </c>
      <c r="M25" s="63">
        <f t="shared" si="1"/>
        <v>0</v>
      </c>
      <c r="N25" s="64"/>
      <c r="O25" s="64"/>
      <c r="P25" s="33">
        <f t="shared" si="0"/>
        <v>12</v>
      </c>
    </row>
    <row r="26" spans="1:16" x14ac:dyDescent="0.2">
      <c r="F26" s="26">
        <v>15</v>
      </c>
      <c r="G26" s="48">
        <v>325</v>
      </c>
      <c r="H26" s="31"/>
      <c r="I26" s="23"/>
      <c r="L26" s="47">
        <v>13</v>
      </c>
      <c r="M26" s="63">
        <f t="shared" si="1"/>
        <v>0</v>
      </c>
      <c r="N26" s="64"/>
      <c r="O26" s="64"/>
      <c r="P26" s="33">
        <f t="shared" si="0"/>
        <v>13</v>
      </c>
    </row>
    <row r="27" spans="1:16" x14ac:dyDescent="0.2">
      <c r="F27" s="44">
        <v>16</v>
      </c>
      <c r="G27" s="49">
        <v>346.66666666666669</v>
      </c>
      <c r="H27" s="31"/>
      <c r="I27" s="23"/>
      <c r="L27" s="47">
        <v>14</v>
      </c>
      <c r="M27" s="63">
        <f t="shared" si="1"/>
        <v>0</v>
      </c>
      <c r="N27" s="64"/>
      <c r="O27" s="64"/>
      <c r="P27" s="33">
        <f t="shared" si="0"/>
        <v>14</v>
      </c>
    </row>
    <row r="28" spans="1:16" x14ac:dyDescent="0.2">
      <c r="F28" s="23">
        <v>17</v>
      </c>
      <c r="G28" s="35">
        <v>368.33333333333337</v>
      </c>
      <c r="H28" s="59"/>
      <c r="I28" s="23"/>
      <c r="L28" s="47">
        <v>15</v>
      </c>
      <c r="M28" s="63">
        <f t="shared" si="1"/>
        <v>0</v>
      </c>
      <c r="N28" s="64"/>
      <c r="O28" s="64"/>
      <c r="P28" s="33">
        <f t="shared" si="0"/>
        <v>15</v>
      </c>
    </row>
    <row r="29" spans="1:16" x14ac:dyDescent="0.2">
      <c r="F29" s="61">
        <v>18</v>
      </c>
      <c r="G29" s="22">
        <v>390</v>
      </c>
      <c r="H29" s="25"/>
      <c r="I29" s="23"/>
      <c r="L29" s="47">
        <v>16</v>
      </c>
      <c r="M29" s="63">
        <f t="shared" si="1"/>
        <v>0</v>
      </c>
      <c r="N29" s="64"/>
      <c r="O29" s="64"/>
      <c r="P29" s="33">
        <f t="shared" si="0"/>
        <v>16</v>
      </c>
    </row>
    <row r="30" spans="1:16" x14ac:dyDescent="0.2">
      <c r="F30" s="44">
        <v>19</v>
      </c>
      <c r="G30" s="22">
        <v>411.66666666666669</v>
      </c>
      <c r="H30" s="39"/>
      <c r="L30" s="47">
        <v>17</v>
      </c>
      <c r="M30" s="63">
        <f t="shared" si="1"/>
        <v>0</v>
      </c>
      <c r="N30" s="64"/>
      <c r="O30" s="64"/>
      <c r="P30" s="33">
        <f t="shared" si="0"/>
        <v>17</v>
      </c>
    </row>
    <row r="31" spans="1:16" x14ac:dyDescent="0.2">
      <c r="F31" s="44">
        <v>20</v>
      </c>
      <c r="G31" s="49">
        <v>433.33333333333337</v>
      </c>
      <c r="H31" s="39"/>
      <c r="L31" s="47">
        <v>18</v>
      </c>
      <c r="M31" s="63">
        <f t="shared" si="1"/>
        <v>0</v>
      </c>
      <c r="N31" s="64"/>
      <c r="O31" s="64"/>
      <c r="P31" s="33">
        <f t="shared" si="0"/>
        <v>18</v>
      </c>
    </row>
    <row r="32" spans="1:16" x14ac:dyDescent="0.2">
      <c r="E32" s="25"/>
      <c r="F32" s="58">
        <v>21</v>
      </c>
      <c r="G32" s="38">
        <v>455</v>
      </c>
      <c r="I32" s="23"/>
      <c r="L32" s="47">
        <v>19</v>
      </c>
      <c r="M32" s="63">
        <f t="shared" si="1"/>
        <v>0</v>
      </c>
      <c r="N32" s="64"/>
      <c r="O32" s="64"/>
      <c r="P32" s="33">
        <f t="shared" si="0"/>
        <v>19</v>
      </c>
    </row>
    <row r="33" spans="5:16" x14ac:dyDescent="0.2">
      <c r="F33" s="44">
        <v>22</v>
      </c>
      <c r="G33" s="50">
        <v>476.66666666666669</v>
      </c>
      <c r="H33" s="39"/>
      <c r="L33" s="47">
        <v>20</v>
      </c>
      <c r="M33" s="63">
        <f t="shared" si="1"/>
        <v>0</v>
      </c>
      <c r="N33" s="64"/>
      <c r="O33" s="64"/>
      <c r="P33" s="33">
        <f t="shared" si="0"/>
        <v>20</v>
      </c>
    </row>
    <row r="34" spans="5:16" x14ac:dyDescent="0.2">
      <c r="F34" s="44">
        <v>23</v>
      </c>
      <c r="G34" s="49">
        <v>498.33333333333337</v>
      </c>
      <c r="H34" s="39"/>
      <c r="L34" s="47">
        <v>21</v>
      </c>
      <c r="M34" s="63">
        <f t="shared" si="1"/>
        <v>0</v>
      </c>
      <c r="N34" s="64"/>
      <c r="O34" s="64"/>
      <c r="P34" s="33">
        <f t="shared" si="0"/>
        <v>21</v>
      </c>
    </row>
    <row r="35" spans="5:16" x14ac:dyDescent="0.2">
      <c r="F35" s="44">
        <v>24</v>
      </c>
      <c r="G35" s="49">
        <v>520</v>
      </c>
      <c r="H35" s="39"/>
      <c r="L35" s="47">
        <v>22</v>
      </c>
      <c r="M35" s="63">
        <f t="shared" si="1"/>
        <v>0</v>
      </c>
      <c r="N35" s="64"/>
      <c r="O35" s="64"/>
      <c r="P35" s="33">
        <f t="shared" si="0"/>
        <v>22</v>
      </c>
    </row>
    <row r="36" spans="5:16" x14ac:dyDescent="0.2">
      <c r="F36" s="44">
        <v>25</v>
      </c>
      <c r="G36" s="22">
        <v>541.66666666666674</v>
      </c>
      <c r="H36" s="39"/>
      <c r="L36" s="47">
        <v>23</v>
      </c>
      <c r="M36" s="63">
        <f t="shared" si="1"/>
        <v>0</v>
      </c>
      <c r="N36" s="64"/>
      <c r="O36" s="64"/>
      <c r="P36" s="33">
        <f t="shared" si="0"/>
        <v>23</v>
      </c>
    </row>
    <row r="37" spans="5:16" x14ac:dyDescent="0.2">
      <c r="E37" s="25"/>
      <c r="F37">
        <v>26</v>
      </c>
      <c r="G37" s="38">
        <v>563.33333333333337</v>
      </c>
      <c r="H37" s="25"/>
      <c r="L37" s="47">
        <v>24</v>
      </c>
      <c r="M37" s="63">
        <f t="shared" si="1"/>
        <v>0</v>
      </c>
      <c r="N37" s="64"/>
      <c r="O37" s="64"/>
      <c r="P37" s="33">
        <f t="shared" si="0"/>
        <v>24</v>
      </c>
    </row>
    <row r="38" spans="5:16" x14ac:dyDescent="0.2">
      <c r="E38" s="25"/>
      <c r="F38" s="58">
        <v>27.3</v>
      </c>
      <c r="G38" s="27">
        <v>591.5</v>
      </c>
      <c r="H38" s="31"/>
      <c r="I38" s="23"/>
      <c r="L38" s="32">
        <v>25</v>
      </c>
      <c r="M38" s="63">
        <f t="shared" si="1"/>
        <v>0</v>
      </c>
      <c r="N38" s="64"/>
      <c r="O38" s="64"/>
      <c r="P38" s="33">
        <f t="shared" si="0"/>
        <v>25</v>
      </c>
    </row>
    <row r="39" spans="5:16" x14ac:dyDescent="0.2">
      <c r="F39" s="23">
        <v>28</v>
      </c>
      <c r="G39" s="38">
        <v>606.66666666666674</v>
      </c>
      <c r="H39" s="25"/>
      <c r="L39" s="32">
        <v>26</v>
      </c>
      <c r="M39" s="63">
        <f t="shared" si="1"/>
        <v>0</v>
      </c>
      <c r="N39" s="64"/>
      <c r="O39" s="64"/>
      <c r="P39" s="33">
        <f t="shared" si="0"/>
        <v>26</v>
      </c>
    </row>
    <row r="40" spans="5:16" x14ac:dyDescent="0.2">
      <c r="F40" s="23">
        <v>29</v>
      </c>
      <c r="G40" s="38">
        <v>628.33333333333337</v>
      </c>
      <c r="H40" s="25"/>
      <c r="L40" s="47">
        <v>27</v>
      </c>
      <c r="M40" s="63">
        <f t="shared" si="1"/>
        <v>0</v>
      </c>
      <c r="N40" s="64"/>
      <c r="O40" s="64"/>
      <c r="P40" s="33">
        <f t="shared" si="0"/>
        <v>27</v>
      </c>
    </row>
    <row r="41" spans="5:16" x14ac:dyDescent="0.2">
      <c r="F41" s="44">
        <v>30</v>
      </c>
      <c r="G41" s="49">
        <v>650</v>
      </c>
      <c r="H41" s="39"/>
      <c r="L41" s="47">
        <v>28</v>
      </c>
      <c r="M41" s="63">
        <f t="shared" si="1"/>
        <v>0</v>
      </c>
      <c r="N41" s="64"/>
      <c r="O41" s="64"/>
      <c r="P41" s="33">
        <f t="shared" si="0"/>
        <v>28</v>
      </c>
    </row>
    <row r="42" spans="5:16" x14ac:dyDescent="0.2">
      <c r="F42" s="44">
        <v>31</v>
      </c>
      <c r="G42" s="49">
        <v>671.66666666666674</v>
      </c>
      <c r="H42" s="39"/>
      <c r="L42" s="32">
        <v>29</v>
      </c>
      <c r="M42" s="63">
        <f t="shared" si="1"/>
        <v>0</v>
      </c>
      <c r="N42" s="64"/>
      <c r="O42" s="64"/>
      <c r="P42" s="33">
        <f t="shared" si="0"/>
        <v>29</v>
      </c>
    </row>
    <row r="43" spans="5:16" x14ac:dyDescent="0.2">
      <c r="F43" s="44">
        <v>32</v>
      </c>
      <c r="G43" s="49">
        <v>693.33333333333337</v>
      </c>
      <c r="H43" s="39"/>
      <c r="L43" s="32">
        <v>30</v>
      </c>
      <c r="M43" s="63">
        <f t="shared" si="1"/>
        <v>0</v>
      </c>
      <c r="N43" s="64"/>
      <c r="O43" s="64"/>
      <c r="P43" s="33">
        <f t="shared" si="0"/>
        <v>30</v>
      </c>
    </row>
    <row r="44" spans="5:16" x14ac:dyDescent="0.2">
      <c r="F44" s="44">
        <v>33</v>
      </c>
      <c r="G44" s="49">
        <v>715</v>
      </c>
      <c r="H44" s="39"/>
      <c r="L44" s="47">
        <v>31</v>
      </c>
      <c r="M44" s="63">
        <f t="shared" si="1"/>
        <v>0</v>
      </c>
      <c r="N44" s="64"/>
      <c r="O44" s="64"/>
      <c r="P44" s="33">
        <f t="shared" si="0"/>
        <v>31</v>
      </c>
    </row>
    <row r="45" spans="5:16" x14ac:dyDescent="0.2">
      <c r="F45" s="44">
        <v>34</v>
      </c>
      <c r="G45" s="49">
        <v>736.66666666666674</v>
      </c>
      <c r="H45" s="39"/>
      <c r="L45" s="32">
        <v>32</v>
      </c>
      <c r="M45" s="63">
        <f t="shared" si="1"/>
        <v>0</v>
      </c>
      <c r="N45" s="64"/>
      <c r="O45" s="64"/>
      <c r="P45" s="33">
        <f t="shared" si="0"/>
        <v>32</v>
      </c>
    </row>
    <row r="46" spans="5:16" x14ac:dyDescent="0.2">
      <c r="F46" s="44">
        <v>35</v>
      </c>
      <c r="G46" s="49">
        <v>758.33333333333337</v>
      </c>
      <c r="H46" s="39"/>
      <c r="L46" s="32">
        <v>33</v>
      </c>
      <c r="M46" s="63">
        <f t="shared" si="1"/>
        <v>0</v>
      </c>
      <c r="N46" s="64"/>
      <c r="O46" s="64"/>
      <c r="P46" s="33">
        <f t="shared" si="0"/>
        <v>33</v>
      </c>
    </row>
    <row r="47" spans="5:16" x14ac:dyDescent="0.2">
      <c r="F47" s="44">
        <v>36</v>
      </c>
      <c r="G47" s="49">
        <v>780</v>
      </c>
      <c r="H47" s="39"/>
      <c r="L47" s="32">
        <v>34</v>
      </c>
      <c r="M47" s="63">
        <f t="shared" si="1"/>
        <v>0</v>
      </c>
      <c r="N47" s="64"/>
      <c r="O47" s="64"/>
      <c r="P47" s="33">
        <f t="shared" si="0"/>
        <v>34</v>
      </c>
    </row>
    <row r="48" spans="5:16" x14ac:dyDescent="0.2">
      <c r="F48" s="44">
        <v>37</v>
      </c>
      <c r="G48" s="49">
        <v>801.66666666666674</v>
      </c>
      <c r="H48" s="39"/>
      <c r="L48" s="47">
        <v>35</v>
      </c>
      <c r="M48" s="63">
        <f t="shared" si="1"/>
        <v>0</v>
      </c>
      <c r="N48" s="64"/>
      <c r="O48" s="64"/>
      <c r="P48" s="33">
        <f t="shared" si="0"/>
        <v>35</v>
      </c>
    </row>
    <row r="49" spans="6:16" x14ac:dyDescent="0.2">
      <c r="F49" s="44">
        <v>38</v>
      </c>
      <c r="G49" s="49">
        <v>823.33333333333337</v>
      </c>
      <c r="H49" s="39"/>
      <c r="L49" s="47">
        <v>36</v>
      </c>
      <c r="M49" s="63">
        <f t="shared" si="1"/>
        <v>0</v>
      </c>
      <c r="N49" s="64"/>
      <c r="O49" s="64"/>
      <c r="P49" s="33">
        <f t="shared" si="0"/>
        <v>36</v>
      </c>
    </row>
    <row r="50" spans="6:16" x14ac:dyDescent="0.2">
      <c r="F50" s="44">
        <v>39</v>
      </c>
      <c r="G50" s="49">
        <v>845</v>
      </c>
      <c r="H50" s="39"/>
      <c r="L50" s="32">
        <v>37</v>
      </c>
      <c r="M50" s="63">
        <f t="shared" si="1"/>
        <v>0</v>
      </c>
      <c r="N50" s="64"/>
      <c r="O50" s="64"/>
      <c r="P50" s="33">
        <f t="shared" si="0"/>
        <v>37</v>
      </c>
    </row>
    <row r="51" spans="6:16" x14ac:dyDescent="0.2">
      <c r="F51" s="44">
        <v>40</v>
      </c>
      <c r="G51" s="49">
        <v>866.66666666666674</v>
      </c>
      <c r="H51" s="39"/>
      <c r="L51" s="32">
        <v>38</v>
      </c>
      <c r="M51" s="63">
        <f t="shared" si="1"/>
        <v>0</v>
      </c>
      <c r="N51" s="64"/>
      <c r="O51" s="64"/>
      <c r="P51" s="33">
        <f t="shared" si="0"/>
        <v>38</v>
      </c>
    </row>
    <row r="52" spans="6:16" x14ac:dyDescent="0.2">
      <c r="F52" s="44">
        <v>41</v>
      </c>
      <c r="G52" s="49">
        <v>888.33333333333337</v>
      </c>
      <c r="H52" s="39"/>
      <c r="L52" s="47">
        <v>39</v>
      </c>
      <c r="M52" s="63">
        <f t="shared" si="1"/>
        <v>0</v>
      </c>
      <c r="N52" s="64"/>
      <c r="O52" s="64"/>
      <c r="P52" s="33">
        <f t="shared" si="0"/>
        <v>39</v>
      </c>
    </row>
    <row r="53" spans="6:16" x14ac:dyDescent="0.2">
      <c r="F53" s="44">
        <v>42</v>
      </c>
      <c r="G53" s="49">
        <v>910</v>
      </c>
      <c r="H53" s="39"/>
      <c r="L53" s="47">
        <v>40</v>
      </c>
      <c r="M53" s="63">
        <f t="shared" si="1"/>
        <v>0</v>
      </c>
      <c r="N53" s="64"/>
      <c r="O53" s="64"/>
      <c r="P53" s="33">
        <f t="shared" si="0"/>
        <v>40</v>
      </c>
    </row>
    <row r="54" spans="6:16" x14ac:dyDescent="0.2">
      <c r="F54" s="44">
        <v>43</v>
      </c>
      <c r="G54" s="49">
        <v>931.66666666666674</v>
      </c>
      <c r="H54" s="39"/>
      <c r="L54" s="32">
        <v>41</v>
      </c>
      <c r="M54" s="63">
        <f t="shared" si="1"/>
        <v>0</v>
      </c>
      <c r="N54" s="64"/>
      <c r="O54" s="64"/>
      <c r="P54" s="33">
        <f t="shared" si="0"/>
        <v>41</v>
      </c>
    </row>
    <row r="55" spans="6:16" x14ac:dyDescent="0.2">
      <c r="F55" s="44">
        <v>44</v>
      </c>
      <c r="G55" s="49">
        <v>953.33333333333337</v>
      </c>
      <c r="H55" s="39"/>
      <c r="L55" s="32">
        <v>42</v>
      </c>
      <c r="M55" s="63">
        <f t="shared" si="1"/>
        <v>0</v>
      </c>
      <c r="N55" s="64"/>
      <c r="O55" s="64"/>
      <c r="P55" s="33">
        <f t="shared" si="0"/>
        <v>42</v>
      </c>
    </row>
    <row r="56" spans="6:16" x14ac:dyDescent="0.2">
      <c r="F56" s="44">
        <v>45</v>
      </c>
      <c r="G56" s="49">
        <v>975</v>
      </c>
      <c r="H56" s="39"/>
      <c r="L56" s="47">
        <v>43</v>
      </c>
      <c r="M56" s="63">
        <f t="shared" si="1"/>
        <v>0</v>
      </c>
      <c r="N56" s="64"/>
      <c r="O56" s="64"/>
      <c r="P56" s="33">
        <f t="shared" si="0"/>
        <v>43</v>
      </c>
    </row>
    <row r="57" spans="6:16" x14ac:dyDescent="0.2">
      <c r="F57" s="44">
        <v>46</v>
      </c>
      <c r="G57" s="49">
        <v>996.66666666666674</v>
      </c>
      <c r="H57" s="39"/>
      <c r="L57" s="47">
        <v>44</v>
      </c>
      <c r="M57" s="63">
        <f t="shared" si="1"/>
        <v>0</v>
      </c>
      <c r="N57" s="64"/>
      <c r="O57" s="64"/>
      <c r="P57" s="33">
        <f t="shared" si="0"/>
        <v>44</v>
      </c>
    </row>
    <row r="58" spans="6:16" x14ac:dyDescent="0.2">
      <c r="F58" s="44">
        <v>47</v>
      </c>
      <c r="G58" s="49">
        <v>1018.3333333333334</v>
      </c>
      <c r="H58" s="39"/>
      <c r="L58" s="32">
        <v>45</v>
      </c>
      <c r="M58" s="63">
        <f t="shared" si="1"/>
        <v>0</v>
      </c>
      <c r="N58" s="64"/>
      <c r="O58" s="64"/>
      <c r="P58" s="33">
        <f t="shared" si="0"/>
        <v>45</v>
      </c>
    </row>
    <row r="59" spans="6:16" x14ac:dyDescent="0.2">
      <c r="F59" s="44">
        <v>48</v>
      </c>
      <c r="G59" s="49">
        <v>1040</v>
      </c>
      <c r="H59" s="39"/>
      <c r="L59" s="32">
        <v>46</v>
      </c>
      <c r="M59" s="63">
        <f t="shared" si="1"/>
        <v>0</v>
      </c>
      <c r="N59" s="64"/>
      <c r="O59" s="64"/>
      <c r="P59" s="33">
        <f t="shared" si="0"/>
        <v>46</v>
      </c>
    </row>
    <row r="60" spans="6:16" x14ac:dyDescent="0.2">
      <c r="F60" s="44">
        <v>49</v>
      </c>
      <c r="G60" s="49">
        <v>1061.6666666666667</v>
      </c>
      <c r="H60" s="39"/>
      <c r="L60" s="47">
        <v>47</v>
      </c>
      <c r="M60" s="63">
        <f t="shared" si="1"/>
        <v>0</v>
      </c>
      <c r="N60" s="64"/>
      <c r="O60" s="64"/>
      <c r="P60" s="33">
        <f t="shared" si="0"/>
        <v>47</v>
      </c>
    </row>
    <row r="61" spans="6:16" x14ac:dyDescent="0.2">
      <c r="F61" s="44">
        <v>50</v>
      </c>
      <c r="G61" s="49">
        <v>1083.3333333333335</v>
      </c>
      <c r="H61" s="39"/>
      <c r="L61" s="47">
        <v>48</v>
      </c>
      <c r="M61" s="63">
        <f t="shared" si="1"/>
        <v>0</v>
      </c>
      <c r="N61" s="64"/>
      <c r="O61" s="64"/>
      <c r="P61" s="33">
        <f t="shared" si="0"/>
        <v>48</v>
      </c>
    </row>
    <row r="62" spans="6:16" x14ac:dyDescent="0.2">
      <c r="F62" s="44">
        <v>51</v>
      </c>
      <c r="G62" s="49">
        <v>1105</v>
      </c>
      <c r="H62" s="39"/>
      <c r="L62" s="32">
        <v>49</v>
      </c>
      <c r="M62" s="63">
        <f t="shared" si="1"/>
        <v>0</v>
      </c>
      <c r="N62" s="64"/>
      <c r="O62" s="64"/>
      <c r="P62" s="33">
        <f t="shared" si="0"/>
        <v>49</v>
      </c>
    </row>
    <row r="63" spans="6:16" ht="17" thickBot="1" x14ac:dyDescent="0.25">
      <c r="F63" s="51">
        <v>52</v>
      </c>
      <c r="G63" s="52">
        <v>1126.6666666666667</v>
      </c>
      <c r="H63" s="53"/>
      <c r="L63" s="32">
        <v>50</v>
      </c>
      <c r="M63" s="63">
        <f t="shared" si="1"/>
        <v>0</v>
      </c>
      <c r="N63" s="64"/>
      <c r="O63" s="64"/>
      <c r="P63" s="33">
        <f t="shared" si="0"/>
        <v>50</v>
      </c>
    </row>
    <row r="64" spans="6:16" x14ac:dyDescent="0.2">
      <c r="L64" s="32">
        <v>51</v>
      </c>
      <c r="M64" s="63">
        <f t="shared" si="1"/>
        <v>0</v>
      </c>
      <c r="N64" s="64"/>
      <c r="O64" s="64"/>
      <c r="P64" s="33">
        <f t="shared" si="0"/>
        <v>51</v>
      </c>
    </row>
    <row r="65" spans="12:16" ht="17" thickBot="1" x14ac:dyDescent="0.25">
      <c r="L65" s="54">
        <v>52</v>
      </c>
      <c r="M65" s="86">
        <f t="shared" si="1"/>
        <v>0</v>
      </c>
      <c r="N65" s="87"/>
      <c r="O65" s="87"/>
      <c r="P65" s="55">
        <f t="shared" si="0"/>
        <v>52</v>
      </c>
    </row>
  </sheetData>
  <mergeCells count="62">
    <mergeCell ref="M62:O62"/>
    <mergeCell ref="M63:O63"/>
    <mergeCell ref="M64:O64"/>
    <mergeCell ref="M65:O65"/>
    <mergeCell ref="M56:O56"/>
    <mergeCell ref="M57:O57"/>
    <mergeCell ref="M58:O58"/>
    <mergeCell ref="M59:O59"/>
    <mergeCell ref="M60:O60"/>
    <mergeCell ref="M61:O61"/>
    <mergeCell ref="M55:O55"/>
    <mergeCell ref="M44:O44"/>
    <mergeCell ref="M45:O45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  <mergeCell ref="M43:O43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31:O31"/>
    <mergeCell ref="M20:O20"/>
    <mergeCell ref="M21:O21"/>
    <mergeCell ref="M22:O22"/>
    <mergeCell ref="M23:O23"/>
    <mergeCell ref="M26:O26"/>
    <mergeCell ref="M27:O27"/>
    <mergeCell ref="M28:O28"/>
    <mergeCell ref="M29:O29"/>
    <mergeCell ref="M30:O30"/>
    <mergeCell ref="A24:A25"/>
    <mergeCell ref="B24:B25"/>
    <mergeCell ref="C24:C25"/>
    <mergeCell ref="M24:O24"/>
    <mergeCell ref="M25:O25"/>
    <mergeCell ref="M19:O19"/>
    <mergeCell ref="D3:H3"/>
    <mergeCell ref="D4:H4"/>
    <mergeCell ref="M8:P8"/>
    <mergeCell ref="L11:O11"/>
    <mergeCell ref="L12:L13"/>
    <mergeCell ref="M12:O13"/>
    <mergeCell ref="P12:P13"/>
    <mergeCell ref="M14:O14"/>
    <mergeCell ref="M15:O15"/>
    <mergeCell ref="M16:O16"/>
    <mergeCell ref="M17:O17"/>
    <mergeCell ref="M18:O18"/>
  </mergeCells>
  <conditionalFormatting sqref="M14:M65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{8966608E-3C26-8445-921A-BDC81AB4A1E9}</x14:id>
        </ext>
      </extLst>
    </cfRule>
  </conditionalFormatting>
  <conditionalFormatting sqref="M14:O6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:O23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:O65">
    <cfRule type="colorScale" priority="13">
      <colorScale>
        <cfvo type="min"/>
        <cfvo type="max"/>
        <color rgb="FFFCFCFF"/>
        <color rgb="FF63BE7B"/>
      </colorScale>
    </cfRule>
  </conditionalFormatting>
  <conditionalFormatting sqref="M19:O65">
    <cfRule type="colorScale" priority="7">
      <colorScale>
        <cfvo type="min"/>
        <cfvo type="max"/>
        <color rgb="FFFCFCFF"/>
        <color rgb="FF63BE7B"/>
      </colorScale>
    </cfRule>
  </conditionalFormatting>
  <conditionalFormatting sqref="M20:O65">
    <cfRule type="colorScale" priority="6">
      <colorScale>
        <cfvo type="min"/>
        <cfvo type="max"/>
        <color rgb="FFFCFCFF"/>
        <color rgb="FF63BE7B"/>
      </colorScale>
    </cfRule>
  </conditionalFormatting>
  <conditionalFormatting sqref="M21:O65">
    <cfRule type="colorScale" priority="3">
      <colorScale>
        <cfvo type="min"/>
        <cfvo type="max"/>
        <color rgb="FFFCFCFF"/>
        <color rgb="FF63BE7B"/>
      </colorScale>
    </cfRule>
  </conditionalFormatting>
  <conditionalFormatting sqref="M22:O65">
    <cfRule type="colorScale" priority="2">
      <colorScale>
        <cfvo type="min"/>
        <cfvo type="max"/>
        <color rgb="FFFCFCFF"/>
        <color rgb="FF63BE7B"/>
      </colorScale>
    </cfRule>
  </conditionalFormatting>
  <conditionalFormatting sqref="M23:O65">
    <cfRule type="colorScale" priority="1">
      <colorScale>
        <cfvo type="min"/>
        <cfvo type="max"/>
        <color rgb="FFFCFCFF"/>
        <color rgb="FF63BE7B"/>
      </colorScale>
    </cfRule>
  </conditionalFormatting>
  <conditionalFormatting sqref="M24:O65">
    <cfRule type="colorScale" priority="9">
      <colorScale>
        <cfvo type="min"/>
        <cfvo type="max"/>
        <color rgb="FFFCFCFF"/>
        <color rgb="FF63BE7B"/>
      </colorScale>
    </cfRule>
  </conditionalFormatting>
  <conditionalFormatting sqref="M25:O65">
    <cfRule type="colorScale" priority="1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66608E-3C26-8445-921A-BDC81AB4A1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M14:M65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Hightower, Brandon</dc:creator>
  <cp:keywords/>
  <dc:description/>
  <cp:lastModifiedBy>Brandon Hightower</cp:lastModifiedBy>
  <cp:revision/>
  <dcterms:created xsi:type="dcterms:W3CDTF">2024-06-03T14:12:57Z</dcterms:created>
  <dcterms:modified xsi:type="dcterms:W3CDTF">2024-10-22T18:56:27Z</dcterms:modified>
  <cp:category/>
  <cp:contentStatus/>
</cp:coreProperties>
</file>