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EXPLICIT_CASE" sheetId="1" r:id="rId1"/>
    <sheet name="IMPLICIT_CASE_1" sheetId="4" r:id="rId2"/>
    <sheet name="IMPLICIT_CASE (2)" sheetId="5" r:id="rId3"/>
    <sheet name="IMPLICIT_CASE (3)" sheetId="6" r:id="rId4"/>
    <sheet name="IMPLICIT_CASE (4)" sheetId="7" r:id="rId5"/>
    <sheet name="IMPLICIT_CASE (5)" sheetId="8" r:id="rId6"/>
    <sheet name="IMPLICIT_CASE (6)" sheetId="9" r:id="rId7"/>
  </sheets>
  <calcPr calcId="144525"/>
</workbook>
</file>

<file path=xl/calcChain.xml><?xml version="1.0" encoding="utf-8"?>
<calcChain xmlns="http://schemas.openxmlformats.org/spreadsheetml/2006/main">
  <c r="K39" i="9" l="1"/>
  <c r="J38" i="9"/>
  <c r="K37" i="9"/>
  <c r="H36" i="9"/>
  <c r="D30" i="9"/>
  <c r="O39" i="9" s="1"/>
  <c r="C30" i="9"/>
  <c r="L39" i="9" s="1"/>
  <c r="D29" i="9"/>
  <c r="O38" i="9" s="1"/>
  <c r="C29" i="9"/>
  <c r="B29" i="9"/>
  <c r="K38" i="9" s="1"/>
  <c r="D28" i="9"/>
  <c r="O37" i="9" s="1"/>
  <c r="C28" i="9"/>
  <c r="I37" i="9" s="1"/>
  <c r="B28" i="9"/>
  <c r="J37" i="9" s="1"/>
  <c r="D27" i="9"/>
  <c r="O36" i="9" s="1"/>
  <c r="C27" i="9"/>
  <c r="B27" i="9"/>
  <c r="I36" i="9" s="1"/>
  <c r="D26" i="9"/>
  <c r="O35" i="9" s="1"/>
  <c r="B26" i="9"/>
  <c r="H35" i="9" s="1"/>
  <c r="O39" i="8"/>
  <c r="L39" i="8"/>
  <c r="L38" i="8"/>
  <c r="I36" i="8"/>
  <c r="I35" i="8"/>
  <c r="D30" i="8"/>
  <c r="C30" i="8"/>
  <c r="K39" i="8" s="1"/>
  <c r="D29" i="8"/>
  <c r="O38" i="8" s="1"/>
  <c r="C29" i="8"/>
  <c r="J38" i="8" s="1"/>
  <c r="B29" i="8"/>
  <c r="D28" i="8"/>
  <c r="O37" i="8" s="1"/>
  <c r="C28" i="8"/>
  <c r="I37" i="8" s="1"/>
  <c r="B28" i="8"/>
  <c r="K37" i="8" s="1"/>
  <c r="D27" i="8"/>
  <c r="O36" i="8" s="1"/>
  <c r="C27" i="8"/>
  <c r="H36" i="8" s="1"/>
  <c r="B27" i="8"/>
  <c r="J36" i="8" s="1"/>
  <c r="D26" i="8"/>
  <c r="H35" i="8" s="1"/>
  <c r="B26" i="8"/>
  <c r="D30" i="7"/>
  <c r="O39" i="7" s="1"/>
  <c r="C30" i="7"/>
  <c r="K39" i="7" s="1"/>
  <c r="D29" i="7"/>
  <c r="O38" i="7" s="1"/>
  <c r="C29" i="7"/>
  <c r="J38" i="7" s="1"/>
  <c r="B29" i="7"/>
  <c r="L38" i="7" s="1"/>
  <c r="D28" i="7"/>
  <c r="O37" i="7" s="1"/>
  <c r="C28" i="7"/>
  <c r="I37" i="7" s="1"/>
  <c r="B28" i="7"/>
  <c r="K37" i="7" s="1"/>
  <c r="D27" i="7"/>
  <c r="O36" i="7" s="1"/>
  <c r="C27" i="7"/>
  <c r="H36" i="7" s="1"/>
  <c r="B27" i="7"/>
  <c r="J36" i="7" s="1"/>
  <c r="D26" i="7"/>
  <c r="O35" i="7" s="1"/>
  <c r="B26" i="7"/>
  <c r="I35" i="7" s="1"/>
  <c r="O39" i="6"/>
  <c r="O38" i="6"/>
  <c r="L38" i="6"/>
  <c r="O36" i="6"/>
  <c r="I35" i="6"/>
  <c r="D30" i="6"/>
  <c r="C30" i="6"/>
  <c r="L39" i="6" s="1"/>
  <c r="D29" i="6"/>
  <c r="C29" i="6"/>
  <c r="K38" i="6" s="1"/>
  <c r="B29" i="6"/>
  <c r="D28" i="6"/>
  <c r="O37" i="6" s="1"/>
  <c r="C28" i="6"/>
  <c r="I37" i="6" s="1"/>
  <c r="B28" i="6"/>
  <c r="K37" i="6" s="1"/>
  <c r="D27" i="6"/>
  <c r="C27" i="6"/>
  <c r="I36" i="6" s="1"/>
  <c r="B27" i="6"/>
  <c r="J36" i="6" s="1"/>
  <c r="D26" i="6"/>
  <c r="H35" i="6" s="1"/>
  <c r="B26" i="6"/>
  <c r="O39" i="5"/>
  <c r="L39" i="5"/>
  <c r="L38" i="5"/>
  <c r="I36" i="5"/>
  <c r="I35" i="5"/>
  <c r="D30" i="5"/>
  <c r="C30" i="5"/>
  <c r="K39" i="5" s="1"/>
  <c r="D29" i="5"/>
  <c r="O38" i="5" s="1"/>
  <c r="C29" i="5"/>
  <c r="J38" i="5" s="1"/>
  <c r="B29" i="5"/>
  <c r="D28" i="5"/>
  <c r="O37" i="5" s="1"/>
  <c r="C28" i="5"/>
  <c r="I37" i="5" s="1"/>
  <c r="B28" i="5"/>
  <c r="K37" i="5" s="1"/>
  <c r="D27" i="5"/>
  <c r="O36" i="5" s="1"/>
  <c r="C27" i="5"/>
  <c r="H36" i="5" s="1"/>
  <c r="B27" i="5"/>
  <c r="J36" i="5" s="1"/>
  <c r="D26" i="5"/>
  <c r="O35" i="5" s="1"/>
  <c r="B26" i="5"/>
  <c r="O36" i="4"/>
  <c r="O37" i="4"/>
  <c r="O38" i="4"/>
  <c r="O39" i="4"/>
  <c r="O35" i="4"/>
  <c r="L39" i="4"/>
  <c r="K39" i="4"/>
  <c r="L38" i="4"/>
  <c r="K38" i="4"/>
  <c r="J38" i="4"/>
  <c r="K37" i="4"/>
  <c r="J37" i="4"/>
  <c r="I37" i="4"/>
  <c r="H36" i="4"/>
  <c r="J36" i="4"/>
  <c r="I36" i="4"/>
  <c r="I35" i="4"/>
  <c r="H35" i="4"/>
  <c r="D30" i="4"/>
  <c r="C30" i="4"/>
  <c r="D29" i="4"/>
  <c r="C29" i="4"/>
  <c r="B29" i="4"/>
  <c r="D28" i="4"/>
  <c r="C28" i="4"/>
  <c r="B28" i="4"/>
  <c r="D27" i="4"/>
  <c r="C27" i="4"/>
  <c r="B27" i="4"/>
  <c r="D26" i="4"/>
  <c r="B26" i="4"/>
  <c r="H25" i="1"/>
  <c r="J25" i="1" s="1"/>
  <c r="L25" i="1" s="1"/>
  <c r="H26" i="1"/>
  <c r="H27" i="1"/>
  <c r="J27" i="1" s="1"/>
  <c r="H28" i="1"/>
  <c r="H29" i="1"/>
  <c r="J29" i="1" s="1"/>
  <c r="L29" i="1" s="1"/>
  <c r="J26" i="1"/>
  <c r="J28" i="1"/>
  <c r="D26" i="1"/>
  <c r="D27" i="1"/>
  <c r="D28" i="1"/>
  <c r="D29" i="1"/>
  <c r="D25" i="1"/>
  <c r="B27" i="1"/>
  <c r="C27" i="1"/>
  <c r="B28" i="1"/>
  <c r="C28" i="1"/>
  <c r="C29" i="1"/>
  <c r="C26" i="1"/>
  <c r="B26" i="1"/>
  <c r="B25" i="1"/>
  <c r="I36" i="7" l="1"/>
  <c r="L39" i="7"/>
  <c r="I35" i="9"/>
  <c r="J36" i="9"/>
  <c r="L38" i="9"/>
  <c r="J37" i="8"/>
  <c r="K38" i="8"/>
  <c r="O35" i="8"/>
  <c r="H35" i="7"/>
  <c r="J37" i="7"/>
  <c r="K38" i="7"/>
  <c r="O35" i="6"/>
  <c r="H36" i="6"/>
  <c r="J38" i="6"/>
  <c r="K39" i="6"/>
  <c r="J37" i="6"/>
  <c r="H35" i="5"/>
  <c r="J37" i="5"/>
  <c r="K38" i="5"/>
  <c r="N29" i="1"/>
  <c r="L28" i="1"/>
  <c r="N28" i="1" s="1"/>
  <c r="P29" i="1" s="1"/>
  <c r="L27" i="1"/>
  <c r="L26" i="1"/>
  <c r="N25" i="1" s="1"/>
  <c r="N27" i="1"/>
  <c r="P28" i="1" l="1"/>
  <c r="N26" i="1"/>
  <c r="P27" i="1" s="1"/>
  <c r="R29" i="1"/>
  <c r="R28" i="1" l="1"/>
  <c r="P26" i="1"/>
  <c r="R26" i="1" s="1"/>
  <c r="P25" i="1"/>
  <c r="R25" i="1"/>
  <c r="R27" i="1" l="1"/>
</calcChain>
</file>

<file path=xl/sharedStrings.xml><?xml version="1.0" encoding="utf-8"?>
<sst xmlns="http://schemas.openxmlformats.org/spreadsheetml/2006/main" count="334" uniqueCount="59">
  <si>
    <t>Parameter</t>
  </si>
  <si>
    <t>Unit</t>
  </si>
  <si>
    <t>Value</t>
  </si>
  <si>
    <t>ΔX</t>
  </si>
  <si>
    <t>feet</t>
  </si>
  <si>
    <t>ΔY</t>
  </si>
  <si>
    <t>ΔZ</t>
  </si>
  <si>
    <r>
      <t>q</t>
    </r>
    <r>
      <rPr>
        <vertAlign val="subscript"/>
        <sz val="11"/>
        <color theme="1"/>
        <rFont val="Calibri"/>
        <family val="2"/>
      </rPr>
      <t>sc</t>
    </r>
  </si>
  <si>
    <t>STB/day</t>
  </si>
  <si>
    <t>Initial Res Press</t>
  </si>
  <si>
    <t>psia</t>
  </si>
  <si>
    <r>
      <t>B</t>
    </r>
    <r>
      <rPr>
        <vertAlign val="subscript"/>
        <sz val="11"/>
        <color theme="1"/>
        <rFont val="Calibri"/>
        <family val="2"/>
      </rPr>
      <t>l</t>
    </r>
  </si>
  <si>
    <t>RB/STB</t>
  </si>
  <si>
    <r>
      <t>c</t>
    </r>
    <r>
      <rPr>
        <vertAlign val="subscript"/>
        <sz val="11"/>
        <color theme="1"/>
        <rFont val="Calibri"/>
        <family val="2"/>
      </rPr>
      <t>l</t>
    </r>
  </si>
  <si>
    <t>1/psia</t>
  </si>
  <si>
    <r>
      <t>K</t>
    </r>
    <r>
      <rPr>
        <vertAlign val="subscript"/>
        <sz val="11"/>
        <color theme="1"/>
        <rFont val="Calibri"/>
        <family val="2"/>
      </rPr>
      <t>x</t>
    </r>
  </si>
  <si>
    <t>Darcy</t>
  </si>
  <si>
    <t>φ</t>
  </si>
  <si>
    <r>
      <rPr>
        <sz val="11"/>
        <color theme="1"/>
        <rFont val="Times New Roman"/>
        <family val="1"/>
      </rPr>
      <t>μ</t>
    </r>
    <r>
      <rPr>
        <vertAlign val="subscript"/>
        <sz val="11"/>
        <color theme="1"/>
        <rFont val="Calibri"/>
        <family val="2"/>
      </rPr>
      <t>l</t>
    </r>
  </si>
  <si>
    <t>cP</t>
  </si>
  <si>
    <r>
      <t>B</t>
    </r>
    <r>
      <rPr>
        <vertAlign val="subscript"/>
        <sz val="11"/>
        <color theme="1"/>
        <rFont val="Calibri"/>
        <family val="2"/>
      </rPr>
      <t>l</t>
    </r>
    <r>
      <rPr>
        <vertAlign val="superscript"/>
        <sz val="11"/>
        <color theme="1"/>
        <rFont val="Calibri"/>
        <family val="2"/>
      </rPr>
      <t>o</t>
    </r>
  </si>
  <si>
    <t>Δt</t>
  </si>
  <si>
    <t>days</t>
  </si>
  <si>
    <t>β</t>
  </si>
  <si>
    <t>conversion</t>
  </si>
  <si>
    <t>α</t>
  </si>
  <si>
    <t>T(i+1/2)</t>
  </si>
  <si>
    <t>T(i-1/2)</t>
  </si>
  <si>
    <t>(Vb Term)^-1</t>
  </si>
  <si>
    <t>p at t = 0</t>
  </si>
  <si>
    <t xml:space="preserve">Well </t>
  </si>
  <si>
    <t>DAYS</t>
  </si>
  <si>
    <t>INJECTION IN BLOCK 2</t>
  </si>
  <si>
    <t>STB/D</t>
  </si>
  <si>
    <t>Pi</t>
  </si>
  <si>
    <t xml:space="preserve">Explicit </t>
  </si>
  <si>
    <t>Injection in 2nd block</t>
  </si>
  <si>
    <t>stb/d</t>
  </si>
  <si>
    <t>p1</t>
  </si>
  <si>
    <t>p2</t>
  </si>
  <si>
    <t>p3</t>
  </si>
  <si>
    <t>p4</t>
  </si>
  <si>
    <t>p5</t>
  </si>
  <si>
    <t>di</t>
  </si>
  <si>
    <t xml:space="preserve">solving this matrix by python </t>
  </si>
  <si>
    <t>IMPLICIT_10_DAYS</t>
  </si>
  <si>
    <t>IMPLICIT_20_DAYS</t>
  </si>
  <si>
    <t>IMPLICIT_30_DAYS</t>
  </si>
  <si>
    <t>IMPLICIT_40_DAYS</t>
  </si>
  <si>
    <t>IMPLICIT_50_DAYS</t>
  </si>
  <si>
    <t>IMPLICIT_60_DAYS</t>
  </si>
  <si>
    <t>https://github.com/bkhv8/pressure_simulation/blob/main/pressure_calculation_simulation.ipynb</t>
  </si>
  <si>
    <t>link.</t>
  </si>
  <si>
    <t>A</t>
  </si>
  <si>
    <t>X</t>
  </si>
  <si>
    <t>b</t>
  </si>
  <si>
    <t>solving matrix of type AX=b using python</t>
  </si>
  <si>
    <t>ALL IMPLICIT CASES ARE IN THIS LINK</t>
  </si>
  <si>
    <t>LINK PROVIDED IN 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</si>
</sst>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1"/>
    </font>
    <font>
      <vertAlign val="superscript"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ahnschrift"/>
      <family val="2"/>
    </font>
    <font>
      <b/>
      <sz val="20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2">
    <xf numFmtId="0" fontId="0" fillId="0" borderId="0" xfId="0"/>
    <xf numFmtId="0" fontId="0" fillId="6" borderId="0" xfId="0" applyFill="1"/>
    <xf numFmtId="0" fontId="0" fillId="0" borderId="0" xfId="0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5" borderId="22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27" xfId="0" applyFill="1" applyBorder="1"/>
    <xf numFmtId="0" fontId="0" fillId="5" borderId="28" xfId="0" applyFill="1" applyBorder="1"/>
    <xf numFmtId="0" fontId="2" fillId="5" borderId="28" xfId="0" applyFont="1" applyFill="1" applyBorder="1" applyAlignment="1">
      <alignment horizontal="center"/>
    </xf>
    <xf numFmtId="0" fontId="2" fillId="5" borderId="28" xfId="0" applyFont="1" applyFill="1" applyBorder="1"/>
    <xf numFmtId="0" fontId="0" fillId="5" borderId="29" xfId="0" applyFill="1" applyBorder="1"/>
    <xf numFmtId="0" fontId="8" fillId="0" borderId="14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5" borderId="30" xfId="0" applyFill="1" applyBorder="1"/>
    <xf numFmtId="0" fontId="0" fillId="5" borderId="15" xfId="0" applyFill="1" applyBorder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9" borderId="0" xfId="0" applyFont="1" applyFill="1"/>
    <xf numFmtId="0" fontId="8" fillId="10" borderId="11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1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1"/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8" fillId="11" borderId="0" xfId="0" applyFont="1" applyFill="1" applyAlignment="1">
      <alignment horizontal="center"/>
    </xf>
    <xf numFmtId="0" fontId="0" fillId="11" borderId="0" xfId="0" applyFill="1"/>
    <xf numFmtId="0" fontId="0" fillId="0" borderId="0" xfId="0" applyFont="1"/>
    <xf numFmtId="0" fontId="19" fillId="11" borderId="0" xfId="0" applyFont="1" applyFill="1"/>
    <xf numFmtId="0" fontId="15" fillId="11" borderId="0" xfId="0" applyFont="1" applyFill="1"/>
    <xf numFmtId="0" fontId="20" fillId="12" borderId="0" xfId="1" applyFont="1" applyFill="1"/>
    <xf numFmtId="0" fontId="21" fillId="12" borderId="0" xfId="0" applyFont="1" applyFill="1"/>
    <xf numFmtId="0" fontId="13" fillId="2" borderId="0" xfId="0" applyFont="1" applyFill="1"/>
    <xf numFmtId="0" fontId="0" fillId="2" borderId="0" xfId="0" applyFill="1"/>
    <xf numFmtId="0" fontId="14" fillId="2" borderId="0" xfId="0" applyFont="1" applyFill="1"/>
    <xf numFmtId="0" fontId="21" fillId="2" borderId="0" xfId="0" applyFont="1" applyFill="1"/>
    <xf numFmtId="0" fontId="15" fillId="2" borderId="0" xfId="0" applyFont="1" applyFill="1"/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42</xdr:row>
      <xdr:rowOff>45721</xdr:rowOff>
    </xdr:from>
    <xdr:to>
      <xdr:col>8</xdr:col>
      <xdr:colOff>457200</xdr:colOff>
      <xdr:row>42</xdr:row>
      <xdr:rowOff>91440</xdr:rowOff>
    </xdr:to>
    <xdr:sp macro="" textlink="">
      <xdr:nvSpPr>
        <xdr:cNvPr id="2" name="Right Arrow 1"/>
        <xdr:cNvSpPr/>
      </xdr:nvSpPr>
      <xdr:spPr>
        <a:xfrm>
          <a:off x="4518660" y="8366761"/>
          <a:ext cx="1988820" cy="45719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236221</xdr:colOff>
      <xdr:row>41</xdr:row>
      <xdr:rowOff>15240</xdr:rowOff>
    </xdr:from>
    <xdr:to>
      <xdr:col>5</xdr:col>
      <xdr:colOff>281940</xdr:colOff>
      <xdr:row>42</xdr:row>
      <xdr:rowOff>53340</xdr:rowOff>
    </xdr:to>
    <xdr:sp macro="" textlink="">
      <xdr:nvSpPr>
        <xdr:cNvPr id="3" name="Down Arrow 2"/>
        <xdr:cNvSpPr/>
      </xdr:nvSpPr>
      <xdr:spPr>
        <a:xfrm>
          <a:off x="4457701" y="8153400"/>
          <a:ext cx="45719" cy="220980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bkhv8/pressure_simulation/blob/main/pressure_calculation_simulation.ipyn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L4" sqref="L4"/>
    </sheetView>
  </sheetViews>
  <sheetFormatPr defaultRowHeight="14.4" x14ac:dyDescent="0.3"/>
  <cols>
    <col min="1" max="1" width="23.6640625" customWidth="1"/>
    <col min="4" max="4" width="12.21875" customWidth="1"/>
    <col min="5" max="5" width="9.21875" customWidth="1"/>
  </cols>
  <sheetData>
    <row r="1" spans="1:6" ht="15" thickBot="1" x14ac:dyDescent="0.35"/>
    <row r="2" spans="1:6" ht="42.6" customHeight="1" thickBot="1" x14ac:dyDescent="0.35">
      <c r="A2" s="46"/>
      <c r="B2" s="89">
        <v>1</v>
      </c>
      <c r="C2" s="90">
        <v>2</v>
      </c>
      <c r="D2" s="90">
        <v>3</v>
      </c>
      <c r="E2" s="90">
        <v>4</v>
      </c>
      <c r="F2" s="91">
        <v>5</v>
      </c>
    </row>
    <row r="5" spans="1:6" ht="15" thickBot="1" x14ac:dyDescent="0.35"/>
    <row r="6" spans="1:6" x14ac:dyDescent="0.3">
      <c r="A6" s="33" t="s">
        <v>0</v>
      </c>
      <c r="B6" s="34"/>
      <c r="C6" s="34" t="s">
        <v>1</v>
      </c>
      <c r="D6" s="35" t="s">
        <v>2</v>
      </c>
    </row>
    <row r="7" spans="1:6" x14ac:dyDescent="0.3">
      <c r="A7" s="36" t="s">
        <v>3</v>
      </c>
      <c r="B7" s="7"/>
      <c r="C7" s="7" t="s">
        <v>4</v>
      </c>
      <c r="D7" s="37">
        <v>1000</v>
      </c>
    </row>
    <row r="8" spans="1:6" x14ac:dyDescent="0.3">
      <c r="A8" s="36" t="s">
        <v>5</v>
      </c>
      <c r="B8" s="7"/>
      <c r="C8" s="7" t="s">
        <v>4</v>
      </c>
      <c r="D8" s="37">
        <v>1000</v>
      </c>
    </row>
    <row r="9" spans="1:6" x14ac:dyDescent="0.3">
      <c r="A9" s="36" t="s">
        <v>6</v>
      </c>
      <c r="B9" s="7"/>
      <c r="C9" s="7" t="s">
        <v>4</v>
      </c>
      <c r="D9" s="37">
        <v>75</v>
      </c>
    </row>
    <row r="10" spans="1:6" ht="15.6" x14ac:dyDescent="0.35">
      <c r="A10" s="36" t="s">
        <v>7</v>
      </c>
      <c r="B10" s="7"/>
      <c r="C10" s="7" t="s">
        <v>8</v>
      </c>
      <c r="D10" s="37">
        <v>-150</v>
      </c>
    </row>
    <row r="11" spans="1:6" x14ac:dyDescent="0.3">
      <c r="A11" s="63" t="s">
        <v>9</v>
      </c>
      <c r="B11" s="64"/>
      <c r="C11" s="7" t="s">
        <v>10</v>
      </c>
      <c r="D11" s="37">
        <v>6000</v>
      </c>
    </row>
    <row r="12" spans="1:6" ht="15.6" x14ac:dyDescent="0.35">
      <c r="A12" s="36" t="s">
        <v>11</v>
      </c>
      <c r="B12" s="7"/>
      <c r="C12" s="7" t="s">
        <v>12</v>
      </c>
      <c r="D12" s="37">
        <v>1</v>
      </c>
    </row>
    <row r="13" spans="1:6" ht="15.6" x14ac:dyDescent="0.35">
      <c r="A13" s="36" t="s">
        <v>13</v>
      </c>
      <c r="B13" s="7"/>
      <c r="C13" s="7" t="s">
        <v>14</v>
      </c>
      <c r="D13" s="38">
        <v>3.4999999999999999E-6</v>
      </c>
    </row>
    <row r="14" spans="1:6" ht="15.6" x14ac:dyDescent="0.35">
      <c r="A14" s="36" t="s">
        <v>15</v>
      </c>
      <c r="B14" s="7"/>
      <c r="C14" s="7" t="s">
        <v>16</v>
      </c>
      <c r="D14" s="38">
        <v>1.4999999999999999E-2</v>
      </c>
    </row>
    <row r="15" spans="1:6" x14ac:dyDescent="0.3">
      <c r="A15" s="39" t="s">
        <v>17</v>
      </c>
      <c r="B15" s="7"/>
      <c r="C15" s="7"/>
      <c r="D15" s="37">
        <v>0.18</v>
      </c>
    </row>
    <row r="16" spans="1:6" ht="15.6" x14ac:dyDescent="0.35">
      <c r="A16" s="40" t="s">
        <v>18</v>
      </c>
      <c r="B16" s="7"/>
      <c r="C16" s="7" t="s">
        <v>19</v>
      </c>
      <c r="D16" s="37">
        <v>10</v>
      </c>
    </row>
    <row r="17" spans="1:18" ht="16.8" x14ac:dyDescent="0.35">
      <c r="A17" s="36" t="s">
        <v>20</v>
      </c>
      <c r="B17" s="7"/>
      <c r="C17" s="7" t="s">
        <v>12</v>
      </c>
      <c r="D17" s="37">
        <v>1</v>
      </c>
    </row>
    <row r="18" spans="1:18" x14ac:dyDescent="0.3">
      <c r="A18" s="36" t="s">
        <v>21</v>
      </c>
      <c r="B18" s="7"/>
      <c r="C18" s="7" t="s">
        <v>22</v>
      </c>
      <c r="D18" s="37">
        <v>10</v>
      </c>
      <c r="F18" s="65" t="s">
        <v>35</v>
      </c>
      <c r="G18" s="66"/>
      <c r="H18" s="66"/>
      <c r="I18" s="66"/>
    </row>
    <row r="19" spans="1:18" x14ac:dyDescent="0.3">
      <c r="A19" s="39" t="s">
        <v>23</v>
      </c>
      <c r="B19" s="7"/>
      <c r="C19" s="7" t="s">
        <v>24</v>
      </c>
      <c r="D19" s="37">
        <v>1.127</v>
      </c>
      <c r="F19" s="66"/>
      <c r="G19" s="66"/>
      <c r="H19" s="66"/>
      <c r="I19" s="66"/>
    </row>
    <row r="20" spans="1:18" x14ac:dyDescent="0.3">
      <c r="A20" s="39" t="s">
        <v>25</v>
      </c>
      <c r="B20" s="7"/>
      <c r="C20" s="7" t="s">
        <v>24</v>
      </c>
      <c r="D20" s="37">
        <v>5.6154830000000002</v>
      </c>
    </row>
    <row r="21" spans="1:18" ht="15" thickBot="1" x14ac:dyDescent="0.35">
      <c r="A21" s="43" t="s">
        <v>32</v>
      </c>
      <c r="B21" s="44"/>
      <c r="C21" s="44">
        <v>50</v>
      </c>
      <c r="D21" s="45" t="s">
        <v>33</v>
      </c>
    </row>
    <row r="22" spans="1:18" ht="15" thickBot="1" x14ac:dyDescent="0.35"/>
    <row r="23" spans="1:18" x14ac:dyDescent="0.3">
      <c r="A23" s="41"/>
      <c r="B23" s="42"/>
      <c r="C23" s="42"/>
      <c r="D23" s="42"/>
      <c r="E23" s="42"/>
      <c r="F23" s="26"/>
      <c r="G23" s="27"/>
      <c r="H23" s="28"/>
      <c r="I23" s="28"/>
      <c r="J23" s="28"/>
      <c r="K23" s="29"/>
      <c r="L23" s="28"/>
      <c r="M23" s="30" t="s">
        <v>31</v>
      </c>
      <c r="N23" s="28"/>
      <c r="O23" s="28"/>
      <c r="P23" s="28"/>
      <c r="Q23" s="28"/>
      <c r="R23" s="31"/>
    </row>
    <row r="24" spans="1:18" x14ac:dyDescent="0.3">
      <c r="A24" s="21" t="s">
        <v>34</v>
      </c>
      <c r="B24" s="19" t="s">
        <v>26</v>
      </c>
      <c r="C24" s="19" t="s">
        <v>27</v>
      </c>
      <c r="D24" s="19" t="s">
        <v>28</v>
      </c>
      <c r="E24" s="19" t="s">
        <v>29</v>
      </c>
      <c r="F24" s="25" t="s">
        <v>30</v>
      </c>
      <c r="G24" s="22"/>
      <c r="H24" s="22">
        <v>10</v>
      </c>
      <c r="I24" s="19"/>
      <c r="J24" s="19">
        <v>20</v>
      </c>
      <c r="K24" s="19"/>
      <c r="L24" s="19">
        <v>30</v>
      </c>
      <c r="M24" s="19"/>
      <c r="N24" s="19">
        <v>40</v>
      </c>
      <c r="O24" s="19"/>
      <c r="P24" s="19">
        <v>50</v>
      </c>
      <c r="Q24" s="19"/>
      <c r="R24" s="20">
        <v>60</v>
      </c>
    </row>
    <row r="25" spans="1:18" x14ac:dyDescent="0.3">
      <c r="A25" s="23">
        <v>1</v>
      </c>
      <c r="B25" s="24">
        <f>$D$19*$D$8*$D$9*$D$14/($D$16*$D$12*$D$7)</f>
        <v>0.1267875</v>
      </c>
      <c r="C25" s="24">
        <v>0</v>
      </c>
      <c r="D25" s="24">
        <f>($D$7*$D$8*$D$9*$D$15*$D$13/($D$20*$D$17*$D$18))^-1</f>
        <v>1.1884620105820107</v>
      </c>
      <c r="E25" s="24">
        <v>6000</v>
      </c>
      <c r="F25" s="24">
        <v>0</v>
      </c>
      <c r="G25" s="24"/>
      <c r="H25" s="16">
        <f>E25+D25*(B25*(E26-E25)-C25*(E25-D11)+F25)</f>
        <v>6000</v>
      </c>
      <c r="I25" s="16"/>
      <c r="J25" s="16">
        <f>H25+D25*(B25*(H26-H25)-C25*(H25-D11)+F25)</f>
        <v>6008.9539991905631</v>
      </c>
      <c r="K25" s="16"/>
      <c r="L25" s="16">
        <f>J25+D25*(B25*(J26-J25)-C25*(J25-D11)+F25)</f>
        <v>6022.8143746376418</v>
      </c>
      <c r="M25" s="16"/>
      <c r="N25" s="16">
        <f>L25+D25*(B25*(L26-L25)-C25*(L25-D11)+F25)</f>
        <v>6038.7533122745299</v>
      </c>
      <c r="O25" s="16"/>
      <c r="P25" s="16">
        <f>N25+D25*(B25*(N26-N25)-C25*(N25-D11)+F25)</f>
        <v>6054.9483696078505</v>
      </c>
      <c r="Q25" s="16"/>
      <c r="R25" s="17">
        <f>P25+D25*(B25*(P26-P25)-C25*(P25-D11)+F25)</f>
        <v>6070.2987987072456</v>
      </c>
    </row>
    <row r="26" spans="1:18" x14ac:dyDescent="0.3">
      <c r="A26" s="12">
        <v>2</v>
      </c>
      <c r="B26" s="13">
        <f t="shared" ref="B26:C29" si="0">$D$19*$D$8*$D$9*$D$14/($D$16*$D$12*$D$7)</f>
        <v>0.1267875</v>
      </c>
      <c r="C26" s="13">
        <f t="shared" si="0"/>
        <v>0.1267875</v>
      </c>
      <c r="D26" s="13">
        <f t="shared" ref="D26:D29" si="1">($D$7*$D$8*$D$9*$D$15*$D$13/($D$20*$D$17*$D$18))^-1</f>
        <v>1.1884620105820107</v>
      </c>
      <c r="E26" s="13">
        <v>6000</v>
      </c>
      <c r="F26" s="13">
        <v>50</v>
      </c>
      <c r="G26" s="13"/>
      <c r="H26" s="16">
        <f>E26+D26*(B26*(E27-E26)-C26*(E26-E25)+F26)</f>
        <v>6059.4231005291003</v>
      </c>
      <c r="I26" s="16"/>
      <c r="J26" s="16">
        <f>H26+D26*(B26*(H27-H26)-C26*(H26-H25)+F26)</f>
        <v>6100.9382026770736</v>
      </c>
      <c r="K26" s="16"/>
      <c r="L26" s="16">
        <f>J26+D26*(B26*(J27-J26)-C26*(J26-J25)+F26)</f>
        <v>6128.5929293779682</v>
      </c>
      <c r="M26" s="16"/>
      <c r="N26" s="16">
        <f>L26+D26*(B26*(L27-L26)-C26*(L26-L25)+F26)</f>
        <v>6146.2316020879416</v>
      </c>
      <c r="O26" s="16"/>
      <c r="P26" s="16">
        <f>N26+D26*(B26*(N27-N26)-C26*(N26-N25)+F26)</f>
        <v>6156.8212950040797</v>
      </c>
      <c r="Q26" s="16"/>
      <c r="R26" s="17">
        <f>P26+D26*(B26*(P27-P26)-C26*(P26-P25)+F26)</f>
        <v>6162.4564385029316</v>
      </c>
    </row>
    <row r="27" spans="1:18" x14ac:dyDescent="0.3">
      <c r="A27" s="12">
        <v>3</v>
      </c>
      <c r="B27" s="13">
        <f t="shared" si="0"/>
        <v>0.1267875</v>
      </c>
      <c r="C27" s="13">
        <f t="shared" si="0"/>
        <v>0.1267875</v>
      </c>
      <c r="D27" s="13">
        <f t="shared" si="1"/>
        <v>1.1884620105820107</v>
      </c>
      <c r="E27" s="13">
        <v>6000</v>
      </c>
      <c r="F27" s="13">
        <v>0</v>
      </c>
      <c r="G27" s="13"/>
      <c r="H27" s="16">
        <f t="shared" ref="H27:H28" si="2">E27+D27*(B27*(E28-E27)-C27*(E27-E26)+F27)</f>
        <v>6000</v>
      </c>
      <c r="I27" s="16"/>
      <c r="J27" s="16">
        <f t="shared" ref="J27:J28" si="3">H27+D27*(B27*(H28-H27)-C27*(H27-H26)+F27)</f>
        <v>5982.0920016188729</v>
      </c>
      <c r="K27" s="16"/>
      <c r="L27" s="16">
        <f t="shared" ref="L27:L28" si="4">J27+D27*(B27*(J28-J27)-C27*(J27-J26)+F27)</f>
        <v>5957.0696660140802</v>
      </c>
      <c r="M27" s="16"/>
      <c r="N27" s="16">
        <f t="shared" ref="N27:N28" si="5">L27+D27*(B27*(L28-L27)-C27*(L27-L26)+F27)</f>
        <v>5929.6276100063751</v>
      </c>
      <c r="O27" s="16"/>
      <c r="P27" s="16">
        <f t="shared" ref="P27:P28" si="6">N27+D27*(B27*(N28-N27)-C27*(N27-N26)+F27)</f>
        <v>5901.7311349857091</v>
      </c>
      <c r="Q27" s="16"/>
      <c r="R27" s="17">
        <f t="shared" ref="R27:R28" si="7">P27+D27*(B27*(P28-P27)-C27*(P27-P26)+F27)</f>
        <v>5874.1395633825387</v>
      </c>
    </row>
    <row r="28" spans="1:18" x14ac:dyDescent="0.3">
      <c r="A28" s="12">
        <v>4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3">
        <v>6000</v>
      </c>
      <c r="F28" s="13">
        <v>-150</v>
      </c>
      <c r="G28" s="13"/>
      <c r="H28" s="16">
        <f t="shared" si="2"/>
        <v>5821.7306984126981</v>
      </c>
      <c r="I28" s="16"/>
      <c r="J28" s="16">
        <f t="shared" si="3"/>
        <v>5697.1853919687783</v>
      </c>
      <c r="K28" s="16"/>
      <c r="L28" s="16">
        <f t="shared" si="4"/>
        <v>5603.4275507086331</v>
      </c>
      <c r="M28" s="16"/>
      <c r="N28" s="16">
        <f t="shared" si="5"/>
        <v>5527.8890200450624</v>
      </c>
      <c r="O28" s="16"/>
      <c r="P28" s="16">
        <f t="shared" si="6"/>
        <v>5463.5298646984202</v>
      </c>
      <c r="Q28" s="16"/>
      <c r="R28" s="17">
        <f t="shared" si="7"/>
        <v>5406.3200511182804</v>
      </c>
    </row>
    <row r="29" spans="1:18" ht="15" thickBot="1" x14ac:dyDescent="0.35">
      <c r="A29" s="14">
        <v>5</v>
      </c>
      <c r="B29" s="15">
        <v>0</v>
      </c>
      <c r="C29" s="15">
        <f t="shared" si="0"/>
        <v>0.1267875</v>
      </c>
      <c r="D29" s="15">
        <f t="shared" si="1"/>
        <v>1.1884620105820107</v>
      </c>
      <c r="E29" s="15">
        <v>6000</v>
      </c>
      <c r="F29" s="15">
        <v>0</v>
      </c>
      <c r="G29" s="15"/>
      <c r="H29" s="18">
        <f>E29+D29*(B29*(D11-E29)-C29*(E29-E28)+F29)</f>
        <v>6000</v>
      </c>
      <c r="I29" s="18"/>
      <c r="J29" s="18">
        <f>H29+D29*(B29*(D11-H29)-C29*(H29-H28)+F29)</f>
        <v>5973.1380024283089</v>
      </c>
      <c r="K29" s="18"/>
      <c r="L29" s="18">
        <f>J29+D29*(B29*(D11-J29)-C29*(J29-J28)+F29)</f>
        <v>5931.5568760870719</v>
      </c>
      <c r="M29" s="18"/>
      <c r="N29" s="18">
        <f>L29+D29*(B29*(D11-L29)-C29*(L29-L28)+F29)</f>
        <v>5882.1136513532856</v>
      </c>
      <c r="O29" s="18"/>
      <c r="P29" s="18">
        <f>N29+D29*(B29*(D11-N29)-C29*(N29-N28)+F29)</f>
        <v>5828.7383304129344</v>
      </c>
      <c r="Q29" s="18"/>
      <c r="R29" s="32">
        <f>P29+D29*(B29*(D11-P29)-C29*(P29-P28)+F29)</f>
        <v>5773.7079419397969</v>
      </c>
    </row>
  </sheetData>
  <mergeCells count="2">
    <mergeCell ref="A11:B11"/>
    <mergeCell ref="F18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7" workbookViewId="0">
      <selection activeCell="E45" sqref="E45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0" ht="15" thickBot="1" x14ac:dyDescent="0.35"/>
    <row r="2" spans="1:10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0" x14ac:dyDescent="0.3">
      <c r="F3" s="2"/>
      <c r="G3" s="2"/>
      <c r="H3" s="2"/>
      <c r="I3" s="2"/>
      <c r="J3" s="2"/>
    </row>
    <row r="4" spans="1:10" x14ac:dyDescent="0.3">
      <c r="F4" s="2"/>
      <c r="G4" s="2"/>
      <c r="H4" s="2"/>
      <c r="I4" s="2"/>
      <c r="J4" s="2"/>
    </row>
    <row r="6" spans="1:10" x14ac:dyDescent="0.3">
      <c r="A6" s="3" t="s">
        <v>0</v>
      </c>
      <c r="B6" s="11"/>
      <c r="C6" s="11" t="s">
        <v>1</v>
      </c>
      <c r="D6" s="4" t="s">
        <v>2</v>
      </c>
    </row>
    <row r="7" spans="1:10" x14ac:dyDescent="0.3">
      <c r="A7" s="5" t="s">
        <v>3</v>
      </c>
      <c r="B7" s="7"/>
      <c r="C7" s="7" t="s">
        <v>4</v>
      </c>
      <c r="D7" s="6">
        <v>1000</v>
      </c>
    </row>
    <row r="8" spans="1:10" x14ac:dyDescent="0.3">
      <c r="A8" s="5" t="s">
        <v>5</v>
      </c>
      <c r="B8" s="7"/>
      <c r="C8" s="7" t="s">
        <v>4</v>
      </c>
      <c r="D8" s="6">
        <v>1000</v>
      </c>
    </row>
    <row r="9" spans="1:10" x14ac:dyDescent="0.3">
      <c r="A9" s="5" t="s">
        <v>6</v>
      </c>
      <c r="B9" s="7"/>
      <c r="C9" s="7" t="s">
        <v>4</v>
      </c>
      <c r="D9" s="6">
        <v>75</v>
      </c>
    </row>
    <row r="10" spans="1:10" ht="15.6" x14ac:dyDescent="0.35">
      <c r="A10" s="5" t="s">
        <v>7</v>
      </c>
      <c r="B10" s="7"/>
      <c r="C10" s="7" t="s">
        <v>8</v>
      </c>
      <c r="D10" s="6">
        <v>-150</v>
      </c>
    </row>
    <row r="11" spans="1:10" x14ac:dyDescent="0.3">
      <c r="A11" s="67" t="s">
        <v>9</v>
      </c>
      <c r="B11" s="64"/>
      <c r="C11" s="7" t="s">
        <v>10</v>
      </c>
      <c r="D11" s="6">
        <v>6000</v>
      </c>
    </row>
    <row r="12" spans="1:10" ht="15.6" x14ac:dyDescent="0.35">
      <c r="A12" s="5" t="s">
        <v>11</v>
      </c>
      <c r="B12" s="7"/>
      <c r="C12" s="7" t="s">
        <v>12</v>
      </c>
      <c r="D12" s="6">
        <v>1</v>
      </c>
    </row>
    <row r="13" spans="1:10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0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0" x14ac:dyDescent="0.3">
      <c r="A15" s="9" t="s">
        <v>17</v>
      </c>
      <c r="B15" s="7"/>
      <c r="C15" s="7"/>
      <c r="D15" s="6">
        <v>0.18</v>
      </c>
    </row>
    <row r="16" spans="1:10" ht="15.6" x14ac:dyDescent="0.35">
      <c r="A16" s="10" t="s">
        <v>18</v>
      </c>
      <c r="B16" s="7"/>
      <c r="C16" s="7" t="s">
        <v>19</v>
      </c>
      <c r="D16" s="6">
        <v>10</v>
      </c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</row>
    <row r="19" spans="1:18" x14ac:dyDescent="0.3">
      <c r="A19" s="9" t="s">
        <v>23</v>
      </c>
      <c r="B19" s="7"/>
      <c r="C19" s="7" t="s">
        <v>24</v>
      </c>
      <c r="D19" s="6">
        <v>1.127</v>
      </c>
      <c r="G19" s="68" t="s">
        <v>45</v>
      </c>
      <c r="H19" s="69"/>
      <c r="I19" s="69"/>
      <c r="J19" s="69"/>
      <c r="K19" s="69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G20" s="69"/>
      <c r="H20" s="69"/>
      <c r="I20" s="69"/>
      <c r="J20" s="69"/>
      <c r="K20" s="69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24">
        <v>6000</v>
      </c>
      <c r="F26" s="24">
        <v>0</v>
      </c>
      <c r="G26" s="24"/>
      <c r="H26" s="60">
        <v>6005.9094565900004</v>
      </c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3">
        <v>6000</v>
      </c>
      <c r="F27" s="13">
        <v>50</v>
      </c>
      <c r="G27" s="13"/>
      <c r="H27" s="60">
        <v>6045.0641619500002</v>
      </c>
      <c r="I27" s="16"/>
      <c r="J27" s="16"/>
      <c r="K27" s="16"/>
      <c r="L27" s="16"/>
      <c r="M27" s="16"/>
      <c r="N27" s="16"/>
      <c r="O27" s="16"/>
      <c r="P27" s="16"/>
      <c r="Q27" s="16"/>
      <c r="R27" s="17"/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3">
        <v>6000</v>
      </c>
      <c r="F28" s="13">
        <v>0</v>
      </c>
      <c r="G28" s="13"/>
      <c r="H28" s="60">
        <v>5988.9580177300004</v>
      </c>
      <c r="I28" s="16"/>
      <c r="J28" s="16"/>
      <c r="K28" s="16"/>
      <c r="L28" s="16"/>
      <c r="M28" s="16"/>
      <c r="N28" s="16"/>
      <c r="O28" s="16"/>
      <c r="P28" s="16"/>
      <c r="Q28" s="16"/>
      <c r="R28" s="17"/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3">
        <v>6000</v>
      </c>
      <c r="F29" s="13">
        <v>-150</v>
      </c>
      <c r="G29" s="13"/>
      <c r="H29" s="60">
        <v>5859.6037042400003</v>
      </c>
      <c r="I29" s="16"/>
      <c r="J29" s="16"/>
      <c r="K29" s="16"/>
      <c r="L29" s="16"/>
      <c r="M29" s="16"/>
      <c r="N29" s="16"/>
      <c r="O29" s="16"/>
      <c r="P29" s="16"/>
      <c r="Q29" s="16"/>
      <c r="R29" s="17"/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5">
        <v>6000</v>
      </c>
      <c r="F30" s="15">
        <v>0</v>
      </c>
      <c r="G30" s="15"/>
      <c r="H30" s="61">
        <v>5981.6232371599999</v>
      </c>
      <c r="I30" s="18"/>
      <c r="J30" s="18"/>
      <c r="K30" s="18"/>
      <c r="L30" s="18"/>
      <c r="M30" s="18"/>
      <c r="N30" s="18"/>
      <c r="O30" s="18"/>
      <c r="P30" s="18"/>
      <c r="Q30" s="18"/>
      <c r="R30" s="32"/>
    </row>
    <row r="33" spans="2:18" x14ac:dyDescent="0.3">
      <c r="H33" s="71" t="s">
        <v>53</v>
      </c>
      <c r="I33" s="71"/>
      <c r="J33" s="71"/>
      <c r="K33" s="71"/>
      <c r="L33" s="71"/>
      <c r="M33" s="76" t="s">
        <v>54</v>
      </c>
      <c r="O33" s="75" t="s">
        <v>55</v>
      </c>
    </row>
    <row r="34" spans="2:18" x14ac:dyDescent="0.3">
      <c r="B34" s="77" t="s">
        <v>56</v>
      </c>
      <c r="C34" s="77"/>
      <c r="D34" s="77"/>
      <c r="E34" s="77"/>
      <c r="F34" s="77"/>
      <c r="H34" s="55"/>
      <c r="I34" s="55"/>
      <c r="J34" s="55"/>
      <c r="K34" s="55"/>
      <c r="L34" s="55"/>
      <c r="O34" s="55" t="s">
        <v>43</v>
      </c>
    </row>
    <row r="35" spans="2:18" x14ac:dyDescent="0.3">
      <c r="B35" s="77"/>
      <c r="C35" s="77"/>
      <c r="D35" s="77"/>
      <c r="E35" s="77"/>
      <c r="F35" s="77"/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-5048.5416837696766</v>
      </c>
    </row>
    <row r="36" spans="2:18" x14ac:dyDescent="0.3">
      <c r="B36" s="77"/>
      <c r="C36" s="77"/>
      <c r="D36" s="77"/>
      <c r="E36" s="77"/>
      <c r="F36" s="77"/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-5098.5416837696766</v>
      </c>
    </row>
    <row r="37" spans="2:18" x14ac:dyDescent="0.3">
      <c r="B37" s="77"/>
      <c r="C37" s="77"/>
      <c r="D37" s="77"/>
      <c r="E37" s="77"/>
      <c r="F37" s="77"/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-5048.5416837696766</v>
      </c>
    </row>
    <row r="38" spans="2:18" x14ac:dyDescent="0.3">
      <c r="B38" s="77"/>
      <c r="C38" s="77"/>
      <c r="D38" s="77"/>
      <c r="E38" s="77"/>
      <c r="F38" s="77"/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-4898.5416837696766</v>
      </c>
    </row>
    <row r="39" spans="2:18" x14ac:dyDescent="0.3">
      <c r="B39" s="77"/>
      <c r="C39" s="77"/>
      <c r="D39" s="77"/>
      <c r="E39" s="77"/>
      <c r="F39" s="77"/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-5048.5416837696766</v>
      </c>
    </row>
    <row r="41" spans="2:18" ht="25.8" x14ac:dyDescent="0.5">
      <c r="B41" s="80" t="s">
        <v>57</v>
      </c>
      <c r="C41" s="81"/>
      <c r="D41" s="81"/>
      <c r="E41" s="81"/>
      <c r="F41" s="78"/>
      <c r="G41" s="78"/>
      <c r="J41" s="57" t="s">
        <v>44</v>
      </c>
      <c r="K41" s="57"/>
      <c r="L41" s="57"/>
    </row>
    <row r="42" spans="2:18" x14ac:dyDescent="0.3">
      <c r="J42" t="s">
        <v>52</v>
      </c>
    </row>
    <row r="43" spans="2:18" ht="28.8" x14ac:dyDescent="0.55000000000000004">
      <c r="J43" s="82" t="s">
        <v>51</v>
      </c>
      <c r="K43" s="83"/>
      <c r="L43" s="83"/>
      <c r="M43" s="83"/>
      <c r="N43" s="83"/>
      <c r="O43" s="83"/>
      <c r="P43" s="83"/>
      <c r="Q43" s="83"/>
      <c r="R43" s="83"/>
    </row>
    <row r="48" spans="2:18" x14ac:dyDescent="0.3">
      <c r="D48" s="79"/>
    </row>
  </sheetData>
  <mergeCells count="4">
    <mergeCell ref="A11:B11"/>
    <mergeCell ref="G19:K20"/>
    <mergeCell ref="H33:L33"/>
    <mergeCell ref="B34:F39"/>
  </mergeCells>
  <hyperlinks>
    <hyperlink ref="J4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4" workbookViewId="0">
      <selection activeCell="H49" sqref="H49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0" ht="15" thickBot="1" x14ac:dyDescent="0.35"/>
    <row r="2" spans="1:10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0" x14ac:dyDescent="0.3">
      <c r="F3" s="2"/>
      <c r="G3" s="2"/>
      <c r="H3" s="2"/>
      <c r="I3" s="2"/>
      <c r="J3" s="2"/>
    </row>
    <row r="4" spans="1:10" x14ac:dyDescent="0.3">
      <c r="F4" s="2"/>
      <c r="G4" s="2"/>
      <c r="H4" s="2"/>
      <c r="I4" s="2"/>
      <c r="J4" s="2"/>
    </row>
    <row r="6" spans="1:10" x14ac:dyDescent="0.3">
      <c r="A6" s="3" t="s">
        <v>0</v>
      </c>
      <c r="B6" s="11"/>
      <c r="C6" s="11" t="s">
        <v>1</v>
      </c>
      <c r="D6" s="4" t="s">
        <v>2</v>
      </c>
    </row>
    <row r="7" spans="1:10" x14ac:dyDescent="0.3">
      <c r="A7" s="5" t="s">
        <v>3</v>
      </c>
      <c r="B7" s="7"/>
      <c r="C7" s="7" t="s">
        <v>4</v>
      </c>
      <c r="D7" s="6">
        <v>1000</v>
      </c>
    </row>
    <row r="8" spans="1:10" x14ac:dyDescent="0.3">
      <c r="A8" s="5" t="s">
        <v>5</v>
      </c>
      <c r="B8" s="7"/>
      <c r="C8" s="7" t="s">
        <v>4</v>
      </c>
      <c r="D8" s="6">
        <v>1000</v>
      </c>
    </row>
    <row r="9" spans="1:10" x14ac:dyDescent="0.3">
      <c r="A9" s="5" t="s">
        <v>6</v>
      </c>
      <c r="B9" s="7"/>
      <c r="C9" s="7" t="s">
        <v>4</v>
      </c>
      <c r="D9" s="6">
        <v>75</v>
      </c>
    </row>
    <row r="10" spans="1:10" ht="15.6" x14ac:dyDescent="0.35">
      <c r="A10" s="5" t="s">
        <v>7</v>
      </c>
      <c r="B10" s="7"/>
      <c r="C10" s="7" t="s">
        <v>8</v>
      </c>
      <c r="D10" s="6">
        <v>-150</v>
      </c>
    </row>
    <row r="11" spans="1:10" x14ac:dyDescent="0.3">
      <c r="A11" s="67" t="s">
        <v>9</v>
      </c>
      <c r="B11" s="64"/>
      <c r="C11" s="7" t="s">
        <v>10</v>
      </c>
      <c r="D11" s="6">
        <v>6000</v>
      </c>
    </row>
    <row r="12" spans="1:10" ht="15.6" x14ac:dyDescent="0.35">
      <c r="A12" s="5" t="s">
        <v>11</v>
      </c>
      <c r="B12" s="7"/>
      <c r="C12" s="7" t="s">
        <v>12</v>
      </c>
      <c r="D12" s="6">
        <v>1</v>
      </c>
    </row>
    <row r="13" spans="1:10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0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0" x14ac:dyDescent="0.3">
      <c r="A15" s="9" t="s">
        <v>17</v>
      </c>
      <c r="B15" s="7"/>
      <c r="C15" s="7"/>
      <c r="D15" s="6">
        <v>0.18</v>
      </c>
    </row>
    <row r="16" spans="1:10" ht="15.6" x14ac:dyDescent="0.35">
      <c r="A16" s="10" t="s">
        <v>18</v>
      </c>
      <c r="B16" s="7"/>
      <c r="C16" s="7" t="s">
        <v>19</v>
      </c>
      <c r="D16" s="6">
        <v>10</v>
      </c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  <c r="G18" s="70" t="s">
        <v>46</v>
      </c>
      <c r="H18" s="71"/>
      <c r="I18" s="71"/>
      <c r="J18" s="71"/>
      <c r="K18" s="71"/>
    </row>
    <row r="19" spans="1:18" x14ac:dyDescent="0.3">
      <c r="A19" s="9" t="s">
        <v>23</v>
      </c>
      <c r="B19" s="7"/>
      <c r="C19" s="7" t="s">
        <v>24</v>
      </c>
      <c r="D19" s="6">
        <v>1.127</v>
      </c>
      <c r="G19" s="71"/>
      <c r="H19" s="71"/>
      <c r="I19" s="71"/>
      <c r="J19" s="71"/>
      <c r="K19" s="71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G20" s="71"/>
      <c r="H20" s="71"/>
      <c r="I20" s="71"/>
      <c r="J20" s="71"/>
      <c r="K20" s="71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16">
        <v>6005.9094565900004</v>
      </c>
      <c r="F26" s="24">
        <v>0</v>
      </c>
      <c r="G26" s="24"/>
      <c r="H26" s="16">
        <v>6005.9094565900004</v>
      </c>
      <c r="I26" s="16"/>
      <c r="J26" s="60">
        <v>6015.4534235000001</v>
      </c>
      <c r="K26" s="16"/>
      <c r="L26" s="16"/>
      <c r="M26" s="16"/>
      <c r="N26" s="16"/>
      <c r="O26" s="16"/>
      <c r="P26" s="16"/>
      <c r="Q26" s="16"/>
      <c r="R26" s="17"/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6">
        <v>6045.0641619500002</v>
      </c>
      <c r="F27" s="13">
        <v>50</v>
      </c>
      <c r="G27" s="13"/>
      <c r="H27" s="16">
        <v>6045.0641619500002</v>
      </c>
      <c r="I27" s="16"/>
      <c r="J27" s="60">
        <v>6078.7468779700002</v>
      </c>
      <c r="K27" s="16"/>
      <c r="L27" s="16"/>
      <c r="M27" s="16"/>
      <c r="N27" s="16"/>
      <c r="O27" s="16"/>
      <c r="P27" s="16"/>
      <c r="Q27" s="16"/>
      <c r="R27" s="17"/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6">
        <v>5988.9580177300004</v>
      </c>
      <c r="F28" s="13">
        <v>0</v>
      </c>
      <c r="G28" s="13"/>
      <c r="H28" s="16">
        <v>5988.9580177300004</v>
      </c>
      <c r="I28" s="16"/>
      <c r="J28" s="60">
        <v>5971.2316837199996</v>
      </c>
      <c r="K28" s="16"/>
      <c r="L28" s="16"/>
      <c r="M28" s="16"/>
      <c r="N28" s="16"/>
      <c r="O28" s="16"/>
      <c r="P28" s="16"/>
      <c r="Q28" s="16"/>
      <c r="R28" s="17"/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6">
        <v>5859.6037042400003</v>
      </c>
      <c r="F29" s="13">
        <v>-150</v>
      </c>
      <c r="G29" s="13"/>
      <c r="H29" s="16">
        <v>5859.6037042400003</v>
      </c>
      <c r="I29" s="16"/>
      <c r="J29" s="60">
        <v>5746.1000608200002</v>
      </c>
      <c r="K29" s="16"/>
      <c r="L29" s="16"/>
      <c r="M29" s="16"/>
      <c r="N29" s="16"/>
      <c r="O29" s="16"/>
      <c r="P29" s="16"/>
      <c r="Q29" s="16"/>
      <c r="R29" s="17"/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8">
        <v>5981.6232371599999</v>
      </c>
      <c r="F30" s="15">
        <v>0</v>
      </c>
      <c r="G30" s="15"/>
      <c r="H30" s="18">
        <v>5981.6232371599999</v>
      </c>
      <c r="I30" s="18"/>
      <c r="J30" s="61">
        <v>5950.7922191600001</v>
      </c>
      <c r="K30" s="18"/>
      <c r="L30" s="18"/>
      <c r="M30" s="18"/>
      <c r="N30" s="18"/>
      <c r="O30" s="18"/>
      <c r="P30" s="18"/>
      <c r="Q30" s="18"/>
      <c r="R30" s="32"/>
    </row>
    <row r="34" spans="8:15" x14ac:dyDescent="0.3">
      <c r="H34" s="55"/>
      <c r="I34" s="55"/>
      <c r="J34" s="55"/>
      <c r="K34" s="55"/>
      <c r="L34" s="55"/>
      <c r="O34" s="55" t="s">
        <v>43</v>
      </c>
    </row>
    <row r="35" spans="8:15" x14ac:dyDescent="0.3"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-5053.5140400901846</v>
      </c>
    </row>
    <row r="36" spans="8:15" x14ac:dyDescent="0.3"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-5136.4597337777977</v>
      </c>
    </row>
    <row r="37" spans="8:15" x14ac:dyDescent="0.3"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-5039.2506991427535</v>
      </c>
    </row>
    <row r="38" spans="8:15" x14ac:dyDescent="0.3"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-4780.4089252044741</v>
      </c>
    </row>
    <row r="39" spans="8:15" x14ac:dyDescent="0.3"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-5033.0790415679285</v>
      </c>
    </row>
    <row r="41" spans="8:15" x14ac:dyDescent="0.3">
      <c r="J41" s="57" t="s">
        <v>44</v>
      </c>
      <c r="K41" s="57"/>
      <c r="L41" s="57"/>
    </row>
    <row r="43" spans="8:15" ht="21" x14ac:dyDescent="0.4">
      <c r="J43" s="84" t="s">
        <v>58</v>
      </c>
      <c r="K43" s="85"/>
      <c r="L43" s="85"/>
      <c r="M43" s="85"/>
    </row>
  </sheetData>
  <mergeCells count="2">
    <mergeCell ref="A11:B11"/>
    <mergeCell ref="G18:K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G49" sqref="G49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2" ht="15" thickBot="1" x14ac:dyDescent="0.35"/>
    <row r="2" spans="1:12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2" x14ac:dyDescent="0.3">
      <c r="F3" s="2"/>
      <c r="G3" s="2"/>
      <c r="H3" s="2"/>
      <c r="I3" s="2"/>
      <c r="J3" s="2"/>
    </row>
    <row r="4" spans="1:12" x14ac:dyDescent="0.3">
      <c r="F4" s="2"/>
      <c r="G4" s="2"/>
      <c r="H4" s="2"/>
      <c r="I4" s="2"/>
      <c r="J4" s="2"/>
    </row>
    <row r="6" spans="1:12" x14ac:dyDescent="0.3">
      <c r="A6" s="3" t="s">
        <v>0</v>
      </c>
      <c r="B6" s="11"/>
      <c r="C6" s="11" t="s">
        <v>1</v>
      </c>
      <c r="D6" s="4" t="s">
        <v>2</v>
      </c>
    </row>
    <row r="7" spans="1:12" x14ac:dyDescent="0.3">
      <c r="A7" s="5" t="s">
        <v>3</v>
      </c>
      <c r="B7" s="7"/>
      <c r="C7" s="7" t="s">
        <v>4</v>
      </c>
      <c r="D7" s="6">
        <v>1000</v>
      </c>
    </row>
    <row r="8" spans="1:12" x14ac:dyDescent="0.3">
      <c r="A8" s="5" t="s">
        <v>5</v>
      </c>
      <c r="B8" s="7"/>
      <c r="C8" s="7" t="s">
        <v>4</v>
      </c>
      <c r="D8" s="6">
        <v>1000</v>
      </c>
    </row>
    <row r="9" spans="1:12" x14ac:dyDescent="0.3">
      <c r="A9" s="5" t="s">
        <v>6</v>
      </c>
      <c r="B9" s="7"/>
      <c r="C9" s="7" t="s">
        <v>4</v>
      </c>
      <c r="D9" s="6">
        <v>75</v>
      </c>
    </row>
    <row r="10" spans="1:12" ht="15.6" x14ac:dyDescent="0.35">
      <c r="A10" s="5" t="s">
        <v>7</v>
      </c>
      <c r="B10" s="7"/>
      <c r="C10" s="7" t="s">
        <v>8</v>
      </c>
      <c r="D10" s="6">
        <v>-150</v>
      </c>
    </row>
    <row r="11" spans="1:12" x14ac:dyDescent="0.3">
      <c r="A11" s="67" t="s">
        <v>9</v>
      </c>
      <c r="B11" s="64"/>
      <c r="C11" s="7" t="s">
        <v>10</v>
      </c>
      <c r="D11" s="6">
        <v>6000</v>
      </c>
    </row>
    <row r="12" spans="1:12" ht="15.6" x14ac:dyDescent="0.35">
      <c r="A12" s="5" t="s">
        <v>11</v>
      </c>
      <c r="B12" s="7"/>
      <c r="C12" s="7" t="s">
        <v>12</v>
      </c>
      <c r="D12" s="6">
        <v>1</v>
      </c>
    </row>
    <row r="13" spans="1:12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2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2" x14ac:dyDescent="0.3">
      <c r="A15" s="9" t="s">
        <v>17</v>
      </c>
      <c r="B15" s="7"/>
      <c r="C15" s="7"/>
      <c r="D15" s="6">
        <v>0.18</v>
      </c>
    </row>
    <row r="16" spans="1:12" ht="15.6" x14ac:dyDescent="0.35">
      <c r="A16" s="10" t="s">
        <v>18</v>
      </c>
      <c r="B16" s="7"/>
      <c r="C16" s="7" t="s">
        <v>19</v>
      </c>
      <c r="D16" s="6">
        <v>10</v>
      </c>
      <c r="L16" s="62"/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  <c r="G18" s="68" t="s">
        <v>47</v>
      </c>
      <c r="H18" s="68"/>
      <c r="I18" s="68"/>
      <c r="J18" s="68"/>
    </row>
    <row r="19" spans="1:18" x14ac:dyDescent="0.3">
      <c r="A19" s="9" t="s">
        <v>23</v>
      </c>
      <c r="B19" s="7"/>
      <c r="C19" s="7" t="s">
        <v>24</v>
      </c>
      <c r="D19" s="6">
        <v>1.127</v>
      </c>
      <c r="G19" s="68"/>
      <c r="H19" s="68"/>
      <c r="I19" s="68"/>
      <c r="J19" s="68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G20" s="68"/>
      <c r="H20" s="68"/>
      <c r="I20" s="68"/>
      <c r="J20" s="68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16">
        <v>6015.4534235000001</v>
      </c>
      <c r="F26" s="24">
        <v>0</v>
      </c>
      <c r="G26" s="24"/>
      <c r="H26" s="16">
        <v>6003.6625442200002</v>
      </c>
      <c r="I26" s="16"/>
      <c r="J26" s="16">
        <v>6015.4534235000001</v>
      </c>
      <c r="K26" s="16"/>
      <c r="L26" s="60">
        <v>6026.9824884099999</v>
      </c>
      <c r="M26" s="16"/>
      <c r="N26" s="16"/>
      <c r="O26" s="16"/>
      <c r="P26" s="16"/>
      <c r="Q26" s="16"/>
      <c r="R26" s="17"/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6">
        <v>6078.7468779700002</v>
      </c>
      <c r="F27" s="13">
        <v>50</v>
      </c>
      <c r="G27" s="13"/>
      <c r="H27" s="16">
        <v>6027.9057319499998</v>
      </c>
      <c r="I27" s="16"/>
      <c r="J27" s="16">
        <v>6078.7468779700002</v>
      </c>
      <c r="K27" s="16"/>
      <c r="L27" s="60">
        <v>6103.4539159699998</v>
      </c>
      <c r="M27" s="16"/>
      <c r="N27" s="16"/>
      <c r="O27" s="16"/>
      <c r="P27" s="16"/>
      <c r="Q27" s="16"/>
      <c r="R27" s="17"/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6">
        <v>5971.2316837199996</v>
      </c>
      <c r="F28" s="13">
        <v>0</v>
      </c>
      <c r="G28" s="13"/>
      <c r="H28" s="16">
        <v>5843.0167668300001</v>
      </c>
      <c r="I28" s="16"/>
      <c r="J28" s="16">
        <v>5971.2316837199996</v>
      </c>
      <c r="K28" s="16"/>
      <c r="L28" s="60">
        <v>5949.5613327199999</v>
      </c>
      <c r="M28" s="16"/>
      <c r="N28" s="16"/>
      <c r="O28" s="16"/>
      <c r="P28" s="16"/>
      <c r="Q28" s="16"/>
      <c r="R28" s="17"/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6">
        <v>5746.1000608200002</v>
      </c>
      <c r="F29" s="13">
        <v>-150</v>
      </c>
      <c r="G29" s="13"/>
      <c r="H29" s="16">
        <v>4616.34577197</v>
      </c>
      <c r="I29" s="16"/>
      <c r="J29" s="16">
        <v>5746.1000608200002</v>
      </c>
      <c r="K29" s="16"/>
      <c r="L29" s="60">
        <v>5651.8356960199999</v>
      </c>
      <c r="M29" s="16"/>
      <c r="N29" s="16"/>
      <c r="O29" s="16"/>
      <c r="P29" s="16"/>
      <c r="Q29" s="16"/>
      <c r="R29" s="17"/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8">
        <v>5950.7922191600001</v>
      </c>
      <c r="F30" s="15">
        <v>0</v>
      </c>
      <c r="G30" s="15"/>
      <c r="H30" s="18">
        <v>4609.7879099199999</v>
      </c>
      <c r="I30" s="18"/>
      <c r="J30" s="18">
        <v>5950.7922191600001</v>
      </c>
      <c r="K30" s="18"/>
      <c r="L30" s="61">
        <v>5911.6565045099996</v>
      </c>
      <c r="M30" s="18"/>
      <c r="N30" s="18"/>
      <c r="O30" s="18"/>
      <c r="P30" s="18"/>
      <c r="Q30" s="18"/>
      <c r="R30" s="32"/>
    </row>
    <row r="34" spans="8:15" x14ac:dyDescent="0.3">
      <c r="H34" s="55"/>
      <c r="I34" s="55"/>
      <c r="J34" s="55"/>
      <c r="K34" s="55"/>
      <c r="L34" s="55"/>
      <c r="O34" s="55" t="s">
        <v>43</v>
      </c>
    </row>
    <row r="35" spans="8:15" x14ac:dyDescent="0.3"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-5061.5445592191263</v>
      </c>
    </row>
    <row r="36" spans="8:15" x14ac:dyDescent="0.3"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-5164.8011664193882</v>
      </c>
    </row>
    <row r="37" spans="8:15" x14ac:dyDescent="0.3"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-5024.3353431177684</v>
      </c>
    </row>
    <row r="38" spans="8:15" x14ac:dyDescent="0.3"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-4684.9042793602075</v>
      </c>
    </row>
    <row r="39" spans="8:15" x14ac:dyDescent="0.3"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-5007.1370949802531</v>
      </c>
    </row>
    <row r="41" spans="8:15" x14ac:dyDescent="0.3">
      <c r="J41" s="57" t="s">
        <v>44</v>
      </c>
      <c r="K41" s="57"/>
      <c r="L41" s="57"/>
    </row>
    <row r="44" spans="8:15" ht="23.4" x14ac:dyDescent="0.45">
      <c r="J44" s="86" t="s">
        <v>58</v>
      </c>
      <c r="K44" s="85"/>
      <c r="L44" s="85"/>
      <c r="M44" s="85"/>
    </row>
  </sheetData>
  <mergeCells count="2">
    <mergeCell ref="A11:B11"/>
    <mergeCell ref="G18:J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I45" sqref="I45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0" ht="15" thickBot="1" x14ac:dyDescent="0.35"/>
    <row r="2" spans="1:10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0" x14ac:dyDescent="0.3">
      <c r="F3" s="2"/>
      <c r="G3" s="2"/>
      <c r="H3" s="2"/>
      <c r="I3" s="2"/>
      <c r="J3" s="2"/>
    </row>
    <row r="4" spans="1:10" x14ac:dyDescent="0.3">
      <c r="F4" s="2"/>
      <c r="G4" s="2"/>
      <c r="H4" s="2"/>
      <c r="I4" s="2"/>
      <c r="J4" s="2"/>
    </row>
    <row r="6" spans="1:10" x14ac:dyDescent="0.3">
      <c r="A6" s="3" t="s">
        <v>0</v>
      </c>
      <c r="B6" s="11"/>
      <c r="C6" s="11" t="s">
        <v>1</v>
      </c>
      <c r="D6" s="4" t="s">
        <v>2</v>
      </c>
    </row>
    <row r="7" spans="1:10" x14ac:dyDescent="0.3">
      <c r="A7" s="5" t="s">
        <v>3</v>
      </c>
      <c r="B7" s="7"/>
      <c r="C7" s="7" t="s">
        <v>4</v>
      </c>
      <c r="D7" s="6">
        <v>1000</v>
      </c>
    </row>
    <row r="8" spans="1:10" x14ac:dyDescent="0.3">
      <c r="A8" s="5" t="s">
        <v>5</v>
      </c>
      <c r="B8" s="7"/>
      <c r="C8" s="7" t="s">
        <v>4</v>
      </c>
      <c r="D8" s="6">
        <v>1000</v>
      </c>
    </row>
    <row r="9" spans="1:10" x14ac:dyDescent="0.3">
      <c r="A9" s="5" t="s">
        <v>6</v>
      </c>
      <c r="B9" s="7"/>
      <c r="C9" s="7" t="s">
        <v>4</v>
      </c>
      <c r="D9" s="6">
        <v>75</v>
      </c>
    </row>
    <row r="10" spans="1:10" ht="15.6" x14ac:dyDescent="0.35">
      <c r="A10" s="5" t="s">
        <v>7</v>
      </c>
      <c r="B10" s="7"/>
      <c r="C10" s="7" t="s">
        <v>8</v>
      </c>
      <c r="D10" s="6">
        <v>-150</v>
      </c>
    </row>
    <row r="11" spans="1:10" x14ac:dyDescent="0.3">
      <c r="A11" s="67" t="s">
        <v>9</v>
      </c>
      <c r="B11" s="64"/>
      <c r="C11" s="7" t="s">
        <v>10</v>
      </c>
      <c r="D11" s="6">
        <v>6000</v>
      </c>
    </row>
    <row r="12" spans="1:10" ht="15.6" x14ac:dyDescent="0.35">
      <c r="A12" s="5" t="s">
        <v>11</v>
      </c>
      <c r="B12" s="7"/>
      <c r="C12" s="7" t="s">
        <v>12</v>
      </c>
      <c r="D12" s="6">
        <v>1</v>
      </c>
    </row>
    <row r="13" spans="1:10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0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0" x14ac:dyDescent="0.3">
      <c r="A15" s="9" t="s">
        <v>17</v>
      </c>
      <c r="B15" s="7"/>
      <c r="C15" s="7"/>
      <c r="D15" s="6">
        <v>0.18</v>
      </c>
    </row>
    <row r="16" spans="1:10" ht="15.6" x14ac:dyDescent="0.35">
      <c r="A16" s="10" t="s">
        <v>18</v>
      </c>
      <c r="B16" s="7"/>
      <c r="C16" s="7" t="s">
        <v>19</v>
      </c>
      <c r="D16" s="6">
        <v>10</v>
      </c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  <c r="G18" s="70" t="s">
        <v>48</v>
      </c>
      <c r="H18" s="70"/>
      <c r="I18" s="70"/>
      <c r="J18" s="70"/>
      <c r="K18" s="70"/>
    </row>
    <row r="19" spans="1:18" x14ac:dyDescent="0.3">
      <c r="A19" s="9" t="s">
        <v>23</v>
      </c>
      <c r="B19" s="7"/>
      <c r="C19" s="7" t="s">
        <v>24</v>
      </c>
      <c r="D19" s="6">
        <v>1.127</v>
      </c>
      <c r="G19" s="70"/>
      <c r="H19" s="70"/>
      <c r="I19" s="70"/>
      <c r="J19" s="70"/>
      <c r="K19" s="70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G20" s="70"/>
      <c r="H20" s="70"/>
      <c r="I20" s="70"/>
      <c r="J20" s="70"/>
      <c r="K20" s="70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16">
        <v>6026.9824884099999</v>
      </c>
      <c r="F26" s="24">
        <v>0</v>
      </c>
      <c r="G26" s="24"/>
      <c r="H26" s="16">
        <v>6003.6625442200002</v>
      </c>
      <c r="I26" s="16"/>
      <c r="J26" s="16">
        <v>6007.8833920300003</v>
      </c>
      <c r="K26" s="16"/>
      <c r="L26" s="16">
        <v>6026.9824884099999</v>
      </c>
      <c r="M26" s="16"/>
      <c r="N26" s="60">
        <v>6039.3220103599997</v>
      </c>
      <c r="O26" s="16"/>
      <c r="P26" s="16"/>
      <c r="Q26" s="16"/>
      <c r="R26" s="17"/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6">
        <v>6103.4539159699998</v>
      </c>
      <c r="F27" s="13">
        <v>50</v>
      </c>
      <c r="G27" s="13"/>
      <c r="H27" s="16">
        <v>6027.9057319499998</v>
      </c>
      <c r="I27" s="16"/>
      <c r="J27" s="16">
        <v>6035.8454979400003</v>
      </c>
      <c r="K27" s="16"/>
      <c r="L27" s="16">
        <v>6103.4539159699998</v>
      </c>
      <c r="M27" s="16"/>
      <c r="N27" s="60">
        <v>6121.09950192</v>
      </c>
      <c r="O27" s="16"/>
      <c r="P27" s="16"/>
      <c r="Q27" s="16"/>
      <c r="R27" s="17"/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6">
        <v>5949.5613327199999</v>
      </c>
      <c r="F28" s="13">
        <v>0</v>
      </c>
      <c r="G28" s="13"/>
      <c r="H28" s="16">
        <v>5843.0167668300001</v>
      </c>
      <c r="I28" s="16"/>
      <c r="J28" s="16">
        <v>5722.1763947500003</v>
      </c>
      <c r="K28" s="16"/>
      <c r="L28" s="16">
        <v>5949.5613327199999</v>
      </c>
      <c r="M28" s="16"/>
      <c r="N28" s="60">
        <v>5925.6427702299998</v>
      </c>
      <c r="O28" s="16"/>
      <c r="P28" s="16"/>
      <c r="Q28" s="16"/>
      <c r="R28" s="17"/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6">
        <v>5651.8356960199999</v>
      </c>
      <c r="F29" s="13">
        <v>-150</v>
      </c>
      <c r="G29" s="13"/>
      <c r="H29" s="16">
        <v>4616.34577197</v>
      </c>
      <c r="I29" s="16"/>
      <c r="J29" s="16">
        <v>4606.59031813</v>
      </c>
      <c r="K29" s="16"/>
      <c r="L29" s="16">
        <v>5651.8356960199999</v>
      </c>
      <c r="M29" s="16"/>
      <c r="N29" s="60">
        <v>5571.4805009000002</v>
      </c>
      <c r="O29" s="16"/>
      <c r="P29" s="16"/>
      <c r="Q29" s="16"/>
      <c r="R29" s="17"/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8">
        <v>5911.6565045099996</v>
      </c>
      <c r="F30" s="15">
        <v>0</v>
      </c>
      <c r="G30" s="15"/>
      <c r="H30" s="18">
        <v>4609.7879099199999</v>
      </c>
      <c r="I30" s="18"/>
      <c r="J30" s="18">
        <v>4609.3723192899997</v>
      </c>
      <c r="K30" s="18"/>
      <c r="L30" s="18">
        <v>5911.6565045099996</v>
      </c>
      <c r="M30" s="18"/>
      <c r="N30" s="61">
        <v>5867.1227003900003</v>
      </c>
      <c r="O30" s="18"/>
      <c r="P30" s="18"/>
      <c r="Q30" s="18"/>
      <c r="R30" s="32"/>
    </row>
    <row r="34" spans="8:15" x14ac:dyDescent="0.3">
      <c r="H34" s="55"/>
      <c r="I34" s="55"/>
      <c r="J34" s="55"/>
      <c r="K34" s="55"/>
      <c r="L34" s="55"/>
      <c r="O34" s="55" t="s">
        <v>43</v>
      </c>
    </row>
    <row r="35" spans="8:15" x14ac:dyDescent="0.3"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-5071.2453866812966</v>
      </c>
    </row>
    <row r="36" spans="8:15" x14ac:dyDescent="0.3"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-5185.5902516236347</v>
      </c>
    </row>
    <row r="37" spans="8:15" x14ac:dyDescent="0.3"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-5006.1013980635316</v>
      </c>
    </row>
    <row r="38" spans="8:15" x14ac:dyDescent="0.3"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-4605.5880168623953</v>
      </c>
    </row>
    <row r="39" spans="8:15" x14ac:dyDescent="0.3"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-4974.207380524479</v>
      </c>
    </row>
    <row r="41" spans="8:15" x14ac:dyDescent="0.3">
      <c r="J41" s="57" t="s">
        <v>44</v>
      </c>
      <c r="K41" s="57"/>
      <c r="L41" s="57"/>
    </row>
    <row r="42" spans="8:15" x14ac:dyDescent="0.3">
      <c r="I42" s="73"/>
      <c r="J42" s="72"/>
      <c r="K42" s="72"/>
      <c r="L42" s="72"/>
      <c r="M42" s="72"/>
    </row>
    <row r="43" spans="8:15" x14ac:dyDescent="0.3">
      <c r="I43" s="72"/>
      <c r="J43" s="72"/>
      <c r="K43" s="72"/>
      <c r="L43" s="72"/>
      <c r="M43" s="72"/>
    </row>
    <row r="44" spans="8:15" x14ac:dyDescent="0.3">
      <c r="I44" s="72"/>
      <c r="J44" s="72"/>
      <c r="K44" s="72"/>
      <c r="L44" s="72"/>
      <c r="M44" s="72"/>
    </row>
    <row r="45" spans="8:15" ht="28.8" x14ac:dyDescent="0.55000000000000004">
      <c r="J45" s="87" t="s">
        <v>58</v>
      </c>
      <c r="K45" s="85"/>
      <c r="L45" s="85"/>
      <c r="M45" s="85"/>
      <c r="N45" s="85"/>
    </row>
    <row r="46" spans="8:15" x14ac:dyDescent="0.3">
      <c r="I46" s="74"/>
    </row>
  </sheetData>
  <dataConsolidate/>
  <mergeCells count="3">
    <mergeCell ref="A11:B11"/>
    <mergeCell ref="G18:K20"/>
    <mergeCell ref="I42:M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F38" sqref="F38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0" ht="15" thickBot="1" x14ac:dyDescent="0.35"/>
    <row r="2" spans="1:10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0" x14ac:dyDescent="0.3">
      <c r="F3" s="2"/>
      <c r="G3" s="2"/>
      <c r="H3" s="2"/>
      <c r="I3" s="2"/>
      <c r="J3" s="2"/>
    </row>
    <row r="4" spans="1:10" x14ac:dyDescent="0.3">
      <c r="F4" s="2"/>
      <c r="G4" s="2"/>
      <c r="H4" s="2"/>
      <c r="I4" s="2"/>
      <c r="J4" s="2"/>
    </row>
    <row r="6" spans="1:10" x14ac:dyDescent="0.3">
      <c r="A6" s="3" t="s">
        <v>0</v>
      </c>
      <c r="B6" s="11"/>
      <c r="C6" s="11" t="s">
        <v>1</v>
      </c>
      <c r="D6" s="4" t="s">
        <v>2</v>
      </c>
    </row>
    <row r="7" spans="1:10" x14ac:dyDescent="0.3">
      <c r="A7" s="5" t="s">
        <v>3</v>
      </c>
      <c r="B7" s="7"/>
      <c r="C7" s="7" t="s">
        <v>4</v>
      </c>
      <c r="D7" s="6">
        <v>1000</v>
      </c>
    </row>
    <row r="8" spans="1:10" x14ac:dyDescent="0.3">
      <c r="A8" s="5" t="s">
        <v>5</v>
      </c>
      <c r="B8" s="7"/>
      <c r="C8" s="7" t="s">
        <v>4</v>
      </c>
      <c r="D8" s="6">
        <v>1000</v>
      </c>
    </row>
    <row r="9" spans="1:10" x14ac:dyDescent="0.3">
      <c r="A9" s="5" t="s">
        <v>6</v>
      </c>
      <c r="B9" s="7"/>
      <c r="C9" s="7" t="s">
        <v>4</v>
      </c>
      <c r="D9" s="6">
        <v>75</v>
      </c>
    </row>
    <row r="10" spans="1:10" ht="15.6" x14ac:dyDescent="0.35">
      <c r="A10" s="5" t="s">
        <v>7</v>
      </c>
      <c r="B10" s="7"/>
      <c r="C10" s="7" t="s">
        <v>8</v>
      </c>
      <c r="D10" s="6">
        <v>-150</v>
      </c>
    </row>
    <row r="11" spans="1:10" x14ac:dyDescent="0.3">
      <c r="A11" s="67" t="s">
        <v>9</v>
      </c>
      <c r="B11" s="64"/>
      <c r="C11" s="7" t="s">
        <v>10</v>
      </c>
      <c r="D11" s="6">
        <v>6000</v>
      </c>
    </row>
    <row r="12" spans="1:10" ht="15.6" x14ac:dyDescent="0.35">
      <c r="A12" s="5" t="s">
        <v>11</v>
      </c>
      <c r="B12" s="7"/>
      <c r="C12" s="7" t="s">
        <v>12</v>
      </c>
      <c r="D12" s="6">
        <v>1</v>
      </c>
    </row>
    <row r="13" spans="1:10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0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0" x14ac:dyDescent="0.3">
      <c r="A15" s="9" t="s">
        <v>17</v>
      </c>
      <c r="B15" s="7"/>
      <c r="C15" s="7"/>
      <c r="D15" s="6">
        <v>0.18</v>
      </c>
    </row>
    <row r="16" spans="1:10" ht="15.6" x14ac:dyDescent="0.35">
      <c r="A16" s="10" t="s">
        <v>18</v>
      </c>
      <c r="B16" s="7"/>
      <c r="C16" s="7" t="s">
        <v>19</v>
      </c>
      <c r="D16" s="6">
        <v>10</v>
      </c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  <c r="G18" s="70" t="s">
        <v>49</v>
      </c>
      <c r="H18" s="71"/>
      <c r="I18" s="71"/>
      <c r="J18" s="71"/>
      <c r="K18" s="71"/>
    </row>
    <row r="19" spans="1:18" x14ac:dyDescent="0.3">
      <c r="A19" s="9" t="s">
        <v>23</v>
      </c>
      <c r="B19" s="7"/>
      <c r="C19" s="7" t="s">
        <v>24</v>
      </c>
      <c r="D19" s="6">
        <v>1.127</v>
      </c>
      <c r="G19" s="71"/>
      <c r="H19" s="71"/>
      <c r="I19" s="71"/>
      <c r="J19" s="71"/>
      <c r="K19" s="71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G20" s="71"/>
      <c r="H20" s="71"/>
      <c r="I20" s="71"/>
      <c r="J20" s="71"/>
      <c r="K20" s="71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16">
        <v>6039.3220103599997</v>
      </c>
      <c r="F26" s="24">
        <v>0</v>
      </c>
      <c r="G26" s="24"/>
      <c r="H26" s="16">
        <v>6003.6625442200002</v>
      </c>
      <c r="I26" s="16"/>
      <c r="J26" s="16">
        <v>6007.8833920300003</v>
      </c>
      <c r="K26" s="16"/>
      <c r="L26" s="16">
        <v>6026.9824884099999</v>
      </c>
      <c r="M26" s="16"/>
      <c r="N26" s="16">
        <v>6039.3220103599997</v>
      </c>
      <c r="O26" s="16"/>
      <c r="P26" s="60">
        <v>6051.6246381299998</v>
      </c>
      <c r="Q26" s="16"/>
      <c r="R26" s="17"/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6">
        <v>6121.09950192</v>
      </c>
      <c r="F27" s="13">
        <v>50</v>
      </c>
      <c r="G27" s="13"/>
      <c r="H27" s="16">
        <v>6027.9057319499998</v>
      </c>
      <c r="I27" s="16"/>
      <c r="J27" s="16">
        <v>6035.8454979400003</v>
      </c>
      <c r="K27" s="16"/>
      <c r="L27" s="16">
        <v>6103.4539159699998</v>
      </c>
      <c r="M27" s="16"/>
      <c r="N27" s="16">
        <v>6121.09950192</v>
      </c>
      <c r="O27" s="16"/>
      <c r="P27" s="60">
        <v>6133.1789355399997</v>
      </c>
      <c r="Q27" s="16"/>
      <c r="R27" s="17"/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6">
        <v>5925.6427702299998</v>
      </c>
      <c r="F28" s="13">
        <v>0</v>
      </c>
      <c r="G28" s="13"/>
      <c r="H28" s="16">
        <v>5843.0167668300001</v>
      </c>
      <c r="I28" s="16"/>
      <c r="J28" s="16">
        <v>5722.1763947500003</v>
      </c>
      <c r="K28" s="16"/>
      <c r="L28" s="16">
        <v>5949.5613327199999</v>
      </c>
      <c r="M28" s="16"/>
      <c r="N28" s="16">
        <v>5925.6427702299998</v>
      </c>
      <c r="O28" s="16"/>
      <c r="P28" s="60">
        <v>5900.5390872999997</v>
      </c>
      <c r="Q28" s="16"/>
      <c r="R28" s="17"/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6">
        <v>5571.4805009000002</v>
      </c>
      <c r="F29" s="13">
        <v>-150</v>
      </c>
      <c r="G29" s="13"/>
      <c r="H29" s="16">
        <v>4616.34577197</v>
      </c>
      <c r="I29" s="16"/>
      <c r="J29" s="16">
        <v>4606.59031813</v>
      </c>
      <c r="K29" s="16"/>
      <c r="L29" s="16">
        <v>5651.8356960199999</v>
      </c>
      <c r="M29" s="16"/>
      <c r="N29" s="16">
        <v>5571.4805009000002</v>
      </c>
      <c r="O29" s="16"/>
      <c r="P29" s="60">
        <v>5501.2841098199997</v>
      </c>
      <c r="Q29" s="16"/>
      <c r="R29" s="17"/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8">
        <v>5867.1227003900003</v>
      </c>
      <c r="F30" s="15">
        <v>0</v>
      </c>
      <c r="G30" s="15"/>
      <c r="H30" s="18">
        <v>4609.7879099199999</v>
      </c>
      <c r="I30" s="18"/>
      <c r="J30" s="18">
        <v>4609.3723192899997</v>
      </c>
      <c r="K30" s="18"/>
      <c r="L30" s="18">
        <v>5911.6565045099996</v>
      </c>
      <c r="M30" s="18"/>
      <c r="N30" s="18">
        <v>5867.1227003900003</v>
      </c>
      <c r="O30" s="18"/>
      <c r="P30" s="61">
        <v>5819.2301357300003</v>
      </c>
      <c r="Q30" s="18"/>
      <c r="R30" s="32"/>
    </row>
    <row r="34" spans="8:15" x14ac:dyDescent="0.3">
      <c r="H34" s="55"/>
      <c r="I34" s="55"/>
      <c r="J34" s="55"/>
      <c r="K34" s="55"/>
      <c r="L34" s="55"/>
      <c r="O34" s="55" t="s">
        <v>43</v>
      </c>
    </row>
    <row r="35" spans="8:15" x14ac:dyDescent="0.3"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-5081.6281518350243</v>
      </c>
    </row>
    <row r="36" spans="8:15" x14ac:dyDescent="0.3"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-5200.4376643241549</v>
      </c>
    </row>
    <row r="37" spans="8:15" x14ac:dyDescent="0.3"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-4985.9757547724294</v>
      </c>
    </row>
    <row r="38" spans="8:15" x14ac:dyDescent="0.3"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-4537.9752581839348</v>
      </c>
    </row>
    <row r="39" spans="8:15" x14ac:dyDescent="0.3"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-4936.7355861183705</v>
      </c>
    </row>
    <row r="41" spans="8:15" x14ac:dyDescent="0.3">
      <c r="J41" s="57" t="s">
        <v>44</v>
      </c>
      <c r="K41" s="57"/>
      <c r="L41" s="57"/>
    </row>
    <row r="44" spans="8:15" ht="25.8" x14ac:dyDescent="0.5">
      <c r="J44" s="88" t="s">
        <v>58</v>
      </c>
      <c r="K44" s="85"/>
      <c r="L44" s="85"/>
      <c r="M44" s="85"/>
      <c r="N44" s="85"/>
    </row>
  </sheetData>
  <mergeCells count="2">
    <mergeCell ref="A11:B11"/>
    <mergeCell ref="G18:K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5" workbookViewId="0">
      <selection activeCell="S44" sqref="S44"/>
    </sheetView>
  </sheetViews>
  <sheetFormatPr defaultRowHeight="14.4" x14ac:dyDescent="0.3"/>
  <cols>
    <col min="1" max="1" width="22.33203125" customWidth="1"/>
    <col min="4" max="4" width="12.21875" customWidth="1"/>
    <col min="5" max="5" width="9.21875" customWidth="1"/>
  </cols>
  <sheetData>
    <row r="1" spans="1:10" ht="15" thickBot="1" x14ac:dyDescent="0.35"/>
    <row r="2" spans="1:10" ht="43.2" customHeight="1" thickBot="1" x14ac:dyDescent="0.35">
      <c r="A2" s="50"/>
      <c r="B2" s="50"/>
      <c r="C2" s="50"/>
      <c r="D2" s="50"/>
      <c r="E2" s="50"/>
      <c r="F2" s="51">
        <v>1</v>
      </c>
      <c r="G2" s="52">
        <v>2</v>
      </c>
      <c r="H2" s="52">
        <v>3</v>
      </c>
      <c r="I2" s="52">
        <v>4</v>
      </c>
      <c r="J2" s="53">
        <v>5</v>
      </c>
    </row>
    <row r="3" spans="1:10" x14ac:dyDescent="0.3">
      <c r="F3" s="2"/>
      <c r="G3" s="2"/>
      <c r="H3" s="2"/>
      <c r="I3" s="2"/>
      <c r="J3" s="2"/>
    </row>
    <row r="4" spans="1:10" x14ac:dyDescent="0.3">
      <c r="F4" s="2"/>
      <c r="G4" s="2"/>
      <c r="H4" s="2"/>
      <c r="I4" s="2"/>
      <c r="J4" s="2"/>
    </row>
    <row r="6" spans="1:10" x14ac:dyDescent="0.3">
      <c r="A6" s="3" t="s">
        <v>0</v>
      </c>
      <c r="B6" s="11"/>
      <c r="C6" s="11" t="s">
        <v>1</v>
      </c>
      <c r="D6" s="4" t="s">
        <v>2</v>
      </c>
    </row>
    <row r="7" spans="1:10" x14ac:dyDescent="0.3">
      <c r="A7" s="5" t="s">
        <v>3</v>
      </c>
      <c r="B7" s="7"/>
      <c r="C7" s="7" t="s">
        <v>4</v>
      </c>
      <c r="D7" s="6">
        <v>1000</v>
      </c>
    </row>
    <row r="8" spans="1:10" x14ac:dyDescent="0.3">
      <c r="A8" s="5" t="s">
        <v>5</v>
      </c>
      <c r="B8" s="7"/>
      <c r="C8" s="7" t="s">
        <v>4</v>
      </c>
      <c r="D8" s="6">
        <v>1000</v>
      </c>
    </row>
    <row r="9" spans="1:10" x14ac:dyDescent="0.3">
      <c r="A9" s="5" t="s">
        <v>6</v>
      </c>
      <c r="B9" s="7"/>
      <c r="C9" s="7" t="s">
        <v>4</v>
      </c>
      <c r="D9" s="6">
        <v>75</v>
      </c>
    </row>
    <row r="10" spans="1:10" ht="15.6" x14ac:dyDescent="0.35">
      <c r="A10" s="5" t="s">
        <v>7</v>
      </c>
      <c r="B10" s="7"/>
      <c r="C10" s="7" t="s">
        <v>8</v>
      </c>
      <c r="D10" s="6">
        <v>-150</v>
      </c>
    </row>
    <row r="11" spans="1:10" x14ac:dyDescent="0.3">
      <c r="A11" s="67" t="s">
        <v>9</v>
      </c>
      <c r="B11" s="64"/>
      <c r="C11" s="7" t="s">
        <v>10</v>
      </c>
      <c r="D11" s="6">
        <v>6000</v>
      </c>
    </row>
    <row r="12" spans="1:10" ht="15.6" x14ac:dyDescent="0.35">
      <c r="A12" s="5" t="s">
        <v>11</v>
      </c>
      <c r="B12" s="7"/>
      <c r="C12" s="7" t="s">
        <v>12</v>
      </c>
      <c r="D12" s="6">
        <v>1</v>
      </c>
    </row>
    <row r="13" spans="1:10" ht="15.6" x14ac:dyDescent="0.35">
      <c r="A13" s="5" t="s">
        <v>13</v>
      </c>
      <c r="B13" s="7"/>
      <c r="C13" s="7" t="s">
        <v>14</v>
      </c>
      <c r="D13" s="8">
        <v>3.4999999999999999E-6</v>
      </c>
    </row>
    <row r="14" spans="1:10" ht="15.6" x14ac:dyDescent="0.35">
      <c r="A14" s="5" t="s">
        <v>15</v>
      </c>
      <c r="B14" s="7"/>
      <c r="C14" s="7" t="s">
        <v>16</v>
      </c>
      <c r="D14" s="8">
        <v>1.4999999999999999E-2</v>
      </c>
    </row>
    <row r="15" spans="1:10" x14ac:dyDescent="0.3">
      <c r="A15" s="9" t="s">
        <v>17</v>
      </c>
      <c r="B15" s="7"/>
      <c r="C15" s="7"/>
      <c r="D15" s="6">
        <v>0.18</v>
      </c>
    </row>
    <row r="16" spans="1:10" ht="15.6" x14ac:dyDescent="0.35">
      <c r="A16" s="10" t="s">
        <v>18</v>
      </c>
      <c r="B16" s="7"/>
      <c r="C16" s="7" t="s">
        <v>19</v>
      </c>
      <c r="D16" s="6">
        <v>10</v>
      </c>
    </row>
    <row r="17" spans="1:18" ht="16.8" x14ac:dyDescent="0.35">
      <c r="A17" s="5" t="s">
        <v>20</v>
      </c>
      <c r="B17" s="7"/>
      <c r="C17" s="7" t="s">
        <v>12</v>
      </c>
      <c r="D17" s="6">
        <v>1</v>
      </c>
    </row>
    <row r="18" spans="1:18" x14ac:dyDescent="0.3">
      <c r="A18" s="5" t="s">
        <v>21</v>
      </c>
      <c r="B18" s="7"/>
      <c r="C18" s="7" t="s">
        <v>22</v>
      </c>
      <c r="D18" s="6">
        <v>10</v>
      </c>
      <c r="H18" s="70" t="s">
        <v>50</v>
      </c>
      <c r="I18" s="69"/>
      <c r="J18" s="69"/>
      <c r="K18" s="69"/>
      <c r="L18" s="69"/>
    </row>
    <row r="19" spans="1:18" x14ac:dyDescent="0.3">
      <c r="A19" s="9" t="s">
        <v>23</v>
      </c>
      <c r="B19" s="7"/>
      <c r="C19" s="7" t="s">
        <v>24</v>
      </c>
      <c r="D19" s="6">
        <v>1.127</v>
      </c>
      <c r="H19" s="69"/>
      <c r="I19" s="69"/>
      <c r="J19" s="69"/>
      <c r="K19" s="69"/>
      <c r="L19" s="69"/>
    </row>
    <row r="20" spans="1:18" x14ac:dyDescent="0.3">
      <c r="A20" s="9" t="s">
        <v>25</v>
      </c>
      <c r="B20" s="7"/>
      <c r="C20" s="7" t="s">
        <v>24</v>
      </c>
      <c r="D20" s="6">
        <v>5.6154830000000002</v>
      </c>
      <c r="H20" s="69"/>
      <c r="I20" s="69"/>
      <c r="J20" s="69"/>
      <c r="K20" s="69"/>
      <c r="L20" s="69"/>
    </row>
    <row r="21" spans="1:18" x14ac:dyDescent="0.3">
      <c r="A21" s="47" t="s">
        <v>36</v>
      </c>
      <c r="B21" s="48"/>
      <c r="C21" s="48">
        <v>50</v>
      </c>
      <c r="D21" s="49" t="s">
        <v>37</v>
      </c>
    </row>
    <row r="23" spans="1:18" ht="15" thickBot="1" x14ac:dyDescent="0.35"/>
    <row r="24" spans="1:18" x14ac:dyDescent="0.3">
      <c r="A24" s="41"/>
      <c r="B24" s="42"/>
      <c r="C24" s="42"/>
      <c r="D24" s="42"/>
      <c r="E24" s="42"/>
      <c r="F24" s="42"/>
      <c r="G24" s="27"/>
      <c r="H24" s="28"/>
      <c r="I24" s="28"/>
      <c r="J24" s="28"/>
      <c r="K24" s="29"/>
      <c r="L24" s="28"/>
      <c r="M24" s="30" t="s">
        <v>31</v>
      </c>
      <c r="N24" s="28"/>
      <c r="O24" s="28"/>
      <c r="P24" s="28"/>
      <c r="Q24" s="28"/>
      <c r="R24" s="31"/>
    </row>
    <row r="25" spans="1:18" x14ac:dyDescent="0.3">
      <c r="A25" s="21" t="s">
        <v>34</v>
      </c>
      <c r="B25" s="19" t="s">
        <v>26</v>
      </c>
      <c r="C25" s="19" t="s">
        <v>27</v>
      </c>
      <c r="D25" s="19" t="s">
        <v>28</v>
      </c>
      <c r="E25" s="19" t="s">
        <v>29</v>
      </c>
      <c r="F25" s="19" t="s">
        <v>30</v>
      </c>
      <c r="G25" s="22"/>
      <c r="H25" s="22">
        <v>10</v>
      </c>
      <c r="I25" s="19"/>
      <c r="J25" s="19">
        <v>20</v>
      </c>
      <c r="K25" s="19"/>
      <c r="L25" s="19">
        <v>30</v>
      </c>
      <c r="M25" s="19"/>
      <c r="N25" s="19">
        <v>40</v>
      </c>
      <c r="O25" s="19"/>
      <c r="P25" s="19">
        <v>50</v>
      </c>
      <c r="Q25" s="19"/>
      <c r="R25" s="20">
        <v>60</v>
      </c>
    </row>
    <row r="26" spans="1:18" x14ac:dyDescent="0.3">
      <c r="A26" s="23">
        <v>1</v>
      </c>
      <c r="B26" s="24">
        <f>$D$19*$D$8*$D$9*$D$14/($D$16*$D$12*$D$7)</f>
        <v>0.1267875</v>
      </c>
      <c r="C26" s="24">
        <v>0</v>
      </c>
      <c r="D26" s="24">
        <f>($D$7*$D$8*$D$9*$D$15*$D$13/($D$20*$D$17*$D$18))^-1</f>
        <v>1.1884620105820107</v>
      </c>
      <c r="E26" s="16">
        <v>6051.6246381299998</v>
      </c>
      <c r="F26" s="24">
        <v>0</v>
      </c>
      <c r="G26" s="24"/>
      <c r="H26" s="16">
        <v>6003.6625442200002</v>
      </c>
      <c r="I26" s="16"/>
      <c r="J26" s="16">
        <v>6007.8833920300003</v>
      </c>
      <c r="K26" s="16"/>
      <c r="L26" s="16">
        <v>6026.9824884099999</v>
      </c>
      <c r="M26" s="16"/>
      <c r="N26" s="16">
        <v>6039.3220103599997</v>
      </c>
      <c r="O26" s="16"/>
      <c r="P26" s="16">
        <v>6051.6246381299998</v>
      </c>
      <c r="Q26" s="16"/>
      <c r="R26" s="58">
        <v>6063.31759969</v>
      </c>
    </row>
    <row r="27" spans="1:18" x14ac:dyDescent="0.3">
      <c r="A27" s="12">
        <v>2</v>
      </c>
      <c r="B27" s="13">
        <f t="shared" ref="B27:C30" si="0">$D$19*$D$8*$D$9*$D$14/($D$16*$D$12*$D$7)</f>
        <v>0.1267875</v>
      </c>
      <c r="C27" s="13">
        <f t="shared" si="0"/>
        <v>0.1267875</v>
      </c>
      <c r="D27" s="13">
        <f t="shared" ref="D27:D30" si="1">($D$7*$D$8*$D$9*$D$15*$D$13/($D$20*$D$17*$D$18))^-1</f>
        <v>1.1884620105820107</v>
      </c>
      <c r="E27" s="16">
        <v>6133.1789355399997</v>
      </c>
      <c r="F27" s="13">
        <v>50</v>
      </c>
      <c r="G27" s="13"/>
      <c r="H27" s="16">
        <v>6027.9057319499998</v>
      </c>
      <c r="I27" s="16"/>
      <c r="J27" s="16">
        <v>6035.8454979400003</v>
      </c>
      <c r="K27" s="16"/>
      <c r="L27" s="16">
        <v>6103.4539159699998</v>
      </c>
      <c r="M27" s="16"/>
      <c r="N27" s="16">
        <v>6121.09950192</v>
      </c>
      <c r="O27" s="16"/>
      <c r="P27" s="16">
        <v>6133.1789355399997</v>
      </c>
      <c r="Q27" s="16"/>
      <c r="R27" s="58">
        <v>6140.8393001799996</v>
      </c>
    </row>
    <row r="28" spans="1:18" x14ac:dyDescent="0.3">
      <c r="A28" s="12">
        <v>3</v>
      </c>
      <c r="B28" s="13">
        <f t="shared" si="0"/>
        <v>0.1267875</v>
      </c>
      <c r="C28" s="13">
        <f t="shared" si="0"/>
        <v>0.1267875</v>
      </c>
      <c r="D28" s="13">
        <f t="shared" si="1"/>
        <v>1.1884620105820107</v>
      </c>
      <c r="E28" s="16">
        <v>5900.5390872999997</v>
      </c>
      <c r="F28" s="13">
        <v>0</v>
      </c>
      <c r="G28" s="13"/>
      <c r="H28" s="16">
        <v>5843.0167668300001</v>
      </c>
      <c r="I28" s="16"/>
      <c r="J28" s="16">
        <v>5722.1763947500003</v>
      </c>
      <c r="K28" s="16"/>
      <c r="L28" s="16">
        <v>5949.5613327199999</v>
      </c>
      <c r="M28" s="16"/>
      <c r="N28" s="16">
        <v>5925.6427702299998</v>
      </c>
      <c r="O28" s="16"/>
      <c r="P28" s="16">
        <v>5900.5390872999997</v>
      </c>
      <c r="Q28" s="16"/>
      <c r="R28" s="58">
        <v>5874.8708226999997</v>
      </c>
    </row>
    <row r="29" spans="1:18" x14ac:dyDescent="0.3">
      <c r="A29" s="12">
        <v>4</v>
      </c>
      <c r="B29" s="13">
        <f t="shared" si="0"/>
        <v>0.1267875</v>
      </c>
      <c r="C29" s="13">
        <f t="shared" si="0"/>
        <v>0.1267875</v>
      </c>
      <c r="D29" s="13">
        <f t="shared" si="1"/>
        <v>1.1884620105820107</v>
      </c>
      <c r="E29" s="16">
        <v>5501.2841098199997</v>
      </c>
      <c r="F29" s="13">
        <v>-150</v>
      </c>
      <c r="G29" s="13"/>
      <c r="H29" s="16">
        <v>4616.34577197</v>
      </c>
      <c r="I29" s="16"/>
      <c r="J29" s="16">
        <v>4606.59031813</v>
      </c>
      <c r="K29" s="16"/>
      <c r="L29" s="16">
        <v>5651.8356960199999</v>
      </c>
      <c r="M29" s="16"/>
      <c r="N29" s="16">
        <v>5571.4805009000002</v>
      </c>
      <c r="O29" s="16"/>
      <c r="P29" s="16">
        <v>5501.2841098199997</v>
      </c>
      <c r="Q29" s="16"/>
      <c r="R29" s="58">
        <v>5438.5968519500002</v>
      </c>
    </row>
    <row r="30" spans="1:18" ht="15" thickBot="1" x14ac:dyDescent="0.35">
      <c r="A30" s="14">
        <v>5</v>
      </c>
      <c r="B30" s="15">
        <v>0</v>
      </c>
      <c r="C30" s="15">
        <f t="shared" si="0"/>
        <v>0.1267875</v>
      </c>
      <c r="D30" s="15">
        <f t="shared" si="1"/>
        <v>1.1884620105820107</v>
      </c>
      <c r="E30" s="18">
        <v>5819.2301357300003</v>
      </c>
      <c r="F30" s="15">
        <v>0</v>
      </c>
      <c r="G30" s="15"/>
      <c r="H30" s="18">
        <v>4609.7879099199999</v>
      </c>
      <c r="I30" s="18"/>
      <c r="J30" s="18">
        <v>4609.3723192899997</v>
      </c>
      <c r="K30" s="18"/>
      <c r="L30" s="18">
        <v>5911.6565045099996</v>
      </c>
      <c r="M30" s="18"/>
      <c r="N30" s="18">
        <v>5867.1227003900003</v>
      </c>
      <c r="O30" s="18"/>
      <c r="P30" s="18">
        <v>5819.2301357300003</v>
      </c>
      <c r="Q30" s="18"/>
      <c r="R30" s="59">
        <v>5769.3979794300003</v>
      </c>
    </row>
    <row r="34" spans="8:15" x14ac:dyDescent="0.3">
      <c r="H34" s="55"/>
      <c r="I34" s="55"/>
      <c r="J34" s="55"/>
      <c r="K34" s="55"/>
      <c r="L34" s="55"/>
      <c r="O34" s="55" t="s">
        <v>43</v>
      </c>
    </row>
    <row r="35" spans="8:15" x14ac:dyDescent="0.3">
      <c r="H35" s="54">
        <f>-(B26+1/D26+C26)</f>
        <v>-0.96821111396161275</v>
      </c>
      <c r="I35" s="54">
        <f>B26</f>
        <v>0.1267875</v>
      </c>
      <c r="J35" s="54">
        <v>0</v>
      </c>
      <c r="K35" s="54">
        <v>0</v>
      </c>
      <c r="L35" s="54">
        <v>0</v>
      </c>
      <c r="M35" s="56" t="s">
        <v>38</v>
      </c>
      <c r="O35" s="1">
        <f>-(E26/D26+F26)</f>
        <v>-5091.9798733544822</v>
      </c>
    </row>
    <row r="36" spans="8:15" x14ac:dyDescent="0.3">
      <c r="H36" s="54">
        <f>C27</f>
        <v>0.1267875</v>
      </c>
      <c r="I36" s="54">
        <f>-(B27+1/D27+C27)</f>
        <v>-1.0949986139616128</v>
      </c>
      <c r="J36" s="54">
        <f>B27</f>
        <v>0.1267875</v>
      </c>
      <c r="K36" s="54">
        <v>0</v>
      </c>
      <c r="L36" s="54">
        <v>0</v>
      </c>
      <c r="M36" s="56" t="s">
        <v>39</v>
      </c>
      <c r="O36" s="1">
        <f t="shared" ref="O36:O39" si="2">-(E27/D27+F27)</f>
        <v>-5210.6015850153044</v>
      </c>
    </row>
    <row r="37" spans="8:15" x14ac:dyDescent="0.3">
      <c r="H37" s="54">
        <v>0</v>
      </c>
      <c r="I37" s="54">
        <f>C28</f>
        <v>0.1267875</v>
      </c>
      <c r="J37" s="54">
        <f>-(B28+C28+1/D28)</f>
        <v>-1.0949986139616128</v>
      </c>
      <c r="K37" s="54">
        <f>B28</f>
        <v>0.1267875</v>
      </c>
      <c r="L37" s="54">
        <v>0</v>
      </c>
      <c r="M37" s="56" t="s">
        <v>40</v>
      </c>
      <c r="O37" s="1">
        <f t="shared" si="2"/>
        <v>-4964.8529231577222</v>
      </c>
    </row>
    <row r="38" spans="8:15" x14ac:dyDescent="0.3">
      <c r="H38" s="54">
        <v>0</v>
      </c>
      <c r="I38" s="54">
        <v>0</v>
      </c>
      <c r="J38" s="54">
        <f>C29</f>
        <v>0.1267875</v>
      </c>
      <c r="K38" s="54">
        <f>-(B29+C29+1/D29)</f>
        <v>-1.0949986139616128</v>
      </c>
      <c r="L38" s="54">
        <f>B29</f>
        <v>0.1267875</v>
      </c>
      <c r="M38" s="56" t="s">
        <v>41</v>
      </c>
      <c r="O38" s="1">
        <f t="shared" si="2"/>
        <v>-4478.9103571143378</v>
      </c>
    </row>
    <row r="39" spans="8:15" x14ac:dyDescent="0.3">
      <c r="H39" s="54">
        <v>0</v>
      </c>
      <c r="I39" s="54">
        <v>0</v>
      </c>
      <c r="J39" s="54">
        <v>0</v>
      </c>
      <c r="K39" s="54">
        <f>C30</f>
        <v>0.1267875</v>
      </c>
      <c r="L39" s="54">
        <f>-(B30+C30+1/D30)</f>
        <v>-0.96821111396161275</v>
      </c>
      <c r="M39" s="56" t="s">
        <v>42</v>
      </c>
      <c r="O39" s="1">
        <f t="shared" si="2"/>
        <v>-4896.4376512802637</v>
      </c>
    </row>
    <row r="41" spans="8:15" x14ac:dyDescent="0.3">
      <c r="J41" s="57" t="s">
        <v>44</v>
      </c>
      <c r="K41" s="57"/>
      <c r="L41" s="57"/>
    </row>
    <row r="44" spans="8:15" ht="25.8" x14ac:dyDescent="0.5">
      <c r="J44" s="88" t="s">
        <v>58</v>
      </c>
      <c r="K44" s="85"/>
      <c r="L44" s="85"/>
      <c r="M44" s="85"/>
      <c r="N44" s="85"/>
    </row>
  </sheetData>
  <mergeCells count="2">
    <mergeCell ref="A11:B11"/>
    <mergeCell ref="H18:L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EXPLICIT_CASE</vt:lpstr>
      <vt:lpstr>IMPLICIT_CASE_1</vt:lpstr>
      <vt:lpstr>IMPLICIT_CASE (2)</vt:lpstr>
      <vt:lpstr>IMPLICIT_CASE (3)</vt:lpstr>
      <vt:lpstr>IMPLICIT_CASE (4)</vt:lpstr>
      <vt:lpstr>IMPLICIT_CASE (5)</vt:lpstr>
      <vt:lpstr>IMPLICIT_CASE (6)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</dc:creator>
  <cp:lastModifiedBy>kumar</cp:lastModifiedBy>
  <dcterms:created xsi:type="dcterms:W3CDTF">2021-03-09T06:41:26Z</dcterms:created>
  <dcterms:modified xsi:type="dcterms:W3CDTF">2021-03-10T07:58:13Z</dcterms:modified>
</cp:coreProperties>
</file>