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0008795\Documents\Research\Surveys &amp; Business Analysis\Business Analysis\Scanning of Macroeconomic Environment\Quarterly Outlook\2018-2019-Q3\"/>
    </mc:Choice>
  </mc:AlternateContent>
  <bookViews>
    <workbookView xWindow="0" yWindow="0" windowWidth="20490" windowHeight="7320" activeTab="2"/>
  </bookViews>
  <sheets>
    <sheet name="Table Current Price Kshs." sheetId="1" r:id="rId1"/>
    <sheet name="Sheet2" sheetId="2" r:id="rId2"/>
    <sheet name="contribution" sheetId="3" r:id="rId3"/>
    <sheet name="contribution (2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4" l="1"/>
  <c r="G28" i="4"/>
  <c r="D28" i="4"/>
  <c r="H24" i="4"/>
  <c r="G24" i="4"/>
  <c r="D24" i="4"/>
  <c r="H23" i="4"/>
  <c r="G23" i="4"/>
  <c r="D23" i="4"/>
  <c r="H22" i="4"/>
  <c r="H30" i="4" s="1"/>
  <c r="G22" i="4"/>
  <c r="G30" i="4" s="1"/>
  <c r="D22" i="4"/>
  <c r="H21" i="4"/>
  <c r="G21" i="4"/>
  <c r="D21" i="4"/>
  <c r="E17" i="4"/>
  <c r="E14" i="4"/>
  <c r="E12" i="4"/>
  <c r="E11" i="4"/>
  <c r="E24" i="4" s="1"/>
  <c r="E10" i="4"/>
  <c r="E23" i="4" s="1"/>
  <c r="E8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4" i="4"/>
  <c r="E4" i="4"/>
  <c r="E22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I3" i="4"/>
  <c r="E2" i="4"/>
  <c r="E28" i="4" s="1"/>
  <c r="G26" i="4" l="1"/>
  <c r="H26" i="4"/>
  <c r="E12" i="3" l="1"/>
  <c r="E17" i="3"/>
  <c r="E14" i="3"/>
  <c r="E8" i="3"/>
  <c r="E10" i="3"/>
  <c r="E11" i="3"/>
  <c r="E2" i="3"/>
  <c r="E4" i="3"/>
  <c r="J3" i="3"/>
  <c r="I3" i="3"/>
  <c r="I4" i="3" l="1"/>
  <c r="J4" i="3"/>
  <c r="AP61" i="1"/>
  <c r="AP56" i="1"/>
  <c r="AP51" i="1"/>
  <c r="AP4" i="1"/>
  <c r="AK4" i="1"/>
  <c r="AI4" i="1"/>
  <c r="AG4" i="1"/>
  <c r="AE4" i="1"/>
  <c r="AC4" i="1"/>
  <c r="AA4" i="1"/>
  <c r="Y4" i="1"/>
  <c r="U4" i="1"/>
  <c r="S4" i="1"/>
  <c r="Q4" i="1"/>
  <c r="O4" i="1"/>
  <c r="M4" i="1"/>
  <c r="K4" i="1"/>
  <c r="I4" i="1"/>
  <c r="G4" i="1"/>
  <c r="E4" i="1"/>
  <c r="AK61" i="1"/>
  <c r="AK56" i="1"/>
  <c r="AK51" i="1"/>
  <c r="AI61" i="1"/>
  <c r="AI56" i="1"/>
  <c r="AI51" i="1"/>
  <c r="AG61" i="1"/>
  <c r="AG56" i="1"/>
  <c r="AG51" i="1"/>
  <c r="AE61" i="1"/>
  <c r="AE56" i="1"/>
  <c r="AE51" i="1"/>
  <c r="AC61" i="1"/>
  <c r="AC56" i="1"/>
  <c r="AC51" i="1"/>
  <c r="AA61" i="1"/>
  <c r="AA56" i="1"/>
  <c r="AA51" i="1"/>
  <c r="Y61" i="1"/>
  <c r="Y56" i="1"/>
  <c r="Y51" i="1"/>
  <c r="U61" i="1"/>
  <c r="U56" i="1"/>
  <c r="U51" i="1"/>
  <c r="S61" i="1"/>
  <c r="S56" i="1"/>
  <c r="S51" i="1"/>
  <c r="Q61" i="1"/>
  <c r="Q56" i="1"/>
  <c r="Q51" i="1"/>
  <c r="O61" i="1"/>
  <c r="O56" i="1"/>
  <c r="O51" i="1"/>
  <c r="M61" i="1"/>
  <c r="M56" i="1"/>
  <c r="M51" i="1"/>
  <c r="K61" i="1"/>
  <c r="K56" i="1"/>
  <c r="K51" i="1"/>
  <c r="I61" i="1"/>
  <c r="I56" i="1"/>
  <c r="I51" i="1"/>
  <c r="G61" i="1"/>
  <c r="G56" i="1"/>
  <c r="G51" i="1"/>
  <c r="E51" i="1"/>
  <c r="E56" i="1"/>
  <c r="E61" i="1"/>
  <c r="H64" i="1"/>
  <c r="C63" i="1"/>
  <c r="J5" i="3" l="1"/>
  <c r="I5" i="3"/>
  <c r="J6" i="3" l="1"/>
  <c r="I6" i="3"/>
  <c r="I7" i="3" l="1"/>
  <c r="J7" i="3"/>
  <c r="J8" i="3" l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I8" i="3"/>
  <c r="I9" i="3" s="1"/>
  <c r="I10" i="3" s="1"/>
  <c r="I11" i="3" s="1"/>
  <c r="I12" i="3" s="1"/>
  <c r="I13" i="3" s="1"/>
  <c r="I14" i="3" s="1"/>
  <c r="I15" i="3" s="1"/>
  <c r="I16" i="3" s="1"/>
  <c r="I17" i="3" s="1"/>
  <c r="I18" i="3" s="1"/>
</calcChain>
</file>

<file path=xl/sharedStrings.xml><?xml version="1.0" encoding="utf-8"?>
<sst xmlns="http://schemas.openxmlformats.org/spreadsheetml/2006/main" count="249" uniqueCount="69">
  <si>
    <t>Gross domestic product by activity</t>
  </si>
  <si>
    <t>Source:</t>
  </si>
  <si>
    <t>Current prices – Kshs million</t>
  </si>
  <si>
    <t>Year</t>
  </si>
  <si>
    <t>Quar-ter</t>
  </si>
  <si>
    <t>Agriculture</t>
  </si>
  <si>
    <t>Mining and quarrying</t>
  </si>
  <si>
    <t>Manufac-turing</t>
  </si>
  <si>
    <t>Electricity and water supply</t>
  </si>
  <si>
    <t>Construc-tion</t>
  </si>
  <si>
    <t>Wholesale and retail trade</t>
  </si>
  <si>
    <t>Accommodation &amp; restaurant</t>
  </si>
  <si>
    <t>Transport and storage</t>
  </si>
  <si>
    <t>Information and communication</t>
  </si>
  <si>
    <t>Financial &amp; insurance</t>
  </si>
  <si>
    <t>Public admi-nistration</t>
  </si>
  <si>
    <t>Professional, admin and support services</t>
  </si>
  <si>
    <t>Real estate</t>
  </si>
  <si>
    <t>Education</t>
  </si>
  <si>
    <t>Health</t>
  </si>
  <si>
    <t>Other services</t>
  </si>
  <si>
    <t>FISIM</t>
  </si>
  <si>
    <t>All indust. at basic prices</t>
  </si>
  <si>
    <t>Taxes on products</t>
  </si>
  <si>
    <t>GDP at market prices</t>
  </si>
  <si>
    <t>GDP, seasonally adjusted</t>
  </si>
  <si>
    <t xml:space="preserve">Discrep. GDP (must=0) </t>
  </si>
  <si>
    <t>Annual file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</si>
  <si>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</si>
  <si>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</si>
  <si>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</si>
  <si>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</si>
  <si>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</si>
  <si>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</si>
  <si>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</si>
  <si>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</si>
  <si>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</si>
  <si>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1</t>
  </si>
  <si>
    <t>2</t>
  </si>
  <si>
    <t>3</t>
  </si>
  <si>
    <t>4</t>
  </si>
  <si>
    <t xml:space="preserve"> </t>
  </si>
  <si>
    <t>2018</t>
  </si>
  <si>
    <t>2015/16</t>
  </si>
  <si>
    <t>2016/17</t>
  </si>
  <si>
    <t>2017/18</t>
  </si>
  <si>
    <t>Manufacturing</t>
  </si>
  <si>
    <t>Construction</t>
  </si>
  <si>
    <t>Public administration</t>
  </si>
  <si>
    <t>Overall</t>
  </si>
  <si>
    <t>Sector</t>
  </si>
  <si>
    <t>Contribution to GDP (Ave. 2016/17 - 2017/18)</t>
  </si>
  <si>
    <t>Contribution to Revenue (Ave. 2016/17 - 2017/18)</t>
  </si>
  <si>
    <t>SID</t>
  </si>
  <si>
    <t>Mining</t>
  </si>
  <si>
    <t>Electric</t>
  </si>
  <si>
    <t>Constr</t>
  </si>
  <si>
    <t>Wholesale</t>
  </si>
  <si>
    <t>Accomm</t>
  </si>
  <si>
    <t>Rev 45 degrees</t>
  </si>
  <si>
    <t>GDP 45 degrees</t>
  </si>
  <si>
    <t>Educ</t>
  </si>
  <si>
    <t>Lab_pos</t>
  </si>
  <si>
    <t>Prof., admin and support</t>
  </si>
  <si>
    <t>Other Sectors</t>
  </si>
  <si>
    <t>Of which:</t>
  </si>
  <si>
    <t>All Sectors</t>
  </si>
  <si>
    <t>Contribution to GDP (%)</t>
  </si>
  <si>
    <t>Contribution to Revenue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</si>
</sst>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#,##0_]"/>
    <numFmt numFmtId="165" formatCode="_(* #,##0_);_(* \(#,##0\);_(* &quot;-&quot;??_);_(@_)"/>
    <numFmt numFmtId="166" formatCode="_(* #,##0.00_);_(* \(#,##0.00\);_(* &quot;-&quot;??_);_(@_)"/>
    <numFmt numFmtId="167" formatCode="0.0%"/>
    <numFmt numFmtId="168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1"/>
      <name val="Times New Roman"/>
      <family val="1"/>
    </font>
    <font>
      <b/>
      <sz val="8.5"/>
      <color rgb="FF00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</fills>
  <borders count="12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/>
  </cellStyleXfs>
  <cellXfs count="69">
    <xf numFmtId="0" fontId="0" fillId="0" borderId="0" xfId="0"/>
    <xf numFmtId="49" fontId="3" fillId="0" borderId="0" xfId="3" applyNumberFormat="1" applyFont="1" applyBorder="1" applyAlignment="1"/>
    <xf numFmtId="3" fontId="4" fillId="0" borderId="0" xfId="3" applyNumberFormat="1" applyFont="1" applyBorder="1" applyAlignment="1"/>
    <xf numFmtId="164" fontId="4" fillId="0" borderId="0" xfId="3" applyNumberFormat="1" applyFont="1" applyBorder="1" applyAlignment="1"/>
    <xf numFmtId="9" fontId="4" fillId="0" borderId="0" xfId="2" applyFont="1" applyBorder="1" applyAlignment="1"/>
    <xf numFmtId="3" fontId="3" fillId="0" borderId="0" xfId="3" applyNumberFormat="1" applyFont="1" applyBorder="1" applyAlignment="1"/>
    <xf numFmtId="49" fontId="5" fillId="0" borderId="0" xfId="3" applyNumberFormat="1" applyFont="1" applyBorder="1" applyAlignment="1">
      <alignment vertical="top"/>
    </xf>
    <xf numFmtId="49" fontId="5" fillId="0" borderId="2" xfId="3" applyNumberFormat="1" applyFont="1" applyBorder="1" applyAlignment="1">
      <alignment vertical="top"/>
    </xf>
    <xf numFmtId="3" fontId="5" fillId="0" borderId="2" xfId="3" applyNumberFormat="1" applyFont="1" applyBorder="1" applyAlignment="1">
      <alignment vertical="top" wrapText="1"/>
    </xf>
    <xf numFmtId="164" fontId="5" fillId="0" borderId="2" xfId="3" applyNumberFormat="1" applyFont="1" applyBorder="1" applyAlignment="1">
      <alignment vertical="top" wrapText="1"/>
    </xf>
    <xf numFmtId="3" fontId="5" fillId="0" borderId="2" xfId="3" applyNumberFormat="1" applyFont="1" applyBorder="1" applyAlignment="1">
      <alignment vertical="top"/>
    </xf>
    <xf numFmtId="3" fontId="5" fillId="0" borderId="0" xfId="3" applyNumberFormat="1" applyFont="1" applyBorder="1" applyAlignment="1">
      <alignment vertical="top" wrapText="1"/>
    </xf>
    <xf numFmtId="49" fontId="4" fillId="0" borderId="3" xfId="3" applyNumberFormat="1" applyFont="1" applyBorder="1" applyAlignment="1">
      <alignment horizontal="left"/>
    </xf>
    <xf numFmtId="3" fontId="4" fillId="0" borderId="3" xfId="3" applyNumberFormat="1" applyFont="1" applyBorder="1"/>
    <xf numFmtId="164" fontId="4" fillId="0" borderId="3" xfId="3" applyNumberFormat="1" applyFont="1" applyBorder="1"/>
    <xf numFmtId="165" fontId="4" fillId="0" borderId="3" xfId="3" applyNumberFormat="1" applyFont="1" applyBorder="1"/>
    <xf numFmtId="166" fontId="6" fillId="0" borderId="3" xfId="1" applyNumberFormat="1" applyFont="1" applyBorder="1"/>
    <xf numFmtId="3" fontId="5" fillId="0" borderId="3" xfId="3" applyNumberFormat="1" applyFont="1" applyBorder="1" applyAlignment="1">
      <alignment vertical="top" wrapText="1"/>
    </xf>
    <xf numFmtId="3" fontId="4" fillId="0" borderId="3" xfId="0" applyNumberFormat="1" applyFont="1" applyBorder="1"/>
    <xf numFmtId="3" fontId="4" fillId="0" borderId="4" xfId="3" quotePrefix="1" applyNumberFormat="1" applyFont="1" applyBorder="1"/>
    <xf numFmtId="3" fontId="4" fillId="0" borderId="3" xfId="3" quotePrefix="1" applyNumberFormat="1" applyFont="1" applyBorder="1"/>
    <xf numFmtId="3" fontId="7" fillId="0" borderId="3" xfId="0" applyNumberFormat="1" applyFont="1" applyBorder="1"/>
    <xf numFmtId="3" fontId="4" fillId="0" borderId="3" xfId="2" applyNumberFormat="1" applyFont="1" applyBorder="1"/>
    <xf numFmtId="167" fontId="4" fillId="0" borderId="3" xfId="2" applyNumberFormat="1" applyFont="1" applyBorder="1"/>
    <xf numFmtId="49" fontId="4" fillId="0" borderId="3" xfId="3" applyNumberFormat="1" applyFont="1" applyBorder="1" applyAlignment="1">
      <alignment horizontal="center" vertical="center"/>
    </xf>
    <xf numFmtId="49" fontId="4" fillId="0" borderId="3" xfId="3" applyNumberFormat="1" applyFont="1" applyBorder="1"/>
    <xf numFmtId="0" fontId="6" fillId="0" borderId="3" xfId="0" applyFont="1" applyBorder="1"/>
    <xf numFmtId="167" fontId="4" fillId="0" borderId="5" xfId="2" applyNumberFormat="1" applyFont="1" applyBorder="1"/>
    <xf numFmtId="0" fontId="6" fillId="0" borderId="3" xfId="0" applyFont="1" applyBorder="1" applyAlignment="1">
      <alignment vertical="center" wrapText="1"/>
    </xf>
    <xf numFmtId="3" fontId="6" fillId="0" borderId="3" xfId="0" applyNumberFormat="1" applyFont="1" applyBorder="1" applyAlignment="1">
      <alignment vertical="center" wrapText="1"/>
    </xf>
    <xf numFmtId="3" fontId="4" fillId="0" borderId="4" xfId="3" applyNumberFormat="1" applyFont="1" applyBorder="1"/>
    <xf numFmtId="3" fontId="4" fillId="0" borderId="5" xfId="3" applyNumberFormat="1" applyFont="1" applyBorder="1"/>
    <xf numFmtId="49" fontId="4" fillId="0" borderId="0" xfId="3" applyNumberFormat="1" applyFont="1" applyBorder="1"/>
    <xf numFmtId="3" fontId="4" fillId="0" borderId="0" xfId="3" applyNumberFormat="1" applyFont="1" applyBorder="1"/>
    <xf numFmtId="164" fontId="4" fillId="0" borderId="0" xfId="3" applyNumberFormat="1" applyFont="1" applyBorder="1"/>
    <xf numFmtId="3" fontId="4" fillId="0" borderId="1" xfId="3" applyNumberFormat="1" applyFont="1"/>
    <xf numFmtId="3" fontId="4" fillId="0" borderId="7" xfId="3" quotePrefix="1" applyNumberFormat="1" applyFont="1" applyBorder="1"/>
    <xf numFmtId="164" fontId="4" fillId="0" borderId="1" xfId="3" applyNumberFormat="1" applyFont="1"/>
    <xf numFmtId="3" fontId="4" fillId="0" borderId="3" xfId="3" applyNumberFormat="1" applyFont="1" applyBorder="1" applyAlignment="1">
      <alignment horizontal="left"/>
    </xf>
    <xf numFmtId="3" fontId="4" fillId="0" borderId="3" xfId="3" applyNumberFormat="1" applyFont="1" applyBorder="1" applyAlignment="1">
      <alignment horizontal="left" vertical="top"/>
    </xf>
    <xf numFmtId="49" fontId="4" fillId="0" borderId="1" xfId="3" applyNumberFormat="1" applyFont="1"/>
    <xf numFmtId="3" fontId="4" fillId="0" borderId="9" xfId="3" applyNumberFormat="1" applyFont="1" applyBorder="1"/>
    <xf numFmtId="3" fontId="4" fillId="0" borderId="3" xfId="0" quotePrefix="1" applyNumberFormat="1" applyFont="1" applyBorder="1"/>
    <xf numFmtId="164" fontId="4" fillId="0" borderId="3" xfId="3" quotePrefix="1" applyNumberFormat="1" applyFont="1" applyBorder="1"/>
    <xf numFmtId="3" fontId="0" fillId="0" borderId="0" xfId="0" applyNumberFormat="1"/>
    <xf numFmtId="0" fontId="8" fillId="2" borderId="10" xfId="0" applyFont="1" applyFill="1" applyBorder="1"/>
    <xf numFmtId="0" fontId="9" fillId="2" borderId="11" xfId="0" applyFont="1" applyFill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8" fillId="2" borderId="11" xfId="0" applyFont="1" applyFill="1" applyBorder="1"/>
    <xf numFmtId="0" fontId="10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3" fontId="10" fillId="0" borderId="11" xfId="1" applyFont="1" applyBorder="1" applyAlignment="1">
      <alignment horizontal="right" vertical="center"/>
    </xf>
    <xf numFmtId="43" fontId="10" fillId="2" borderId="11" xfId="1" applyFont="1" applyFill="1" applyBorder="1" applyAlignment="1">
      <alignment horizontal="right" vertical="center"/>
    </xf>
    <xf numFmtId="168" fontId="10" fillId="0" borderId="10" xfId="0" applyNumberFormat="1" applyFont="1" applyBorder="1" applyAlignment="1">
      <alignment vertical="center"/>
    </xf>
    <xf numFmtId="168" fontId="10" fillId="2" borderId="10" xfId="0" applyNumberFormat="1" applyFont="1" applyFill="1" applyBorder="1" applyAlignment="1">
      <alignment vertical="center"/>
    </xf>
    <xf numFmtId="168" fontId="10" fillId="2" borderId="11" xfId="1" applyNumberFormat="1" applyFont="1" applyFill="1" applyBorder="1" applyAlignment="1">
      <alignment horizontal="right" vertical="center"/>
    </xf>
    <xf numFmtId="168" fontId="10" fillId="0" borderId="11" xfId="1" applyNumberFormat="1" applyFont="1" applyBorder="1" applyAlignment="1">
      <alignment horizontal="right" vertical="center"/>
    </xf>
    <xf numFmtId="0" fontId="11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168" fontId="11" fillId="0" borderId="11" xfId="0" applyNumberFormat="1" applyFont="1" applyBorder="1" applyAlignment="1">
      <alignment vertical="center"/>
    </xf>
    <xf numFmtId="168" fontId="0" fillId="0" borderId="0" xfId="0" applyNumberFormat="1"/>
    <xf numFmtId="49" fontId="4" fillId="0" borderId="3" xfId="3" applyNumberFormat="1" applyFont="1" applyBorder="1" applyAlignment="1">
      <alignment horizontal="center" vertical="center"/>
    </xf>
    <xf numFmtId="1" fontId="4" fillId="0" borderId="3" xfId="3" applyNumberFormat="1" applyFont="1" applyBorder="1" applyAlignment="1">
      <alignment horizontal="center" vertical="center"/>
    </xf>
    <xf numFmtId="0" fontId="4" fillId="0" borderId="3" xfId="2" applyNumberFormat="1" applyFont="1" applyBorder="1" applyAlignment="1">
      <alignment horizontal="center" vertical="center"/>
    </xf>
    <xf numFmtId="49" fontId="4" fillId="0" borderId="5" xfId="3" applyNumberFormat="1" applyFont="1" applyBorder="1" applyAlignment="1">
      <alignment horizontal="center" vertical="center"/>
    </xf>
    <xf numFmtId="0" fontId="4" fillId="0" borderId="2" xfId="2" applyNumberFormat="1" applyFont="1" applyBorder="1" applyAlignment="1">
      <alignment horizontal="center" vertical="center"/>
    </xf>
    <xf numFmtId="0" fontId="4" fillId="0" borderId="6" xfId="2" applyNumberFormat="1" applyFont="1" applyBorder="1" applyAlignment="1">
      <alignment horizontal="center" vertical="center"/>
    </xf>
    <xf numFmtId="0" fontId="4" fillId="0" borderId="8" xfId="2" applyNumberFormat="1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_Tables1Q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1"/>
  <sheetViews>
    <sheetView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4" sqref="D4:AK63"/>
    </sheetView>
  </sheetViews>
  <sheetFormatPr defaultColWidth="9.140625" defaultRowHeight="12" x14ac:dyDescent="0.2"/>
  <cols>
    <col min="1" max="1" width="9.140625" style="40"/>
    <col min="2" max="2" width="5.85546875" style="41" customWidth="1"/>
    <col min="3" max="3" width="10.7109375" style="37" hidden="1" customWidth="1"/>
    <col min="4" max="4" width="10.140625" style="37" customWidth="1"/>
    <col min="5" max="5" width="10.7109375" style="37" customWidth="1"/>
    <col min="6" max="6" width="10.140625" style="37" hidden="1" customWidth="1"/>
    <col min="7" max="7" width="10.7109375" style="37" customWidth="1"/>
    <col min="8" max="8" width="11.140625" style="37" hidden="1" customWidth="1"/>
    <col min="9" max="9" width="10.7109375" style="37" customWidth="1"/>
    <col min="10" max="10" width="10.140625" style="37" hidden="1" customWidth="1"/>
    <col min="11" max="11" width="10.7109375" style="37" customWidth="1"/>
    <col min="12" max="12" width="11.140625" style="37" hidden="1" customWidth="1"/>
    <col min="13" max="13" width="10.7109375" style="37" customWidth="1"/>
    <col min="14" max="14" width="11.140625" style="37" hidden="1" customWidth="1"/>
    <col min="15" max="15" width="10.7109375" style="37" customWidth="1"/>
    <col min="16" max="16" width="10.140625" style="37" hidden="1" customWidth="1"/>
    <col min="17" max="17" width="10.7109375" style="37" customWidth="1"/>
    <col min="18" max="18" width="11.140625" style="37" hidden="1" customWidth="1"/>
    <col min="19" max="19" width="10.7109375" style="37" customWidth="1"/>
    <col min="20" max="20" width="9.85546875" style="37" hidden="1" customWidth="1"/>
    <col min="21" max="21" width="10.7109375" style="37" customWidth="1"/>
    <col min="22" max="22" width="0" style="35" hidden="1" customWidth="1"/>
    <col min="23" max="23" width="5.5703125" style="41" hidden="1" customWidth="1"/>
    <col min="24" max="24" width="11.140625" style="37" hidden="1" customWidth="1"/>
    <col min="25" max="25" width="10.7109375" style="37" customWidth="1"/>
    <col min="26" max="26" width="11.140625" style="37" hidden="1" customWidth="1"/>
    <col min="27" max="27" width="10.7109375" style="37" customWidth="1"/>
    <col min="28" max="28" width="11.140625" style="37" hidden="1" customWidth="1"/>
    <col min="29" max="29" width="10.7109375" style="37" customWidth="1"/>
    <col min="30" max="30" width="11.140625" style="37" hidden="1" customWidth="1"/>
    <col min="31" max="31" width="10.7109375" style="37" customWidth="1"/>
    <col min="32" max="32" width="11.140625" style="37" hidden="1" customWidth="1"/>
    <col min="33" max="33" width="10.7109375" style="37" customWidth="1"/>
    <col min="34" max="34" width="10.140625" style="37" hidden="1" customWidth="1"/>
    <col min="35" max="35" width="10.7109375" style="37" customWidth="1"/>
    <col min="36" max="36" width="12.5703125" style="37" hidden="1" customWidth="1"/>
    <col min="37" max="37" width="10.7109375" style="37" customWidth="1"/>
    <col min="38" max="38" width="11.7109375" style="37" hidden="1" customWidth="1"/>
    <col min="39" max="39" width="11" style="37" hidden="1" customWidth="1"/>
    <col min="40" max="40" width="11.140625" style="37" hidden="1" customWidth="1"/>
    <col min="41" max="41" width="12.5703125" style="37" hidden="1" customWidth="1"/>
    <col min="42" max="42" width="10.7109375" style="37" customWidth="1"/>
    <col min="43" max="43" width="10.42578125" style="37" hidden="1" customWidth="1"/>
    <col min="44" max="44" width="11.7109375" style="33" customWidth="1"/>
    <col min="45" max="45" width="16" style="33" customWidth="1"/>
    <col min="46" max="47" width="11.7109375" style="33" customWidth="1"/>
    <col min="48" max="48" width="10.5703125" style="33" customWidth="1"/>
    <col min="49" max="49" width="11.42578125" style="33" customWidth="1"/>
    <col min="50" max="16384" width="9.140625" style="33"/>
  </cols>
  <sheetData>
    <row r="1" spans="1:50" s="2" customFormat="1" ht="15" x14ac:dyDescent="0.25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5" t="s">
        <v>0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50" s="2" customFormat="1" ht="15" x14ac:dyDescent="0.25">
      <c r="A2" s="1" t="s">
        <v>1</v>
      </c>
      <c r="C2" s="3"/>
      <c r="D2" s="3"/>
      <c r="E2" s="3"/>
      <c r="F2" s="3"/>
      <c r="G2" s="3"/>
      <c r="H2" s="3"/>
      <c r="I2" s="3"/>
      <c r="J2" s="3"/>
      <c r="K2" s="3"/>
      <c r="L2" s="4"/>
      <c r="M2" s="3"/>
      <c r="N2" s="3"/>
      <c r="O2" s="3"/>
      <c r="P2" s="3"/>
      <c r="Q2" s="3"/>
      <c r="R2" s="3"/>
      <c r="S2" s="3"/>
      <c r="T2" s="3"/>
      <c r="U2" s="3"/>
      <c r="V2" s="5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50" s="2" customFormat="1" x14ac:dyDescent="0.2">
      <c r="A3" s="6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6" t="s">
        <v>2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50" s="11" customFormat="1" ht="48" x14ac:dyDescent="0.25">
      <c r="A4" s="7" t="s">
        <v>3</v>
      </c>
      <c r="B4" s="8" t="s">
        <v>4</v>
      </c>
      <c r="C4" s="9" t="s">
        <v>5</v>
      </c>
      <c r="D4" s="9"/>
      <c r="E4" s="9" t="str">
        <f>C4</f>
        <v>Agriculture</v>
      </c>
      <c r="F4" s="9" t="s">
        <v>6</v>
      </c>
      <c r="G4" s="9" t="str">
        <f>F4</f>
        <v>Mining and quarrying</v>
      </c>
      <c r="H4" s="9" t="s">
        <v>7</v>
      </c>
      <c r="I4" s="9" t="str">
        <f>H4</f>
        <v>Manufac-turing</v>
      </c>
      <c r="J4" s="9" t="s">
        <v>8</v>
      </c>
      <c r="K4" s="9" t="str">
        <f>J4</f>
        <v>Electricity and water supply</v>
      </c>
      <c r="L4" s="9" t="s">
        <v>9</v>
      </c>
      <c r="M4" s="9" t="str">
        <f>L4</f>
        <v>Construc-tion</v>
      </c>
      <c r="N4" s="9" t="s">
        <v>10</v>
      </c>
      <c r="O4" s="9" t="str">
        <f>N4</f>
        <v>Wholesale and retail trade</v>
      </c>
      <c r="P4" s="9" t="s">
        <v>11</v>
      </c>
      <c r="Q4" s="9" t="str">
        <f>P4</f>
        <v>Accommodation &amp; restaurant</v>
      </c>
      <c r="R4" s="9" t="s">
        <v>12</v>
      </c>
      <c r="S4" s="9" t="str">
        <f>R4</f>
        <v>Transport and storage</v>
      </c>
      <c r="T4" s="9" t="s">
        <v>13</v>
      </c>
      <c r="U4" s="9" t="str">
        <f>T4</f>
        <v>Information and communication</v>
      </c>
      <c r="V4" s="10" t="s">
        <v>3</v>
      </c>
      <c r="W4" s="8" t="s">
        <v>4</v>
      </c>
      <c r="X4" s="9" t="s">
        <v>14</v>
      </c>
      <c r="Y4" s="9" t="str">
        <f>X4</f>
        <v>Financial &amp; insurance</v>
      </c>
      <c r="Z4" s="9" t="s">
        <v>15</v>
      </c>
      <c r="AA4" s="9" t="str">
        <f>Z4</f>
        <v>Public admi-nistration</v>
      </c>
      <c r="AB4" s="9" t="s">
        <v>16</v>
      </c>
      <c r="AC4" s="9" t="str">
        <f>AB4</f>
        <v>Professional, admin and support services</v>
      </c>
      <c r="AD4" s="9" t="s">
        <v>17</v>
      </c>
      <c r="AE4" s="9" t="str">
        <f>AD4</f>
        <v>Real estate</v>
      </c>
      <c r="AF4" s="9" t="s">
        <v>18</v>
      </c>
      <c r="AG4" s="9" t="str">
        <f>AF4</f>
        <v>Education</v>
      </c>
      <c r="AH4" s="9" t="s">
        <v>19</v>
      </c>
      <c r="AI4" s="9" t="str">
        <f>AH4</f>
        <v>Health</v>
      </c>
      <c r="AJ4" s="9" t="s">
        <v>20</v>
      </c>
      <c r="AK4" s="9" t="str">
        <f>AJ4</f>
        <v>Other services</v>
      </c>
      <c r="AL4" s="9" t="s">
        <v>21</v>
      </c>
      <c r="AM4" s="9" t="s">
        <v>22</v>
      </c>
      <c r="AN4" s="9" t="s">
        <v>23</v>
      </c>
      <c r="AO4" s="9" t="s">
        <v>24</v>
      </c>
      <c r="AP4" s="9" t="str">
        <f>AO4</f>
        <v>GDP at market prices</v>
      </c>
      <c r="AQ4" s="9" t="s">
        <v>25</v>
      </c>
      <c r="AV4" s="11" t="s">
        <v>26</v>
      </c>
      <c r="AW4" s="11" t="s">
        <v>27</v>
      </c>
    </row>
    <row r="5" spans="1:50" s="13" customFormat="1" hidden="1" x14ac:dyDescent="0.2">
      <c r="A5" s="12" t="s">
        <v>28</v>
      </c>
      <c r="C5" s="14">
        <v>669027.32990042679</v>
      </c>
      <c r="D5" s="14"/>
      <c r="E5" s="14"/>
      <c r="F5" s="14">
        <v>18134.402297280398</v>
      </c>
      <c r="G5" s="14"/>
      <c r="H5" s="14">
        <v>342531.32397460961</v>
      </c>
      <c r="I5" s="14"/>
      <c r="J5" s="14">
        <v>64031.862415128882</v>
      </c>
      <c r="K5" s="14"/>
      <c r="L5" s="14">
        <v>112220.91400289939</v>
      </c>
      <c r="M5" s="14"/>
      <c r="N5" s="14">
        <v>200031.92617970676</v>
      </c>
      <c r="O5" s="14"/>
      <c r="P5" s="14">
        <v>51509.735924010914</v>
      </c>
      <c r="Q5" s="14"/>
      <c r="R5" s="14">
        <v>205773.77335941582</v>
      </c>
      <c r="S5" s="14"/>
      <c r="T5" s="14">
        <v>73691.097013357386</v>
      </c>
      <c r="U5" s="14"/>
      <c r="V5" s="12" t="s">
        <v>28</v>
      </c>
      <c r="W5" s="14"/>
      <c r="X5" s="14">
        <v>150410.7448867324</v>
      </c>
      <c r="Y5" s="14"/>
      <c r="Z5" s="14">
        <v>127809.25699790784</v>
      </c>
      <c r="AA5" s="14"/>
      <c r="AB5" s="14">
        <v>77235.874811861315</v>
      </c>
      <c r="AC5" s="14"/>
      <c r="AD5" s="14">
        <v>246546.01922035217</v>
      </c>
      <c r="AE5" s="14"/>
      <c r="AF5" s="14">
        <v>159777.20575845384</v>
      </c>
      <c r="AG5" s="14"/>
      <c r="AH5" s="14">
        <v>58686.080038596177</v>
      </c>
      <c r="AI5" s="14"/>
      <c r="AJ5" s="14">
        <v>42592.724422609768</v>
      </c>
      <c r="AK5" s="14"/>
      <c r="AL5" s="14">
        <v>-59373.025146484375</v>
      </c>
      <c r="AM5" s="14">
        <v>2540637.2460568654</v>
      </c>
      <c r="AN5" s="14">
        <v>304896.32089208812</v>
      </c>
      <c r="AO5" s="14">
        <v>2845533.5669489536</v>
      </c>
      <c r="AP5" s="14"/>
      <c r="AQ5" s="14"/>
      <c r="AR5" s="15"/>
      <c r="AS5" s="16"/>
      <c r="AT5" s="15"/>
      <c r="AU5" s="15"/>
      <c r="AV5" s="13">
        <v>0</v>
      </c>
      <c r="AW5" s="13">
        <v>2863688.0503540039</v>
      </c>
      <c r="AX5" s="17">
        <v>18154.483405050356</v>
      </c>
    </row>
    <row r="6" spans="1:50" s="13" customFormat="1" hidden="1" x14ac:dyDescent="0.2">
      <c r="A6" s="12" t="s">
        <v>29</v>
      </c>
      <c r="C6" s="14">
        <v>786909.22460937512</v>
      </c>
      <c r="D6" s="14"/>
      <c r="E6" s="14"/>
      <c r="F6" s="14">
        <v>26028.820312500004</v>
      </c>
      <c r="G6" s="14"/>
      <c r="H6" s="14">
        <v>356718.1072998048</v>
      </c>
      <c r="I6" s="14"/>
      <c r="J6" s="14">
        <v>62484.600708007813</v>
      </c>
      <c r="K6" s="14"/>
      <c r="L6" s="14">
        <v>142668.96875000003</v>
      </c>
      <c r="M6" s="14"/>
      <c r="N6" s="14">
        <v>243005.96484374997</v>
      </c>
      <c r="O6" s="14"/>
      <c r="P6" s="14">
        <v>49908.82421875</v>
      </c>
      <c r="Q6" s="14"/>
      <c r="R6" s="14">
        <v>217007.57861328128</v>
      </c>
      <c r="S6" s="14"/>
      <c r="T6" s="14">
        <v>68384.0322265625</v>
      </c>
      <c r="U6" s="14"/>
      <c r="V6" s="12" t="s">
        <v>29</v>
      </c>
      <c r="W6" s="14"/>
      <c r="X6" s="14">
        <v>177336.66162109372</v>
      </c>
      <c r="Y6" s="14"/>
      <c r="Z6" s="14">
        <v>138742.890625</v>
      </c>
      <c r="AA6" s="14"/>
      <c r="AB6" s="14">
        <v>81159.0615234375</v>
      </c>
      <c r="AC6" s="14"/>
      <c r="AD6" s="14">
        <v>262653.75</v>
      </c>
      <c r="AE6" s="14"/>
      <c r="AF6" s="14">
        <v>174480.85107421875</v>
      </c>
      <c r="AG6" s="14"/>
      <c r="AH6" s="14">
        <v>66040.2314453125</v>
      </c>
      <c r="AI6" s="14"/>
      <c r="AJ6" s="14">
        <v>45797.287109374993</v>
      </c>
      <c r="AK6" s="14"/>
      <c r="AL6" s="14">
        <v>-71891.140625</v>
      </c>
      <c r="AM6" s="14">
        <v>2827435.7143554688</v>
      </c>
      <c r="AN6" s="14">
        <v>341864.81250000006</v>
      </c>
      <c r="AO6" s="14">
        <v>3169300.5268554688</v>
      </c>
      <c r="AP6" s="14"/>
      <c r="AQ6" s="14"/>
      <c r="AR6" s="15"/>
      <c r="AS6" s="16"/>
      <c r="AT6" s="15"/>
      <c r="AU6" s="15"/>
      <c r="AV6" s="13">
        <v>0</v>
      </c>
      <c r="AW6" s="13">
        <v>3169335.2732543945</v>
      </c>
      <c r="AX6" s="17">
        <v>34.74639892578125</v>
      </c>
    </row>
    <row r="7" spans="1:50" s="13" customFormat="1" hidden="1" x14ac:dyDescent="0.2">
      <c r="A7" s="12" t="s">
        <v>30</v>
      </c>
      <c r="C7" s="14">
        <v>980087.8359375</v>
      </c>
      <c r="D7" s="14"/>
      <c r="E7" s="14"/>
      <c r="F7" s="14">
        <v>32513.158203125</v>
      </c>
      <c r="G7" s="14"/>
      <c r="H7" s="14">
        <v>437814.12838745129</v>
      </c>
      <c r="I7" s="14"/>
      <c r="J7" s="14">
        <v>69498.794006347656</v>
      </c>
      <c r="K7" s="14"/>
      <c r="L7" s="14">
        <v>164631.14062499997</v>
      </c>
      <c r="M7" s="14"/>
      <c r="N7" s="14">
        <v>300768.58203125</v>
      </c>
      <c r="O7" s="14"/>
      <c r="P7" s="14">
        <v>50295.746093750007</v>
      </c>
      <c r="Q7" s="14"/>
      <c r="R7" s="14">
        <v>265995.29931640625</v>
      </c>
      <c r="S7" s="14"/>
      <c r="T7" s="14">
        <v>61381.3564453125</v>
      </c>
      <c r="U7" s="14"/>
      <c r="V7" s="12" t="s">
        <v>30</v>
      </c>
      <c r="W7" s="14"/>
      <c r="X7" s="14">
        <v>212675.19873046878</v>
      </c>
      <c r="Y7" s="14"/>
      <c r="Z7" s="14">
        <v>158626.84375</v>
      </c>
      <c r="AA7" s="14"/>
      <c r="AB7" s="14">
        <v>87450.3076171875</v>
      </c>
      <c r="AC7" s="14"/>
      <c r="AD7" s="14">
        <v>300406.21874999994</v>
      </c>
      <c r="AE7" s="14"/>
      <c r="AF7" s="14">
        <v>199124.6247558594</v>
      </c>
      <c r="AG7" s="14"/>
      <c r="AH7" s="14">
        <v>67830.23583984375</v>
      </c>
      <c r="AI7" s="14"/>
      <c r="AJ7" s="14">
        <v>49584.021972656257</v>
      </c>
      <c r="AK7" s="14"/>
      <c r="AL7" s="14">
        <v>-90687.265625</v>
      </c>
      <c r="AM7" s="14">
        <v>3347996.2268371582</v>
      </c>
      <c r="AN7" s="14">
        <v>377922.12500000006</v>
      </c>
      <c r="AO7" s="14">
        <v>3725918.3518371582</v>
      </c>
      <c r="AP7" s="14"/>
      <c r="AQ7" s="14"/>
      <c r="AR7" s="15"/>
      <c r="AS7" s="16"/>
      <c r="AT7" s="15"/>
      <c r="AU7" s="15"/>
      <c r="AV7" s="13">
        <v>0</v>
      </c>
      <c r="AW7" s="13">
        <v>3726051.5275878906</v>
      </c>
      <c r="AX7" s="17">
        <v>133.17575073242188</v>
      </c>
    </row>
    <row r="8" spans="1:50" s="13" customFormat="1" hidden="1" x14ac:dyDescent="0.2">
      <c r="A8" s="12" t="s">
        <v>31</v>
      </c>
      <c r="C8" s="18">
        <v>1115198</v>
      </c>
      <c r="D8" s="18"/>
      <c r="E8" s="18"/>
      <c r="F8" s="18">
        <v>46628</v>
      </c>
      <c r="G8" s="18"/>
      <c r="H8" s="18">
        <v>469104</v>
      </c>
      <c r="I8" s="18"/>
      <c r="J8" s="18">
        <v>86001</v>
      </c>
      <c r="K8" s="18"/>
      <c r="L8" s="18">
        <v>190851</v>
      </c>
      <c r="M8" s="18"/>
      <c r="N8" s="18">
        <v>334331</v>
      </c>
      <c r="O8" s="18"/>
      <c r="P8" s="18">
        <v>57175</v>
      </c>
      <c r="Q8" s="18"/>
      <c r="R8" s="18">
        <v>339526</v>
      </c>
      <c r="S8" s="18"/>
      <c r="T8" s="18">
        <v>68445</v>
      </c>
      <c r="U8" s="18"/>
      <c r="V8" s="12" t="s">
        <v>31</v>
      </c>
      <c r="W8" s="14"/>
      <c r="X8" s="18">
        <v>251622</v>
      </c>
      <c r="Y8" s="18"/>
      <c r="Z8" s="18">
        <v>185689</v>
      </c>
      <c r="AA8" s="18"/>
      <c r="AB8" s="18">
        <v>97979</v>
      </c>
      <c r="AC8" s="18"/>
      <c r="AD8" s="18">
        <v>343029</v>
      </c>
      <c r="AE8" s="18"/>
      <c r="AF8" s="18">
        <v>229193</v>
      </c>
      <c r="AG8" s="18"/>
      <c r="AH8" s="18">
        <v>70459</v>
      </c>
      <c r="AI8" s="18"/>
      <c r="AJ8" s="18">
        <v>56381</v>
      </c>
      <c r="AK8" s="18"/>
      <c r="AL8" s="18">
        <v>-111574</v>
      </c>
      <c r="AM8" s="18">
        <v>3830038</v>
      </c>
      <c r="AN8" s="18">
        <v>431332</v>
      </c>
      <c r="AO8" s="18">
        <v>4261370</v>
      </c>
      <c r="AP8" s="18"/>
      <c r="AQ8" s="14"/>
      <c r="AR8" s="15"/>
      <c r="AS8" s="16"/>
      <c r="AT8" s="15"/>
      <c r="AU8" s="15"/>
      <c r="AV8" s="13">
        <v>0</v>
      </c>
      <c r="AW8" s="13">
        <v>4254771.73828125</v>
      </c>
      <c r="AX8" s="17">
        <v>-6378.9847412109375</v>
      </c>
    </row>
    <row r="9" spans="1:50" s="13" customFormat="1" hidden="1" x14ac:dyDescent="0.2">
      <c r="A9" s="12" t="s">
        <v>32</v>
      </c>
      <c r="C9" s="18">
        <v>1254760</v>
      </c>
      <c r="D9" s="18"/>
      <c r="E9" s="18"/>
      <c r="F9" s="18">
        <v>40742</v>
      </c>
      <c r="G9" s="18"/>
      <c r="H9" s="18">
        <v>506612</v>
      </c>
      <c r="I9" s="18"/>
      <c r="J9" s="18">
        <v>94343</v>
      </c>
      <c r="K9" s="18"/>
      <c r="L9" s="18">
        <v>213565</v>
      </c>
      <c r="M9" s="18"/>
      <c r="N9" s="18">
        <v>380646</v>
      </c>
      <c r="O9" s="18"/>
      <c r="P9" s="18">
        <v>58037</v>
      </c>
      <c r="Q9" s="18"/>
      <c r="R9" s="18">
        <v>378525</v>
      </c>
      <c r="S9" s="18"/>
      <c r="T9" s="18">
        <v>68478</v>
      </c>
      <c r="U9" s="18"/>
      <c r="V9" s="12" t="s">
        <v>32</v>
      </c>
      <c r="W9" s="14"/>
      <c r="X9" s="18">
        <v>313120</v>
      </c>
      <c r="Y9" s="18"/>
      <c r="Z9" s="18">
        <v>208647</v>
      </c>
      <c r="AA9" s="18"/>
      <c r="AB9" s="18">
        <v>105661</v>
      </c>
      <c r="AC9" s="18"/>
      <c r="AD9" s="18">
        <v>375588</v>
      </c>
      <c r="AE9" s="18"/>
      <c r="AF9" s="18">
        <v>251958</v>
      </c>
      <c r="AG9" s="18"/>
      <c r="AH9" s="18">
        <v>75157</v>
      </c>
      <c r="AI9" s="18"/>
      <c r="AJ9" s="18">
        <v>62206</v>
      </c>
      <c r="AK9" s="18"/>
      <c r="AL9" s="18">
        <v>-124136</v>
      </c>
      <c r="AM9" s="18">
        <v>4263911</v>
      </c>
      <c r="AN9" s="18">
        <v>481179</v>
      </c>
      <c r="AO9" s="18">
        <v>4745090</v>
      </c>
      <c r="AP9" s="18"/>
      <c r="AR9" s="15"/>
      <c r="AS9" s="16"/>
      <c r="AT9" s="15"/>
      <c r="AU9" s="15"/>
      <c r="AV9" s="13">
        <v>0</v>
      </c>
      <c r="AW9" s="13">
        <v>4757532.1807861328</v>
      </c>
      <c r="AX9" s="17">
        <v>26731.6689453125</v>
      </c>
    </row>
    <row r="10" spans="1:50" s="13" customFormat="1" hidden="1" x14ac:dyDescent="0.2">
      <c r="A10" s="12" t="s">
        <v>33</v>
      </c>
      <c r="C10" s="18">
        <v>1483077</v>
      </c>
      <c r="D10" s="18"/>
      <c r="E10" s="18"/>
      <c r="F10" s="18">
        <v>44936</v>
      </c>
      <c r="G10" s="18"/>
      <c r="H10" s="18">
        <v>537999</v>
      </c>
      <c r="I10" s="18"/>
      <c r="J10" s="18">
        <v>97292</v>
      </c>
      <c r="K10" s="18"/>
      <c r="L10" s="18">
        <v>262090</v>
      </c>
      <c r="M10" s="18"/>
      <c r="N10" s="18">
        <v>431985</v>
      </c>
      <c r="O10" s="18"/>
      <c r="P10" s="18">
        <v>49151</v>
      </c>
      <c r="Q10" s="18"/>
      <c r="R10" s="18">
        <v>462457</v>
      </c>
      <c r="S10" s="18"/>
      <c r="T10" s="18">
        <v>65592</v>
      </c>
      <c r="U10" s="18"/>
      <c r="V10" s="12" t="s">
        <v>33</v>
      </c>
      <c r="X10" s="18">
        <v>366764</v>
      </c>
      <c r="Y10" s="18"/>
      <c r="Z10" s="18">
        <v>243526</v>
      </c>
      <c r="AA10" s="18"/>
      <c r="AB10" s="18">
        <v>113059</v>
      </c>
      <c r="AC10" s="18"/>
      <c r="AD10" s="18">
        <v>417829</v>
      </c>
      <c r="AE10" s="18"/>
      <c r="AF10" s="18">
        <v>279543</v>
      </c>
      <c r="AG10" s="18"/>
      <c r="AH10" s="18">
        <v>91969</v>
      </c>
      <c r="AI10" s="18"/>
      <c r="AJ10" s="18">
        <v>70086</v>
      </c>
      <c r="AK10" s="18"/>
      <c r="AL10" s="18">
        <v>-134588</v>
      </c>
      <c r="AM10" s="18">
        <v>4882769</v>
      </c>
      <c r="AN10" s="18">
        <v>519878</v>
      </c>
      <c r="AO10" s="18">
        <v>5402647</v>
      </c>
      <c r="AP10" s="18"/>
      <c r="AS10" s="16"/>
    </row>
    <row r="11" spans="1:50" s="13" customFormat="1" hidden="1" x14ac:dyDescent="0.2">
      <c r="A11" s="12" t="s">
        <v>34</v>
      </c>
      <c r="C11" s="18">
        <v>1897347</v>
      </c>
      <c r="D11" s="18"/>
      <c r="E11" s="18"/>
      <c r="F11" s="18">
        <v>54584</v>
      </c>
      <c r="G11" s="18"/>
      <c r="H11" s="18">
        <v>588896</v>
      </c>
      <c r="I11" s="18"/>
      <c r="J11" s="18">
        <v>136172</v>
      </c>
      <c r="K11" s="18"/>
      <c r="L11" s="18">
        <v>307563</v>
      </c>
      <c r="M11" s="18"/>
      <c r="N11" s="18">
        <v>473395</v>
      </c>
      <c r="O11" s="18"/>
      <c r="P11" s="18">
        <v>49356</v>
      </c>
      <c r="Q11" s="18"/>
      <c r="R11" s="18">
        <v>510488</v>
      </c>
      <c r="S11" s="18"/>
      <c r="T11" s="18">
        <v>91200</v>
      </c>
      <c r="U11" s="18"/>
      <c r="V11" s="12" t="s">
        <v>34</v>
      </c>
      <c r="X11" s="18">
        <v>423956</v>
      </c>
      <c r="Y11" s="18"/>
      <c r="Z11" s="18">
        <v>267645</v>
      </c>
      <c r="AA11" s="18"/>
      <c r="AB11" s="18">
        <v>119662</v>
      </c>
      <c r="AC11" s="18"/>
      <c r="AD11" s="18">
        <v>474318</v>
      </c>
      <c r="AE11" s="18"/>
      <c r="AF11" s="18">
        <v>308128</v>
      </c>
      <c r="AG11" s="18"/>
      <c r="AH11" s="18">
        <v>108023</v>
      </c>
      <c r="AI11" s="18"/>
      <c r="AJ11" s="18">
        <v>78155</v>
      </c>
      <c r="AK11" s="18"/>
      <c r="AL11" s="18">
        <v>-163306</v>
      </c>
      <c r="AM11" s="18">
        <v>5725580</v>
      </c>
      <c r="AN11" s="18">
        <v>558605</v>
      </c>
      <c r="AO11" s="18">
        <v>6284185</v>
      </c>
      <c r="AP11" s="18"/>
      <c r="AS11" s="16"/>
    </row>
    <row r="12" spans="1:50" s="13" customFormat="1" hidden="1" x14ac:dyDescent="0.2">
      <c r="A12" s="12" t="s">
        <v>35</v>
      </c>
      <c r="C12" s="18">
        <v>2311863</v>
      </c>
      <c r="D12" s="18"/>
      <c r="E12" s="18"/>
      <c r="F12" s="18">
        <v>59130</v>
      </c>
      <c r="G12" s="18"/>
      <c r="H12" s="18">
        <v>653839</v>
      </c>
      <c r="I12" s="18"/>
      <c r="J12" s="18">
        <v>181983</v>
      </c>
      <c r="K12" s="18"/>
      <c r="L12" s="18">
        <v>360806</v>
      </c>
      <c r="M12" s="18"/>
      <c r="N12" s="18">
        <v>524303</v>
      </c>
      <c r="O12" s="18"/>
      <c r="P12" s="18">
        <v>51565</v>
      </c>
      <c r="Q12" s="18"/>
      <c r="R12" s="18">
        <v>561757</v>
      </c>
      <c r="S12" s="18"/>
      <c r="T12" s="18">
        <v>103807</v>
      </c>
      <c r="U12" s="18"/>
      <c r="V12" s="12" t="s">
        <v>35</v>
      </c>
      <c r="X12" s="18">
        <v>505331</v>
      </c>
      <c r="Y12" s="18"/>
      <c r="Z12" s="18">
        <v>299005</v>
      </c>
      <c r="AA12" s="18"/>
      <c r="AB12" s="18">
        <v>128759</v>
      </c>
      <c r="AC12" s="18"/>
      <c r="AD12" s="18">
        <v>532121</v>
      </c>
      <c r="AE12" s="18"/>
      <c r="AF12" s="18">
        <v>308135</v>
      </c>
      <c r="AG12" s="18"/>
      <c r="AH12" s="18">
        <v>119561</v>
      </c>
      <c r="AI12" s="18"/>
      <c r="AJ12" s="18">
        <v>84361</v>
      </c>
      <c r="AK12" s="18"/>
      <c r="AL12" s="18">
        <v>-200667</v>
      </c>
      <c r="AM12" s="18">
        <v>6585658</v>
      </c>
      <c r="AN12" s="18">
        <v>608489</v>
      </c>
      <c r="AO12" s="18">
        <v>7194146</v>
      </c>
      <c r="AP12" s="18"/>
      <c r="AS12" s="16"/>
    </row>
    <row r="13" spans="1:50" s="13" customFormat="1" hidden="1" x14ac:dyDescent="0.2">
      <c r="A13" s="12" t="s">
        <v>36</v>
      </c>
      <c r="C13" s="18">
        <v>2838992</v>
      </c>
      <c r="D13" s="18"/>
      <c r="E13" s="18"/>
      <c r="F13" s="18">
        <v>58474</v>
      </c>
      <c r="G13" s="18"/>
      <c r="H13" s="18">
        <v>647143</v>
      </c>
      <c r="I13" s="18"/>
      <c r="J13" s="18">
        <v>196714</v>
      </c>
      <c r="K13" s="18"/>
      <c r="L13" s="18">
        <v>452439</v>
      </c>
      <c r="M13" s="18"/>
      <c r="N13" s="18">
        <v>619760</v>
      </c>
      <c r="O13" s="18"/>
      <c r="P13" s="18">
        <v>58126</v>
      </c>
      <c r="Q13" s="18"/>
      <c r="R13" s="18">
        <v>600248</v>
      </c>
      <c r="S13" s="18"/>
      <c r="T13" s="18">
        <v>109457</v>
      </c>
      <c r="U13" s="18"/>
      <c r="V13" s="12" t="s">
        <v>36</v>
      </c>
      <c r="X13" s="18">
        <v>606167</v>
      </c>
      <c r="Y13" s="18"/>
      <c r="Z13" s="18">
        <v>330529</v>
      </c>
      <c r="AA13" s="18"/>
      <c r="AB13" s="18">
        <v>137254</v>
      </c>
      <c r="AC13" s="18"/>
      <c r="AD13" s="18">
        <v>575360</v>
      </c>
      <c r="AE13" s="18"/>
      <c r="AF13" s="18">
        <v>320211</v>
      </c>
      <c r="AG13" s="18"/>
      <c r="AH13" s="18">
        <v>126731</v>
      </c>
      <c r="AI13" s="18"/>
      <c r="AJ13" s="18">
        <v>91720</v>
      </c>
      <c r="AK13" s="18"/>
      <c r="AL13" s="18">
        <v>-244617</v>
      </c>
      <c r="AM13" s="18">
        <v>7524708</v>
      </c>
      <c r="AN13" s="18">
        <v>671956</v>
      </c>
      <c r="AO13" s="18">
        <v>8196664</v>
      </c>
      <c r="AP13" s="18"/>
      <c r="AS13" s="16"/>
    </row>
    <row r="14" spans="1:50" s="13" customFormat="1" hidden="1" x14ac:dyDescent="0.2">
      <c r="A14" s="12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2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S14" s="16"/>
    </row>
    <row r="15" spans="1:50" s="23" customFormat="1" hidden="1" x14ac:dyDescent="0.2">
      <c r="A15" s="62" t="s">
        <v>28</v>
      </c>
      <c r="B15" s="19" t="s">
        <v>37</v>
      </c>
      <c r="C15" s="18">
        <v>187479.04706513992</v>
      </c>
      <c r="D15" s="18"/>
      <c r="E15" s="18"/>
      <c r="F15" s="18">
        <v>3062.4630581332631</v>
      </c>
      <c r="G15" s="18"/>
      <c r="H15" s="18">
        <v>75217.145036782022</v>
      </c>
      <c r="I15" s="18"/>
      <c r="J15" s="18">
        <v>13358.604982496203</v>
      </c>
      <c r="K15" s="18"/>
      <c r="L15" s="18">
        <v>24607.852125845267</v>
      </c>
      <c r="M15" s="18"/>
      <c r="N15" s="18">
        <v>45580.027430823109</v>
      </c>
      <c r="O15" s="18"/>
      <c r="P15" s="18">
        <v>17079.885902390251</v>
      </c>
      <c r="Q15" s="18"/>
      <c r="R15" s="18">
        <v>43956.838785188869</v>
      </c>
      <c r="S15" s="18"/>
      <c r="T15" s="18">
        <v>18024.390449809755</v>
      </c>
      <c r="U15" s="18"/>
      <c r="V15" s="62" t="s">
        <v>28</v>
      </c>
      <c r="W15" s="20" t="s">
        <v>37</v>
      </c>
      <c r="X15" s="21">
        <v>35014.903593029907</v>
      </c>
      <c r="Y15" s="18"/>
      <c r="Z15" s="21">
        <v>32964.862078127255</v>
      </c>
      <c r="AA15" s="18"/>
      <c r="AB15" s="21">
        <v>18228.2076607698</v>
      </c>
      <c r="AC15" s="18"/>
      <c r="AD15" s="21">
        <v>60023.257014315081</v>
      </c>
      <c r="AE15" s="18"/>
      <c r="AF15" s="21">
        <v>41378.83382803417</v>
      </c>
      <c r="AG15" s="18"/>
      <c r="AH15" s="21">
        <v>14045.592917973507</v>
      </c>
      <c r="AI15" s="18"/>
      <c r="AJ15" s="21">
        <v>10580.580664723477</v>
      </c>
      <c r="AK15" s="18"/>
      <c r="AL15" s="21">
        <v>-13632.182414092404</v>
      </c>
      <c r="AM15" s="21">
        <v>626970.31017948966</v>
      </c>
      <c r="AN15" s="21">
        <v>68889.186430009839</v>
      </c>
      <c r="AO15" s="21">
        <v>695859.49660949945</v>
      </c>
      <c r="AP15" s="18"/>
      <c r="AQ15" s="22">
        <v>662996.16206621705</v>
      </c>
    </row>
    <row r="16" spans="1:50" s="23" customFormat="1" hidden="1" x14ac:dyDescent="0.2">
      <c r="A16" s="62"/>
      <c r="B16" s="19" t="s">
        <v>38</v>
      </c>
      <c r="C16" s="18">
        <v>181121.67145589698</v>
      </c>
      <c r="D16" s="18"/>
      <c r="E16" s="18"/>
      <c r="F16" s="18">
        <v>4758.9225698921018</v>
      </c>
      <c r="G16" s="18"/>
      <c r="H16" s="18">
        <v>84169.135028789751</v>
      </c>
      <c r="I16" s="18"/>
      <c r="J16" s="18">
        <v>14727.222859040912</v>
      </c>
      <c r="K16" s="18"/>
      <c r="L16" s="18">
        <v>27937.682150687531</v>
      </c>
      <c r="M16" s="18"/>
      <c r="N16" s="18">
        <v>48046.008779169504</v>
      </c>
      <c r="O16" s="18"/>
      <c r="P16" s="18">
        <v>10954.389068475486</v>
      </c>
      <c r="Q16" s="18"/>
      <c r="R16" s="18">
        <v>51475.695706349834</v>
      </c>
      <c r="S16" s="18"/>
      <c r="T16" s="18">
        <v>17106.737380733852</v>
      </c>
      <c r="U16" s="18"/>
      <c r="V16" s="62"/>
      <c r="W16" s="20" t="s">
        <v>38</v>
      </c>
      <c r="X16" s="21">
        <v>36702.958524283436</v>
      </c>
      <c r="Y16" s="18"/>
      <c r="Z16" s="21">
        <v>29618.335350504352</v>
      </c>
      <c r="AA16" s="18"/>
      <c r="AB16" s="21">
        <v>18106.121298134003</v>
      </c>
      <c r="AC16" s="18"/>
      <c r="AD16" s="21">
        <v>61805.281371089171</v>
      </c>
      <c r="AE16" s="18"/>
      <c r="AF16" s="21">
        <v>40780.307124990519</v>
      </c>
      <c r="AG16" s="18"/>
      <c r="AH16" s="21">
        <v>13693.292811210395</v>
      </c>
      <c r="AI16" s="18"/>
      <c r="AJ16" s="21">
        <v>10533.816403973326</v>
      </c>
      <c r="AK16" s="18"/>
      <c r="AL16" s="21">
        <v>-14636.999207176827</v>
      </c>
      <c r="AM16" s="21">
        <v>636900.57867604436</v>
      </c>
      <c r="AN16" s="21">
        <v>74226.931868688291</v>
      </c>
      <c r="AO16" s="21">
        <v>711127.51054473268</v>
      </c>
      <c r="AP16" s="18"/>
      <c r="AQ16" s="22">
        <v>704835.29787695303</v>
      </c>
    </row>
    <row r="17" spans="1:43" s="23" customFormat="1" hidden="1" x14ac:dyDescent="0.2">
      <c r="A17" s="62"/>
      <c r="B17" s="19" t="s">
        <v>39</v>
      </c>
      <c r="C17" s="18">
        <v>146814.29753737667</v>
      </c>
      <c r="D17" s="18"/>
      <c r="E17" s="18"/>
      <c r="F17" s="18">
        <v>4999.6285575510465</v>
      </c>
      <c r="G17" s="18"/>
      <c r="H17" s="18">
        <v>88896.136621881422</v>
      </c>
      <c r="I17" s="18"/>
      <c r="J17" s="18">
        <v>17496.230903281747</v>
      </c>
      <c r="K17" s="18"/>
      <c r="L17" s="18">
        <v>28940.938882126662</v>
      </c>
      <c r="M17" s="18"/>
      <c r="N17" s="18">
        <v>53093.28367469104</v>
      </c>
      <c r="O17" s="18"/>
      <c r="P17" s="18">
        <v>13062.238124165473</v>
      </c>
      <c r="Q17" s="18"/>
      <c r="R17" s="18">
        <v>52345.366312561324</v>
      </c>
      <c r="S17" s="18"/>
      <c r="T17" s="18">
        <v>21837.333069447239</v>
      </c>
      <c r="U17" s="18"/>
      <c r="V17" s="62"/>
      <c r="W17" s="20" t="s">
        <v>39</v>
      </c>
      <c r="X17" s="21">
        <v>38697.59342792767</v>
      </c>
      <c r="Y17" s="18"/>
      <c r="Z17" s="21">
        <v>33844.884924657941</v>
      </c>
      <c r="AA17" s="18"/>
      <c r="AB17" s="21">
        <v>20110.163524569027</v>
      </c>
      <c r="AC17" s="18"/>
      <c r="AD17" s="21">
        <v>61967.24016212378</v>
      </c>
      <c r="AE17" s="18"/>
      <c r="AF17" s="21">
        <v>39759.981176134854</v>
      </c>
      <c r="AG17" s="18"/>
      <c r="AH17" s="21">
        <v>14427.784384490018</v>
      </c>
      <c r="AI17" s="18"/>
      <c r="AJ17" s="21">
        <v>10697.167546305533</v>
      </c>
      <c r="AK17" s="18"/>
      <c r="AL17" s="21">
        <v>-15334.976721437595</v>
      </c>
      <c r="AM17" s="21">
        <v>631655.29210785381</v>
      </c>
      <c r="AN17" s="21">
        <v>77483.638789037097</v>
      </c>
      <c r="AO17" s="21">
        <v>709138.93089689093</v>
      </c>
      <c r="AP17" s="18"/>
      <c r="AQ17" s="22">
        <v>730932.30944653496</v>
      </c>
    </row>
    <row r="18" spans="1:43" s="23" customFormat="1" hidden="1" x14ac:dyDescent="0.2">
      <c r="A18" s="62"/>
      <c r="B18" s="19" t="s">
        <v>40</v>
      </c>
      <c r="C18" s="18">
        <v>153612.3138420133</v>
      </c>
      <c r="D18" s="18"/>
      <c r="E18" s="18"/>
      <c r="F18" s="18">
        <v>5313.3881117039855</v>
      </c>
      <c r="G18" s="18"/>
      <c r="H18" s="18">
        <v>94248.907287156413</v>
      </c>
      <c r="I18" s="18"/>
      <c r="J18" s="18">
        <v>18449.803670310022</v>
      </c>
      <c r="K18" s="18"/>
      <c r="L18" s="18">
        <v>30734.440844239933</v>
      </c>
      <c r="M18" s="18"/>
      <c r="N18" s="18">
        <v>53312.606295023113</v>
      </c>
      <c r="O18" s="18"/>
      <c r="P18" s="18">
        <v>10413.222828979706</v>
      </c>
      <c r="Q18" s="18"/>
      <c r="R18" s="18">
        <v>57995.8725553158</v>
      </c>
      <c r="S18" s="18"/>
      <c r="T18" s="18">
        <v>16722.636113366541</v>
      </c>
      <c r="U18" s="18"/>
      <c r="V18" s="62"/>
      <c r="W18" s="20" t="s">
        <v>40</v>
      </c>
      <c r="X18" s="21">
        <v>39995.289341491392</v>
      </c>
      <c r="Y18" s="18"/>
      <c r="Z18" s="21">
        <v>31381.174644618281</v>
      </c>
      <c r="AA18" s="18"/>
      <c r="AB18" s="21">
        <v>20791.382328388485</v>
      </c>
      <c r="AC18" s="18"/>
      <c r="AD18" s="21">
        <v>62750.240672824133</v>
      </c>
      <c r="AE18" s="18"/>
      <c r="AF18" s="21">
        <v>37858.083629294291</v>
      </c>
      <c r="AG18" s="18"/>
      <c r="AH18" s="21">
        <v>16519.409924922256</v>
      </c>
      <c r="AI18" s="18"/>
      <c r="AJ18" s="21">
        <v>10781.159807607433</v>
      </c>
      <c r="AK18" s="18"/>
      <c r="AL18" s="21">
        <v>-15768.866803777546</v>
      </c>
      <c r="AM18" s="21">
        <v>645111.06509347761</v>
      </c>
      <c r="AN18" s="21">
        <v>84296.563804352874</v>
      </c>
      <c r="AO18" s="21">
        <v>729407.62889783049</v>
      </c>
      <c r="AP18" s="18"/>
      <c r="AQ18" s="22">
        <v>751658.14817890804</v>
      </c>
    </row>
    <row r="19" spans="1:43" s="23" customFormat="1" hidden="1" x14ac:dyDescent="0.2">
      <c r="A19" s="24"/>
      <c r="B19" s="19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24"/>
      <c r="W19" s="20"/>
      <c r="X19" s="21"/>
      <c r="Y19" s="18"/>
      <c r="Z19" s="21"/>
      <c r="AA19" s="18"/>
      <c r="AB19" s="21"/>
      <c r="AC19" s="18"/>
      <c r="AD19" s="21"/>
      <c r="AE19" s="18"/>
      <c r="AF19" s="21"/>
      <c r="AG19" s="18"/>
      <c r="AH19" s="21"/>
      <c r="AI19" s="18"/>
      <c r="AJ19" s="21"/>
      <c r="AK19" s="18"/>
      <c r="AL19" s="21"/>
      <c r="AM19" s="21"/>
      <c r="AN19" s="21"/>
      <c r="AO19" s="21"/>
      <c r="AP19" s="18"/>
      <c r="AQ19" s="22"/>
    </row>
    <row r="20" spans="1:43" s="23" customFormat="1" hidden="1" x14ac:dyDescent="0.2">
      <c r="A20" s="62" t="s">
        <v>29</v>
      </c>
      <c r="B20" s="19" t="s">
        <v>37</v>
      </c>
      <c r="C20" s="18">
        <v>234215.17446866279</v>
      </c>
      <c r="D20" s="18"/>
      <c r="E20" s="18"/>
      <c r="F20" s="18">
        <v>5195.5270208618613</v>
      </c>
      <c r="G20" s="18"/>
      <c r="H20" s="18">
        <v>91712.574633935728</v>
      </c>
      <c r="I20" s="18"/>
      <c r="J20" s="18">
        <v>20424.150824670389</v>
      </c>
      <c r="K20" s="18"/>
      <c r="L20" s="18">
        <v>29484.96724599482</v>
      </c>
      <c r="M20" s="18"/>
      <c r="N20" s="18">
        <v>50606.638546049871</v>
      </c>
      <c r="O20" s="18"/>
      <c r="P20" s="18">
        <v>16405.138750527512</v>
      </c>
      <c r="Q20" s="18"/>
      <c r="R20" s="18">
        <v>51058.117324701889</v>
      </c>
      <c r="S20" s="18"/>
      <c r="T20" s="18">
        <v>16156.285040032582</v>
      </c>
      <c r="U20" s="18"/>
      <c r="V20" s="62" t="s">
        <v>29</v>
      </c>
      <c r="W20" s="20" t="s">
        <v>37</v>
      </c>
      <c r="X20" s="21">
        <v>40513.107563071258</v>
      </c>
      <c r="Y20" s="18"/>
      <c r="Z20" s="21">
        <v>33145.756191317945</v>
      </c>
      <c r="AA20" s="18"/>
      <c r="AB20" s="21">
        <v>19871.544519778512</v>
      </c>
      <c r="AC20" s="18"/>
      <c r="AD20" s="21">
        <v>63198.030656646355</v>
      </c>
      <c r="AE20" s="18"/>
      <c r="AF20" s="21">
        <v>43572.403121946423</v>
      </c>
      <c r="AG20" s="18"/>
      <c r="AH20" s="21">
        <v>15403.881791500435</v>
      </c>
      <c r="AI20" s="18"/>
      <c r="AJ20" s="21">
        <v>10813.891599578956</v>
      </c>
      <c r="AK20" s="18"/>
      <c r="AL20" s="21">
        <v>-16524.822311600874</v>
      </c>
      <c r="AM20" s="21">
        <v>725252.36698767636</v>
      </c>
      <c r="AN20" s="21">
        <v>78807.046333133403</v>
      </c>
      <c r="AO20" s="21">
        <v>804059.41332080972</v>
      </c>
      <c r="AP20" s="18"/>
      <c r="AQ20" s="22">
        <v>764987.07207672298</v>
      </c>
    </row>
    <row r="21" spans="1:43" s="23" customFormat="1" hidden="1" x14ac:dyDescent="0.2">
      <c r="A21" s="62"/>
      <c r="B21" s="19" t="s">
        <v>38</v>
      </c>
      <c r="C21" s="18">
        <v>213292.7255027733</v>
      </c>
      <c r="D21" s="18"/>
      <c r="E21" s="18"/>
      <c r="F21" s="18">
        <v>6379.7910576853283</v>
      </c>
      <c r="G21" s="18"/>
      <c r="H21" s="18">
        <v>83791.632513679288</v>
      </c>
      <c r="I21" s="18"/>
      <c r="J21" s="18">
        <v>16447.240657426646</v>
      </c>
      <c r="K21" s="18"/>
      <c r="L21" s="18">
        <v>35569.786398304153</v>
      </c>
      <c r="M21" s="18"/>
      <c r="N21" s="18">
        <v>55611.593186218815</v>
      </c>
      <c r="O21" s="18"/>
      <c r="P21" s="18">
        <v>9816.961981989547</v>
      </c>
      <c r="Q21" s="18"/>
      <c r="R21" s="18">
        <v>51952.299081414909</v>
      </c>
      <c r="S21" s="18"/>
      <c r="T21" s="18">
        <v>15598.756660479436</v>
      </c>
      <c r="U21" s="18"/>
      <c r="V21" s="62"/>
      <c r="W21" s="20" t="s">
        <v>38</v>
      </c>
      <c r="X21" s="21">
        <v>45124.870270975785</v>
      </c>
      <c r="Y21" s="18"/>
      <c r="Z21" s="21">
        <v>32741.719500035146</v>
      </c>
      <c r="AA21" s="18"/>
      <c r="AB21" s="21">
        <v>19116.324048561404</v>
      </c>
      <c r="AC21" s="18"/>
      <c r="AD21" s="21">
        <v>64658.641653354265</v>
      </c>
      <c r="AE21" s="18"/>
      <c r="AF21" s="21">
        <v>43020.802860182979</v>
      </c>
      <c r="AG21" s="18"/>
      <c r="AH21" s="21">
        <v>15704.697973412443</v>
      </c>
      <c r="AI21" s="18"/>
      <c r="AJ21" s="21">
        <v>11095.909985556407</v>
      </c>
      <c r="AK21" s="18"/>
      <c r="AL21" s="21">
        <v>-18620.646389357251</v>
      </c>
      <c r="AM21" s="21">
        <v>701303.10694269254</v>
      </c>
      <c r="AN21" s="21">
        <v>79559.0530595655</v>
      </c>
      <c r="AO21" s="21">
        <v>780862.16000225802</v>
      </c>
      <c r="AP21" s="18"/>
      <c r="AQ21" s="22">
        <v>773089.67573636095</v>
      </c>
    </row>
    <row r="22" spans="1:43" s="23" customFormat="1" hidden="1" x14ac:dyDescent="0.2">
      <c r="A22" s="62"/>
      <c r="B22" s="19" t="s">
        <v>39</v>
      </c>
      <c r="C22" s="18">
        <v>170449.05043508764</v>
      </c>
      <c r="D22" s="18"/>
      <c r="E22" s="18"/>
      <c r="F22" s="18">
        <v>7211.0093765548836</v>
      </c>
      <c r="G22" s="18"/>
      <c r="H22" s="18">
        <v>86782.000689038236</v>
      </c>
      <c r="I22" s="18"/>
      <c r="J22" s="18">
        <v>13057.378584196633</v>
      </c>
      <c r="K22" s="18"/>
      <c r="L22" s="18">
        <v>37719.216961311562</v>
      </c>
      <c r="M22" s="18"/>
      <c r="N22" s="18">
        <v>66400.055052888434</v>
      </c>
      <c r="O22" s="18"/>
      <c r="P22" s="18">
        <v>11594.269144807397</v>
      </c>
      <c r="Q22" s="18"/>
      <c r="R22" s="18">
        <v>54699.939384626712</v>
      </c>
      <c r="S22" s="18"/>
      <c r="T22" s="18">
        <v>19170.479765057251</v>
      </c>
      <c r="U22" s="18"/>
      <c r="V22" s="62"/>
      <c r="W22" s="20" t="s">
        <v>39</v>
      </c>
      <c r="X22" s="21">
        <v>48115.545847368288</v>
      </c>
      <c r="Y22" s="18"/>
      <c r="Z22" s="21">
        <v>33568.983493170163</v>
      </c>
      <c r="AA22" s="18"/>
      <c r="AB22" s="21">
        <v>20900.773974080254</v>
      </c>
      <c r="AC22" s="18"/>
      <c r="AD22" s="21">
        <v>66690.9585460487</v>
      </c>
      <c r="AE22" s="18"/>
      <c r="AF22" s="21">
        <v>43680.459700147287</v>
      </c>
      <c r="AG22" s="18"/>
      <c r="AH22" s="21">
        <v>16100.535826969575</v>
      </c>
      <c r="AI22" s="18"/>
      <c r="AJ22" s="21">
        <v>11890.217696117616</v>
      </c>
      <c r="AK22" s="18"/>
      <c r="AL22" s="21">
        <v>-20208.602541193184</v>
      </c>
      <c r="AM22" s="21">
        <v>687822.27193627739</v>
      </c>
      <c r="AN22" s="21">
        <v>87385.600212041507</v>
      </c>
      <c r="AO22" s="21">
        <v>775207.87214831891</v>
      </c>
      <c r="AP22" s="18"/>
      <c r="AQ22" s="22">
        <v>800683.06126761704</v>
      </c>
    </row>
    <row r="23" spans="1:43" s="23" customFormat="1" hidden="1" x14ac:dyDescent="0.2">
      <c r="A23" s="62"/>
      <c r="B23" s="19" t="s">
        <v>40</v>
      </c>
      <c r="C23" s="18">
        <v>168952.27420285135</v>
      </c>
      <c r="D23" s="18"/>
      <c r="E23" s="18"/>
      <c r="F23" s="18">
        <v>7242.4928573979296</v>
      </c>
      <c r="G23" s="18"/>
      <c r="H23" s="18">
        <v>94431.899463151494</v>
      </c>
      <c r="I23" s="18"/>
      <c r="J23" s="18">
        <v>12555.830641714143</v>
      </c>
      <c r="K23" s="18"/>
      <c r="L23" s="18">
        <v>39894.998144389494</v>
      </c>
      <c r="M23" s="18"/>
      <c r="N23" s="18">
        <v>70387.678058592865</v>
      </c>
      <c r="O23" s="18"/>
      <c r="P23" s="18">
        <v>12092.454341425548</v>
      </c>
      <c r="Q23" s="18"/>
      <c r="R23" s="18">
        <v>59297.222822537755</v>
      </c>
      <c r="S23" s="18"/>
      <c r="T23" s="18">
        <v>17458.510760993231</v>
      </c>
      <c r="U23" s="18"/>
      <c r="V23" s="62"/>
      <c r="W23" s="20" t="s">
        <v>40</v>
      </c>
      <c r="X23" s="21">
        <v>43583.137939678389</v>
      </c>
      <c r="Y23" s="18"/>
      <c r="Z23" s="21">
        <v>39286.431440476743</v>
      </c>
      <c r="AA23" s="18"/>
      <c r="AB23" s="21">
        <v>21270.418981017323</v>
      </c>
      <c r="AC23" s="18"/>
      <c r="AD23" s="21">
        <v>68106.119143950695</v>
      </c>
      <c r="AE23" s="18"/>
      <c r="AF23" s="21">
        <v>44207.185391942068</v>
      </c>
      <c r="AG23" s="18"/>
      <c r="AH23" s="21">
        <v>18831.115853430048</v>
      </c>
      <c r="AI23" s="18"/>
      <c r="AJ23" s="21">
        <v>11997.267828122016</v>
      </c>
      <c r="AK23" s="18"/>
      <c r="AL23" s="21">
        <v>-16537.069382848698</v>
      </c>
      <c r="AM23" s="21">
        <v>713057.96848882246</v>
      </c>
      <c r="AN23" s="21">
        <v>96113.112895259634</v>
      </c>
      <c r="AO23" s="21">
        <v>809171.08138408209</v>
      </c>
      <c r="AP23" s="18"/>
      <c r="AQ23" s="22">
        <v>835917.15528200602</v>
      </c>
    </row>
    <row r="24" spans="1:43" s="23" customFormat="1" hidden="1" x14ac:dyDescent="0.2">
      <c r="A24" s="25"/>
      <c r="B24" s="19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25"/>
      <c r="W24" s="20"/>
      <c r="X24" s="21"/>
      <c r="Y24" s="18"/>
      <c r="Z24" s="21"/>
      <c r="AA24" s="18"/>
      <c r="AB24" s="21"/>
      <c r="AC24" s="18"/>
      <c r="AD24" s="21"/>
      <c r="AE24" s="18"/>
      <c r="AF24" s="21"/>
      <c r="AG24" s="18"/>
      <c r="AH24" s="21"/>
      <c r="AI24" s="18"/>
      <c r="AJ24" s="21"/>
      <c r="AK24" s="18"/>
      <c r="AL24" s="21"/>
      <c r="AM24" s="21"/>
      <c r="AN24" s="21"/>
      <c r="AO24" s="21"/>
      <c r="AP24" s="18"/>
      <c r="AQ24" s="22"/>
    </row>
    <row r="25" spans="1:43" s="23" customFormat="1" hidden="1" x14ac:dyDescent="0.2">
      <c r="A25" s="62" t="s">
        <v>30</v>
      </c>
      <c r="B25" s="19" t="s">
        <v>37</v>
      </c>
      <c r="C25" s="18">
        <v>278102.13887941185</v>
      </c>
      <c r="D25" s="18"/>
      <c r="E25" s="18"/>
      <c r="F25" s="18">
        <v>7912.3256360523765</v>
      </c>
      <c r="G25" s="18"/>
      <c r="H25" s="18">
        <v>100442.7166677588</v>
      </c>
      <c r="I25" s="18"/>
      <c r="J25" s="18">
        <v>13722.635330493267</v>
      </c>
      <c r="K25" s="18"/>
      <c r="L25" s="18">
        <v>34829.811450084511</v>
      </c>
      <c r="M25" s="18"/>
      <c r="N25" s="18">
        <v>69071.022236983452</v>
      </c>
      <c r="O25" s="18"/>
      <c r="P25" s="18">
        <v>17304.113360838706</v>
      </c>
      <c r="Q25" s="18"/>
      <c r="R25" s="18">
        <v>56940.27388855107</v>
      </c>
      <c r="S25" s="18"/>
      <c r="T25" s="18">
        <v>13824.548522861252</v>
      </c>
      <c r="U25" s="18"/>
      <c r="V25" s="62" t="s">
        <v>30</v>
      </c>
      <c r="W25" s="20" t="s">
        <v>37</v>
      </c>
      <c r="X25" s="21">
        <v>47419.786447439743</v>
      </c>
      <c r="Y25" s="18"/>
      <c r="Z25" s="21">
        <v>37971.997605241108</v>
      </c>
      <c r="AA25" s="18"/>
      <c r="AB25" s="21">
        <v>20806.269075550044</v>
      </c>
      <c r="AC25" s="18"/>
      <c r="AD25" s="21">
        <v>71208.841521752227</v>
      </c>
      <c r="AE25" s="18"/>
      <c r="AF25" s="21">
        <v>49641.975485175295</v>
      </c>
      <c r="AG25" s="18"/>
      <c r="AH25" s="21">
        <v>16985.255455782844</v>
      </c>
      <c r="AI25" s="18"/>
      <c r="AJ25" s="21">
        <v>12138.189448552186</v>
      </c>
      <c r="AK25" s="18"/>
      <c r="AL25" s="21">
        <v>-19601.582378216117</v>
      </c>
      <c r="AM25" s="21">
        <v>828720.3186343126</v>
      </c>
      <c r="AN25" s="21">
        <v>91189.300336247776</v>
      </c>
      <c r="AO25" s="21">
        <v>919909.61897056038</v>
      </c>
      <c r="AP25" s="18"/>
      <c r="AQ25" s="22">
        <v>873106.73282593803</v>
      </c>
    </row>
    <row r="26" spans="1:43" s="23" customFormat="1" hidden="1" x14ac:dyDescent="0.2">
      <c r="A26" s="62"/>
      <c r="B26" s="19" t="s">
        <v>38</v>
      </c>
      <c r="C26" s="18">
        <v>273637.09178616956</v>
      </c>
      <c r="D26" s="18"/>
      <c r="E26" s="18"/>
      <c r="F26" s="18">
        <v>8170.9798880038943</v>
      </c>
      <c r="G26" s="18"/>
      <c r="H26" s="18">
        <v>102647.12966592595</v>
      </c>
      <c r="I26" s="18"/>
      <c r="J26" s="18">
        <v>16476.333993790471</v>
      </c>
      <c r="K26" s="18"/>
      <c r="L26" s="18">
        <v>40572.189165943149</v>
      </c>
      <c r="M26" s="18"/>
      <c r="N26" s="18">
        <v>70232.254454985276</v>
      </c>
      <c r="O26" s="18"/>
      <c r="P26" s="18">
        <v>10241.373356984433</v>
      </c>
      <c r="Q26" s="18"/>
      <c r="R26" s="18">
        <v>58377.859789667833</v>
      </c>
      <c r="S26" s="18"/>
      <c r="T26" s="18">
        <v>14624.380643883003</v>
      </c>
      <c r="U26" s="18"/>
      <c r="V26" s="62"/>
      <c r="W26" s="20" t="s">
        <v>38</v>
      </c>
      <c r="X26" s="21">
        <v>46978.353977710707</v>
      </c>
      <c r="Y26" s="18"/>
      <c r="Z26" s="21">
        <v>38160.040309213291</v>
      </c>
      <c r="AA26" s="18"/>
      <c r="AB26" s="21">
        <v>20251.234585674094</v>
      </c>
      <c r="AC26" s="18"/>
      <c r="AD26" s="21">
        <v>74202.123147934763</v>
      </c>
      <c r="AE26" s="18"/>
      <c r="AF26" s="21">
        <v>49237.148152791095</v>
      </c>
      <c r="AG26" s="18"/>
      <c r="AH26" s="21">
        <v>16947.433854937062</v>
      </c>
      <c r="AI26" s="18"/>
      <c r="AJ26" s="21">
        <v>12021.482873658444</v>
      </c>
      <c r="AK26" s="18"/>
      <c r="AL26" s="21">
        <v>-19551.176465507306</v>
      </c>
      <c r="AM26" s="21">
        <v>833226.233181766</v>
      </c>
      <c r="AN26" s="21">
        <v>90530.372714125304</v>
      </c>
      <c r="AO26" s="21">
        <v>923756.60589589132</v>
      </c>
      <c r="AP26" s="18"/>
      <c r="AQ26" s="22">
        <v>911787.57461241505</v>
      </c>
    </row>
    <row r="27" spans="1:43" s="23" customFormat="1" hidden="1" x14ac:dyDescent="0.2">
      <c r="A27" s="62"/>
      <c r="B27" s="19" t="s">
        <v>39</v>
      </c>
      <c r="C27" s="18">
        <v>208751.18384393235</v>
      </c>
      <c r="D27" s="18"/>
      <c r="E27" s="18"/>
      <c r="F27" s="18">
        <v>8617.3827867767577</v>
      </c>
      <c r="G27" s="18"/>
      <c r="H27" s="18">
        <v>114409.39024395842</v>
      </c>
      <c r="I27" s="18"/>
      <c r="J27" s="18">
        <v>17594.133344539783</v>
      </c>
      <c r="K27" s="18"/>
      <c r="L27" s="18">
        <v>42047.012814066671</v>
      </c>
      <c r="M27" s="18"/>
      <c r="N27" s="18">
        <v>79855.229767728859</v>
      </c>
      <c r="O27" s="18"/>
      <c r="P27" s="18">
        <v>11911.694162525402</v>
      </c>
      <c r="Q27" s="18"/>
      <c r="R27" s="18">
        <v>71432.530544151654</v>
      </c>
      <c r="S27" s="18"/>
      <c r="T27" s="18">
        <v>15797.083376987752</v>
      </c>
      <c r="U27" s="18"/>
      <c r="V27" s="62"/>
      <c r="W27" s="20" t="s">
        <v>39</v>
      </c>
      <c r="X27" s="21">
        <v>57892.146494319772</v>
      </c>
      <c r="Y27" s="18"/>
      <c r="Z27" s="21">
        <v>39171.635536368616</v>
      </c>
      <c r="AA27" s="18"/>
      <c r="AB27" s="21">
        <v>22645.93034562462</v>
      </c>
      <c r="AC27" s="18"/>
      <c r="AD27" s="21">
        <v>76151.147905570804</v>
      </c>
      <c r="AE27" s="18"/>
      <c r="AF27" s="21">
        <v>50697.201942654916</v>
      </c>
      <c r="AG27" s="18"/>
      <c r="AH27" s="21">
        <v>17034.886565057412</v>
      </c>
      <c r="AI27" s="18"/>
      <c r="AJ27" s="21">
        <v>12699.175182706942</v>
      </c>
      <c r="AK27" s="18"/>
      <c r="AL27" s="21">
        <v>-24616.042095125486</v>
      </c>
      <c r="AM27" s="21">
        <v>822091.7227618451</v>
      </c>
      <c r="AN27" s="21">
        <v>96095.372493935327</v>
      </c>
      <c r="AO27" s="21">
        <v>918187.09525578038</v>
      </c>
      <c r="AP27" s="18"/>
      <c r="AQ27" s="22">
        <v>948801.00812394905</v>
      </c>
    </row>
    <row r="28" spans="1:43" s="23" customFormat="1" hidden="1" x14ac:dyDescent="0.2">
      <c r="A28" s="62"/>
      <c r="B28" s="19" t="s">
        <v>40</v>
      </c>
      <c r="C28" s="18">
        <v>219597.42142798629</v>
      </c>
      <c r="D28" s="18"/>
      <c r="E28" s="18"/>
      <c r="F28" s="18">
        <v>7812.4698922919724</v>
      </c>
      <c r="G28" s="18"/>
      <c r="H28" s="18">
        <v>120314.89180980806</v>
      </c>
      <c r="I28" s="18"/>
      <c r="J28" s="18">
        <v>21705.691337524131</v>
      </c>
      <c r="K28" s="18"/>
      <c r="L28" s="18">
        <v>47182.127194905654</v>
      </c>
      <c r="M28" s="18"/>
      <c r="N28" s="18">
        <v>81610.075571552414</v>
      </c>
      <c r="O28" s="18"/>
      <c r="P28" s="18">
        <v>10838.565213401465</v>
      </c>
      <c r="Q28" s="18"/>
      <c r="R28" s="18">
        <v>79244.635094035708</v>
      </c>
      <c r="S28" s="18"/>
      <c r="T28" s="18">
        <v>17135.343901580491</v>
      </c>
      <c r="U28" s="18"/>
      <c r="V28" s="62"/>
      <c r="W28" s="20" t="s">
        <v>40</v>
      </c>
      <c r="X28" s="21">
        <v>60384.91181099855</v>
      </c>
      <c r="Y28" s="18"/>
      <c r="Z28" s="21">
        <v>43323.170299177</v>
      </c>
      <c r="AA28" s="18"/>
      <c r="AB28" s="21">
        <v>23746.873610338738</v>
      </c>
      <c r="AC28" s="18"/>
      <c r="AD28" s="21">
        <v>78844.106174742177</v>
      </c>
      <c r="AE28" s="18"/>
      <c r="AF28" s="21">
        <v>49548.299175238084</v>
      </c>
      <c r="AG28" s="18"/>
      <c r="AH28" s="21">
        <v>16862.659964066432</v>
      </c>
      <c r="AI28" s="18"/>
      <c r="AJ28" s="21">
        <v>12725.17446773868</v>
      </c>
      <c r="AK28" s="18"/>
      <c r="AL28" s="21">
        <v>-26918.464686151092</v>
      </c>
      <c r="AM28" s="21">
        <v>863957.95225923497</v>
      </c>
      <c r="AN28" s="21">
        <v>100107.07945569162</v>
      </c>
      <c r="AO28" s="21">
        <v>964065.03171492659</v>
      </c>
      <c r="AP28" s="18"/>
      <c r="AQ28" s="22">
        <v>1005579.6282367799</v>
      </c>
    </row>
    <row r="29" spans="1:43" s="23" customFormat="1" hidden="1" x14ac:dyDescent="0.2">
      <c r="A29" s="24"/>
      <c r="B29" s="19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24"/>
      <c r="W29" s="20"/>
      <c r="X29" s="21"/>
      <c r="Y29" s="18"/>
      <c r="Z29" s="21"/>
      <c r="AA29" s="18"/>
      <c r="AB29" s="21"/>
      <c r="AC29" s="18"/>
      <c r="AD29" s="21"/>
      <c r="AE29" s="18"/>
      <c r="AF29" s="21"/>
      <c r="AG29" s="18"/>
      <c r="AH29" s="21"/>
      <c r="AI29" s="18"/>
      <c r="AJ29" s="21"/>
      <c r="AK29" s="18"/>
      <c r="AL29" s="21"/>
      <c r="AM29" s="21"/>
      <c r="AN29" s="21"/>
      <c r="AO29" s="21"/>
      <c r="AP29" s="18"/>
      <c r="AQ29" s="22"/>
    </row>
    <row r="30" spans="1:43" s="23" customFormat="1" hidden="1" x14ac:dyDescent="0.2">
      <c r="A30" s="62" t="s">
        <v>31</v>
      </c>
      <c r="B30" s="19" t="s">
        <v>37</v>
      </c>
      <c r="C30" s="18">
        <v>342332</v>
      </c>
      <c r="D30" s="18"/>
      <c r="E30" s="18"/>
      <c r="F30" s="18">
        <v>10406</v>
      </c>
      <c r="G30" s="18"/>
      <c r="H30" s="18">
        <v>111328</v>
      </c>
      <c r="I30" s="18"/>
      <c r="J30" s="18">
        <v>19247</v>
      </c>
      <c r="K30" s="18"/>
      <c r="L30" s="18">
        <v>44898</v>
      </c>
      <c r="M30" s="18"/>
      <c r="N30" s="18">
        <v>73259</v>
      </c>
      <c r="O30" s="18"/>
      <c r="P30" s="18">
        <v>20055</v>
      </c>
      <c r="Q30" s="18"/>
      <c r="R30" s="18">
        <v>79485</v>
      </c>
      <c r="S30" s="18"/>
      <c r="T30" s="18">
        <v>15547</v>
      </c>
      <c r="U30" s="18"/>
      <c r="V30" s="62" t="s">
        <v>31</v>
      </c>
      <c r="W30" s="20" t="s">
        <v>37</v>
      </c>
      <c r="X30" s="21">
        <v>60313</v>
      </c>
      <c r="Y30" s="18"/>
      <c r="Z30" s="21">
        <v>42193</v>
      </c>
      <c r="AA30" s="18"/>
      <c r="AB30" s="21">
        <v>21627</v>
      </c>
      <c r="AC30" s="18"/>
      <c r="AD30" s="21">
        <v>83275</v>
      </c>
      <c r="AE30" s="18"/>
      <c r="AF30" s="21">
        <v>59144</v>
      </c>
      <c r="AG30" s="18"/>
      <c r="AH30" s="21">
        <v>17983</v>
      </c>
      <c r="AI30" s="18"/>
      <c r="AJ30" s="21">
        <v>13461</v>
      </c>
      <c r="AK30" s="18"/>
      <c r="AL30" s="21">
        <v>-26959</v>
      </c>
      <c r="AM30" s="21">
        <v>987596</v>
      </c>
      <c r="AN30" s="21">
        <v>97805</v>
      </c>
      <c r="AO30" s="21">
        <v>1085401</v>
      </c>
      <c r="AP30" s="18"/>
      <c r="AQ30" s="22">
        <v>1032909</v>
      </c>
    </row>
    <row r="31" spans="1:43" s="23" customFormat="1" hidden="1" x14ac:dyDescent="0.2">
      <c r="A31" s="62"/>
      <c r="B31" s="19" t="s">
        <v>38</v>
      </c>
      <c r="C31" s="18">
        <v>307306</v>
      </c>
      <c r="D31" s="18"/>
      <c r="E31" s="18"/>
      <c r="F31" s="18">
        <v>11176</v>
      </c>
      <c r="G31" s="18"/>
      <c r="H31" s="18">
        <v>112522</v>
      </c>
      <c r="I31" s="18"/>
      <c r="J31" s="18">
        <v>21429</v>
      </c>
      <c r="K31" s="18"/>
      <c r="L31" s="18">
        <v>46341</v>
      </c>
      <c r="M31" s="18"/>
      <c r="N31" s="18">
        <v>82314</v>
      </c>
      <c r="O31" s="18"/>
      <c r="P31" s="18">
        <v>11133</v>
      </c>
      <c r="Q31" s="18"/>
      <c r="R31" s="18">
        <v>80890</v>
      </c>
      <c r="S31" s="18"/>
      <c r="T31" s="18">
        <v>14728</v>
      </c>
      <c r="U31" s="18"/>
      <c r="V31" s="62"/>
      <c r="W31" s="20" t="s">
        <v>38</v>
      </c>
      <c r="X31" s="21">
        <v>61780</v>
      </c>
      <c r="Y31" s="18"/>
      <c r="Z31" s="21">
        <v>44878</v>
      </c>
      <c r="AA31" s="18"/>
      <c r="AB31" s="21">
        <v>22905</v>
      </c>
      <c r="AC31" s="18"/>
      <c r="AD31" s="21">
        <v>84742</v>
      </c>
      <c r="AE31" s="18"/>
      <c r="AF31" s="21">
        <v>55745</v>
      </c>
      <c r="AG31" s="18"/>
      <c r="AH31" s="21">
        <v>17797</v>
      </c>
      <c r="AI31" s="18"/>
      <c r="AJ31" s="21">
        <v>13661</v>
      </c>
      <c r="AK31" s="18"/>
      <c r="AL31" s="21">
        <v>-27687</v>
      </c>
      <c r="AM31" s="21">
        <v>961661</v>
      </c>
      <c r="AN31" s="21">
        <v>104206</v>
      </c>
      <c r="AO31" s="21">
        <v>1065868</v>
      </c>
      <c r="AP31" s="18"/>
      <c r="AQ31" s="22">
        <v>1049995</v>
      </c>
    </row>
    <row r="32" spans="1:43" s="23" customFormat="1" hidden="1" x14ac:dyDescent="0.2">
      <c r="A32" s="62"/>
      <c r="B32" s="19" t="s">
        <v>39</v>
      </c>
      <c r="C32" s="18">
        <v>230100</v>
      </c>
      <c r="D32" s="18"/>
      <c r="E32" s="18"/>
      <c r="F32" s="18">
        <v>12295</v>
      </c>
      <c r="G32" s="18"/>
      <c r="H32" s="18">
        <v>118931</v>
      </c>
      <c r="I32" s="18"/>
      <c r="J32" s="18">
        <v>21900</v>
      </c>
      <c r="K32" s="18"/>
      <c r="L32" s="18">
        <v>48562</v>
      </c>
      <c r="M32" s="18"/>
      <c r="N32" s="18">
        <v>94859</v>
      </c>
      <c r="O32" s="18"/>
      <c r="P32" s="18">
        <v>13009</v>
      </c>
      <c r="Q32" s="18"/>
      <c r="R32" s="18">
        <v>87828</v>
      </c>
      <c r="S32" s="18"/>
      <c r="T32" s="18">
        <v>15520</v>
      </c>
      <c r="U32" s="18"/>
      <c r="V32" s="62"/>
      <c r="W32" s="20" t="s">
        <v>39</v>
      </c>
      <c r="X32" s="21">
        <v>55487</v>
      </c>
      <c r="Y32" s="18"/>
      <c r="Z32" s="21">
        <v>44147</v>
      </c>
      <c r="AA32" s="18"/>
      <c r="AB32" s="21">
        <v>25764</v>
      </c>
      <c r="AC32" s="18"/>
      <c r="AD32" s="21">
        <v>87004</v>
      </c>
      <c r="AE32" s="18"/>
      <c r="AF32" s="21">
        <v>57678</v>
      </c>
      <c r="AG32" s="18"/>
      <c r="AH32" s="21">
        <v>17516</v>
      </c>
      <c r="AI32" s="18"/>
      <c r="AJ32" s="21">
        <v>14459</v>
      </c>
      <c r="AK32" s="18"/>
      <c r="AL32" s="21">
        <v>-23950</v>
      </c>
      <c r="AM32" s="21">
        <v>921112</v>
      </c>
      <c r="AN32" s="21">
        <v>116146</v>
      </c>
      <c r="AO32" s="21">
        <v>1037257</v>
      </c>
      <c r="AP32" s="18"/>
      <c r="AQ32" s="22">
        <v>1064933</v>
      </c>
    </row>
    <row r="33" spans="1:43" s="23" customFormat="1" hidden="1" x14ac:dyDescent="0.2">
      <c r="A33" s="62"/>
      <c r="B33" s="19" t="s">
        <v>40</v>
      </c>
      <c r="C33" s="18">
        <v>235461</v>
      </c>
      <c r="D33" s="18"/>
      <c r="E33" s="18"/>
      <c r="F33" s="18">
        <v>12750</v>
      </c>
      <c r="G33" s="18"/>
      <c r="H33" s="18">
        <v>126323</v>
      </c>
      <c r="I33" s="18"/>
      <c r="J33" s="18">
        <v>23425</v>
      </c>
      <c r="K33" s="18"/>
      <c r="L33" s="18">
        <v>51050</v>
      </c>
      <c r="M33" s="18"/>
      <c r="N33" s="18">
        <v>83898</v>
      </c>
      <c r="O33" s="18"/>
      <c r="P33" s="18">
        <v>12978</v>
      </c>
      <c r="Q33" s="18"/>
      <c r="R33" s="18">
        <v>91323</v>
      </c>
      <c r="S33" s="18"/>
      <c r="T33" s="18">
        <v>22650</v>
      </c>
      <c r="U33" s="18"/>
      <c r="V33" s="62"/>
      <c r="W33" s="20" t="s">
        <v>40</v>
      </c>
      <c r="X33" s="21">
        <v>74041</v>
      </c>
      <c r="Y33" s="18"/>
      <c r="Z33" s="21">
        <v>54471</v>
      </c>
      <c r="AA33" s="18"/>
      <c r="AB33" s="21">
        <v>27683</v>
      </c>
      <c r="AC33" s="18"/>
      <c r="AD33" s="21">
        <v>88008</v>
      </c>
      <c r="AE33" s="18"/>
      <c r="AF33" s="21">
        <v>56625</v>
      </c>
      <c r="AG33" s="18"/>
      <c r="AH33" s="21">
        <v>17163</v>
      </c>
      <c r="AI33" s="18"/>
      <c r="AJ33" s="21">
        <v>14799</v>
      </c>
      <c r="AK33" s="18"/>
      <c r="AL33" s="21">
        <v>-32979</v>
      </c>
      <c r="AM33" s="21">
        <v>959669</v>
      </c>
      <c r="AN33" s="21">
        <v>113175</v>
      </c>
      <c r="AO33" s="21">
        <v>1072844</v>
      </c>
      <c r="AP33" s="18"/>
      <c r="AQ33" s="22">
        <v>1123608</v>
      </c>
    </row>
    <row r="34" spans="1:43" s="13" customFormat="1" hidden="1" x14ac:dyDescent="0.2">
      <c r="A34" s="12"/>
      <c r="B34" s="13" t="s">
        <v>41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2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3" s="23" customFormat="1" hidden="1" x14ac:dyDescent="0.2">
      <c r="A35" s="64">
        <v>2013</v>
      </c>
      <c r="B35" s="19" t="s">
        <v>37</v>
      </c>
      <c r="C35" s="18">
        <v>365691</v>
      </c>
      <c r="D35" s="18"/>
      <c r="E35" s="18"/>
      <c r="F35" s="18">
        <v>11201</v>
      </c>
      <c r="G35" s="18"/>
      <c r="H35" s="18">
        <v>128498</v>
      </c>
      <c r="I35" s="18"/>
      <c r="J35" s="18">
        <v>23797</v>
      </c>
      <c r="K35" s="18"/>
      <c r="L35" s="18">
        <v>52695</v>
      </c>
      <c r="M35" s="18"/>
      <c r="N35" s="18">
        <v>84341</v>
      </c>
      <c r="O35" s="18"/>
      <c r="P35" s="18">
        <v>17298</v>
      </c>
      <c r="Q35" s="18"/>
      <c r="R35" s="18">
        <v>81872</v>
      </c>
      <c r="S35" s="18"/>
      <c r="T35" s="18">
        <v>17938</v>
      </c>
      <c r="U35" s="18"/>
      <c r="V35" s="65" t="s">
        <v>32</v>
      </c>
      <c r="W35" s="20" t="s">
        <v>37</v>
      </c>
      <c r="X35" s="21">
        <v>67686</v>
      </c>
      <c r="Y35" s="18"/>
      <c r="Z35" s="21">
        <v>51716</v>
      </c>
      <c r="AA35" s="18"/>
      <c r="AB35" s="21">
        <v>24352</v>
      </c>
      <c r="AC35" s="18"/>
      <c r="AD35" s="21">
        <v>90941</v>
      </c>
      <c r="AE35" s="18"/>
      <c r="AF35" s="21">
        <v>64702</v>
      </c>
      <c r="AG35" s="18"/>
      <c r="AH35" s="21">
        <v>17158</v>
      </c>
      <c r="AI35" s="18"/>
      <c r="AJ35" s="21">
        <v>14810</v>
      </c>
      <c r="AK35" s="18"/>
      <c r="AL35" s="21">
        <v>-28042</v>
      </c>
      <c r="AM35" s="21">
        <v>1086656</v>
      </c>
      <c r="AN35" s="21">
        <v>111189</v>
      </c>
      <c r="AO35" s="21">
        <v>1197844</v>
      </c>
      <c r="AP35" s="18"/>
      <c r="AQ35" s="22">
        <v>1151947</v>
      </c>
    </row>
    <row r="36" spans="1:43" s="23" customFormat="1" hidden="1" x14ac:dyDescent="0.2">
      <c r="A36" s="64"/>
      <c r="B36" s="19" t="s">
        <v>38</v>
      </c>
      <c r="C36" s="18">
        <v>337137</v>
      </c>
      <c r="D36" s="18"/>
      <c r="E36" s="18"/>
      <c r="F36" s="18">
        <v>8747</v>
      </c>
      <c r="G36" s="18"/>
      <c r="H36" s="18">
        <v>120997</v>
      </c>
      <c r="I36" s="18"/>
      <c r="J36" s="18">
        <v>24606</v>
      </c>
      <c r="K36" s="18"/>
      <c r="L36" s="18">
        <v>53364</v>
      </c>
      <c r="M36" s="18"/>
      <c r="N36" s="18">
        <v>94698</v>
      </c>
      <c r="O36" s="18"/>
      <c r="P36" s="18">
        <v>12896</v>
      </c>
      <c r="Q36" s="18"/>
      <c r="R36" s="18">
        <v>90388</v>
      </c>
      <c r="S36" s="18"/>
      <c r="T36" s="18">
        <v>15253</v>
      </c>
      <c r="U36" s="18"/>
      <c r="V36" s="65"/>
      <c r="W36" s="20" t="s">
        <v>38</v>
      </c>
      <c r="X36" s="21">
        <v>79135</v>
      </c>
      <c r="Y36" s="18"/>
      <c r="Z36" s="21">
        <v>54629</v>
      </c>
      <c r="AA36" s="18"/>
      <c r="AB36" s="21">
        <v>25276</v>
      </c>
      <c r="AC36" s="18"/>
      <c r="AD36" s="21">
        <v>92477</v>
      </c>
      <c r="AE36" s="18"/>
      <c r="AF36" s="21">
        <v>61941</v>
      </c>
      <c r="AG36" s="18"/>
      <c r="AH36" s="21">
        <v>18642</v>
      </c>
      <c r="AI36" s="18"/>
      <c r="AJ36" s="21">
        <v>15088</v>
      </c>
      <c r="AK36" s="18"/>
      <c r="AL36" s="21">
        <v>-31652</v>
      </c>
      <c r="AM36" s="21">
        <v>1073623</v>
      </c>
      <c r="AN36" s="21">
        <v>119263</v>
      </c>
      <c r="AO36" s="21">
        <v>1192885</v>
      </c>
      <c r="AP36" s="18"/>
      <c r="AQ36" s="22">
        <v>1166799</v>
      </c>
    </row>
    <row r="37" spans="1:43" s="23" customFormat="1" hidden="1" x14ac:dyDescent="0.2">
      <c r="A37" s="64"/>
      <c r="B37" s="19" t="s">
        <v>39</v>
      </c>
      <c r="C37" s="18">
        <v>280422</v>
      </c>
      <c r="D37" s="18"/>
      <c r="E37" s="18"/>
      <c r="F37" s="18">
        <v>11541</v>
      </c>
      <c r="G37" s="18"/>
      <c r="H37" s="18">
        <v>127584</v>
      </c>
      <c r="I37" s="18"/>
      <c r="J37" s="18">
        <v>22987</v>
      </c>
      <c r="K37" s="18"/>
      <c r="L37" s="18">
        <v>55686</v>
      </c>
      <c r="M37" s="18"/>
      <c r="N37" s="18">
        <v>106978</v>
      </c>
      <c r="O37" s="18"/>
      <c r="P37" s="18">
        <v>15299</v>
      </c>
      <c r="Q37" s="18"/>
      <c r="R37" s="18">
        <v>96674</v>
      </c>
      <c r="S37" s="18"/>
      <c r="T37" s="18">
        <v>14877</v>
      </c>
      <c r="U37" s="18"/>
      <c r="V37" s="65"/>
      <c r="W37" s="20" t="s">
        <v>39</v>
      </c>
      <c r="X37" s="21">
        <v>79994</v>
      </c>
      <c r="Y37" s="18"/>
      <c r="Z37" s="21">
        <v>51475</v>
      </c>
      <c r="AA37" s="18"/>
      <c r="AB37" s="21">
        <v>27084</v>
      </c>
      <c r="AC37" s="18"/>
      <c r="AD37" s="21">
        <v>94832</v>
      </c>
      <c r="AE37" s="18"/>
      <c r="AF37" s="21">
        <v>62337</v>
      </c>
      <c r="AG37" s="18"/>
      <c r="AH37" s="21">
        <v>18736</v>
      </c>
      <c r="AI37" s="18"/>
      <c r="AJ37" s="21">
        <v>15760</v>
      </c>
      <c r="AK37" s="18"/>
      <c r="AL37" s="21">
        <v>-31209</v>
      </c>
      <c r="AM37" s="21">
        <v>1051057</v>
      </c>
      <c r="AN37" s="21">
        <v>130947</v>
      </c>
      <c r="AO37" s="21">
        <v>1182005</v>
      </c>
      <c r="AP37" s="18"/>
      <c r="AQ37" s="22">
        <v>1203724</v>
      </c>
    </row>
    <row r="38" spans="1:43" s="23" customFormat="1" hidden="1" x14ac:dyDescent="0.2">
      <c r="A38" s="64"/>
      <c r="B38" s="19" t="s">
        <v>40</v>
      </c>
      <c r="C38" s="18">
        <v>271511</v>
      </c>
      <c r="D38" s="18"/>
      <c r="E38" s="18"/>
      <c r="F38" s="18">
        <v>9252</v>
      </c>
      <c r="G38" s="18"/>
      <c r="H38" s="18">
        <v>129533</v>
      </c>
      <c r="I38" s="18"/>
      <c r="J38" s="18">
        <v>22953</v>
      </c>
      <c r="K38" s="18"/>
      <c r="L38" s="18">
        <v>51820</v>
      </c>
      <c r="M38" s="18"/>
      <c r="N38" s="18">
        <v>94628</v>
      </c>
      <c r="O38" s="18"/>
      <c r="P38" s="18">
        <v>12544</v>
      </c>
      <c r="Q38" s="18"/>
      <c r="R38" s="18">
        <v>109592</v>
      </c>
      <c r="S38" s="18"/>
      <c r="T38" s="18">
        <v>20410</v>
      </c>
      <c r="U38" s="18"/>
      <c r="V38" s="65"/>
      <c r="W38" s="20" t="s">
        <v>40</v>
      </c>
      <c r="X38" s="21">
        <v>86305</v>
      </c>
      <c r="Y38" s="18"/>
      <c r="Z38" s="21">
        <v>50827</v>
      </c>
      <c r="AA38" s="18"/>
      <c r="AB38" s="21">
        <v>28949</v>
      </c>
      <c r="AC38" s="18"/>
      <c r="AD38" s="21">
        <v>97339</v>
      </c>
      <c r="AE38" s="18"/>
      <c r="AF38" s="21">
        <v>62978</v>
      </c>
      <c r="AG38" s="18"/>
      <c r="AH38" s="21">
        <v>20621</v>
      </c>
      <c r="AI38" s="18"/>
      <c r="AJ38" s="21">
        <v>16549</v>
      </c>
      <c r="AK38" s="18"/>
      <c r="AL38" s="21">
        <v>-33234</v>
      </c>
      <c r="AM38" s="21">
        <v>1052575</v>
      </c>
      <c r="AN38" s="21">
        <v>119781</v>
      </c>
      <c r="AO38" s="21">
        <v>1172356</v>
      </c>
      <c r="AP38" s="18"/>
      <c r="AQ38" s="22">
        <v>1233715</v>
      </c>
    </row>
    <row r="39" spans="1:43" s="23" customFormat="1" hidden="1" x14ac:dyDescent="0.2">
      <c r="B39" s="19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7"/>
      <c r="X39" s="28"/>
      <c r="Y39" s="26"/>
      <c r="Z39" s="28"/>
      <c r="AA39" s="26"/>
      <c r="AB39" s="28"/>
      <c r="AC39" s="26"/>
      <c r="AD39" s="28"/>
      <c r="AE39" s="26"/>
      <c r="AF39" s="28"/>
      <c r="AG39" s="26"/>
      <c r="AH39" s="28"/>
      <c r="AI39" s="26"/>
      <c r="AJ39" s="28"/>
      <c r="AK39" s="26"/>
      <c r="AL39" s="28"/>
      <c r="AM39" s="28"/>
      <c r="AN39" s="28"/>
      <c r="AO39" s="28"/>
      <c r="AP39" s="26"/>
      <c r="AQ39" s="29"/>
    </row>
    <row r="40" spans="1:43" s="23" customFormat="1" hidden="1" x14ac:dyDescent="0.2">
      <c r="A40" s="64">
        <v>2014</v>
      </c>
      <c r="B40" s="19" t="s">
        <v>37</v>
      </c>
      <c r="C40" s="18">
        <v>436992</v>
      </c>
      <c r="D40" s="18"/>
      <c r="E40" s="18"/>
      <c r="F40" s="18">
        <v>12620</v>
      </c>
      <c r="G40" s="18"/>
      <c r="H40" s="18">
        <v>137265</v>
      </c>
      <c r="I40" s="18"/>
      <c r="J40" s="18">
        <v>19600</v>
      </c>
      <c r="K40" s="18"/>
      <c r="L40" s="18">
        <v>56848</v>
      </c>
      <c r="M40" s="18"/>
      <c r="N40" s="18">
        <v>101617</v>
      </c>
      <c r="O40" s="18"/>
      <c r="P40" s="18">
        <v>14694</v>
      </c>
      <c r="Q40" s="18"/>
      <c r="R40" s="18">
        <v>96188</v>
      </c>
      <c r="S40" s="18"/>
      <c r="T40" s="18">
        <v>16681</v>
      </c>
      <c r="U40" s="18"/>
      <c r="V40" s="65" t="s">
        <v>33</v>
      </c>
      <c r="W40" s="20" t="s">
        <v>37</v>
      </c>
      <c r="X40" s="21">
        <v>86427</v>
      </c>
      <c r="Y40" s="18"/>
      <c r="Z40" s="21">
        <v>59526</v>
      </c>
      <c r="AA40" s="18"/>
      <c r="AB40" s="21">
        <v>25433</v>
      </c>
      <c r="AC40" s="18"/>
      <c r="AD40" s="21">
        <v>100053</v>
      </c>
      <c r="AE40" s="18"/>
      <c r="AF40" s="21">
        <v>73210</v>
      </c>
      <c r="AG40" s="18"/>
      <c r="AH40" s="21">
        <v>19926</v>
      </c>
      <c r="AI40" s="18"/>
      <c r="AJ40" s="21">
        <v>16711</v>
      </c>
      <c r="AK40" s="18"/>
      <c r="AL40" s="21">
        <v>-31803</v>
      </c>
      <c r="AM40" s="21">
        <v>1241987</v>
      </c>
      <c r="AN40" s="21">
        <v>120003</v>
      </c>
      <c r="AO40" s="21">
        <v>1361990</v>
      </c>
      <c r="AP40" s="18"/>
      <c r="AQ40" s="22">
        <v>1292398</v>
      </c>
    </row>
    <row r="41" spans="1:43" s="23" customFormat="1" hidden="1" x14ac:dyDescent="0.2">
      <c r="A41" s="64"/>
      <c r="B41" s="19" t="s">
        <v>38</v>
      </c>
      <c r="C41" s="18">
        <v>385837</v>
      </c>
      <c r="D41" s="18"/>
      <c r="E41" s="18"/>
      <c r="F41" s="18">
        <v>9945</v>
      </c>
      <c r="G41" s="18"/>
      <c r="H41" s="18">
        <v>134877</v>
      </c>
      <c r="I41" s="18"/>
      <c r="J41" s="18">
        <v>23663</v>
      </c>
      <c r="K41" s="18"/>
      <c r="L41" s="18">
        <v>67642</v>
      </c>
      <c r="M41" s="18"/>
      <c r="N41" s="18">
        <v>106012</v>
      </c>
      <c r="O41" s="18"/>
      <c r="P41" s="18">
        <v>10466</v>
      </c>
      <c r="Q41" s="18"/>
      <c r="R41" s="18">
        <v>114294</v>
      </c>
      <c r="S41" s="18"/>
      <c r="T41" s="18">
        <v>14934</v>
      </c>
      <c r="U41" s="18"/>
      <c r="V41" s="65"/>
      <c r="W41" s="20" t="s">
        <v>38</v>
      </c>
      <c r="X41" s="21">
        <v>92478</v>
      </c>
      <c r="Y41" s="18"/>
      <c r="Z41" s="21">
        <v>64979</v>
      </c>
      <c r="AA41" s="18"/>
      <c r="AB41" s="21">
        <v>26922</v>
      </c>
      <c r="AC41" s="18"/>
      <c r="AD41" s="21">
        <v>103610</v>
      </c>
      <c r="AE41" s="18"/>
      <c r="AF41" s="21">
        <v>69185</v>
      </c>
      <c r="AG41" s="18"/>
      <c r="AH41" s="21">
        <v>23211</v>
      </c>
      <c r="AI41" s="18"/>
      <c r="AJ41" s="21">
        <v>17056</v>
      </c>
      <c r="AK41" s="18"/>
      <c r="AL41" s="21">
        <v>-34101</v>
      </c>
      <c r="AM41" s="21">
        <v>1231010</v>
      </c>
      <c r="AN41" s="21">
        <v>132308</v>
      </c>
      <c r="AO41" s="21">
        <v>1363319</v>
      </c>
      <c r="AP41" s="18"/>
      <c r="AQ41" s="22">
        <v>1339676</v>
      </c>
    </row>
    <row r="42" spans="1:43" s="23" customFormat="1" hidden="1" x14ac:dyDescent="0.2">
      <c r="A42" s="64"/>
      <c r="B42" s="19" t="s">
        <v>39</v>
      </c>
      <c r="C42" s="18">
        <v>350835</v>
      </c>
      <c r="D42" s="18"/>
      <c r="E42" s="18"/>
      <c r="F42" s="18">
        <v>10462</v>
      </c>
      <c r="G42" s="18"/>
      <c r="H42" s="18">
        <v>133898</v>
      </c>
      <c r="I42" s="18"/>
      <c r="J42" s="18">
        <v>28545</v>
      </c>
      <c r="K42" s="18"/>
      <c r="L42" s="18">
        <v>67304</v>
      </c>
      <c r="M42" s="18"/>
      <c r="N42" s="18">
        <v>117757</v>
      </c>
      <c r="O42" s="18"/>
      <c r="P42" s="18">
        <v>11529</v>
      </c>
      <c r="Q42" s="18"/>
      <c r="R42" s="18">
        <v>122293</v>
      </c>
      <c r="S42" s="18"/>
      <c r="T42" s="18">
        <v>15286</v>
      </c>
      <c r="U42" s="18"/>
      <c r="V42" s="65"/>
      <c r="W42" s="20" t="s">
        <v>39</v>
      </c>
      <c r="X42" s="21">
        <v>85762</v>
      </c>
      <c r="Y42" s="18"/>
      <c r="Z42" s="21">
        <v>56852</v>
      </c>
      <c r="AA42" s="18"/>
      <c r="AB42" s="21">
        <v>29301</v>
      </c>
      <c r="AC42" s="18"/>
      <c r="AD42" s="21">
        <v>106168</v>
      </c>
      <c r="AE42" s="18"/>
      <c r="AF42" s="21">
        <v>67468</v>
      </c>
      <c r="AG42" s="18"/>
      <c r="AH42" s="21">
        <v>23397</v>
      </c>
      <c r="AI42" s="18"/>
      <c r="AJ42" s="21">
        <v>17547</v>
      </c>
      <c r="AK42" s="18"/>
      <c r="AL42" s="21">
        <v>-31145</v>
      </c>
      <c r="AM42" s="21">
        <v>1213259</v>
      </c>
      <c r="AN42" s="21">
        <v>138105</v>
      </c>
      <c r="AO42" s="21">
        <v>1351363</v>
      </c>
      <c r="AP42" s="18"/>
      <c r="AQ42" s="22">
        <v>1364066</v>
      </c>
    </row>
    <row r="43" spans="1:43" s="23" customFormat="1" hidden="1" x14ac:dyDescent="0.2">
      <c r="A43" s="64"/>
      <c r="B43" s="19" t="s">
        <v>40</v>
      </c>
      <c r="C43" s="18">
        <v>309413</v>
      </c>
      <c r="D43" s="18"/>
      <c r="E43" s="18"/>
      <c r="F43" s="18">
        <v>11908</v>
      </c>
      <c r="G43" s="18"/>
      <c r="H43" s="18">
        <v>131959</v>
      </c>
      <c r="I43" s="18"/>
      <c r="J43" s="18">
        <v>25484</v>
      </c>
      <c r="K43" s="18"/>
      <c r="L43" s="18">
        <v>70297</v>
      </c>
      <c r="M43" s="18"/>
      <c r="N43" s="18">
        <v>106599</v>
      </c>
      <c r="O43" s="18"/>
      <c r="P43" s="18">
        <v>12463</v>
      </c>
      <c r="Q43" s="18"/>
      <c r="R43" s="18">
        <v>129683</v>
      </c>
      <c r="S43" s="18"/>
      <c r="T43" s="18">
        <v>18691</v>
      </c>
      <c r="U43" s="18"/>
      <c r="V43" s="65"/>
      <c r="W43" s="20" t="s">
        <v>40</v>
      </c>
      <c r="X43" s="21">
        <v>102097</v>
      </c>
      <c r="Y43" s="18"/>
      <c r="Z43" s="21">
        <v>62169</v>
      </c>
      <c r="AA43" s="18"/>
      <c r="AB43" s="21">
        <v>31404</v>
      </c>
      <c r="AC43" s="18"/>
      <c r="AD43" s="21">
        <v>107998</v>
      </c>
      <c r="AE43" s="18"/>
      <c r="AF43" s="21">
        <v>69681</v>
      </c>
      <c r="AG43" s="18"/>
      <c r="AH43" s="21">
        <v>25435</v>
      </c>
      <c r="AI43" s="18"/>
      <c r="AJ43" s="21">
        <v>18772</v>
      </c>
      <c r="AK43" s="18"/>
      <c r="AL43" s="21">
        <v>-37540</v>
      </c>
      <c r="AM43" s="21">
        <v>1196513</v>
      </c>
      <c r="AN43" s="21">
        <v>129462</v>
      </c>
      <c r="AO43" s="21">
        <v>1325976</v>
      </c>
      <c r="AP43" s="18"/>
      <c r="AQ43" s="22">
        <v>1419612</v>
      </c>
    </row>
    <row r="44" spans="1:43" s="13" customFormat="1" hidden="1" x14ac:dyDescent="0.2">
      <c r="A44" s="25"/>
      <c r="B44" s="30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31"/>
      <c r="X44" s="28"/>
      <c r="Y44" s="26"/>
      <c r="Z44" s="28"/>
      <c r="AA44" s="26"/>
      <c r="AB44" s="28"/>
      <c r="AC44" s="26"/>
      <c r="AD44" s="28"/>
      <c r="AE44" s="26"/>
      <c r="AF44" s="28"/>
      <c r="AG44" s="26"/>
      <c r="AH44" s="28"/>
      <c r="AI44" s="26"/>
      <c r="AJ44" s="28"/>
      <c r="AK44" s="26"/>
      <c r="AL44" s="28"/>
      <c r="AM44" s="28"/>
      <c r="AN44" s="28"/>
      <c r="AO44" s="28"/>
      <c r="AP44" s="26"/>
    </row>
    <row r="45" spans="1:43" s="23" customFormat="1" hidden="1" x14ac:dyDescent="0.2">
      <c r="A45" s="64">
        <v>2015</v>
      </c>
      <c r="B45" s="19" t="s">
        <v>37</v>
      </c>
      <c r="C45" s="18">
        <v>534000</v>
      </c>
      <c r="D45" s="18"/>
      <c r="E45" s="18"/>
      <c r="F45" s="18">
        <v>15585</v>
      </c>
      <c r="G45" s="18"/>
      <c r="H45" s="18">
        <v>148738</v>
      </c>
      <c r="I45" s="18"/>
      <c r="J45" s="18">
        <v>26498</v>
      </c>
      <c r="K45" s="18"/>
      <c r="L45" s="18">
        <v>69183</v>
      </c>
      <c r="M45" s="18"/>
      <c r="N45" s="18">
        <v>110929</v>
      </c>
      <c r="O45" s="18"/>
      <c r="P45" s="18">
        <v>13444</v>
      </c>
      <c r="Q45" s="18"/>
      <c r="R45" s="18">
        <v>115974</v>
      </c>
      <c r="S45" s="18"/>
      <c r="T45" s="18">
        <v>20173</v>
      </c>
      <c r="U45" s="18"/>
      <c r="V45" s="65" t="s">
        <v>34</v>
      </c>
      <c r="W45" s="20" t="s">
        <v>37</v>
      </c>
      <c r="X45" s="21">
        <v>97089</v>
      </c>
      <c r="Y45" s="18"/>
      <c r="Z45" s="21">
        <v>61680</v>
      </c>
      <c r="AA45" s="18"/>
      <c r="AB45" s="21">
        <v>28113</v>
      </c>
      <c r="AC45" s="18"/>
      <c r="AD45" s="21">
        <v>112025</v>
      </c>
      <c r="AE45" s="18"/>
      <c r="AF45" s="21">
        <v>82655</v>
      </c>
      <c r="AG45" s="18"/>
      <c r="AH45" s="21">
        <v>23440</v>
      </c>
      <c r="AI45" s="18"/>
      <c r="AJ45" s="21">
        <v>18850</v>
      </c>
      <c r="AK45" s="18"/>
      <c r="AL45" s="21">
        <v>-34980</v>
      </c>
      <c r="AM45" s="21">
        <v>1443395</v>
      </c>
      <c r="AN45" s="21">
        <v>127051</v>
      </c>
      <c r="AO45" s="21">
        <v>1570446</v>
      </c>
      <c r="AP45" s="18"/>
      <c r="AQ45" s="22">
        <v>1502572</v>
      </c>
    </row>
    <row r="46" spans="1:43" s="23" customFormat="1" hidden="1" x14ac:dyDescent="0.2">
      <c r="A46" s="64"/>
      <c r="B46" s="19" t="s">
        <v>38</v>
      </c>
      <c r="C46" s="18">
        <v>518224</v>
      </c>
      <c r="D46" s="18"/>
      <c r="E46" s="18"/>
      <c r="F46" s="18">
        <v>12524</v>
      </c>
      <c r="G46" s="18"/>
      <c r="H46" s="18">
        <v>149153</v>
      </c>
      <c r="I46" s="18"/>
      <c r="J46" s="18">
        <v>31461</v>
      </c>
      <c r="K46" s="18"/>
      <c r="L46" s="18">
        <v>75824</v>
      </c>
      <c r="M46" s="18"/>
      <c r="N46" s="18">
        <v>116800</v>
      </c>
      <c r="O46" s="18"/>
      <c r="P46" s="18">
        <v>10579</v>
      </c>
      <c r="Q46" s="18"/>
      <c r="R46" s="18">
        <v>122522</v>
      </c>
      <c r="S46" s="18"/>
      <c r="T46" s="18">
        <v>19430</v>
      </c>
      <c r="U46" s="18"/>
      <c r="V46" s="65"/>
      <c r="W46" s="20" t="s">
        <v>38</v>
      </c>
      <c r="X46" s="21">
        <v>102277</v>
      </c>
      <c r="Y46" s="18"/>
      <c r="Z46" s="21">
        <v>73264</v>
      </c>
      <c r="AA46" s="18"/>
      <c r="AB46" s="21">
        <v>28820</v>
      </c>
      <c r="AC46" s="18"/>
      <c r="AD46" s="21">
        <v>116320</v>
      </c>
      <c r="AE46" s="18"/>
      <c r="AF46" s="21">
        <v>77790</v>
      </c>
      <c r="AG46" s="18"/>
      <c r="AH46" s="21">
        <v>27581</v>
      </c>
      <c r="AI46" s="18"/>
      <c r="AJ46" s="21">
        <v>19139</v>
      </c>
      <c r="AK46" s="18"/>
      <c r="AL46" s="21">
        <v>-41144</v>
      </c>
      <c r="AM46" s="21">
        <v>1460563</v>
      </c>
      <c r="AN46" s="21">
        <v>140784</v>
      </c>
      <c r="AO46" s="21">
        <v>1601347</v>
      </c>
      <c r="AP46" s="18"/>
      <c r="AQ46" s="22">
        <v>1550731</v>
      </c>
    </row>
    <row r="47" spans="1:43" s="23" customFormat="1" hidden="1" x14ac:dyDescent="0.2">
      <c r="A47" s="64"/>
      <c r="B47" s="19" t="s">
        <v>39</v>
      </c>
      <c r="C47" s="18">
        <v>454378</v>
      </c>
      <c r="D47" s="18"/>
      <c r="E47" s="18"/>
      <c r="F47" s="18">
        <v>14276</v>
      </c>
      <c r="G47" s="18"/>
      <c r="H47" s="18">
        <v>149855</v>
      </c>
      <c r="I47" s="18"/>
      <c r="J47" s="18">
        <v>37744</v>
      </c>
      <c r="K47" s="18"/>
      <c r="L47" s="18">
        <v>77348</v>
      </c>
      <c r="M47" s="18"/>
      <c r="N47" s="18">
        <v>130080</v>
      </c>
      <c r="O47" s="18"/>
      <c r="P47" s="18">
        <v>12404</v>
      </c>
      <c r="Q47" s="18"/>
      <c r="R47" s="18">
        <v>131740</v>
      </c>
      <c r="S47" s="18"/>
      <c r="T47" s="18">
        <v>21572</v>
      </c>
      <c r="U47" s="18"/>
      <c r="V47" s="65"/>
      <c r="W47" s="20" t="s">
        <v>39</v>
      </c>
      <c r="X47" s="21">
        <v>104338</v>
      </c>
      <c r="Y47" s="18"/>
      <c r="Z47" s="21">
        <v>63165</v>
      </c>
      <c r="AA47" s="18"/>
      <c r="AB47" s="21">
        <v>30578</v>
      </c>
      <c r="AC47" s="18"/>
      <c r="AD47" s="21">
        <v>120972</v>
      </c>
      <c r="AE47" s="18"/>
      <c r="AF47" s="21">
        <v>75104</v>
      </c>
      <c r="AG47" s="18"/>
      <c r="AH47" s="21">
        <v>27553</v>
      </c>
      <c r="AI47" s="18"/>
      <c r="AJ47" s="21">
        <v>19962</v>
      </c>
      <c r="AK47" s="18"/>
      <c r="AL47" s="21">
        <v>-38023</v>
      </c>
      <c r="AM47" s="21">
        <v>1433047</v>
      </c>
      <c r="AN47" s="21">
        <v>147978</v>
      </c>
      <c r="AO47" s="21">
        <v>1581026</v>
      </c>
      <c r="AP47" s="18"/>
      <c r="AQ47" s="22">
        <v>1580726</v>
      </c>
    </row>
    <row r="48" spans="1:43" s="23" customFormat="1" hidden="1" x14ac:dyDescent="0.2">
      <c r="A48" s="64"/>
      <c r="B48" s="19" t="s">
        <v>40</v>
      </c>
      <c r="C48" s="18">
        <v>390746</v>
      </c>
      <c r="D48" s="18"/>
      <c r="E48" s="18"/>
      <c r="F48" s="18">
        <v>12199</v>
      </c>
      <c r="G48" s="18"/>
      <c r="H48" s="18">
        <v>141150</v>
      </c>
      <c r="I48" s="18"/>
      <c r="J48" s="18">
        <v>40468</v>
      </c>
      <c r="K48" s="18"/>
      <c r="L48" s="18">
        <v>85208</v>
      </c>
      <c r="M48" s="18"/>
      <c r="N48" s="18">
        <v>115586</v>
      </c>
      <c r="O48" s="18"/>
      <c r="P48" s="18">
        <v>12929</v>
      </c>
      <c r="Q48" s="18"/>
      <c r="R48" s="18">
        <v>140252</v>
      </c>
      <c r="S48" s="18"/>
      <c r="T48" s="18">
        <v>30026</v>
      </c>
      <c r="U48" s="18"/>
      <c r="V48" s="65"/>
      <c r="W48" s="20" t="s">
        <v>40</v>
      </c>
      <c r="X48" s="21">
        <v>120252</v>
      </c>
      <c r="Y48" s="18"/>
      <c r="Z48" s="21">
        <v>69535</v>
      </c>
      <c r="AA48" s="18"/>
      <c r="AB48" s="21">
        <v>32151</v>
      </c>
      <c r="AC48" s="18"/>
      <c r="AD48" s="21">
        <v>125001</v>
      </c>
      <c r="AE48" s="18"/>
      <c r="AF48" s="21">
        <v>72579</v>
      </c>
      <c r="AG48" s="18"/>
      <c r="AH48" s="21">
        <v>29449</v>
      </c>
      <c r="AI48" s="18"/>
      <c r="AJ48" s="21">
        <v>20204</v>
      </c>
      <c r="AK48" s="18"/>
      <c r="AL48" s="21">
        <v>-49159</v>
      </c>
      <c r="AM48" s="21">
        <v>1388575</v>
      </c>
      <c r="AN48" s="21">
        <v>142791</v>
      </c>
      <c r="AO48" s="21">
        <v>1531366</v>
      </c>
      <c r="AP48" s="18"/>
      <c r="AQ48" s="22">
        <v>1666232</v>
      </c>
    </row>
    <row r="49" spans="1:43" s="13" customFormat="1" hidden="1" x14ac:dyDescent="0.2">
      <c r="A49" s="25"/>
      <c r="B49" s="30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31"/>
      <c r="X49" s="28"/>
      <c r="Y49" s="26"/>
      <c r="Z49" s="14"/>
      <c r="AA49" s="26"/>
      <c r="AB49" s="28"/>
      <c r="AC49" s="26"/>
      <c r="AD49" s="28"/>
      <c r="AE49" s="26"/>
      <c r="AF49" s="28"/>
      <c r="AG49" s="26"/>
      <c r="AH49" s="28"/>
      <c r="AI49" s="26"/>
      <c r="AJ49" s="28"/>
      <c r="AK49" s="26"/>
      <c r="AL49" s="28"/>
      <c r="AM49" s="28"/>
      <c r="AN49" s="28"/>
      <c r="AO49" s="28"/>
      <c r="AP49" s="26"/>
    </row>
    <row r="50" spans="1:43" s="23" customFormat="1" hidden="1" x14ac:dyDescent="0.2">
      <c r="A50" s="64">
        <v>2016</v>
      </c>
      <c r="B50" s="19" t="s">
        <v>37</v>
      </c>
      <c r="C50" s="18">
        <v>578976</v>
      </c>
      <c r="D50" s="18"/>
      <c r="E50" s="18"/>
      <c r="F50" s="18">
        <v>14620</v>
      </c>
      <c r="G50" s="18"/>
      <c r="H50" s="18">
        <v>162073</v>
      </c>
      <c r="I50" s="18"/>
      <c r="J50" s="18">
        <v>37501</v>
      </c>
      <c r="K50" s="18"/>
      <c r="L50" s="18">
        <v>78403</v>
      </c>
      <c r="M50" s="18"/>
      <c r="N50" s="18">
        <v>116308</v>
      </c>
      <c r="O50" s="18"/>
      <c r="P50" s="18">
        <v>12731</v>
      </c>
      <c r="Q50" s="18"/>
      <c r="R50" s="18">
        <v>111011</v>
      </c>
      <c r="S50" s="18"/>
      <c r="T50" s="18">
        <v>24573</v>
      </c>
      <c r="U50" s="18"/>
      <c r="V50" s="65" t="s">
        <v>35</v>
      </c>
      <c r="W50" s="20" t="s">
        <v>37</v>
      </c>
      <c r="X50" s="21">
        <v>112765</v>
      </c>
      <c r="Y50" s="18"/>
      <c r="Z50" s="21">
        <v>66781</v>
      </c>
      <c r="AA50" s="18"/>
      <c r="AB50" s="21">
        <v>30128</v>
      </c>
      <c r="AC50" s="18"/>
      <c r="AD50" s="21">
        <v>124003</v>
      </c>
      <c r="AE50" s="18"/>
      <c r="AF50" s="21">
        <v>84264</v>
      </c>
      <c r="AG50" s="18"/>
      <c r="AH50" s="21">
        <v>26040</v>
      </c>
      <c r="AI50" s="18"/>
      <c r="AJ50" s="21">
        <v>20455</v>
      </c>
      <c r="AK50" s="18"/>
      <c r="AL50" s="21">
        <v>-44434</v>
      </c>
      <c r="AM50" s="21">
        <v>1556196</v>
      </c>
      <c r="AN50" s="21">
        <v>136200</v>
      </c>
      <c r="AO50" s="21">
        <v>1692396</v>
      </c>
      <c r="AP50" s="18"/>
      <c r="AQ50" s="22">
        <v>1662288</v>
      </c>
    </row>
    <row r="51" spans="1:43" s="23" customFormat="1" x14ac:dyDescent="0.2">
      <c r="A51" s="64"/>
      <c r="B51" s="19" t="s">
        <v>38</v>
      </c>
      <c r="C51" s="18">
        <v>702413</v>
      </c>
      <c r="D51" s="42" t="s">
        <v>43</v>
      </c>
      <c r="E51" s="14">
        <f>C51+C50+C48+C47</f>
        <v>2126513</v>
      </c>
      <c r="F51" s="18">
        <v>14008</v>
      </c>
      <c r="G51" s="14">
        <f>F51+F50+F48+F47</f>
        <v>55103</v>
      </c>
      <c r="H51" s="18">
        <v>172665</v>
      </c>
      <c r="I51" s="14">
        <f>H51+H50+H48+H47</f>
        <v>625743</v>
      </c>
      <c r="J51" s="18">
        <v>51719</v>
      </c>
      <c r="K51" s="14">
        <f>J51+J50+J48+J47</f>
        <v>167432</v>
      </c>
      <c r="L51" s="18">
        <v>90614</v>
      </c>
      <c r="M51" s="14">
        <f>L51+L50+L48+L47</f>
        <v>331573</v>
      </c>
      <c r="N51" s="18">
        <v>123695</v>
      </c>
      <c r="O51" s="14">
        <f>N51+N50+N48+N47</f>
        <v>485669</v>
      </c>
      <c r="P51" s="18">
        <v>10670</v>
      </c>
      <c r="Q51" s="14">
        <f>P51+P50+P48+P47</f>
        <v>48734</v>
      </c>
      <c r="R51" s="18">
        <v>142408</v>
      </c>
      <c r="S51" s="14">
        <f>R51+R50+R48+R47</f>
        <v>525411</v>
      </c>
      <c r="T51" s="18">
        <v>22856</v>
      </c>
      <c r="U51" s="14">
        <f>T51+T50+T48+T47</f>
        <v>99027</v>
      </c>
      <c r="V51" s="65"/>
      <c r="W51" s="20" t="s">
        <v>38</v>
      </c>
      <c r="X51" s="21">
        <v>122053</v>
      </c>
      <c r="Y51" s="14">
        <f>X51+X50+X48+X47</f>
        <v>459408</v>
      </c>
      <c r="Z51" s="21">
        <v>81397</v>
      </c>
      <c r="AA51" s="14">
        <f>Z51+Z50+Z48+Z47</f>
        <v>280878</v>
      </c>
      <c r="AB51" s="21">
        <v>31444</v>
      </c>
      <c r="AC51" s="14">
        <f>AB51+AB50+AB48+AB47</f>
        <v>124301</v>
      </c>
      <c r="AD51" s="21">
        <v>133653</v>
      </c>
      <c r="AE51" s="14">
        <f>AD51+AD50+AD48+AD47</f>
        <v>503629</v>
      </c>
      <c r="AF51" s="21">
        <v>78136</v>
      </c>
      <c r="AG51" s="14">
        <f>AF51+AF50+AF48+AF47</f>
        <v>310083</v>
      </c>
      <c r="AH51" s="21">
        <v>30748</v>
      </c>
      <c r="AI51" s="14">
        <f>AH51+AH50+AH48+AH47</f>
        <v>113790</v>
      </c>
      <c r="AJ51" s="21">
        <v>20573</v>
      </c>
      <c r="AK51" s="14">
        <f>AJ51+AJ50+AJ48+AJ47</f>
        <v>81194</v>
      </c>
      <c r="AL51" s="21">
        <v>-50218</v>
      </c>
      <c r="AM51" s="21">
        <v>1778836</v>
      </c>
      <c r="AN51" s="21">
        <v>150416</v>
      </c>
      <c r="AO51" s="21">
        <v>1929252</v>
      </c>
      <c r="AP51" s="14">
        <f>AO51+AO50+AO48+AO47</f>
        <v>6734040</v>
      </c>
      <c r="AQ51" s="22">
        <v>1814194</v>
      </c>
    </row>
    <row r="52" spans="1:43" s="23" customFormat="1" hidden="1" x14ac:dyDescent="0.2">
      <c r="A52" s="64"/>
      <c r="B52" s="19" t="s">
        <v>39</v>
      </c>
      <c r="C52" s="18">
        <v>612236</v>
      </c>
      <c r="D52" s="18"/>
      <c r="E52" s="18"/>
      <c r="F52" s="18">
        <v>14123</v>
      </c>
      <c r="G52" s="18"/>
      <c r="H52" s="18">
        <v>169027</v>
      </c>
      <c r="I52" s="18"/>
      <c r="J52" s="18">
        <v>47407</v>
      </c>
      <c r="K52" s="18"/>
      <c r="L52" s="18">
        <v>94549</v>
      </c>
      <c r="M52" s="18"/>
      <c r="N52" s="18">
        <v>147944</v>
      </c>
      <c r="O52" s="18"/>
      <c r="P52" s="18">
        <v>13749</v>
      </c>
      <c r="Q52" s="18"/>
      <c r="R52" s="18">
        <v>150851</v>
      </c>
      <c r="S52" s="18"/>
      <c r="T52" s="18">
        <v>23840</v>
      </c>
      <c r="U52" s="18"/>
      <c r="V52" s="65"/>
      <c r="W52" s="20" t="s">
        <v>39</v>
      </c>
      <c r="X52" s="21">
        <v>125577</v>
      </c>
      <c r="Y52" s="18"/>
      <c r="Z52" s="21">
        <v>72203</v>
      </c>
      <c r="AA52" s="18"/>
      <c r="AB52" s="21">
        <v>32630</v>
      </c>
      <c r="AC52" s="18"/>
      <c r="AD52" s="21">
        <v>135887</v>
      </c>
      <c r="AE52" s="18"/>
      <c r="AF52" s="21">
        <v>74747</v>
      </c>
      <c r="AG52" s="18"/>
      <c r="AH52" s="21">
        <v>31054</v>
      </c>
      <c r="AI52" s="18"/>
      <c r="AJ52" s="21">
        <v>21533</v>
      </c>
      <c r="AK52" s="18"/>
      <c r="AL52" s="21">
        <v>-49704</v>
      </c>
      <c r="AM52" s="21">
        <v>1717654</v>
      </c>
      <c r="AN52" s="21">
        <v>164483</v>
      </c>
      <c r="AO52" s="21">
        <v>1882137</v>
      </c>
      <c r="AP52" s="18"/>
      <c r="AQ52" s="22">
        <v>1863073</v>
      </c>
    </row>
    <row r="53" spans="1:43" s="23" customFormat="1" hidden="1" x14ac:dyDescent="0.2">
      <c r="A53" s="64"/>
      <c r="B53" s="19" t="s">
        <v>40</v>
      </c>
      <c r="C53" s="18">
        <v>418237</v>
      </c>
      <c r="D53" s="18"/>
      <c r="E53" s="18"/>
      <c r="F53" s="18">
        <v>16378</v>
      </c>
      <c r="G53" s="18"/>
      <c r="H53" s="18">
        <v>150075</v>
      </c>
      <c r="I53" s="18"/>
      <c r="J53" s="18">
        <v>45357</v>
      </c>
      <c r="K53" s="18"/>
      <c r="L53" s="18">
        <v>97240</v>
      </c>
      <c r="M53" s="18"/>
      <c r="N53" s="18">
        <v>136355</v>
      </c>
      <c r="O53" s="18"/>
      <c r="P53" s="18">
        <v>14415</v>
      </c>
      <c r="Q53" s="18"/>
      <c r="R53" s="18">
        <v>157488</v>
      </c>
      <c r="S53" s="18"/>
      <c r="T53" s="18">
        <v>32537</v>
      </c>
      <c r="U53" s="18"/>
      <c r="V53" s="65"/>
      <c r="W53" s="20" t="s">
        <v>40</v>
      </c>
      <c r="X53" s="21">
        <v>144935</v>
      </c>
      <c r="Y53" s="18"/>
      <c r="Z53" s="21">
        <v>78624</v>
      </c>
      <c r="AA53" s="18"/>
      <c r="AB53" s="21">
        <v>34556</v>
      </c>
      <c r="AC53" s="18"/>
      <c r="AD53" s="21">
        <v>138578</v>
      </c>
      <c r="AE53" s="18"/>
      <c r="AF53" s="21">
        <v>70989</v>
      </c>
      <c r="AG53" s="18"/>
      <c r="AH53" s="21">
        <v>31718</v>
      </c>
      <c r="AI53" s="18"/>
      <c r="AJ53" s="21">
        <v>21801</v>
      </c>
      <c r="AK53" s="18"/>
      <c r="AL53" s="21">
        <v>-56310</v>
      </c>
      <c r="AM53" s="21">
        <v>1532972</v>
      </c>
      <c r="AN53" s="21">
        <v>157390</v>
      </c>
      <c r="AO53" s="21">
        <v>1690362</v>
      </c>
      <c r="AP53" s="18"/>
      <c r="AQ53" s="22">
        <v>1866957</v>
      </c>
    </row>
    <row r="54" spans="1:43" hidden="1" x14ac:dyDescent="0.2">
      <c r="A54" s="32"/>
      <c r="B54" s="33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33"/>
      <c r="W54" s="33"/>
      <c r="X54" s="34"/>
      <c r="Y54" s="26"/>
      <c r="Z54" s="34"/>
      <c r="AA54" s="26"/>
      <c r="AB54" s="34"/>
      <c r="AC54" s="26"/>
      <c r="AD54" s="34"/>
      <c r="AE54" s="26"/>
      <c r="AF54" s="34"/>
      <c r="AG54" s="26"/>
      <c r="AH54" s="34"/>
      <c r="AI54" s="26"/>
      <c r="AJ54" s="34"/>
      <c r="AK54" s="26"/>
      <c r="AL54" s="34"/>
      <c r="AM54" s="34"/>
      <c r="AN54" s="34"/>
      <c r="AO54" s="34"/>
      <c r="AP54" s="26"/>
      <c r="AQ54" s="35"/>
    </row>
    <row r="55" spans="1:43" hidden="1" x14ac:dyDescent="0.2">
      <c r="A55" s="66">
        <v>2017</v>
      </c>
      <c r="B55" s="19" t="s">
        <v>37</v>
      </c>
      <c r="C55" s="18">
        <v>785207</v>
      </c>
      <c r="D55" s="18"/>
      <c r="E55" s="18"/>
      <c r="F55" s="18">
        <v>15234</v>
      </c>
      <c r="G55" s="18"/>
      <c r="H55" s="18">
        <v>165804</v>
      </c>
      <c r="I55" s="18"/>
      <c r="J55" s="18">
        <v>42075</v>
      </c>
      <c r="K55" s="18"/>
      <c r="L55" s="18">
        <v>96483</v>
      </c>
      <c r="M55" s="18"/>
      <c r="N55" s="18">
        <v>138875</v>
      </c>
      <c r="O55" s="18"/>
      <c r="P55" s="18">
        <v>16192</v>
      </c>
      <c r="Q55" s="18"/>
      <c r="R55" s="18">
        <v>120545</v>
      </c>
      <c r="S55" s="18"/>
      <c r="T55" s="18">
        <v>27605</v>
      </c>
      <c r="U55" s="18"/>
      <c r="V55" s="65" t="s">
        <v>36</v>
      </c>
      <c r="W55" s="14" t="s">
        <v>37</v>
      </c>
      <c r="X55" s="21">
        <v>152239</v>
      </c>
      <c r="Y55" s="18"/>
      <c r="Z55" s="21">
        <v>71547</v>
      </c>
      <c r="AA55" s="18"/>
      <c r="AB55" s="21">
        <v>31943</v>
      </c>
      <c r="AC55" s="18"/>
      <c r="AD55" s="21">
        <v>140384</v>
      </c>
      <c r="AE55" s="18"/>
      <c r="AF55" s="21">
        <v>81509</v>
      </c>
      <c r="AG55" s="18"/>
      <c r="AH55" s="21">
        <v>28379</v>
      </c>
      <c r="AI55" s="18"/>
      <c r="AJ55" s="21">
        <v>22646</v>
      </c>
      <c r="AK55" s="18"/>
      <c r="AL55" s="21">
        <v>-58564</v>
      </c>
      <c r="AM55" s="21">
        <v>1878102</v>
      </c>
      <c r="AN55" s="21">
        <v>158137</v>
      </c>
      <c r="AO55" s="21">
        <v>2036238</v>
      </c>
      <c r="AP55" s="18"/>
      <c r="AQ55" s="21">
        <v>1965747</v>
      </c>
    </row>
    <row r="56" spans="1:43" x14ac:dyDescent="0.2">
      <c r="A56" s="67"/>
      <c r="B56" s="19" t="s">
        <v>38</v>
      </c>
      <c r="C56" s="18">
        <v>847349</v>
      </c>
      <c r="D56" s="42" t="s">
        <v>44</v>
      </c>
      <c r="E56" s="14">
        <f>C56+C55+C53+C52</f>
        <v>2663029</v>
      </c>
      <c r="F56" s="18">
        <v>13825</v>
      </c>
      <c r="G56" s="14">
        <f>F56+F55+F53+F52</f>
        <v>59560</v>
      </c>
      <c r="H56" s="18">
        <v>169423</v>
      </c>
      <c r="I56" s="14">
        <f>H56+H55+H53+H52</f>
        <v>654329</v>
      </c>
      <c r="J56" s="18">
        <v>54117</v>
      </c>
      <c r="K56" s="14">
        <f>J56+J55+J53+J52</f>
        <v>188956</v>
      </c>
      <c r="L56" s="18">
        <v>113233</v>
      </c>
      <c r="M56" s="14">
        <f>L56+L55+L53+L52</f>
        <v>401505</v>
      </c>
      <c r="N56" s="18">
        <v>150671</v>
      </c>
      <c r="O56" s="14">
        <f>N56+N55+N53+N52</f>
        <v>573845</v>
      </c>
      <c r="P56" s="18">
        <v>11610</v>
      </c>
      <c r="Q56" s="14">
        <f>P56+P55+P53+P52</f>
        <v>55966</v>
      </c>
      <c r="R56" s="18">
        <v>153584</v>
      </c>
      <c r="S56" s="14">
        <f>R56+R55+R53+R52</f>
        <v>582468</v>
      </c>
      <c r="T56" s="18">
        <v>24423</v>
      </c>
      <c r="U56" s="14">
        <f>T56+T55+T53+T52</f>
        <v>108405</v>
      </c>
      <c r="V56" s="65"/>
      <c r="W56" s="20" t="s">
        <v>38</v>
      </c>
      <c r="X56" s="21">
        <v>138765</v>
      </c>
      <c r="Y56" s="14">
        <f>X56+X55+X53+X52</f>
        <v>561516</v>
      </c>
      <c r="Z56" s="21">
        <v>85666</v>
      </c>
      <c r="AA56" s="14">
        <f>Z56+Z55+Z53+Z52</f>
        <v>308040</v>
      </c>
      <c r="AB56" s="21">
        <v>33990</v>
      </c>
      <c r="AC56" s="14">
        <f>AB56+AB55+AB53+AB52</f>
        <v>133119</v>
      </c>
      <c r="AD56" s="21">
        <v>142029</v>
      </c>
      <c r="AE56" s="14">
        <f>AD56+AD55+AD53+AD52</f>
        <v>556878</v>
      </c>
      <c r="AF56" s="21">
        <v>80668</v>
      </c>
      <c r="AG56" s="14">
        <f>AF56+AF55+AF53+AF52</f>
        <v>307913</v>
      </c>
      <c r="AH56" s="21">
        <v>32639</v>
      </c>
      <c r="AI56" s="14">
        <f>AH56+AH55+AH53+AH52</f>
        <v>123790</v>
      </c>
      <c r="AJ56" s="21">
        <v>22532</v>
      </c>
      <c r="AK56" s="14">
        <f>AJ56+AJ55+AJ53+AJ52</f>
        <v>88512</v>
      </c>
      <c r="AL56" s="21">
        <v>-51205</v>
      </c>
      <c r="AM56" s="21">
        <v>2023320</v>
      </c>
      <c r="AN56" s="21">
        <v>162217</v>
      </c>
      <c r="AO56" s="21">
        <v>2185537</v>
      </c>
      <c r="AP56" s="14">
        <f>AO56+AO55+AO53+AO52</f>
        <v>7794274</v>
      </c>
      <c r="AQ56" s="21">
        <v>2085683</v>
      </c>
    </row>
    <row r="57" spans="1:43" hidden="1" x14ac:dyDescent="0.2">
      <c r="A57" s="67"/>
      <c r="B57" s="36" t="s">
        <v>39</v>
      </c>
      <c r="C57" s="18">
        <v>740184</v>
      </c>
      <c r="D57" s="18"/>
      <c r="E57" s="18"/>
      <c r="F57" s="18">
        <v>14923</v>
      </c>
      <c r="G57" s="18"/>
      <c r="H57" s="18">
        <v>164231</v>
      </c>
      <c r="I57" s="18"/>
      <c r="J57" s="18">
        <v>50672</v>
      </c>
      <c r="K57" s="18"/>
      <c r="L57" s="18">
        <v>114906</v>
      </c>
      <c r="M57" s="18"/>
      <c r="N57" s="18">
        <v>177167</v>
      </c>
      <c r="O57" s="18"/>
      <c r="P57" s="18">
        <v>14930</v>
      </c>
      <c r="Q57" s="18"/>
      <c r="R57" s="18">
        <v>156196</v>
      </c>
      <c r="S57" s="18"/>
      <c r="T57" s="18">
        <v>24635</v>
      </c>
      <c r="U57" s="18"/>
      <c r="V57" s="65"/>
      <c r="W57" s="20" t="s">
        <v>39</v>
      </c>
      <c r="X57" s="21">
        <v>160215</v>
      </c>
      <c r="Y57" s="18"/>
      <c r="Z57" s="21">
        <v>82587</v>
      </c>
      <c r="AA57" s="18"/>
      <c r="AB57" s="21">
        <v>34269</v>
      </c>
      <c r="AC57" s="18"/>
      <c r="AD57" s="21">
        <v>143938</v>
      </c>
      <c r="AE57" s="18"/>
      <c r="AF57" s="21">
        <v>79763</v>
      </c>
      <c r="AG57" s="18"/>
      <c r="AH57" s="21">
        <v>32320</v>
      </c>
      <c r="AI57" s="18"/>
      <c r="AJ57" s="21">
        <v>23301</v>
      </c>
      <c r="AK57" s="18"/>
      <c r="AL57" s="21">
        <v>-67542</v>
      </c>
      <c r="AM57" s="21">
        <v>1946696</v>
      </c>
      <c r="AN57" s="21">
        <v>181609</v>
      </c>
      <c r="AO57" s="21">
        <v>2128304</v>
      </c>
      <c r="AP57" s="18"/>
      <c r="AQ57" s="21">
        <v>2093314</v>
      </c>
    </row>
    <row r="58" spans="1:43" hidden="1" x14ac:dyDescent="0.2">
      <c r="A58" s="68"/>
      <c r="B58" s="19" t="s">
        <v>40</v>
      </c>
      <c r="C58" s="21">
        <v>466252</v>
      </c>
      <c r="D58" s="21"/>
      <c r="E58" s="21"/>
      <c r="F58" s="21">
        <v>14491</v>
      </c>
      <c r="G58" s="21"/>
      <c r="H58" s="21">
        <v>147684</v>
      </c>
      <c r="I58" s="21"/>
      <c r="J58" s="21">
        <v>49850</v>
      </c>
      <c r="K58" s="21"/>
      <c r="L58" s="21">
        <v>127818</v>
      </c>
      <c r="M58" s="21"/>
      <c r="N58" s="21">
        <v>153048</v>
      </c>
      <c r="O58" s="21"/>
      <c r="P58" s="21">
        <v>15394</v>
      </c>
      <c r="Q58" s="21"/>
      <c r="R58" s="21">
        <v>169923</v>
      </c>
      <c r="S58" s="21"/>
      <c r="T58" s="21">
        <v>32794</v>
      </c>
      <c r="U58" s="21"/>
      <c r="V58" s="62"/>
      <c r="W58" s="20" t="s">
        <v>40</v>
      </c>
      <c r="X58" s="21">
        <v>154947</v>
      </c>
      <c r="Y58" s="21"/>
      <c r="Z58" s="21">
        <v>90729</v>
      </c>
      <c r="AA58" s="21"/>
      <c r="AB58" s="21">
        <v>37051</v>
      </c>
      <c r="AC58" s="21"/>
      <c r="AD58" s="21">
        <v>149009</v>
      </c>
      <c r="AE58" s="21"/>
      <c r="AF58" s="21">
        <v>78272</v>
      </c>
      <c r="AG58" s="21"/>
      <c r="AH58" s="21">
        <v>33393</v>
      </c>
      <c r="AI58" s="21"/>
      <c r="AJ58" s="21">
        <v>23241</v>
      </c>
      <c r="AK58" s="21"/>
      <c r="AL58" s="21">
        <v>-67307</v>
      </c>
      <c r="AM58" s="21">
        <v>1676591</v>
      </c>
      <c r="AN58" s="21">
        <v>169994</v>
      </c>
      <c r="AO58" s="21">
        <v>1846585</v>
      </c>
      <c r="AP58" s="21"/>
      <c r="AQ58" s="22">
        <v>2058823</v>
      </c>
    </row>
    <row r="59" spans="1:43" hidden="1" x14ac:dyDescent="0.2">
      <c r="A59" s="32"/>
      <c r="B59" s="33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3"/>
      <c r="W59" s="33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</row>
    <row r="60" spans="1:43" hidden="1" x14ac:dyDescent="0.2">
      <c r="A60" s="62" t="s">
        <v>42</v>
      </c>
      <c r="B60" s="38">
        <v>1</v>
      </c>
      <c r="C60" s="14">
        <v>803421</v>
      </c>
      <c r="D60" s="14"/>
      <c r="E60" s="14"/>
      <c r="F60" s="14">
        <v>14992</v>
      </c>
      <c r="G60" s="14"/>
      <c r="H60" s="14">
        <v>173688</v>
      </c>
      <c r="I60" s="14"/>
      <c r="J60" s="14">
        <v>51510</v>
      </c>
      <c r="K60" s="14"/>
      <c r="L60" s="14">
        <v>96647</v>
      </c>
      <c r="M60" s="14"/>
      <c r="N60" s="14">
        <v>149538</v>
      </c>
      <c r="O60" s="14"/>
      <c r="P60" s="14">
        <v>16308</v>
      </c>
      <c r="Q60" s="14"/>
      <c r="R60" s="14">
        <v>145807</v>
      </c>
      <c r="S60" s="14"/>
      <c r="T60" s="14">
        <v>28655</v>
      </c>
      <c r="U60" s="14"/>
      <c r="V60" s="63">
        <v>2018</v>
      </c>
      <c r="W60" s="39">
        <v>1</v>
      </c>
      <c r="X60" s="14">
        <v>171586</v>
      </c>
      <c r="Y60" s="14"/>
      <c r="Z60" s="14">
        <v>84076</v>
      </c>
      <c r="AA60" s="14"/>
      <c r="AB60" s="14">
        <v>34893</v>
      </c>
      <c r="AC60" s="14"/>
      <c r="AD60" s="14">
        <v>152718</v>
      </c>
      <c r="AE60" s="14"/>
      <c r="AF60" s="14">
        <v>95545</v>
      </c>
      <c r="AG60" s="14"/>
      <c r="AH60" s="14">
        <v>30011</v>
      </c>
      <c r="AI60" s="14"/>
      <c r="AJ60" s="14">
        <v>23801</v>
      </c>
      <c r="AK60" s="14"/>
      <c r="AL60" s="14">
        <v>-67060</v>
      </c>
      <c r="AM60" s="14">
        <v>2006136</v>
      </c>
      <c r="AN60" s="14">
        <v>169260</v>
      </c>
      <c r="AO60" s="14">
        <v>2175397</v>
      </c>
      <c r="AP60" s="14"/>
      <c r="AQ60" s="14">
        <v>2136134</v>
      </c>
    </row>
    <row r="61" spans="1:43" x14ac:dyDescent="0.2">
      <c r="A61" s="62"/>
      <c r="B61" s="38">
        <v>2</v>
      </c>
      <c r="C61" s="14">
        <v>867026</v>
      </c>
      <c r="D61" s="43" t="s">
        <v>45</v>
      </c>
      <c r="E61" s="14">
        <f>C61+C60+C58+C57</f>
        <v>2876883</v>
      </c>
      <c r="F61" s="14">
        <v>13293</v>
      </c>
      <c r="G61" s="14">
        <f>F61+F60+F58+F57</f>
        <v>57699</v>
      </c>
      <c r="H61" s="14">
        <v>175742</v>
      </c>
      <c r="I61" s="14">
        <f>H61+H60+H58+H57</f>
        <v>661345</v>
      </c>
      <c r="J61" s="14">
        <v>68785</v>
      </c>
      <c r="K61" s="14">
        <f>J61+J60+J58+J57</f>
        <v>220817</v>
      </c>
      <c r="L61" s="14">
        <v>114290</v>
      </c>
      <c r="M61" s="14">
        <f>L61+L60+L58+L57</f>
        <v>453661</v>
      </c>
      <c r="N61" s="14">
        <v>161922</v>
      </c>
      <c r="O61" s="14">
        <f>N61+N60+N58+N57</f>
        <v>641675</v>
      </c>
      <c r="P61" s="14">
        <v>10763</v>
      </c>
      <c r="Q61" s="14">
        <f>P61+P60+P58+P57</f>
        <v>57395</v>
      </c>
      <c r="R61" s="14">
        <v>177749</v>
      </c>
      <c r="S61" s="14">
        <f>R61+R60+R58+R57</f>
        <v>649675</v>
      </c>
      <c r="T61" s="14">
        <v>26871</v>
      </c>
      <c r="U61" s="14">
        <f>T61+T60+T58+T57</f>
        <v>112955</v>
      </c>
      <c r="V61" s="63"/>
      <c r="W61" s="39">
        <v>2</v>
      </c>
      <c r="X61" s="14">
        <v>148113</v>
      </c>
      <c r="Y61" s="14">
        <f>X61+X60+X58+X57</f>
        <v>634861</v>
      </c>
      <c r="Z61" s="14">
        <v>90161</v>
      </c>
      <c r="AA61" s="14">
        <f>Z61+Z60+Z58+Z57</f>
        <v>347553</v>
      </c>
      <c r="AB61" s="14">
        <v>37495</v>
      </c>
      <c r="AC61" s="14">
        <f>AB61+AB60+AB58+AB57</f>
        <v>143708</v>
      </c>
      <c r="AD61" s="14">
        <v>155341</v>
      </c>
      <c r="AE61" s="14">
        <f>AD61+AD60+AD58+AD57</f>
        <v>601006</v>
      </c>
      <c r="AF61" s="14">
        <v>94136</v>
      </c>
      <c r="AG61" s="14">
        <f>AF61+AF60+AF58+AF57</f>
        <v>347716</v>
      </c>
      <c r="AH61" s="14">
        <v>34801</v>
      </c>
      <c r="AI61" s="14">
        <f>AH61+AH60+AH58+AH57</f>
        <v>130525</v>
      </c>
      <c r="AJ61" s="14">
        <v>23476</v>
      </c>
      <c r="AK61" s="14">
        <f>AJ61+AJ60+AJ58+AJ57</f>
        <v>93819</v>
      </c>
      <c r="AL61" s="14">
        <v>-55202</v>
      </c>
      <c r="AM61" s="14">
        <v>2144765</v>
      </c>
      <c r="AN61" s="14">
        <v>174571</v>
      </c>
      <c r="AO61" s="14">
        <v>2319335</v>
      </c>
      <c r="AP61" s="14">
        <f>AO61+AO60+AO58+AO57</f>
        <v>8469621</v>
      </c>
      <c r="AQ61" s="14">
        <v>2174196</v>
      </c>
    </row>
    <row r="62" spans="1:43" ht="12.75" hidden="1" customHeight="1" x14ac:dyDescent="0.2">
      <c r="A62" s="62"/>
      <c r="B62" s="38">
        <v>3</v>
      </c>
      <c r="C62" s="14">
        <v>801142</v>
      </c>
      <c r="D62" s="14"/>
      <c r="E62" s="14"/>
      <c r="F62" s="14">
        <v>13963</v>
      </c>
      <c r="G62" s="14"/>
      <c r="H62" s="14">
        <v>173353</v>
      </c>
      <c r="I62" s="14"/>
      <c r="J62" s="14">
        <v>63268</v>
      </c>
      <c r="K62" s="14"/>
      <c r="L62" s="14">
        <v>117976</v>
      </c>
      <c r="M62" s="14"/>
      <c r="N62" s="14">
        <v>189359</v>
      </c>
      <c r="O62" s="14"/>
      <c r="P62" s="14">
        <v>15227</v>
      </c>
      <c r="Q62" s="14"/>
      <c r="R62" s="14">
        <v>177429</v>
      </c>
      <c r="S62" s="14"/>
      <c r="T62" s="14">
        <v>24833</v>
      </c>
      <c r="U62" s="14"/>
      <c r="V62" s="63"/>
      <c r="W62" s="39">
        <v>3</v>
      </c>
      <c r="X62" s="14">
        <v>174478</v>
      </c>
      <c r="Y62" s="14"/>
      <c r="Z62" s="14">
        <v>85334</v>
      </c>
      <c r="AA62" s="14"/>
      <c r="AB62" s="14">
        <v>37565</v>
      </c>
      <c r="AC62" s="14"/>
      <c r="AD62" s="14">
        <v>159007</v>
      </c>
      <c r="AE62" s="14"/>
      <c r="AF62" s="14">
        <v>92841</v>
      </c>
      <c r="AG62" s="14"/>
      <c r="AH62" s="14">
        <v>34895</v>
      </c>
      <c r="AI62" s="14"/>
      <c r="AJ62" s="14">
        <v>24227</v>
      </c>
      <c r="AK62" s="14"/>
      <c r="AL62" s="14">
        <v>-74628</v>
      </c>
      <c r="AM62" s="14">
        <v>2110268</v>
      </c>
      <c r="AN62" s="14">
        <v>191091</v>
      </c>
      <c r="AO62" s="14">
        <v>2301359</v>
      </c>
      <c r="AP62" s="14"/>
      <c r="AQ62" s="14">
        <v>2255130</v>
      </c>
    </row>
    <row r="63" spans="1:43" hidden="1" x14ac:dyDescent="0.2">
      <c r="A63" s="62"/>
      <c r="B63" s="38">
        <v>4</v>
      </c>
      <c r="C63" s="14">
        <f>C58*(1+(C58/C28)^(1/5)-1)</f>
        <v>542025.10475581256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63"/>
      <c r="W63" s="39">
        <v>4</v>
      </c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</row>
    <row r="64" spans="1:43" x14ac:dyDescent="0.2">
      <c r="A64" s="32"/>
      <c r="B64" s="33"/>
      <c r="C64" s="34"/>
      <c r="D64" s="34"/>
      <c r="E64" s="34"/>
      <c r="F64" s="34"/>
      <c r="G64" s="34"/>
      <c r="H64" s="34">
        <f>H57+H58+H60+H61</f>
        <v>661345</v>
      </c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3"/>
      <c r="W64" s="33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</row>
    <row r="65" spans="1:42" x14ac:dyDescent="0.2">
      <c r="A65" s="32"/>
      <c r="B65" s="33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3"/>
      <c r="W65" s="33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</row>
    <row r="66" spans="1:42" x14ac:dyDescent="0.2">
      <c r="A66" s="32"/>
      <c r="B66" s="33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3"/>
      <c r="W66" s="33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</row>
    <row r="67" spans="1:42" x14ac:dyDescent="0.2">
      <c r="A67" s="32"/>
      <c r="B67" s="33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3"/>
      <c r="W67" s="33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</row>
    <row r="68" spans="1:42" x14ac:dyDescent="0.2">
      <c r="A68" s="32"/>
      <c r="B68" s="33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3"/>
      <c r="W68" s="33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</row>
    <row r="69" spans="1:42" x14ac:dyDescent="0.2">
      <c r="A69" s="32"/>
      <c r="B69" s="33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3"/>
      <c r="W69" s="33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</row>
    <row r="70" spans="1:42" x14ac:dyDescent="0.2">
      <c r="A70" s="32"/>
      <c r="B70" s="33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3"/>
      <c r="W70" s="33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</row>
    <row r="71" spans="1:42" x14ac:dyDescent="0.2">
      <c r="A71" s="32"/>
      <c r="B71" s="33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3"/>
      <c r="W71" s="33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</row>
    <row r="72" spans="1:42" x14ac:dyDescent="0.2">
      <c r="A72" s="32"/>
      <c r="B72" s="33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3"/>
      <c r="W72" s="33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</row>
    <row r="73" spans="1:42" x14ac:dyDescent="0.2">
      <c r="A73" s="32"/>
      <c r="B73" s="33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3"/>
      <c r="W73" s="33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</row>
    <row r="74" spans="1:42" x14ac:dyDescent="0.2">
      <c r="A74" s="32"/>
      <c r="B74" s="33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3"/>
      <c r="W74" s="33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</row>
    <row r="75" spans="1:42" x14ac:dyDescent="0.2">
      <c r="A75" s="32"/>
      <c r="B75" s="33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3"/>
      <c r="W75" s="33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</row>
    <row r="76" spans="1:42" x14ac:dyDescent="0.2">
      <c r="A76" s="32"/>
      <c r="B76" s="33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3"/>
      <c r="W76" s="33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</row>
    <row r="77" spans="1:42" x14ac:dyDescent="0.2">
      <c r="A77" s="32"/>
      <c r="B77" s="33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3"/>
      <c r="W77" s="33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</row>
    <row r="78" spans="1:42" x14ac:dyDescent="0.2">
      <c r="A78" s="32"/>
      <c r="B78" s="33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3"/>
      <c r="W78" s="33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</row>
    <row r="79" spans="1:42" x14ac:dyDescent="0.2">
      <c r="A79" s="32"/>
      <c r="B79" s="33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3"/>
      <c r="W79" s="33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</row>
    <row r="80" spans="1:42" x14ac:dyDescent="0.2">
      <c r="A80" s="32"/>
      <c r="B80" s="33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3"/>
      <c r="W80" s="33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</row>
    <row r="81" spans="1:42" x14ac:dyDescent="0.2">
      <c r="A81" s="32"/>
      <c r="B81" s="33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3"/>
      <c r="W81" s="33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</row>
    <row r="82" spans="1:42" x14ac:dyDescent="0.2">
      <c r="A82" s="32"/>
      <c r="B82" s="33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3"/>
      <c r="W82" s="33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</row>
    <row r="83" spans="1:42" x14ac:dyDescent="0.2">
      <c r="A83" s="32"/>
      <c r="B83" s="33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3"/>
      <c r="W83" s="33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</row>
    <row r="84" spans="1:42" x14ac:dyDescent="0.2">
      <c r="A84" s="32"/>
      <c r="B84" s="33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3"/>
      <c r="W84" s="33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</row>
    <row r="85" spans="1:42" x14ac:dyDescent="0.2">
      <c r="A85" s="32"/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3"/>
      <c r="W85" s="33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</row>
    <row r="86" spans="1:42" x14ac:dyDescent="0.2">
      <c r="A86" s="32"/>
      <c r="B86" s="33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3"/>
      <c r="W86" s="33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</row>
    <row r="87" spans="1:42" x14ac:dyDescent="0.2">
      <c r="A87" s="32"/>
      <c r="B87" s="33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3"/>
      <c r="W87" s="33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</row>
    <row r="88" spans="1:42" x14ac:dyDescent="0.2">
      <c r="A88" s="32"/>
      <c r="B88" s="33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3"/>
      <c r="W88" s="33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</row>
    <row r="89" spans="1:42" x14ac:dyDescent="0.2">
      <c r="A89" s="32"/>
      <c r="B89" s="33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3"/>
      <c r="W89" s="33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</row>
    <row r="90" spans="1:42" x14ac:dyDescent="0.2">
      <c r="A90" s="32"/>
      <c r="B90" s="33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3"/>
      <c r="W90" s="33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</row>
    <row r="91" spans="1:42" x14ac:dyDescent="0.2">
      <c r="A91" s="32"/>
      <c r="B91" s="33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3"/>
      <c r="W91" s="33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</row>
    <row r="92" spans="1:42" x14ac:dyDescent="0.2">
      <c r="A92" s="32"/>
      <c r="B92" s="33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3"/>
      <c r="W92" s="33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</row>
    <row r="93" spans="1:42" x14ac:dyDescent="0.2">
      <c r="A93" s="32"/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3"/>
      <c r="W93" s="33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</row>
    <row r="94" spans="1:42" x14ac:dyDescent="0.2">
      <c r="A94" s="32"/>
      <c r="B94" s="33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3"/>
      <c r="W94" s="33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</row>
    <row r="95" spans="1:42" x14ac:dyDescent="0.2">
      <c r="A95" s="32"/>
      <c r="B95" s="33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3"/>
      <c r="W95" s="33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</row>
    <row r="96" spans="1:42" x14ac:dyDescent="0.2">
      <c r="A96" s="32"/>
      <c r="B96" s="33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3"/>
      <c r="W96" s="33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</row>
    <row r="97" spans="1:42" x14ac:dyDescent="0.2">
      <c r="A97" s="32"/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3"/>
      <c r="W97" s="33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</row>
    <row r="98" spans="1:42" x14ac:dyDescent="0.2">
      <c r="A98" s="32"/>
      <c r="B98" s="33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3"/>
      <c r="W98" s="33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</row>
    <row r="99" spans="1:42" x14ac:dyDescent="0.2">
      <c r="A99" s="32"/>
      <c r="B99" s="33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3"/>
      <c r="W99" s="33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</row>
    <row r="100" spans="1:42" x14ac:dyDescent="0.2">
      <c r="A100" s="32"/>
      <c r="B100" s="33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3"/>
      <c r="W100" s="33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</row>
    <row r="101" spans="1:42" x14ac:dyDescent="0.2">
      <c r="A101" s="32"/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3"/>
      <c r="W101" s="33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</row>
    <row r="102" spans="1:42" x14ac:dyDescent="0.2">
      <c r="A102" s="32"/>
      <c r="B102" s="33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3"/>
      <c r="W102" s="33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</row>
    <row r="103" spans="1:42" x14ac:dyDescent="0.2">
      <c r="A103" s="32"/>
      <c r="B103" s="33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3"/>
      <c r="W103" s="33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</row>
    <row r="104" spans="1:42" x14ac:dyDescent="0.2">
      <c r="A104" s="32"/>
      <c r="B104" s="33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3"/>
      <c r="W104" s="33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</row>
    <row r="105" spans="1:42" x14ac:dyDescent="0.2">
      <c r="A105" s="32"/>
      <c r="B105" s="33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3"/>
      <c r="W105" s="33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</row>
    <row r="106" spans="1:42" x14ac:dyDescent="0.2">
      <c r="A106" s="32"/>
      <c r="B106" s="33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3"/>
      <c r="W106" s="33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</row>
    <row r="107" spans="1:42" x14ac:dyDescent="0.2">
      <c r="A107" s="32"/>
      <c r="B107" s="33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3"/>
      <c r="W107" s="33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</row>
    <row r="108" spans="1:42" x14ac:dyDescent="0.2">
      <c r="A108" s="32"/>
      <c r="B108" s="33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3"/>
      <c r="W108" s="33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</row>
    <row r="109" spans="1:42" x14ac:dyDescent="0.2">
      <c r="A109" s="32"/>
      <c r="B109" s="33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3"/>
      <c r="W109" s="33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</row>
    <row r="110" spans="1:42" x14ac:dyDescent="0.2">
      <c r="A110" s="32"/>
      <c r="B110" s="33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3"/>
      <c r="W110" s="33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</row>
    <row r="111" spans="1:42" x14ac:dyDescent="0.2">
      <c r="A111" s="32"/>
      <c r="B111" s="33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3"/>
      <c r="W111" s="33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</row>
    <row r="112" spans="1:42" x14ac:dyDescent="0.2">
      <c r="A112" s="32"/>
      <c r="B112" s="33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3"/>
      <c r="W112" s="33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</row>
    <row r="113" spans="1:42" x14ac:dyDescent="0.2">
      <c r="A113" s="32"/>
      <c r="B113" s="33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3"/>
      <c r="W113" s="33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</row>
    <row r="114" spans="1:42" x14ac:dyDescent="0.2">
      <c r="A114" s="32"/>
      <c r="B114" s="33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3"/>
      <c r="W114" s="33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</row>
    <row r="115" spans="1:42" x14ac:dyDescent="0.2">
      <c r="A115" s="32"/>
      <c r="B115" s="33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3"/>
      <c r="W115" s="33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</row>
    <row r="116" spans="1:42" x14ac:dyDescent="0.2">
      <c r="A116" s="32"/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3"/>
      <c r="W116" s="33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</row>
    <row r="117" spans="1:42" x14ac:dyDescent="0.2">
      <c r="A117" s="32"/>
      <c r="B117" s="33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3"/>
      <c r="W117" s="33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</row>
    <row r="118" spans="1:42" x14ac:dyDescent="0.2">
      <c r="A118" s="32"/>
      <c r="B118" s="33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3"/>
      <c r="W118" s="33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</row>
    <row r="119" spans="1:42" x14ac:dyDescent="0.2">
      <c r="A119" s="32"/>
      <c r="B119" s="33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3"/>
      <c r="W119" s="33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</row>
    <row r="120" spans="1:42" x14ac:dyDescent="0.2">
      <c r="A120" s="32"/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3"/>
      <c r="W120" s="33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</row>
    <row r="121" spans="1:42" x14ac:dyDescent="0.2">
      <c r="A121" s="32"/>
      <c r="B121" s="33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3"/>
      <c r="W121" s="33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</row>
    <row r="122" spans="1:42" x14ac:dyDescent="0.2">
      <c r="A122" s="32"/>
      <c r="B122" s="33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3"/>
      <c r="W122" s="33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</row>
    <row r="123" spans="1:42" x14ac:dyDescent="0.2">
      <c r="A123" s="32"/>
      <c r="B123" s="33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3"/>
      <c r="W123" s="33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</row>
    <row r="124" spans="1:42" x14ac:dyDescent="0.2">
      <c r="A124" s="32"/>
      <c r="B124" s="33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3"/>
      <c r="W124" s="33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</row>
    <row r="125" spans="1:42" x14ac:dyDescent="0.2">
      <c r="A125" s="32"/>
      <c r="B125" s="33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3"/>
      <c r="W125" s="33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</row>
    <row r="126" spans="1:42" x14ac:dyDescent="0.2">
      <c r="A126" s="32"/>
      <c r="B126" s="33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3"/>
      <c r="W126" s="33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</row>
    <row r="127" spans="1:42" x14ac:dyDescent="0.2">
      <c r="A127" s="32"/>
      <c r="B127" s="33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3"/>
      <c r="W127" s="33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</row>
    <row r="128" spans="1:42" x14ac:dyDescent="0.2">
      <c r="A128" s="32"/>
      <c r="B128" s="33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3"/>
      <c r="W128" s="33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</row>
    <row r="129" spans="1:42" x14ac:dyDescent="0.2">
      <c r="A129" s="32"/>
      <c r="B129" s="33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3"/>
      <c r="W129" s="33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</row>
    <row r="130" spans="1:42" x14ac:dyDescent="0.2">
      <c r="A130" s="32"/>
      <c r="B130" s="33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3"/>
      <c r="W130" s="33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</row>
    <row r="131" spans="1:42" x14ac:dyDescent="0.2">
      <c r="A131" s="32"/>
      <c r="B131" s="33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3"/>
      <c r="W131" s="33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</row>
    <row r="132" spans="1:42" x14ac:dyDescent="0.2">
      <c r="A132" s="32"/>
      <c r="B132" s="33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3"/>
      <c r="W132" s="33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</row>
    <row r="133" spans="1:42" x14ac:dyDescent="0.2">
      <c r="A133" s="32"/>
      <c r="B133" s="33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3"/>
      <c r="W133" s="33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</row>
    <row r="134" spans="1:42" x14ac:dyDescent="0.2">
      <c r="A134" s="32"/>
      <c r="B134" s="33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3"/>
      <c r="W134" s="33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</row>
    <row r="135" spans="1:42" x14ac:dyDescent="0.2">
      <c r="A135" s="32"/>
      <c r="B135" s="33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3"/>
      <c r="W135" s="33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</row>
    <row r="136" spans="1:42" x14ac:dyDescent="0.2">
      <c r="A136" s="32"/>
      <c r="B136" s="33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3"/>
      <c r="W136" s="33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</row>
    <row r="137" spans="1:42" x14ac:dyDescent="0.2">
      <c r="A137" s="32"/>
      <c r="B137" s="33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3"/>
      <c r="W137" s="33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</row>
    <row r="138" spans="1:42" x14ac:dyDescent="0.2">
      <c r="A138" s="32"/>
      <c r="B138" s="33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3"/>
      <c r="W138" s="33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</row>
    <row r="139" spans="1:42" x14ac:dyDescent="0.2">
      <c r="A139" s="32"/>
      <c r="B139" s="33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3"/>
      <c r="W139" s="33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</row>
    <row r="140" spans="1:42" x14ac:dyDescent="0.2">
      <c r="A140" s="32"/>
      <c r="B140" s="33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3"/>
      <c r="W140" s="33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</row>
    <row r="141" spans="1:42" x14ac:dyDescent="0.2">
      <c r="A141" s="32"/>
      <c r="B141" s="33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3"/>
      <c r="W141" s="33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</row>
    <row r="142" spans="1:42" x14ac:dyDescent="0.2">
      <c r="A142" s="32"/>
      <c r="B142" s="33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3"/>
      <c r="W142" s="33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</row>
    <row r="143" spans="1:42" x14ac:dyDescent="0.2">
      <c r="A143" s="32"/>
      <c r="B143" s="33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3"/>
      <c r="W143" s="33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</row>
    <row r="144" spans="1:42" x14ac:dyDescent="0.2">
      <c r="A144" s="32"/>
      <c r="B144" s="33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3"/>
      <c r="W144" s="33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</row>
    <row r="145" spans="1:42" x14ac:dyDescent="0.2">
      <c r="A145" s="32"/>
      <c r="B145" s="33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3"/>
      <c r="W145" s="33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</row>
    <row r="146" spans="1:42" x14ac:dyDescent="0.2">
      <c r="A146" s="32"/>
      <c r="B146" s="33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3"/>
      <c r="W146" s="33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</row>
    <row r="147" spans="1:42" x14ac:dyDescent="0.2">
      <c r="A147" s="32"/>
      <c r="B147" s="33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3"/>
      <c r="W147" s="33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</row>
    <row r="148" spans="1:42" x14ac:dyDescent="0.2">
      <c r="A148" s="32"/>
      <c r="B148" s="33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3"/>
      <c r="W148" s="33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</row>
    <row r="149" spans="1:42" x14ac:dyDescent="0.2">
      <c r="A149" s="32"/>
      <c r="B149" s="33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3"/>
      <c r="W149" s="33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</row>
    <row r="150" spans="1:42" x14ac:dyDescent="0.2">
      <c r="A150" s="32"/>
      <c r="B150" s="33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3"/>
      <c r="W150" s="33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</row>
    <row r="151" spans="1:42" x14ac:dyDescent="0.2">
      <c r="A151" s="32"/>
      <c r="B151" s="33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3"/>
      <c r="W151" s="33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</row>
    <row r="152" spans="1:42" x14ac:dyDescent="0.2">
      <c r="A152" s="32"/>
      <c r="B152" s="33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3"/>
      <c r="W152" s="33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</row>
    <row r="153" spans="1:42" x14ac:dyDescent="0.2">
      <c r="A153" s="32"/>
      <c r="B153" s="33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3"/>
      <c r="W153" s="33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</row>
    <row r="154" spans="1:42" x14ac:dyDescent="0.2">
      <c r="A154" s="32"/>
      <c r="B154" s="33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3"/>
      <c r="W154" s="33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</row>
    <row r="155" spans="1:42" x14ac:dyDescent="0.2">
      <c r="A155" s="32"/>
      <c r="B155" s="33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3"/>
      <c r="W155" s="33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</row>
    <row r="156" spans="1:42" x14ac:dyDescent="0.2">
      <c r="A156" s="32"/>
      <c r="B156" s="33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3"/>
      <c r="W156" s="33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</row>
    <row r="157" spans="1:42" x14ac:dyDescent="0.2">
      <c r="A157" s="32"/>
      <c r="B157" s="33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3"/>
      <c r="W157" s="33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</row>
    <row r="158" spans="1:42" x14ac:dyDescent="0.2">
      <c r="A158" s="32"/>
      <c r="B158" s="33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3"/>
      <c r="W158" s="33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</row>
    <row r="159" spans="1:42" x14ac:dyDescent="0.2">
      <c r="A159" s="32"/>
      <c r="B159" s="33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3"/>
      <c r="W159" s="33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</row>
    <row r="160" spans="1:42" x14ac:dyDescent="0.2">
      <c r="A160" s="32"/>
      <c r="B160" s="33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3"/>
      <c r="W160" s="33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</row>
    <row r="161" spans="1:42" x14ac:dyDescent="0.2">
      <c r="A161" s="32"/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3"/>
      <c r="W161" s="33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</row>
    <row r="162" spans="1:42" x14ac:dyDescent="0.2">
      <c r="A162" s="32"/>
      <c r="B162" s="33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3"/>
      <c r="W162" s="33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</row>
    <row r="163" spans="1:42" x14ac:dyDescent="0.2">
      <c r="A163" s="32"/>
      <c r="B163" s="33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3"/>
      <c r="W163" s="33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</row>
    <row r="164" spans="1:42" x14ac:dyDescent="0.2">
      <c r="A164" s="32"/>
      <c r="B164" s="33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3"/>
      <c r="W164" s="33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</row>
    <row r="165" spans="1:42" x14ac:dyDescent="0.2">
      <c r="A165" s="32"/>
      <c r="B165" s="33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3"/>
      <c r="W165" s="33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</row>
    <row r="166" spans="1:42" x14ac:dyDescent="0.2">
      <c r="A166" s="32"/>
      <c r="B166" s="33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3"/>
      <c r="W166" s="33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</row>
    <row r="167" spans="1:42" x14ac:dyDescent="0.2">
      <c r="A167" s="32"/>
      <c r="B167" s="33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3"/>
      <c r="W167" s="33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</row>
    <row r="168" spans="1:42" x14ac:dyDescent="0.2">
      <c r="A168" s="32"/>
      <c r="B168" s="33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3"/>
      <c r="W168" s="33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</row>
    <row r="169" spans="1:42" x14ac:dyDescent="0.2">
      <c r="A169" s="32"/>
      <c r="B169" s="33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3"/>
      <c r="W169" s="33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</row>
    <row r="170" spans="1:42" x14ac:dyDescent="0.2">
      <c r="A170" s="32"/>
      <c r="B170" s="33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3"/>
      <c r="W170" s="33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</row>
    <row r="171" spans="1:42" x14ac:dyDescent="0.2">
      <c r="A171" s="32"/>
      <c r="B171" s="33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3"/>
      <c r="W171" s="33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</row>
  </sheetData>
  <mergeCells count="20">
    <mergeCell ref="A15:A18"/>
    <mergeCell ref="V15:V18"/>
    <mergeCell ref="A20:A23"/>
    <mergeCell ref="V20:V23"/>
    <mergeCell ref="A25:A28"/>
    <mergeCell ref="V25:V28"/>
    <mergeCell ref="A30:A33"/>
    <mergeCell ref="V30:V33"/>
    <mergeCell ref="A35:A38"/>
    <mergeCell ref="V35:V38"/>
    <mergeCell ref="A40:A43"/>
    <mergeCell ref="V40:V43"/>
    <mergeCell ref="A60:A63"/>
    <mergeCell ref="V60:V63"/>
    <mergeCell ref="A45:A48"/>
    <mergeCell ref="V45:V48"/>
    <mergeCell ref="A50:A53"/>
    <mergeCell ref="V50:V53"/>
    <mergeCell ref="A55:A58"/>
    <mergeCell ref="V55:V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A6" sqref="A6:D22"/>
    </sheetView>
  </sheetViews>
  <sheetFormatPr defaultRowHeight="15" x14ac:dyDescent="0.25"/>
  <sheetData>
    <row r="1" spans="1:1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t="s">
        <v>43</v>
      </c>
      <c r="B2" s="44">
        <v>2126513</v>
      </c>
      <c r="C2" s="44">
        <v>55103</v>
      </c>
      <c r="D2" s="44">
        <v>625743</v>
      </c>
      <c r="E2" s="44">
        <v>167432</v>
      </c>
      <c r="F2" s="44">
        <v>331573</v>
      </c>
      <c r="G2" s="44">
        <v>485669</v>
      </c>
      <c r="H2" s="44">
        <v>48734</v>
      </c>
      <c r="I2" s="44">
        <v>525411</v>
      </c>
      <c r="J2" s="44">
        <v>99027</v>
      </c>
      <c r="K2" s="44">
        <v>459408</v>
      </c>
      <c r="L2" s="44">
        <v>280878</v>
      </c>
      <c r="M2" s="44">
        <v>124301</v>
      </c>
      <c r="N2" s="44">
        <v>503629</v>
      </c>
      <c r="O2" s="44">
        <v>310083</v>
      </c>
      <c r="P2" s="44">
        <v>113790</v>
      </c>
      <c r="Q2" s="44">
        <v>81194</v>
      </c>
    </row>
    <row r="3" spans="1:17" x14ac:dyDescent="0.25">
      <c r="A3" t="s">
        <v>44</v>
      </c>
      <c r="B3" s="44">
        <v>2663029</v>
      </c>
      <c r="C3" s="44">
        <v>59560</v>
      </c>
      <c r="D3" s="44">
        <v>654329</v>
      </c>
      <c r="E3" s="44">
        <v>188956</v>
      </c>
      <c r="F3" s="44">
        <v>401505</v>
      </c>
      <c r="G3" s="44">
        <v>573845</v>
      </c>
      <c r="H3" s="44">
        <v>55966</v>
      </c>
      <c r="I3" s="44">
        <v>582468</v>
      </c>
      <c r="J3" s="44">
        <v>108405</v>
      </c>
      <c r="K3" s="44">
        <v>561516</v>
      </c>
      <c r="L3" s="44">
        <v>308040</v>
      </c>
      <c r="M3" s="44">
        <v>133119</v>
      </c>
      <c r="N3" s="44">
        <v>556878</v>
      </c>
      <c r="O3" s="44">
        <v>307913</v>
      </c>
      <c r="P3" s="44">
        <v>123790</v>
      </c>
      <c r="Q3" s="44">
        <v>88512</v>
      </c>
    </row>
    <row r="4" spans="1:17" x14ac:dyDescent="0.25">
      <c r="A4" t="s">
        <v>45</v>
      </c>
      <c r="B4" s="44">
        <v>2876883</v>
      </c>
      <c r="C4" s="44">
        <v>57699</v>
      </c>
      <c r="D4" s="44">
        <v>661345</v>
      </c>
      <c r="E4" s="44">
        <v>220817</v>
      </c>
      <c r="F4" s="44">
        <v>453661</v>
      </c>
      <c r="G4" s="44">
        <v>641675</v>
      </c>
      <c r="H4" s="44">
        <v>57395</v>
      </c>
      <c r="I4" s="44">
        <v>649675</v>
      </c>
      <c r="J4" s="44">
        <v>112955</v>
      </c>
      <c r="K4" s="44">
        <v>634861</v>
      </c>
      <c r="L4" s="44">
        <v>347553</v>
      </c>
      <c r="M4" s="44">
        <v>143708</v>
      </c>
      <c r="N4" s="44">
        <v>601006</v>
      </c>
      <c r="O4" s="44">
        <v>347716</v>
      </c>
      <c r="P4" s="44">
        <v>130525</v>
      </c>
      <c r="Q4" s="44">
        <v>93819</v>
      </c>
    </row>
    <row r="6" spans="1:17" x14ac:dyDescent="0.25">
      <c r="B6" t="s">
        <v>43</v>
      </c>
      <c r="C6" t="s">
        <v>44</v>
      </c>
      <c r="D6" t="s">
        <v>45</v>
      </c>
    </row>
    <row r="7" spans="1:17" x14ac:dyDescent="0.25">
      <c r="A7" t="s">
        <v>5</v>
      </c>
      <c r="B7" s="44">
        <v>2126513</v>
      </c>
      <c r="C7" s="44">
        <v>2663029</v>
      </c>
      <c r="D7" s="44">
        <v>2876883</v>
      </c>
    </row>
    <row r="8" spans="1:17" x14ac:dyDescent="0.25">
      <c r="A8" t="s">
        <v>6</v>
      </c>
      <c r="B8" s="44">
        <v>55103</v>
      </c>
      <c r="C8" s="44">
        <v>59560</v>
      </c>
      <c r="D8" s="44">
        <v>57699</v>
      </c>
    </row>
    <row r="9" spans="1:17" x14ac:dyDescent="0.25">
      <c r="A9" t="s">
        <v>7</v>
      </c>
      <c r="B9" s="44">
        <v>625743</v>
      </c>
      <c r="C9" s="44">
        <v>654329</v>
      </c>
      <c r="D9" s="44">
        <v>661345</v>
      </c>
    </row>
    <row r="10" spans="1:17" x14ac:dyDescent="0.25">
      <c r="A10" t="s">
        <v>8</v>
      </c>
      <c r="B10" s="44">
        <v>167432</v>
      </c>
      <c r="C10" s="44">
        <v>188956</v>
      </c>
      <c r="D10" s="44">
        <v>220817</v>
      </c>
    </row>
    <row r="11" spans="1:17" x14ac:dyDescent="0.25">
      <c r="A11" t="s">
        <v>9</v>
      </c>
      <c r="B11" s="44">
        <v>331573</v>
      </c>
      <c r="C11" s="44">
        <v>401505</v>
      </c>
      <c r="D11" s="44">
        <v>453661</v>
      </c>
    </row>
    <row r="12" spans="1:17" x14ac:dyDescent="0.25">
      <c r="A12" t="s">
        <v>10</v>
      </c>
      <c r="B12" s="44">
        <v>485669</v>
      </c>
      <c r="C12" s="44">
        <v>573845</v>
      </c>
      <c r="D12" s="44">
        <v>641675</v>
      </c>
    </row>
    <row r="13" spans="1:17" x14ac:dyDescent="0.25">
      <c r="A13" t="s">
        <v>11</v>
      </c>
      <c r="B13" s="44">
        <v>48734</v>
      </c>
      <c r="C13" s="44">
        <v>55966</v>
      </c>
      <c r="D13" s="44">
        <v>57395</v>
      </c>
    </row>
    <row r="14" spans="1:17" x14ac:dyDescent="0.25">
      <c r="A14" t="s">
        <v>12</v>
      </c>
      <c r="B14" s="44">
        <v>525411</v>
      </c>
      <c r="C14" s="44">
        <v>582468</v>
      </c>
      <c r="D14" s="44">
        <v>649675</v>
      </c>
    </row>
    <row r="15" spans="1:17" x14ac:dyDescent="0.25">
      <c r="A15" t="s">
        <v>13</v>
      </c>
      <c r="B15" s="44">
        <v>99027</v>
      </c>
      <c r="C15" s="44">
        <v>108405</v>
      </c>
      <c r="D15" s="44">
        <v>112955</v>
      </c>
    </row>
    <row r="16" spans="1:17" x14ac:dyDescent="0.25">
      <c r="A16" t="s">
        <v>14</v>
      </c>
      <c r="B16" s="44">
        <v>459408</v>
      </c>
      <c r="C16" s="44">
        <v>561516</v>
      </c>
      <c r="D16" s="44">
        <v>634861</v>
      </c>
    </row>
    <row r="17" spans="1:4" x14ac:dyDescent="0.25">
      <c r="A17" t="s">
        <v>15</v>
      </c>
      <c r="B17" s="44">
        <v>280878</v>
      </c>
      <c r="C17" s="44">
        <v>308040</v>
      </c>
      <c r="D17" s="44">
        <v>347553</v>
      </c>
    </row>
    <row r="18" spans="1:4" x14ac:dyDescent="0.25">
      <c r="A18" t="s">
        <v>16</v>
      </c>
      <c r="B18" s="44">
        <v>124301</v>
      </c>
      <c r="C18" s="44">
        <v>133119</v>
      </c>
      <c r="D18" s="44">
        <v>143708</v>
      </c>
    </row>
    <row r="19" spans="1:4" x14ac:dyDescent="0.25">
      <c r="A19" t="s">
        <v>17</v>
      </c>
      <c r="B19" s="44">
        <v>503629</v>
      </c>
      <c r="C19" s="44">
        <v>556878</v>
      </c>
      <c r="D19" s="44">
        <v>601006</v>
      </c>
    </row>
    <row r="20" spans="1:4" x14ac:dyDescent="0.25">
      <c r="A20" t="s">
        <v>18</v>
      </c>
      <c r="B20" s="44">
        <v>310083</v>
      </c>
      <c r="C20" s="44">
        <v>307913</v>
      </c>
      <c r="D20" s="44">
        <v>347716</v>
      </c>
    </row>
    <row r="21" spans="1:4" x14ac:dyDescent="0.25">
      <c r="A21" t="s">
        <v>19</v>
      </c>
      <c r="B21" s="44">
        <v>113790</v>
      </c>
      <c r="C21" s="44">
        <v>123790</v>
      </c>
      <c r="D21" s="44">
        <v>130525</v>
      </c>
    </row>
    <row r="22" spans="1:4" x14ac:dyDescent="0.25">
      <c r="A22" t="s">
        <v>20</v>
      </c>
      <c r="B22" s="44">
        <v>81194</v>
      </c>
      <c r="C22" s="44">
        <v>88512</v>
      </c>
      <c r="D22" s="44">
        <v>93819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18"/>
  <sheetViews>
    <sheetView tabSelected="1" topLeftCell="D1" workbookViewId="0">
      <selection activeCell="H16" sqref="H16"/>
    </sheetView>
  </sheetViews>
  <sheetFormatPr defaultRowHeight="15" x14ac:dyDescent="0.25"/>
  <cols>
    <col min="4" max="4" width="29" bestFit="1" customWidth="1"/>
    <col min="5" max="5" width="11.42578125" bestFit="1" customWidth="1"/>
    <col min="6" max="6" width="11.42578125" customWidth="1"/>
    <col min="7" max="7" width="30.42578125" bestFit="1" customWidth="1"/>
    <col min="8" max="8" width="33.140625" bestFit="1" customWidth="1"/>
    <col min="9" max="9" width="10.85546875" bestFit="1" customWidth="1"/>
    <col min="10" max="10" width="11.28515625" bestFit="1" customWidth="1"/>
  </cols>
  <sheetData>
    <row r="1" spans="4:10" ht="15.75" thickBot="1" x14ac:dyDescent="0.3">
      <c r="D1" s="45" t="s">
        <v>50</v>
      </c>
      <c r="E1" s="49" t="s">
        <v>53</v>
      </c>
      <c r="F1" s="49" t="s">
        <v>62</v>
      </c>
      <c r="G1" s="46" t="s">
        <v>67</v>
      </c>
      <c r="H1" s="46" t="s">
        <v>68</v>
      </c>
      <c r="I1" s="46" t="s">
        <v>59</v>
      </c>
      <c r="J1" s="46" t="s">
        <v>60</v>
      </c>
    </row>
    <row r="2" spans="4:10" ht="15.75" thickBot="1" x14ac:dyDescent="0.3">
      <c r="D2" s="47" t="s">
        <v>5</v>
      </c>
      <c r="E2" s="50" t="str">
        <f>D2</f>
        <v>Agriculture</v>
      </c>
      <c r="F2" s="50">
        <v>9</v>
      </c>
      <c r="G2" s="52">
        <v>34.062639976463203</v>
      </c>
      <c r="H2" s="52">
        <v>2.4073630612883434</v>
      </c>
      <c r="I2" s="52">
        <v>0</v>
      </c>
      <c r="J2" s="52">
        <v>0</v>
      </c>
    </row>
    <row r="3" spans="4:10" ht="15.75" thickBot="1" x14ac:dyDescent="0.3">
      <c r="D3" s="48" t="s">
        <v>6</v>
      </c>
      <c r="E3" s="51" t="s">
        <v>54</v>
      </c>
      <c r="F3" s="51">
        <v>3</v>
      </c>
      <c r="G3" s="53">
        <v>0.72097735505547722</v>
      </c>
      <c r="H3" s="53">
        <v>0.75651242180112177</v>
      </c>
      <c r="I3" s="53">
        <f>I2+2.5</f>
        <v>2.5</v>
      </c>
      <c r="J3" s="53">
        <f>J2+2.5</f>
        <v>2.5</v>
      </c>
    </row>
    <row r="4" spans="4:10" ht="15.75" thickBot="1" x14ac:dyDescent="0.3">
      <c r="D4" s="47" t="s">
        <v>46</v>
      </c>
      <c r="E4" s="50" t="str">
        <f>D4</f>
        <v>Manufacturing</v>
      </c>
      <c r="F4" s="50">
        <v>3</v>
      </c>
      <c r="G4" s="52">
        <v>8.08953820717608</v>
      </c>
      <c r="H4" s="52">
        <v>20.2568960966546</v>
      </c>
      <c r="I4" s="52">
        <f t="shared" ref="I4:I17" si="0">I3+2.5</f>
        <v>5</v>
      </c>
      <c r="J4" s="52">
        <f t="shared" ref="J4:J17" si="1">J3+2.5</f>
        <v>5</v>
      </c>
    </row>
    <row r="5" spans="4:10" ht="15.75" thickBot="1" x14ac:dyDescent="0.3">
      <c r="D5" s="48" t="s">
        <v>8</v>
      </c>
      <c r="E5" s="51" t="s">
        <v>55</v>
      </c>
      <c r="F5" s="51">
        <v>9</v>
      </c>
      <c r="G5" s="53">
        <v>2.5195256117922553</v>
      </c>
      <c r="H5" s="53">
        <v>5.295674350068782</v>
      </c>
      <c r="I5" s="53">
        <f t="shared" si="0"/>
        <v>7.5</v>
      </c>
      <c r="J5" s="53">
        <f t="shared" si="1"/>
        <v>7.5</v>
      </c>
    </row>
    <row r="6" spans="4:10" ht="15.75" thickBot="1" x14ac:dyDescent="0.3">
      <c r="D6" s="47" t="s">
        <v>47</v>
      </c>
      <c r="E6" s="50" t="s">
        <v>56</v>
      </c>
      <c r="F6" s="50">
        <v>12</v>
      </c>
      <c r="G6" s="52">
        <v>5.2580639508555604</v>
      </c>
      <c r="H6" s="52">
        <v>4.9536880854537415</v>
      </c>
      <c r="I6" s="52">
        <f t="shared" si="0"/>
        <v>10</v>
      </c>
      <c r="J6" s="52">
        <f t="shared" si="1"/>
        <v>10</v>
      </c>
    </row>
    <row r="7" spans="4:10" ht="15.75" thickBot="1" x14ac:dyDescent="0.3">
      <c r="D7" s="48" t="s">
        <v>10</v>
      </c>
      <c r="E7" s="51" t="s">
        <v>57</v>
      </c>
      <c r="F7" s="51">
        <v>12</v>
      </c>
      <c r="G7" s="53">
        <v>7.4737324607666249</v>
      </c>
      <c r="H7" s="53">
        <v>6.2836152484098031</v>
      </c>
      <c r="I7" s="53">
        <f t="shared" si="0"/>
        <v>12.5</v>
      </c>
      <c r="J7" s="53">
        <f t="shared" si="1"/>
        <v>12.5</v>
      </c>
    </row>
    <row r="8" spans="4:10" ht="15.75" thickBot="1" x14ac:dyDescent="0.3">
      <c r="D8" s="47" t="s">
        <v>12</v>
      </c>
      <c r="E8" s="50" t="str">
        <f>D8</f>
        <v>Transport and storage</v>
      </c>
      <c r="F8" s="50">
        <v>3</v>
      </c>
      <c r="G8" s="52">
        <v>7.5759404496893268</v>
      </c>
      <c r="H8" s="52">
        <v>5.8985420355567832</v>
      </c>
      <c r="I8" s="52">
        <f t="shared" si="0"/>
        <v>15</v>
      </c>
      <c r="J8" s="52">
        <f t="shared" si="1"/>
        <v>15</v>
      </c>
    </row>
    <row r="9" spans="4:10" ht="15.75" thickBot="1" x14ac:dyDescent="0.3">
      <c r="D9" s="48" t="s">
        <v>11</v>
      </c>
      <c r="E9" s="51" t="s">
        <v>58</v>
      </c>
      <c r="F9" s="51">
        <v>9</v>
      </c>
      <c r="G9" s="53">
        <v>0.69701015654614096</v>
      </c>
      <c r="H9" s="53">
        <v>2.7857066696498336</v>
      </c>
      <c r="I9" s="53">
        <f t="shared" si="0"/>
        <v>17.5</v>
      </c>
      <c r="J9" s="53">
        <f t="shared" si="1"/>
        <v>17.5</v>
      </c>
    </row>
    <row r="10" spans="4:10" ht="15.75" thickBot="1" x14ac:dyDescent="0.3">
      <c r="D10" s="47" t="s">
        <v>13</v>
      </c>
      <c r="E10" s="50" t="str">
        <f>D10</f>
        <v>Information and communication</v>
      </c>
      <c r="F10" s="50">
        <v>3</v>
      </c>
      <c r="G10" s="52">
        <v>1.3610515808175101</v>
      </c>
      <c r="H10" s="52">
        <v>15.591707029727372</v>
      </c>
      <c r="I10" s="52">
        <f t="shared" si="0"/>
        <v>20</v>
      </c>
      <c r="J10" s="52">
        <f t="shared" si="1"/>
        <v>20</v>
      </c>
    </row>
    <row r="11" spans="4:10" ht="15.75" thickBot="1" x14ac:dyDescent="0.3">
      <c r="D11" s="48" t="s">
        <v>14</v>
      </c>
      <c r="E11" s="51" t="str">
        <f>D11</f>
        <v>Financial &amp; insurance</v>
      </c>
      <c r="F11" s="51">
        <v>3</v>
      </c>
      <c r="G11" s="53">
        <v>7.3560300284771882</v>
      </c>
      <c r="H11" s="53">
        <v>17.87540268380123</v>
      </c>
      <c r="I11" s="53">
        <f t="shared" si="0"/>
        <v>22.5</v>
      </c>
      <c r="J11" s="53">
        <f t="shared" si="1"/>
        <v>22.5</v>
      </c>
    </row>
    <row r="12" spans="4:10" ht="15.75" thickBot="1" x14ac:dyDescent="0.3">
      <c r="D12" s="47" t="s">
        <v>17</v>
      </c>
      <c r="E12" s="50" t="str">
        <f>D12</f>
        <v>Real estate</v>
      </c>
      <c r="F12" s="50">
        <v>3</v>
      </c>
      <c r="G12" s="52">
        <v>7.1193524060503348</v>
      </c>
      <c r="H12" s="52">
        <v>2.9098110641689638</v>
      </c>
      <c r="I12" s="52">
        <f t="shared" si="0"/>
        <v>25</v>
      </c>
      <c r="J12" s="52">
        <f t="shared" si="1"/>
        <v>25</v>
      </c>
    </row>
    <row r="13" spans="4:10" ht="15.75" thickBot="1" x14ac:dyDescent="0.3">
      <c r="D13" s="48" t="s">
        <v>16</v>
      </c>
      <c r="E13" s="51" t="s">
        <v>63</v>
      </c>
      <c r="F13" s="51">
        <v>12</v>
      </c>
      <c r="G13" s="53">
        <v>1.702095346778862</v>
      </c>
      <c r="H13" s="53">
        <v>7.5082284709464622</v>
      </c>
      <c r="I13" s="53">
        <f t="shared" si="0"/>
        <v>27.5</v>
      </c>
      <c r="J13" s="53">
        <f t="shared" si="1"/>
        <v>27.5</v>
      </c>
    </row>
    <row r="14" spans="4:10" ht="15.75" thickBot="1" x14ac:dyDescent="0.3">
      <c r="D14" s="47" t="s">
        <v>48</v>
      </c>
      <c r="E14" s="50" t="str">
        <f>D14</f>
        <v>Public administration</v>
      </c>
      <c r="F14" s="50">
        <v>3</v>
      </c>
      <c r="G14" s="52">
        <v>4.0309716706852816</v>
      </c>
      <c r="H14" s="52">
        <v>1.5820688377361261</v>
      </c>
      <c r="I14" s="52">
        <f t="shared" si="0"/>
        <v>30</v>
      </c>
      <c r="J14" s="52">
        <f t="shared" si="1"/>
        <v>30</v>
      </c>
    </row>
    <row r="15" spans="4:10" ht="15.75" thickBot="1" x14ac:dyDescent="0.3">
      <c r="D15" s="48" t="s">
        <v>18</v>
      </c>
      <c r="E15" s="51" t="s">
        <v>61</v>
      </c>
      <c r="F15" s="51">
        <v>12</v>
      </c>
      <c r="G15" s="53">
        <v>4.0311930198762349</v>
      </c>
      <c r="H15" s="53">
        <v>3.2975935983107822</v>
      </c>
      <c r="I15" s="53">
        <f t="shared" si="0"/>
        <v>32.5</v>
      </c>
      <c r="J15" s="53">
        <f t="shared" si="1"/>
        <v>32.5</v>
      </c>
    </row>
    <row r="16" spans="4:10" ht="15.75" thickBot="1" x14ac:dyDescent="0.3">
      <c r="D16" s="47" t="s">
        <v>19</v>
      </c>
      <c r="E16" s="50" t="s">
        <v>19</v>
      </c>
      <c r="F16" s="50">
        <v>3</v>
      </c>
      <c r="G16" s="52">
        <v>1.563678319369376</v>
      </c>
      <c r="H16" s="52">
        <v>2.5972777438869845</v>
      </c>
      <c r="I16" s="52">
        <f t="shared" si="0"/>
        <v>35</v>
      </c>
      <c r="J16" s="52">
        <f t="shared" si="1"/>
        <v>35</v>
      </c>
    </row>
    <row r="17" spans="4:10" ht="15.75" thickBot="1" x14ac:dyDescent="0.3">
      <c r="D17" s="48" t="s">
        <v>20</v>
      </c>
      <c r="E17" s="51" t="str">
        <f>D17</f>
        <v>Other services</v>
      </c>
      <c r="F17" s="51">
        <v>3</v>
      </c>
      <c r="G17" s="53">
        <v>6.4381994596005452</v>
      </c>
      <c r="H17" s="53">
        <v>4.8788758588985477</v>
      </c>
      <c r="I17" s="53">
        <f t="shared" si="0"/>
        <v>37.5</v>
      </c>
      <c r="J17" s="53">
        <f t="shared" si="1"/>
        <v>37.5</v>
      </c>
    </row>
    <row r="18" spans="4:10" ht="15.75" thickBot="1" x14ac:dyDescent="0.3">
      <c r="D18" s="48" t="s">
        <v>49</v>
      </c>
      <c r="E18" s="51"/>
      <c r="F18" s="51">
        <v>3</v>
      </c>
      <c r="G18" s="53">
        <v>100</v>
      </c>
      <c r="H18" s="53">
        <v>100</v>
      </c>
      <c r="I18" s="53">
        <f t="shared" ref="I18" si="2">I17+3</f>
        <v>40.5</v>
      </c>
      <c r="J18" s="53">
        <f t="shared" ref="J18" si="3">J17+3</f>
        <v>40.5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30"/>
  <sheetViews>
    <sheetView topLeftCell="D16" workbookViewId="0">
      <selection activeCell="G30" sqref="G30"/>
    </sheetView>
  </sheetViews>
  <sheetFormatPr defaultRowHeight="15" x14ac:dyDescent="0.25"/>
  <cols>
    <col min="4" max="4" width="29" bestFit="1" customWidth="1"/>
    <col min="5" max="5" width="11.42578125" bestFit="1" customWidth="1"/>
    <col min="6" max="6" width="11.42578125" customWidth="1"/>
    <col min="7" max="7" width="30.42578125" bestFit="1" customWidth="1"/>
    <col min="8" max="8" width="33.140625" bestFit="1" customWidth="1"/>
    <col min="9" max="9" width="10.85546875" bestFit="1" customWidth="1"/>
    <col min="10" max="10" width="11.28515625" bestFit="1" customWidth="1"/>
  </cols>
  <sheetData>
    <row r="1" spans="4:10" ht="15.75" thickBot="1" x14ac:dyDescent="0.3">
      <c r="D1" s="45" t="s">
        <v>50</v>
      </c>
      <c r="E1" s="49" t="s">
        <v>53</v>
      </c>
      <c r="F1" s="49" t="s">
        <v>62</v>
      </c>
      <c r="G1" s="46" t="s">
        <v>51</v>
      </c>
      <c r="H1" s="46" t="s">
        <v>52</v>
      </c>
      <c r="I1" s="46" t="s">
        <v>59</v>
      </c>
      <c r="J1" s="46" t="s">
        <v>60</v>
      </c>
    </row>
    <row r="2" spans="4:10" ht="15.75" thickBot="1" x14ac:dyDescent="0.3">
      <c r="D2" s="47" t="s">
        <v>5</v>
      </c>
      <c r="E2" s="50" t="str">
        <f>D2</f>
        <v>Agriculture</v>
      </c>
      <c r="F2" s="50">
        <v>9</v>
      </c>
      <c r="G2" s="52">
        <v>34.062639976463203</v>
      </c>
      <c r="H2" s="52">
        <v>2.4073630612883434</v>
      </c>
      <c r="I2" s="52">
        <v>-2.5</v>
      </c>
      <c r="J2" s="52">
        <v>-2.5</v>
      </c>
    </row>
    <row r="3" spans="4:10" ht="15.75" thickBot="1" x14ac:dyDescent="0.3">
      <c r="D3" s="48" t="s">
        <v>6</v>
      </c>
      <c r="E3" s="51" t="s">
        <v>54</v>
      </c>
      <c r="F3" s="51">
        <v>3</v>
      </c>
      <c r="G3" s="53">
        <v>0.72097735505547722</v>
      </c>
      <c r="H3" s="53">
        <v>0.75651242180112177</v>
      </c>
      <c r="I3" s="53">
        <f>I2+2.5</f>
        <v>0</v>
      </c>
      <c r="J3" s="53">
        <f>J2+2.5</f>
        <v>0</v>
      </c>
    </row>
    <row r="4" spans="4:10" ht="15.75" thickBot="1" x14ac:dyDescent="0.3">
      <c r="D4" s="47" t="s">
        <v>46</v>
      </c>
      <c r="E4" s="50" t="str">
        <f>D4</f>
        <v>Manufacturing</v>
      </c>
      <c r="F4" s="50">
        <v>3</v>
      </c>
      <c r="G4" s="52">
        <v>8.08953820717608</v>
      </c>
      <c r="H4" s="52">
        <v>20.2568960966546</v>
      </c>
      <c r="I4" s="52">
        <f t="shared" ref="I4:J17" si="0">I3+2.5</f>
        <v>2.5</v>
      </c>
      <c r="J4" s="52">
        <f t="shared" si="0"/>
        <v>2.5</v>
      </c>
    </row>
    <row r="5" spans="4:10" ht="15.75" thickBot="1" x14ac:dyDescent="0.3">
      <c r="D5" s="48" t="s">
        <v>8</v>
      </c>
      <c r="E5" s="51" t="s">
        <v>55</v>
      </c>
      <c r="F5" s="51">
        <v>9</v>
      </c>
      <c r="G5" s="53">
        <v>2.5195256117922553</v>
      </c>
      <c r="H5" s="53">
        <v>5.295674350068782</v>
      </c>
      <c r="I5" s="53">
        <f t="shared" si="0"/>
        <v>5</v>
      </c>
      <c r="J5" s="53">
        <f t="shared" si="0"/>
        <v>5</v>
      </c>
    </row>
    <row r="6" spans="4:10" ht="15.75" thickBot="1" x14ac:dyDescent="0.3">
      <c r="D6" s="47" t="s">
        <v>47</v>
      </c>
      <c r="E6" s="50" t="s">
        <v>56</v>
      </c>
      <c r="F6" s="50">
        <v>12</v>
      </c>
      <c r="G6" s="52">
        <v>5.2580639508555604</v>
      </c>
      <c r="H6" s="52">
        <v>4.9536880854537415</v>
      </c>
      <c r="I6" s="52">
        <f t="shared" si="0"/>
        <v>7.5</v>
      </c>
      <c r="J6" s="52">
        <f t="shared" si="0"/>
        <v>7.5</v>
      </c>
    </row>
    <row r="7" spans="4:10" ht="15.75" thickBot="1" x14ac:dyDescent="0.3">
      <c r="D7" s="48" t="s">
        <v>10</v>
      </c>
      <c r="E7" s="51" t="s">
        <v>57</v>
      </c>
      <c r="F7" s="51">
        <v>12</v>
      </c>
      <c r="G7" s="53">
        <v>7.4737324607666249</v>
      </c>
      <c r="H7" s="53">
        <v>6.2836152484098031</v>
      </c>
      <c r="I7" s="53">
        <f t="shared" si="0"/>
        <v>10</v>
      </c>
      <c r="J7" s="53">
        <f t="shared" si="0"/>
        <v>10</v>
      </c>
    </row>
    <row r="8" spans="4:10" ht="15.75" thickBot="1" x14ac:dyDescent="0.3">
      <c r="D8" s="47" t="s">
        <v>12</v>
      </c>
      <c r="E8" s="50" t="str">
        <f>D8</f>
        <v>Transport and storage</v>
      </c>
      <c r="F8" s="50">
        <v>3</v>
      </c>
      <c r="G8" s="52">
        <v>7.5759404496893268</v>
      </c>
      <c r="H8" s="52">
        <v>5.8985420355567832</v>
      </c>
      <c r="I8" s="52">
        <f t="shared" si="0"/>
        <v>12.5</v>
      </c>
      <c r="J8" s="52">
        <f t="shared" si="0"/>
        <v>12.5</v>
      </c>
    </row>
    <row r="9" spans="4:10" ht="15.75" thickBot="1" x14ac:dyDescent="0.3">
      <c r="D9" s="48" t="s">
        <v>11</v>
      </c>
      <c r="E9" s="51" t="s">
        <v>58</v>
      </c>
      <c r="F9" s="51">
        <v>9</v>
      </c>
      <c r="G9" s="53">
        <v>0.69701015654614096</v>
      </c>
      <c r="H9" s="53">
        <v>2.7857066696498336</v>
      </c>
      <c r="I9" s="53">
        <f t="shared" si="0"/>
        <v>15</v>
      </c>
      <c r="J9" s="53">
        <f t="shared" si="0"/>
        <v>15</v>
      </c>
    </row>
    <row r="10" spans="4:10" ht="15.75" thickBot="1" x14ac:dyDescent="0.3">
      <c r="D10" s="47" t="s">
        <v>13</v>
      </c>
      <c r="E10" s="50" t="str">
        <f>D10</f>
        <v>Information and communication</v>
      </c>
      <c r="F10" s="50">
        <v>3</v>
      </c>
      <c r="G10" s="52">
        <v>1.3610515808175101</v>
      </c>
      <c r="H10" s="52">
        <v>15.591707029727372</v>
      </c>
      <c r="I10" s="52">
        <f t="shared" si="0"/>
        <v>17.5</v>
      </c>
      <c r="J10" s="52">
        <f t="shared" si="0"/>
        <v>17.5</v>
      </c>
    </row>
    <row r="11" spans="4:10" ht="15.75" thickBot="1" x14ac:dyDescent="0.3">
      <c r="D11" s="48" t="s">
        <v>14</v>
      </c>
      <c r="E11" s="51" t="str">
        <f>D11</f>
        <v>Financial &amp; insurance</v>
      </c>
      <c r="F11" s="51">
        <v>3</v>
      </c>
      <c r="G11" s="53">
        <v>7.3560300284771882</v>
      </c>
      <c r="H11" s="53">
        <v>17.87540268380123</v>
      </c>
      <c r="I11" s="53">
        <f t="shared" si="0"/>
        <v>20</v>
      </c>
      <c r="J11" s="53">
        <f t="shared" si="0"/>
        <v>20</v>
      </c>
    </row>
    <row r="12" spans="4:10" ht="15.75" thickBot="1" x14ac:dyDescent="0.3">
      <c r="D12" s="47" t="s">
        <v>17</v>
      </c>
      <c r="E12" s="50" t="str">
        <f>D12</f>
        <v>Real estate</v>
      </c>
      <c r="F12" s="50">
        <v>3</v>
      </c>
      <c r="G12" s="52">
        <v>7.1193524060503348</v>
      </c>
      <c r="H12" s="52">
        <v>2.9098110641689638</v>
      </c>
      <c r="I12" s="52">
        <f t="shared" si="0"/>
        <v>22.5</v>
      </c>
      <c r="J12" s="52">
        <f t="shared" si="0"/>
        <v>22.5</v>
      </c>
    </row>
    <row r="13" spans="4:10" ht="15.75" thickBot="1" x14ac:dyDescent="0.3">
      <c r="D13" s="48" t="s">
        <v>16</v>
      </c>
      <c r="E13" s="51" t="s">
        <v>63</v>
      </c>
      <c r="F13" s="51">
        <v>12</v>
      </c>
      <c r="G13" s="53">
        <v>1.702095346778862</v>
      </c>
      <c r="H13" s="53">
        <v>7.5082284709464622</v>
      </c>
      <c r="I13" s="53">
        <f t="shared" si="0"/>
        <v>25</v>
      </c>
      <c r="J13" s="53">
        <f t="shared" si="0"/>
        <v>25</v>
      </c>
    </row>
    <row r="14" spans="4:10" ht="15.75" thickBot="1" x14ac:dyDescent="0.3">
      <c r="D14" s="47" t="s">
        <v>48</v>
      </c>
      <c r="E14" s="50" t="str">
        <f>D14</f>
        <v>Public administration</v>
      </c>
      <c r="F14" s="50">
        <v>3</v>
      </c>
      <c r="G14" s="52">
        <v>4.0309716706852816</v>
      </c>
      <c r="H14" s="52">
        <v>1.5820688377361261</v>
      </c>
      <c r="I14" s="52">
        <f t="shared" si="0"/>
        <v>27.5</v>
      </c>
      <c r="J14" s="52">
        <f t="shared" si="0"/>
        <v>27.5</v>
      </c>
    </row>
    <row r="15" spans="4:10" ht="15.75" thickBot="1" x14ac:dyDescent="0.3">
      <c r="D15" s="48" t="s">
        <v>18</v>
      </c>
      <c r="E15" s="51" t="s">
        <v>61</v>
      </c>
      <c r="F15" s="51">
        <v>12</v>
      </c>
      <c r="G15" s="53">
        <v>4.0311930198762349</v>
      </c>
      <c r="H15" s="53">
        <v>3.2975935983107822</v>
      </c>
      <c r="I15" s="53">
        <f t="shared" si="0"/>
        <v>30</v>
      </c>
      <c r="J15" s="53">
        <f t="shared" si="0"/>
        <v>30</v>
      </c>
    </row>
    <row r="16" spans="4:10" ht="15.75" thickBot="1" x14ac:dyDescent="0.3">
      <c r="D16" s="47" t="s">
        <v>19</v>
      </c>
      <c r="E16" s="50" t="s">
        <v>19</v>
      </c>
      <c r="F16" s="50">
        <v>3</v>
      </c>
      <c r="G16" s="52">
        <v>1.563678319369376</v>
      </c>
      <c r="H16" s="52">
        <v>2.5972777438869845</v>
      </c>
      <c r="I16" s="52">
        <f t="shared" si="0"/>
        <v>32.5</v>
      </c>
      <c r="J16" s="52">
        <f t="shared" si="0"/>
        <v>32.5</v>
      </c>
    </row>
    <row r="17" spans="4:10" ht="15.75" thickBot="1" x14ac:dyDescent="0.3">
      <c r="D17" s="48" t="s">
        <v>20</v>
      </c>
      <c r="E17" s="51" t="str">
        <f>D17</f>
        <v>Other services</v>
      </c>
      <c r="F17" s="51">
        <v>3</v>
      </c>
      <c r="G17" s="53">
        <v>6.4381994596005452</v>
      </c>
      <c r="H17" s="53">
        <v>4.8788758588985477</v>
      </c>
      <c r="I17" s="53">
        <f t="shared" si="0"/>
        <v>35</v>
      </c>
      <c r="J17" s="53">
        <f t="shared" si="0"/>
        <v>35</v>
      </c>
    </row>
    <row r="18" spans="4:10" ht="15.75" thickBot="1" x14ac:dyDescent="0.3">
      <c r="D18" s="48" t="s">
        <v>49</v>
      </c>
      <c r="E18" s="51"/>
      <c r="F18" s="51">
        <v>3</v>
      </c>
      <c r="G18" s="53">
        <v>100</v>
      </c>
      <c r="H18" s="53">
        <v>100</v>
      </c>
      <c r="I18" s="53">
        <f t="shared" ref="I18:J18" si="1">I17+3</f>
        <v>38</v>
      </c>
      <c r="J18" s="53">
        <f t="shared" si="1"/>
        <v>38</v>
      </c>
    </row>
    <row r="21" spans="4:10" ht="15.75" thickBot="1" x14ac:dyDescent="0.3">
      <c r="D21" s="45" t="str">
        <f>D1</f>
        <v>Sector</v>
      </c>
      <c r="E21" s="45" t="s">
        <v>50</v>
      </c>
      <c r="F21" s="49"/>
      <c r="G21" s="46" t="str">
        <f t="shared" ref="G21:H21" si="2">G1</f>
        <v>Contribution to GDP (Ave. 2016/17 - 2017/18)</v>
      </c>
      <c r="H21" s="46" t="str">
        <f t="shared" si="2"/>
        <v>Contribution to Revenue (Ave. 2016/17 - 2017/18)</v>
      </c>
    </row>
    <row r="22" spans="4:10" ht="15.75" thickBot="1" x14ac:dyDescent="0.3">
      <c r="D22" s="47" t="str">
        <f>D4</f>
        <v>Manufacturing</v>
      </c>
      <c r="E22" s="47" t="str">
        <f t="shared" ref="E22:H22" si="3">E4</f>
        <v>Manufacturing</v>
      </c>
      <c r="F22" s="47"/>
      <c r="G22" s="54">
        <f t="shared" si="3"/>
        <v>8.08953820717608</v>
      </c>
      <c r="H22" s="54">
        <f t="shared" si="3"/>
        <v>20.2568960966546</v>
      </c>
    </row>
    <row r="23" spans="4:10" ht="15.75" thickBot="1" x14ac:dyDescent="0.3">
      <c r="D23" s="48" t="str">
        <f>D10</f>
        <v>Information and communication</v>
      </c>
      <c r="E23" s="48" t="str">
        <f t="shared" ref="E23:H24" si="4">E10</f>
        <v>Information and communication</v>
      </c>
      <c r="F23" s="48"/>
      <c r="G23" s="55">
        <f t="shared" si="4"/>
        <v>1.3610515808175101</v>
      </c>
      <c r="H23" s="55">
        <f t="shared" si="4"/>
        <v>15.591707029727372</v>
      </c>
    </row>
    <row r="24" spans="4:10" ht="15.75" thickBot="1" x14ac:dyDescent="0.3">
      <c r="D24" s="47" t="str">
        <f>D11</f>
        <v>Financial &amp; insurance</v>
      </c>
      <c r="E24" s="47" t="str">
        <f t="shared" si="4"/>
        <v>Financial &amp; insurance</v>
      </c>
      <c r="F24" s="47"/>
      <c r="G24" s="54">
        <f t="shared" si="4"/>
        <v>7.3560300284771882</v>
      </c>
      <c r="H24" s="54">
        <f t="shared" si="4"/>
        <v>17.87540268380123</v>
      </c>
    </row>
    <row r="25" spans="4:10" ht="15.75" thickBot="1" x14ac:dyDescent="0.3">
      <c r="D25" s="58" t="s">
        <v>66</v>
      </c>
      <c r="E25" s="58" t="s">
        <v>66</v>
      </c>
      <c r="F25" s="59"/>
      <c r="G25" s="60">
        <v>100</v>
      </c>
      <c r="H25" s="60">
        <v>100</v>
      </c>
    </row>
    <row r="26" spans="4:10" ht="15.75" thickBot="1" x14ac:dyDescent="0.3">
      <c r="D26" s="48" t="s">
        <v>64</v>
      </c>
      <c r="E26" s="48" t="s">
        <v>64</v>
      </c>
      <c r="F26" s="51"/>
      <c r="G26" s="56">
        <f>G25-G22-G23-G24</f>
        <v>83.193380183529214</v>
      </c>
      <c r="H26" s="56">
        <f>H25-H22-H23-H24</f>
        <v>46.275994189816799</v>
      </c>
    </row>
    <row r="27" spans="4:10" ht="15.75" thickBot="1" x14ac:dyDescent="0.3">
      <c r="D27" s="47" t="s">
        <v>65</v>
      </c>
      <c r="E27" s="47" t="s">
        <v>65</v>
      </c>
      <c r="F27" s="50"/>
      <c r="G27" s="57"/>
      <c r="H27" s="57"/>
    </row>
    <row r="28" spans="4:10" ht="15.75" thickBot="1" x14ac:dyDescent="0.3">
      <c r="D28" s="48" t="str">
        <f>D2</f>
        <v>Agriculture</v>
      </c>
      <c r="E28" s="48" t="str">
        <f>E2</f>
        <v>Agriculture</v>
      </c>
      <c r="F28" s="51"/>
      <c r="G28" s="56">
        <f>G2</f>
        <v>34.062639976463203</v>
      </c>
      <c r="H28" s="56">
        <f>H2</f>
        <v>2.4073630612883434</v>
      </c>
    </row>
    <row r="30" spans="4:10" x14ac:dyDescent="0.25">
      <c r="G30" s="61">
        <f>G22+G23+G24</f>
        <v>16.806619816470779</v>
      </c>
      <c r="H30" s="61">
        <f>H22+H23+H24</f>
        <v>53.724005810183201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Current Price Kshs.</vt:lpstr>
      <vt:lpstr>Sheet2</vt:lpstr>
      <vt:lpstr>contribution</vt:lpstr>
      <vt:lpstr>contribution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BENARD KIPYEGON KIRUI</dc:creator>
  <cp:lastModifiedBy>BENARD KIPYEGON KIRUI</cp:lastModifiedBy>
  <dcterms:created xsi:type="dcterms:W3CDTF">2019-04-03T06:42:00Z</dcterms:created>
  <dcterms:modified xsi:type="dcterms:W3CDTF">2019-08-20T04:42:21Z</dcterms:modified>
</cp:coreProperties>
</file>