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wnloads\IE 582 ENGR Analytics\Personal Project\"/>
    </mc:Choice>
  </mc:AlternateContent>
  <xr:revisionPtr revIDLastSave="0" documentId="13_ncr:1_{905A9E62-2654-4B15-92C3-46DE44D2CCE5}" xr6:coauthVersionLast="45" xr6:coauthVersionMax="45" xr10:uidLastSave="{00000000-0000-0000-0000-000000000000}"/>
  <bookViews>
    <workbookView xWindow="28812" yWindow="12" windowWidth="28776" windowHeight="15576" xr2:uid="{635CE284-9B3D-4CE3-9BC9-96AFC0125DA1}"/>
  </bookViews>
  <sheets>
    <sheet name="Summary" sheetId="5" r:id="rId1"/>
    <sheet name="Sheet1" sheetId="1" r:id="rId2"/>
    <sheet name="Age data" sheetId="2" r:id="rId3"/>
    <sheet name="Education data" sheetId="3" r:id="rId4"/>
    <sheet name="Income dat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3" i="5"/>
  <c r="M4" i="5"/>
  <c r="M5" i="5"/>
  <c r="M6" i="5"/>
  <c r="M7" i="5"/>
  <c r="M8" i="5"/>
  <c r="M9" i="5"/>
  <c r="M10" i="5"/>
  <c r="M11" i="5"/>
  <c r="M12" i="5"/>
  <c r="M13" i="5"/>
  <c r="M14" i="5"/>
  <c r="M2" i="5"/>
  <c r="F68" i="5" l="1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1" i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4" i="3"/>
  <c r="E3" i="3"/>
  <c r="D72" i="3"/>
  <c r="D7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J3" i="2"/>
  <c r="I3" i="2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3" i="2"/>
  <c r="G71" i="1" l="1"/>
  <c r="G72" i="1"/>
  <c r="E71" i="1"/>
  <c r="H4" i="1" l="1"/>
  <c r="H35" i="1"/>
  <c r="H65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9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3" i="1"/>
  <c r="H7" i="1"/>
  <c r="H11" i="1"/>
  <c r="H15" i="1"/>
  <c r="H19" i="1"/>
  <c r="H23" i="1"/>
  <c r="H27" i="1"/>
  <c r="H31" i="1"/>
  <c r="H39" i="1"/>
  <c r="H43" i="1"/>
  <c r="H47" i="1"/>
  <c r="H51" i="1"/>
  <c r="H55" i="1"/>
  <c r="H59" i="1"/>
  <c r="H63" i="1"/>
  <c r="H67" i="1"/>
</calcChain>
</file>

<file path=xl/sharedStrings.xml><?xml version="1.0" encoding="utf-8"?>
<sst xmlns="http://schemas.openxmlformats.org/spreadsheetml/2006/main" count="387" uniqueCount="113">
  <si>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</si>
  <si>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</si>
  <si>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</si>
  <si>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</si>
  <si>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</si>
  <si>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</si>
  <si>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</si>
  <si>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</si>
  <si>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</si>
  <si>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</si>
  <si>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</si>
  <si>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</si>
  <si>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</si>
  <si>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</si>
  <si>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</si>
  <si>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</si>
  <si>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</si>
  <si>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</si>
  <si>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</si>
  <si>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</si>
  <si>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</si>
  <si>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</si>
  <si>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</si>
  <si>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</si>
  <si>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</si>
  <si>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</si>
  <si>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</si>
  <si>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</si>
  <si>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</si>
  <si>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</si>
  <si>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</si>
  <si>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</si>
  <si>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</si>
  <si>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</si>
  <si>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</si>
  <si>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</si>
  <si>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</si>
  <si>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</si>
  <si>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</si>
  <si>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</si>
  <si>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</si>
  <si>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</si>
  <si>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</si>
  <si>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</si>
  <si>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</si>
  <si>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</si>
  <si>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</si>
  <si>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</si>
  <si>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</si>
  <si>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</si>
  <si>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</si>
  <si>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</si>
  <si>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</si>
  <si>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</si>
  <si>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</si>
  <si>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</si>
  <si>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</si>
  <si>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</si>
  <si>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</si>
  <si>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</si>
  <si>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</si>
  <si>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</si>
  <si>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</si>
  <si>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</si>
  <si>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</si>
  <si>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</si>
  <si>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</si>
  <si>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Unassisnged</t>
    <phoneticPr fontId="3" type="noConversion"/>
  </si>
  <si>
    <t>TOTAL</t>
    <phoneticPr fontId="3" type="noConversion"/>
  </si>
  <si>
    <t>Unemployement Rate</t>
    <phoneticPr fontId="3" type="noConversion"/>
  </si>
  <si>
    <t>https://www.bls.gov/lau/#cntyaa</t>
  </si>
  <si>
    <t>https://www.worldometers.info/coronavirus/usa/florida/</t>
    <phoneticPr fontId="3" type="noConversion"/>
  </si>
  <si>
    <t>County Name</t>
    <phoneticPr fontId="3" type="noConversion"/>
  </si>
  <si>
    <t>Population</t>
    <phoneticPr fontId="3" type="noConversion"/>
  </si>
  <si>
    <t>Cnty Population</t>
    <phoneticPr fontId="3" type="noConversion"/>
  </si>
  <si>
    <t>Infected Proportion (%)</t>
    <phoneticPr fontId="3" type="noConversion"/>
  </si>
  <si>
    <t># of Positive cases</t>
    <phoneticPr fontId="3" type="noConversion"/>
  </si>
  <si>
    <t>https://www.fl-counties.com/county-population-and-general-information</t>
    <phoneticPr fontId="3" type="noConversion"/>
  </si>
  <si>
    <t>Confirmed Case Counts</t>
    <phoneticPr fontId="3" type="noConversion"/>
  </si>
  <si>
    <t>Standardization of data</t>
    <phoneticPr fontId="3" type="noConversion"/>
  </si>
  <si>
    <t>Florida County COVID Case Count (11-4-2020)</t>
    <phoneticPr fontId="3" type="noConversion"/>
  </si>
  <si>
    <t>743 cases from Aug 13~15 in Lafayette County… Mayo Correctional Institute</t>
    <phoneticPr fontId="3" type="noConversion"/>
  </si>
  <si>
    <t>AGE2024TOT</t>
    <phoneticPr fontId="3" type="noConversion"/>
  </si>
  <si>
    <t>AGE2529TOT</t>
    <phoneticPr fontId="3" type="noConversion"/>
  </si>
  <si>
    <t>AGE65PLUS_TOT</t>
  </si>
  <si>
    <t>AGE85PLUS_TOT</t>
  </si>
  <si>
    <t>AGE20TOT</t>
    <phoneticPr fontId="3" type="noConversion"/>
  </si>
  <si>
    <t>MEDIAN_AGE ('18)</t>
    <phoneticPr fontId="3" type="noConversion"/>
  </si>
  <si>
    <t>Deg Attain % (2564)</t>
    <phoneticPr fontId="3" type="noConversion"/>
  </si>
  <si>
    <t>Deg Attain % (2534)</t>
    <phoneticPr fontId="3" type="noConversion"/>
  </si>
  <si>
    <t>2-yr college degree or higher</t>
    <phoneticPr fontId="3" type="noConversion"/>
  </si>
  <si>
    <t>20/65+</t>
    <phoneticPr fontId="3" type="noConversion"/>
  </si>
  <si>
    <t>20/85+</t>
    <phoneticPr fontId="3" type="noConversion"/>
  </si>
  <si>
    <t>http://floridacollegeaccess.org/research-and-data/fcan-releases-new-degree-attainment-profiles-for-all-67-florida-counties/</t>
  </si>
  <si>
    <t>Med household income ($) '18</t>
    <phoneticPr fontId="3" type="noConversion"/>
  </si>
  <si>
    <t>Unemployment (%) '18</t>
    <phoneticPr fontId="3" type="noConversion"/>
  </si>
  <si>
    <t>Food Insecurity '18</t>
    <phoneticPr fontId="3" type="noConversion"/>
  </si>
  <si>
    <t>&lt;- Standardized</t>
    <phoneticPr fontId="3" type="noConversion"/>
  </si>
  <si>
    <t>Data standardization</t>
    <phoneticPr fontId="3" type="noConversion"/>
  </si>
  <si>
    <t>standardized data</t>
    <phoneticPr fontId="3" type="noConversion"/>
  </si>
  <si>
    <t>http://www.flhealthcharts.com/charts/OtherIndicators/NonVitalIndRateOnlyDataViewer.aspx?cid=0293</t>
    <phoneticPr fontId="3" type="noConversion"/>
  </si>
  <si>
    <t>Unemp</t>
    <phoneticPr fontId="3" type="noConversion"/>
  </si>
  <si>
    <t>Positive</t>
    <phoneticPr fontId="3" type="noConversion"/>
  </si>
  <si>
    <t>20-65+</t>
    <phoneticPr fontId="3" type="noConversion"/>
  </si>
  <si>
    <t>20-85+</t>
    <phoneticPr fontId="3" type="noConversion"/>
  </si>
  <si>
    <t>Med_Age</t>
    <phoneticPr fontId="3" type="noConversion"/>
  </si>
  <si>
    <t>Med_Income</t>
    <phoneticPr fontId="3" type="noConversion"/>
  </si>
  <si>
    <t>Deg_Att</t>
    <phoneticPr fontId="3" type="noConversion"/>
  </si>
  <si>
    <t>FoodIns</t>
    <phoneticPr fontId="3" type="noConversion"/>
  </si>
  <si>
    <t>CntyName</t>
    <phoneticPr fontId="3" type="noConversion"/>
  </si>
  <si>
    <t>Pop</t>
    <phoneticPr fontId="3" type="noConversion"/>
  </si>
  <si>
    <t>InfRate</t>
    <phoneticPr fontId="3" type="noConversion"/>
  </si>
  <si>
    <t>Exp. InfRate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</si>
</sst>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\ \ \ \ \ "/>
    <numFmt numFmtId="177" formatCode="0.0%"/>
    <numFmt numFmtId="178" formatCode="0.000"/>
    <numFmt numFmtId="179" formatCode="0.00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/>
    <xf numFmtId="0" fontId="5" fillId="0" borderId="0" xfId="3" applyAlignment="1">
      <alignment horizontal="justify" vertical="center"/>
    </xf>
    <xf numFmtId="0" fontId="5" fillId="0" borderId="0" xfId="3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/>
    <xf numFmtId="177" fontId="6" fillId="0" borderId="0" xfId="1" applyNumberFormat="1" applyFont="1" applyAlignment="1"/>
    <xf numFmtId="0" fontId="6" fillId="0" borderId="0" xfId="0" applyFont="1">
      <alignment vertical="center"/>
    </xf>
    <xf numFmtId="176" fontId="9" fillId="0" borderId="0" xfId="2" applyNumberFormat="1" applyFont="1" applyProtection="1">
      <protection locked="0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right" vertical="center" wrapText="1"/>
    </xf>
  </cellXfs>
  <cellStyles count="4">
    <cellStyle name="Hyperlink" xfId="3" builtinId="8"/>
    <cellStyle name="Normal" xfId="0" builtinId="0"/>
    <cellStyle name="Normal 2" xfId="2" xr:uid="{E25349A8-3DCF-454A-9F98-97A0540403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Observed</a:t>
            </a:r>
            <a:r>
              <a:rPr lang="en-US" altLang="ko-KR" baseline="0"/>
              <a:t> vs </a:t>
            </a:r>
            <a:r>
              <a:rPr lang="en-US" altLang="ko-KR"/>
              <a:t>Expected InfRate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Exp. InfRate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Summary!$F$2:$F$68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xVal>
          <c:yVal>
            <c:numRef>
              <c:f>Summary!$M$2:$M$68</c:f>
              <c:numCache>
                <c:formatCode>0.000</c:formatCode>
                <c:ptCount val="66"/>
                <c:pt idx="0">
                  <c:v>4.464491999999999</c:v>
                </c:pt>
                <c:pt idx="1">
                  <c:v>5.7221339999999996</c:v>
                </c:pt>
                <c:pt idx="2">
                  <c:v>4.6852159999999996</c:v>
                </c:pt>
                <c:pt idx="3">
                  <c:v>5.5154259999999997</c:v>
                </c:pt>
                <c:pt idx="4">
                  <c:v>3.2448279999999996</c:v>
                </c:pt>
                <c:pt idx="5">
                  <c:v>4.0200709999999997</c:v>
                </c:pt>
                <c:pt idx="6">
                  <c:v>5.681182999999999</c:v>
                </c:pt>
                <c:pt idx="7">
                  <c:v>2.5540439999999993</c:v>
                </c:pt>
                <c:pt idx="8">
                  <c:v>3.1928520000000002</c:v>
                </c:pt>
                <c:pt idx="9">
                  <c:v>4.5586389999999994</c:v>
                </c:pt>
                <c:pt idx="10">
                  <c:v>3.0422720000000001</c:v>
                </c:pt>
                <c:pt idx="11">
                  <c:v>5.0172050000000006</c:v>
                </c:pt>
                <c:pt idx="12">
                  <c:v>5.8127329999999997</c:v>
                </c:pt>
                <c:pt idx="13">
                  <c:v>5.1104429999999992</c:v>
                </c:pt>
                <c:pt idx="14">
                  <c:v>4.7211939999999997</c:v>
                </c:pt>
                <c:pt idx="15">
                  <c:v>4.4965820000000001</c:v>
                </c:pt>
                <c:pt idx="16">
                  <c:v>3.3632769999999992</c:v>
                </c:pt>
                <c:pt idx="17">
                  <c:v>4.6235519999999992</c:v>
                </c:pt>
                <c:pt idx="18">
                  <c:v>5.1949839999999998</c:v>
                </c:pt>
                <c:pt idx="19">
                  <c:v>4.951301</c:v>
                </c:pt>
                <c:pt idx="20">
                  <c:v>4.8250289999999998</c:v>
                </c:pt>
                <c:pt idx="21">
                  <c:v>4.6077240000000002</c:v>
                </c:pt>
                <c:pt idx="22">
                  <c:v>5.8099649999999992</c:v>
                </c:pt>
                <c:pt idx="23">
                  <c:v>6.5150229999999993</c:v>
                </c:pt>
                <c:pt idx="24">
                  <c:v>6.4648589999999997</c:v>
                </c:pt>
                <c:pt idx="25">
                  <c:v>3.9342339999999996</c:v>
                </c:pt>
                <c:pt idx="26">
                  <c:v>3.5378129999999999</c:v>
                </c:pt>
                <c:pt idx="27">
                  <c:v>4.3880379999999999</c:v>
                </c:pt>
                <c:pt idx="28">
                  <c:v>5.3914879999999998</c:v>
                </c:pt>
                <c:pt idx="29">
                  <c:v>2.8762569999999994</c:v>
                </c:pt>
                <c:pt idx="30">
                  <c:v>5.2451479999999995</c:v>
                </c:pt>
                <c:pt idx="31">
                  <c:v>4.0509939999999993</c:v>
                </c:pt>
                <c:pt idx="32">
                  <c:v>3.8325219999999995</c:v>
                </c:pt>
                <c:pt idx="33">
                  <c:v>3.5442109999999993</c:v>
                </c:pt>
                <c:pt idx="34">
                  <c:v>4.3428879999999994</c:v>
                </c:pt>
                <c:pt idx="35">
                  <c:v>4.6517479999999995</c:v>
                </c:pt>
                <c:pt idx="36">
                  <c:v>5.8192189999999995</c:v>
                </c:pt>
                <c:pt idx="37">
                  <c:v>4.985161999999999</c:v>
                </c:pt>
                <c:pt idx="38">
                  <c:v>3.4713869999999996</c:v>
                </c:pt>
                <c:pt idx="39">
                  <c:v>4.0243989999999989</c:v>
                </c:pt>
                <c:pt idx="40">
                  <c:v>2.6373299999999991</c:v>
                </c:pt>
                <c:pt idx="41">
                  <c:v>4.2775059999999989</c:v>
                </c:pt>
                <c:pt idx="42">
                  <c:v>3.3434259999999991</c:v>
                </c:pt>
                <c:pt idx="43">
                  <c:v>3.9362219999999994</c:v>
                </c:pt>
                <c:pt idx="44">
                  <c:v>4.5553079999999984</c:v>
                </c:pt>
                <c:pt idx="45">
                  <c:v>5.4474459999999993</c:v>
                </c:pt>
                <c:pt idx="46">
                  <c:v>4.5130140000000001</c:v>
                </c:pt>
                <c:pt idx="47">
                  <c:v>5.2855359999999996</c:v>
                </c:pt>
                <c:pt idx="48">
                  <c:v>3.4645959999999998</c:v>
                </c:pt>
                <c:pt idx="49">
                  <c:v>3.9437459999999995</c:v>
                </c:pt>
                <c:pt idx="50">
                  <c:v>3.1758099999999998</c:v>
                </c:pt>
                <c:pt idx="51">
                  <c:v>4.9327049999999986</c:v>
                </c:pt>
                <c:pt idx="52">
                  <c:v>4.968729999999999</c:v>
                </c:pt>
                <c:pt idx="53">
                  <c:v>3.0099649999999993</c:v>
                </c:pt>
                <c:pt idx="54">
                  <c:v>4.2180469999999994</c:v>
                </c:pt>
                <c:pt idx="55">
                  <c:v>4.2100010000000001</c:v>
                </c:pt>
                <c:pt idx="56">
                  <c:v>2.3265759999999993</c:v>
                </c:pt>
                <c:pt idx="57">
                  <c:v>3.504637999999999</c:v>
                </c:pt>
                <c:pt idx="58">
                  <c:v>1.5718759999999996</c:v>
                </c:pt>
                <c:pt idx="59">
                  <c:v>5.206531</c:v>
                </c:pt>
                <c:pt idx="60">
                  <c:v>5.3416699999999988</c:v>
                </c:pt>
                <c:pt idx="61">
                  <c:v>5.7491629999999994</c:v>
                </c:pt>
                <c:pt idx="62">
                  <c:v>3.843852</c:v>
                </c:pt>
                <c:pt idx="63">
                  <c:v>5.0726879999999994</c:v>
                </c:pt>
                <c:pt idx="64">
                  <c:v>4.1530929999999984</c:v>
                </c:pt>
                <c:pt idx="65">
                  <c:v>5.5011989999999997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6-4E03-BB6C-0F856FE6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563791"/>
        <c:axId val="1037572527"/>
      </c:scatterChart>
      <c:valAx>
        <c:axId val="10375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Observed Infection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572527"/>
        <c:crosses val="autoZero"/>
        <c:crossBetween val="midCat"/>
      </c:valAx>
      <c:valAx>
        <c:axId val="10375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Expected Infection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56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data'!$K$2</c:f>
              <c:strCache>
                <c:ptCount val="1"/>
                <c:pt idx="0">
                  <c:v>MEDIAN_AGE ('18)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4667541557306"/>
                  <c:y val="-0.46209791484397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'Age data'!$K$3:$K$69</c:f>
              <c:numCache>
                <c:formatCode>General</c:formatCode>
                <c:ptCount val="66"/>
                <c:pt idx="0">
                  <c:v>31.7</c:v>
                </c:pt>
                <c:pt idx="1">
                  <c:v>37.299999999999997</c:v>
                </c:pt>
                <c:pt idx="2">
                  <c:v>39.9</c:v>
                </c:pt>
                <c:pt idx="3">
                  <c:v>40.1</c:v>
                </c:pt>
                <c:pt idx="4">
                  <c:v>47.5</c:v>
                </c:pt>
                <c:pt idx="5">
                  <c:v>40.5</c:v>
                </c:pt>
                <c:pt idx="6">
                  <c:v>41.1</c:v>
                </c:pt>
                <c:pt idx="7">
                  <c:v>59.8</c:v>
                </c:pt>
                <c:pt idx="8">
                  <c:v>56.8</c:v>
                </c:pt>
                <c:pt idx="9">
                  <c:v>39.799999999999997</c:v>
                </c:pt>
                <c:pt idx="10">
                  <c:v>51.5</c:v>
                </c:pt>
                <c:pt idx="11">
                  <c:v>40.299999999999997</c:v>
                </c:pt>
                <c:pt idx="12">
                  <c:v>40.9</c:v>
                </c:pt>
                <c:pt idx="13">
                  <c:v>46.4</c:v>
                </c:pt>
                <c:pt idx="14">
                  <c:v>36.4</c:v>
                </c:pt>
                <c:pt idx="15">
                  <c:v>37.5</c:v>
                </c:pt>
                <c:pt idx="16">
                  <c:v>52.2</c:v>
                </c:pt>
                <c:pt idx="17">
                  <c:v>46.4</c:v>
                </c:pt>
                <c:pt idx="18">
                  <c:v>41.3</c:v>
                </c:pt>
                <c:pt idx="19">
                  <c:v>42.1</c:v>
                </c:pt>
                <c:pt idx="20">
                  <c:v>47.3</c:v>
                </c:pt>
                <c:pt idx="21">
                  <c:v>45.3</c:v>
                </c:pt>
                <c:pt idx="22">
                  <c:v>40.1</c:v>
                </c:pt>
                <c:pt idx="23">
                  <c:v>35.4</c:v>
                </c:pt>
                <c:pt idx="24">
                  <c:v>34.799999999999997</c:v>
                </c:pt>
                <c:pt idx="25">
                  <c:v>48.7</c:v>
                </c:pt>
                <c:pt idx="26">
                  <c:v>54</c:v>
                </c:pt>
                <c:pt idx="27">
                  <c:v>37.4</c:v>
                </c:pt>
                <c:pt idx="28">
                  <c:v>42.5</c:v>
                </c:pt>
                <c:pt idx="29">
                  <c:v>53.9</c:v>
                </c:pt>
                <c:pt idx="30">
                  <c:v>41.9</c:v>
                </c:pt>
                <c:pt idx="31">
                  <c:v>47.7</c:v>
                </c:pt>
                <c:pt idx="32">
                  <c:v>47.1</c:v>
                </c:pt>
                <c:pt idx="33">
                  <c:v>48.9</c:v>
                </c:pt>
                <c:pt idx="34">
                  <c:v>31.3</c:v>
                </c:pt>
                <c:pt idx="35">
                  <c:v>47.6</c:v>
                </c:pt>
                <c:pt idx="36">
                  <c:v>39.299999999999997</c:v>
                </c:pt>
                <c:pt idx="37">
                  <c:v>43.2</c:v>
                </c:pt>
                <c:pt idx="38">
                  <c:v>48.7</c:v>
                </c:pt>
                <c:pt idx="39">
                  <c:v>48.7</c:v>
                </c:pt>
                <c:pt idx="40">
                  <c:v>52.6</c:v>
                </c:pt>
                <c:pt idx="41">
                  <c:v>40.200000000000003</c:v>
                </c:pt>
                <c:pt idx="42">
                  <c:v>48.2</c:v>
                </c:pt>
                <c:pt idx="43">
                  <c:v>45.8</c:v>
                </c:pt>
                <c:pt idx="44">
                  <c:v>37.1</c:v>
                </c:pt>
                <c:pt idx="45">
                  <c:v>41.3</c:v>
                </c:pt>
                <c:pt idx="46">
                  <c:v>35.299999999999997</c:v>
                </c:pt>
                <c:pt idx="47">
                  <c:v>36.200000000000003</c:v>
                </c:pt>
                <c:pt idx="48">
                  <c:v>45</c:v>
                </c:pt>
                <c:pt idx="49">
                  <c:v>44.5</c:v>
                </c:pt>
                <c:pt idx="50">
                  <c:v>48.4</c:v>
                </c:pt>
                <c:pt idx="51">
                  <c:v>40.200000000000003</c:v>
                </c:pt>
                <c:pt idx="52">
                  <c:v>45.4</c:v>
                </c:pt>
                <c:pt idx="53">
                  <c:v>43.9</c:v>
                </c:pt>
                <c:pt idx="54">
                  <c:v>45.6</c:v>
                </c:pt>
                <c:pt idx="55">
                  <c:v>39.799999999999997</c:v>
                </c:pt>
                <c:pt idx="56">
                  <c:v>56.6</c:v>
                </c:pt>
                <c:pt idx="57">
                  <c:v>39.200000000000003</c:v>
                </c:pt>
                <c:pt idx="58">
                  <c:v>67.8</c:v>
                </c:pt>
                <c:pt idx="59">
                  <c:v>42.9</c:v>
                </c:pt>
                <c:pt idx="60">
                  <c:v>42</c:v>
                </c:pt>
                <c:pt idx="61">
                  <c:v>39.9</c:v>
                </c:pt>
                <c:pt idx="62">
                  <c:v>46.9</c:v>
                </c:pt>
                <c:pt idx="63">
                  <c:v>40.700000000000003</c:v>
                </c:pt>
                <c:pt idx="64">
                  <c:v>44.2</c:v>
                </c:pt>
                <c:pt idx="65">
                  <c:v>41.2</c:v>
                </c:pt>
              </c:numCache>
            </c:numRef>
          </c:xVal>
          <c:yVal>
            <c:numRef>
              <c:f>'Age data'!$C$3:$C$69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0-4765-9490-4511A0AE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36879"/>
        <c:axId val="1991281743"/>
      </c:scatterChart>
      <c:valAx>
        <c:axId val="193453687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281743"/>
        <c:crosses val="autoZero"/>
        <c:crossBetween val="midCat"/>
      </c:valAx>
      <c:valAx>
        <c:axId val="1991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5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Degree Attainment % (25-64) </a:t>
            </a:r>
          </a:p>
          <a:p>
            <a:pPr>
              <a:defRPr/>
            </a:pPr>
            <a:r>
              <a:rPr lang="en-US" altLang="ko-KR"/>
              <a:t>vs COVID infected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'Education data'!$D$2</c:f>
              <c:strCache>
                <c:ptCount val="1"/>
                <c:pt idx="0">
                  <c:v>Deg Attain % (2564)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140182563688115E-2"/>
                  <c:y val="-0.3345517272421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'Education data'!$D$3:$D$69</c:f>
              <c:numCache>
                <c:formatCode>General</c:formatCode>
                <c:ptCount val="66"/>
                <c:pt idx="0">
                  <c:v>53.6</c:v>
                </c:pt>
                <c:pt idx="1">
                  <c:v>21.8</c:v>
                </c:pt>
                <c:pt idx="2">
                  <c:v>34</c:v>
                </c:pt>
                <c:pt idx="3">
                  <c:v>19.8</c:v>
                </c:pt>
                <c:pt idx="4">
                  <c:v>43.2</c:v>
                </c:pt>
                <c:pt idx="5">
                  <c:v>43.9</c:v>
                </c:pt>
                <c:pt idx="6">
                  <c:v>15.1</c:v>
                </c:pt>
                <c:pt idx="7">
                  <c:v>30.8</c:v>
                </c:pt>
                <c:pt idx="8">
                  <c:v>26</c:v>
                </c:pt>
                <c:pt idx="9">
                  <c:v>36.299999999999997</c:v>
                </c:pt>
                <c:pt idx="10">
                  <c:v>38.799999999999997</c:v>
                </c:pt>
                <c:pt idx="11">
                  <c:v>27.7</c:v>
                </c:pt>
                <c:pt idx="12">
                  <c:v>13.3</c:v>
                </c:pt>
                <c:pt idx="13">
                  <c:v>14.3</c:v>
                </c:pt>
                <c:pt idx="14">
                  <c:v>40.200000000000003</c:v>
                </c:pt>
                <c:pt idx="15">
                  <c:v>41.8</c:v>
                </c:pt>
                <c:pt idx="16">
                  <c:v>32.1</c:v>
                </c:pt>
                <c:pt idx="17">
                  <c:v>22.4</c:v>
                </c:pt>
                <c:pt idx="18">
                  <c:v>22.8</c:v>
                </c:pt>
                <c:pt idx="19">
                  <c:v>25.3</c:v>
                </c:pt>
                <c:pt idx="20">
                  <c:v>17.3</c:v>
                </c:pt>
                <c:pt idx="21">
                  <c:v>24.8</c:v>
                </c:pt>
                <c:pt idx="22">
                  <c:v>14.9</c:v>
                </c:pt>
                <c:pt idx="23">
                  <c:v>12.3</c:v>
                </c:pt>
                <c:pt idx="24">
                  <c:v>14.3</c:v>
                </c:pt>
                <c:pt idx="25">
                  <c:v>29.4</c:v>
                </c:pt>
                <c:pt idx="26">
                  <c:v>25.7</c:v>
                </c:pt>
                <c:pt idx="27">
                  <c:v>43.8</c:v>
                </c:pt>
                <c:pt idx="28">
                  <c:v>17.2</c:v>
                </c:pt>
                <c:pt idx="29">
                  <c:v>36.9</c:v>
                </c:pt>
                <c:pt idx="30">
                  <c:v>20.8</c:v>
                </c:pt>
                <c:pt idx="31">
                  <c:v>29.4</c:v>
                </c:pt>
                <c:pt idx="32">
                  <c:v>34.200000000000003</c:v>
                </c:pt>
                <c:pt idx="33">
                  <c:v>35.5</c:v>
                </c:pt>
                <c:pt idx="34">
                  <c:v>56.4</c:v>
                </c:pt>
                <c:pt idx="35">
                  <c:v>19.600000000000001</c:v>
                </c:pt>
                <c:pt idx="36">
                  <c:v>16.3</c:v>
                </c:pt>
                <c:pt idx="37">
                  <c:v>22.6</c:v>
                </c:pt>
                <c:pt idx="38">
                  <c:v>37.1</c:v>
                </c:pt>
                <c:pt idx="39">
                  <c:v>27.9</c:v>
                </c:pt>
                <c:pt idx="40">
                  <c:v>43.4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35</c:v>
                </c:pt>
                <c:pt idx="44">
                  <c:v>41.6</c:v>
                </c:pt>
                <c:pt idx="45">
                  <c:v>18.600000000000001</c:v>
                </c:pt>
                <c:pt idx="46">
                  <c:v>45.8</c:v>
                </c:pt>
                <c:pt idx="47">
                  <c:v>31.2</c:v>
                </c:pt>
                <c:pt idx="48">
                  <c:v>44.4</c:v>
                </c:pt>
                <c:pt idx="49">
                  <c:v>37.4</c:v>
                </c:pt>
                <c:pt idx="50">
                  <c:v>42.6</c:v>
                </c:pt>
                <c:pt idx="51">
                  <c:v>29.3</c:v>
                </c:pt>
                <c:pt idx="52">
                  <c:v>18.600000000000001</c:v>
                </c:pt>
                <c:pt idx="53">
                  <c:v>54.1</c:v>
                </c:pt>
                <c:pt idx="54">
                  <c:v>30.7</c:v>
                </c:pt>
                <c:pt idx="55">
                  <c:v>42.1</c:v>
                </c:pt>
                <c:pt idx="56">
                  <c:v>40.799999999999997</c:v>
                </c:pt>
                <c:pt idx="57">
                  <c:v>55</c:v>
                </c:pt>
                <c:pt idx="58">
                  <c:v>31.6</c:v>
                </c:pt>
                <c:pt idx="59">
                  <c:v>19.5</c:v>
                </c:pt>
                <c:pt idx="60">
                  <c:v>19</c:v>
                </c:pt>
                <c:pt idx="61">
                  <c:v>16.3</c:v>
                </c:pt>
                <c:pt idx="62">
                  <c:v>34.4</c:v>
                </c:pt>
                <c:pt idx="63">
                  <c:v>26</c:v>
                </c:pt>
                <c:pt idx="64">
                  <c:v>34.5</c:v>
                </c:pt>
                <c:pt idx="65">
                  <c:v>17.899999999999999</c:v>
                </c:pt>
              </c:numCache>
            </c:numRef>
          </c:xVal>
          <c:yVal>
            <c:numRef>
              <c:f>'Education data'!$C$3:$C$69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B-419D-9A01-0F695BB5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41663"/>
        <c:axId val="1991265103"/>
      </c:scatterChart>
      <c:valAx>
        <c:axId val="20804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265103"/>
        <c:crosses val="autoZero"/>
        <c:crossBetween val="midCat"/>
      </c:valAx>
      <c:valAx>
        <c:axId val="19912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4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Degree Attainment % (2534)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'Education data'!$F$2</c:f>
              <c:strCache>
                <c:ptCount val="1"/>
                <c:pt idx="0">
                  <c:v>Deg Attain % (2534)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31889763779527E-2"/>
                  <c:y val="-0.32504775444736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'Education data'!$F$3:$F$69</c:f>
              <c:numCache>
                <c:formatCode>General</c:formatCode>
                <c:ptCount val="66"/>
                <c:pt idx="0">
                  <c:v>59.8</c:v>
                </c:pt>
                <c:pt idx="1">
                  <c:v>23</c:v>
                </c:pt>
                <c:pt idx="2">
                  <c:v>33.4</c:v>
                </c:pt>
                <c:pt idx="3">
                  <c:v>19.5</c:v>
                </c:pt>
                <c:pt idx="4">
                  <c:v>43.4</c:v>
                </c:pt>
                <c:pt idx="5">
                  <c:v>44.6</c:v>
                </c:pt>
                <c:pt idx="6">
                  <c:v>21.9</c:v>
                </c:pt>
                <c:pt idx="7">
                  <c:v>27.8</c:v>
                </c:pt>
                <c:pt idx="8">
                  <c:v>21.1</c:v>
                </c:pt>
                <c:pt idx="9">
                  <c:v>34.5</c:v>
                </c:pt>
                <c:pt idx="10">
                  <c:v>35.200000000000003</c:v>
                </c:pt>
                <c:pt idx="11">
                  <c:v>25</c:v>
                </c:pt>
                <c:pt idx="12">
                  <c:v>12</c:v>
                </c:pt>
                <c:pt idx="13">
                  <c:v>12.5</c:v>
                </c:pt>
                <c:pt idx="14">
                  <c:v>42.2</c:v>
                </c:pt>
                <c:pt idx="15">
                  <c:v>43.3</c:v>
                </c:pt>
                <c:pt idx="16">
                  <c:v>34.6</c:v>
                </c:pt>
                <c:pt idx="17">
                  <c:v>9.3000000000000007</c:v>
                </c:pt>
                <c:pt idx="18">
                  <c:v>19.5</c:v>
                </c:pt>
                <c:pt idx="19">
                  <c:v>17.8</c:v>
                </c:pt>
                <c:pt idx="20">
                  <c:v>14.3</c:v>
                </c:pt>
                <c:pt idx="21">
                  <c:v>18.399999999999999</c:v>
                </c:pt>
                <c:pt idx="22">
                  <c:v>6</c:v>
                </c:pt>
                <c:pt idx="23">
                  <c:v>10.199999999999999</c:v>
                </c:pt>
                <c:pt idx="24">
                  <c:v>10.8</c:v>
                </c:pt>
                <c:pt idx="25">
                  <c:v>25.7</c:v>
                </c:pt>
                <c:pt idx="26">
                  <c:v>16.100000000000001</c:v>
                </c:pt>
                <c:pt idx="27">
                  <c:v>44.7</c:v>
                </c:pt>
                <c:pt idx="28">
                  <c:v>12.5</c:v>
                </c:pt>
                <c:pt idx="29">
                  <c:v>32.4</c:v>
                </c:pt>
                <c:pt idx="30">
                  <c:v>16.600000000000001</c:v>
                </c:pt>
                <c:pt idx="31">
                  <c:v>18.600000000000001</c:v>
                </c:pt>
                <c:pt idx="32">
                  <c:v>36</c:v>
                </c:pt>
                <c:pt idx="33">
                  <c:v>33</c:v>
                </c:pt>
                <c:pt idx="34">
                  <c:v>59.8</c:v>
                </c:pt>
                <c:pt idx="35">
                  <c:v>16.7</c:v>
                </c:pt>
                <c:pt idx="36">
                  <c:v>15.7</c:v>
                </c:pt>
                <c:pt idx="37">
                  <c:v>27.6</c:v>
                </c:pt>
                <c:pt idx="38">
                  <c:v>32.5</c:v>
                </c:pt>
                <c:pt idx="39">
                  <c:v>25</c:v>
                </c:pt>
                <c:pt idx="40">
                  <c:v>37.4</c:v>
                </c:pt>
                <c:pt idx="41">
                  <c:v>43.7</c:v>
                </c:pt>
                <c:pt idx="42">
                  <c:v>40.4</c:v>
                </c:pt>
                <c:pt idx="43">
                  <c:v>32.200000000000003</c:v>
                </c:pt>
                <c:pt idx="44">
                  <c:v>42</c:v>
                </c:pt>
                <c:pt idx="45">
                  <c:v>19.8</c:v>
                </c:pt>
                <c:pt idx="46">
                  <c:v>48.7</c:v>
                </c:pt>
                <c:pt idx="47">
                  <c:v>31</c:v>
                </c:pt>
                <c:pt idx="48">
                  <c:v>42.5</c:v>
                </c:pt>
                <c:pt idx="49">
                  <c:v>39.700000000000003</c:v>
                </c:pt>
                <c:pt idx="50">
                  <c:v>42.8</c:v>
                </c:pt>
                <c:pt idx="51">
                  <c:v>28.3</c:v>
                </c:pt>
                <c:pt idx="52">
                  <c:v>20.5</c:v>
                </c:pt>
                <c:pt idx="53">
                  <c:v>49.4</c:v>
                </c:pt>
                <c:pt idx="54">
                  <c:v>28.1</c:v>
                </c:pt>
                <c:pt idx="55">
                  <c:v>40.200000000000003</c:v>
                </c:pt>
                <c:pt idx="56">
                  <c:v>35.5</c:v>
                </c:pt>
                <c:pt idx="57">
                  <c:v>56</c:v>
                </c:pt>
                <c:pt idx="58">
                  <c:v>12</c:v>
                </c:pt>
                <c:pt idx="59">
                  <c:v>14.3</c:v>
                </c:pt>
                <c:pt idx="60">
                  <c:v>15.1</c:v>
                </c:pt>
                <c:pt idx="61">
                  <c:v>11.5</c:v>
                </c:pt>
                <c:pt idx="62">
                  <c:v>33</c:v>
                </c:pt>
                <c:pt idx="63">
                  <c:v>18.399999999999999</c:v>
                </c:pt>
                <c:pt idx="64">
                  <c:v>27.1</c:v>
                </c:pt>
                <c:pt idx="65">
                  <c:v>13.9</c:v>
                </c:pt>
              </c:numCache>
            </c:numRef>
          </c:xVal>
          <c:yVal>
            <c:numRef>
              <c:f>'Education data'!$C$3:$C$69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0-47A0-B0B2-FF82510D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26719"/>
        <c:axId val="1991287151"/>
      </c:scatterChart>
      <c:valAx>
        <c:axId val="2073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287151"/>
        <c:crosses val="autoZero"/>
        <c:crossBetween val="midCat"/>
      </c:valAx>
      <c:valAx>
        <c:axId val="19912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02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131335741627766E-2"/>
                  <c:y val="-0.51930470070593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'Education data'!$C$3:$C$69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xVal>
          <c:yVal>
            <c:numRef>
              <c:f>'Education data'!$E$3:$E$69</c:f>
              <c:numCache>
                <c:formatCode>General</c:formatCode>
                <c:ptCount val="66"/>
                <c:pt idx="0">
                  <c:v>2.0240927015449048</c:v>
                </c:pt>
                <c:pt idx="1">
                  <c:v>-0.77425387551795355</c:v>
                </c:pt>
                <c:pt idx="2">
                  <c:v>0.29932562888980957</c:v>
                </c:pt>
                <c:pt idx="3">
                  <c:v>-0.9502505155848</c:v>
                </c:pt>
                <c:pt idx="4">
                  <c:v>1.1089101731973035</c:v>
                </c:pt>
                <c:pt idx="5">
                  <c:v>1.1705089972206992</c:v>
                </c:pt>
                <c:pt idx="6">
                  <c:v>-1.3638426197418891</c:v>
                </c:pt>
                <c:pt idx="7">
                  <c:v>1.7731004782855341E-2</c:v>
                </c:pt>
                <c:pt idx="8">
                  <c:v>-0.40466093137757614</c:v>
                </c:pt>
                <c:pt idx="9">
                  <c:v>0.50172176496668275</c:v>
                </c:pt>
                <c:pt idx="10">
                  <c:v>0.72171756505024076</c:v>
                </c:pt>
                <c:pt idx="11">
                  <c:v>-0.25506378732075674</c:v>
                </c:pt>
                <c:pt idx="12">
                  <c:v>-1.5222395958020509</c:v>
                </c:pt>
                <c:pt idx="13">
                  <c:v>-1.4342412757686278</c:v>
                </c:pt>
                <c:pt idx="14">
                  <c:v>0.84491521309703377</c:v>
                </c:pt>
                <c:pt idx="15">
                  <c:v>0.98571252515051044</c:v>
                </c:pt>
                <c:pt idx="16">
                  <c:v>0.13212882082630559</c:v>
                </c:pt>
                <c:pt idx="17">
                  <c:v>-0.72145488349789988</c:v>
                </c:pt>
                <c:pt idx="18">
                  <c:v>-0.68625555548453043</c:v>
                </c:pt>
                <c:pt idx="19">
                  <c:v>-0.46625975540097236</c:v>
                </c:pt>
                <c:pt idx="20">
                  <c:v>-1.170246315668358</c:v>
                </c:pt>
                <c:pt idx="21">
                  <c:v>-0.51025891541768398</c:v>
                </c:pt>
                <c:pt idx="22">
                  <c:v>-1.3814422837485738</c:v>
                </c:pt>
                <c:pt idx="23">
                  <c:v>-1.610237915835474</c:v>
                </c:pt>
                <c:pt idx="24">
                  <c:v>-1.4342412757686278</c:v>
                </c:pt>
                <c:pt idx="25">
                  <c:v>-0.10546664326393734</c:v>
                </c:pt>
                <c:pt idx="26">
                  <c:v>-0.4310604273876032</c:v>
                </c:pt>
                <c:pt idx="27">
                  <c:v>1.1617091652173568</c:v>
                </c:pt>
                <c:pt idx="28">
                  <c:v>-1.1790461476717005</c:v>
                </c:pt>
                <c:pt idx="29">
                  <c:v>0.55452075698673675</c:v>
                </c:pt>
                <c:pt idx="30">
                  <c:v>-0.86225219555137678</c:v>
                </c:pt>
                <c:pt idx="31">
                  <c:v>-0.10546664326393734</c:v>
                </c:pt>
                <c:pt idx="32">
                  <c:v>0.31692529289649446</c:v>
                </c:pt>
                <c:pt idx="33">
                  <c:v>0.43132310893994441</c:v>
                </c:pt>
                <c:pt idx="34">
                  <c:v>2.2704879976384893</c:v>
                </c:pt>
                <c:pt idx="35">
                  <c:v>-0.96785017959148456</c:v>
                </c:pt>
                <c:pt idx="36">
                  <c:v>-1.2582446357017814</c:v>
                </c:pt>
                <c:pt idx="37">
                  <c:v>-0.70385521949121499</c:v>
                </c:pt>
                <c:pt idx="38">
                  <c:v>0.57212042099342164</c:v>
                </c:pt>
                <c:pt idx="39">
                  <c:v>-0.23746412331407216</c:v>
                </c:pt>
                <c:pt idx="40">
                  <c:v>1.1265098372039877</c:v>
                </c:pt>
                <c:pt idx="41">
                  <c:v>0.84491521309703377</c:v>
                </c:pt>
                <c:pt idx="42">
                  <c:v>0.84491521309703377</c:v>
                </c:pt>
                <c:pt idx="43">
                  <c:v>0.3873239489232328</c:v>
                </c:pt>
                <c:pt idx="44">
                  <c:v>0.96811286114382611</c:v>
                </c:pt>
                <c:pt idx="45">
                  <c:v>-1.0558484996249078</c:v>
                </c:pt>
                <c:pt idx="46">
                  <c:v>1.3377058052842032</c:v>
                </c:pt>
                <c:pt idx="47">
                  <c:v>5.29303327962245E-2</c:v>
                </c:pt>
                <c:pt idx="48">
                  <c:v>1.2145081572374108</c:v>
                </c:pt>
                <c:pt idx="49">
                  <c:v>0.59851991700344842</c:v>
                </c:pt>
                <c:pt idx="50">
                  <c:v>1.0561111811772494</c:v>
                </c:pt>
                <c:pt idx="51">
                  <c:v>-0.11426647526727948</c:v>
                </c:pt>
                <c:pt idx="52">
                  <c:v>-1.0558484996249078</c:v>
                </c:pt>
                <c:pt idx="53">
                  <c:v>2.0680918615616162</c:v>
                </c:pt>
                <c:pt idx="54">
                  <c:v>8.9311727795128946E-3</c:v>
                </c:pt>
                <c:pt idx="55">
                  <c:v>1.0121120211605377</c:v>
                </c:pt>
                <c:pt idx="56">
                  <c:v>0.89771420511708722</c:v>
                </c:pt>
                <c:pt idx="57">
                  <c:v>2.1472903495916973</c:v>
                </c:pt>
                <c:pt idx="58">
                  <c:v>8.8129660809593974E-2</c:v>
                </c:pt>
                <c:pt idx="59">
                  <c:v>-0.97665001159482701</c:v>
                </c:pt>
                <c:pt idx="60">
                  <c:v>-1.0206491716115387</c:v>
                </c:pt>
                <c:pt idx="61">
                  <c:v>-1.2582446357017814</c:v>
                </c:pt>
                <c:pt idx="62">
                  <c:v>0.33452495690317874</c:v>
                </c:pt>
                <c:pt idx="63">
                  <c:v>-0.40466093137757614</c:v>
                </c:pt>
                <c:pt idx="64">
                  <c:v>0.34332478890652118</c:v>
                </c:pt>
                <c:pt idx="65">
                  <c:v>-1.1174473236483042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E-4DFE-A51D-1DB96180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55279"/>
        <c:axId val="465209999"/>
      </c:scatterChart>
      <c:valAx>
        <c:axId val="4589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09999"/>
        <c:crosses val="autoZero"/>
        <c:crossBetween val="midCat"/>
      </c:valAx>
      <c:valAx>
        <c:axId val="4652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9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'Income data'!$D$1</c:f>
              <c:strCache>
                <c:ptCount val="1"/>
                <c:pt idx="0">
                  <c:v>Med household income ($) '18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82370953630795"/>
                  <c:y val="0.23815434529017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'Income data'!$C$2:$C$68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xVal>
          <c:yVal>
            <c:numRef>
              <c:f>'Income data'!$D$2:$D$68</c:f>
              <c:numCache>
                <c:formatCode>General</c:formatCode>
                <c:ptCount val="66"/>
                <c:pt idx="0">
                  <c:v>49078</c:v>
                </c:pt>
                <c:pt idx="1">
                  <c:v>61769</c:v>
                </c:pt>
                <c:pt idx="2">
                  <c:v>51829</c:v>
                </c:pt>
                <c:pt idx="3">
                  <c:v>46197</c:v>
                </c:pt>
                <c:pt idx="4">
                  <c:v>54359</c:v>
                </c:pt>
                <c:pt idx="5">
                  <c:v>57333</c:v>
                </c:pt>
                <c:pt idx="6">
                  <c:v>38609</c:v>
                </c:pt>
                <c:pt idx="7">
                  <c:v>49225</c:v>
                </c:pt>
                <c:pt idx="8">
                  <c:v>41424</c:v>
                </c:pt>
                <c:pt idx="9">
                  <c:v>62653</c:v>
                </c:pt>
                <c:pt idx="10">
                  <c:v>65675</c:v>
                </c:pt>
                <c:pt idx="11">
                  <c:v>44491</c:v>
                </c:pt>
                <c:pt idx="12">
                  <c:v>48982</c:v>
                </c:pt>
                <c:pt idx="13">
                  <c:v>35057</c:v>
                </c:pt>
                <c:pt idx="14">
                  <c:v>38237</c:v>
                </c:pt>
                <c:pt idx="15">
                  <c:v>53473</c:v>
                </c:pt>
                <c:pt idx="16">
                  <c:v>49286</c:v>
                </c:pt>
                <c:pt idx="17">
                  <c:v>53872</c:v>
                </c:pt>
                <c:pt idx="18">
                  <c:v>42855</c:v>
                </c:pt>
                <c:pt idx="19">
                  <c:v>40922</c:v>
                </c:pt>
                <c:pt idx="20">
                  <c:v>42357</c:v>
                </c:pt>
                <c:pt idx="21">
                  <c:v>39879</c:v>
                </c:pt>
                <c:pt idx="22">
                  <c:v>44291</c:v>
                </c:pt>
                <c:pt idx="23">
                  <c:v>34583</c:v>
                </c:pt>
                <c:pt idx="24">
                  <c:v>37594</c:v>
                </c:pt>
                <c:pt idx="25">
                  <c:v>40728</c:v>
                </c:pt>
                <c:pt idx="26">
                  <c:v>46030</c:v>
                </c:pt>
                <c:pt idx="27">
                  <c:v>37314</c:v>
                </c:pt>
                <c:pt idx="28">
                  <c:v>56137</c:v>
                </c:pt>
                <c:pt idx="29">
                  <c:v>38608</c:v>
                </c:pt>
                <c:pt idx="30">
                  <c:v>52336</c:v>
                </c:pt>
                <c:pt idx="31">
                  <c:v>39002</c:v>
                </c:pt>
                <c:pt idx="32">
                  <c:v>39543</c:v>
                </c:pt>
                <c:pt idx="33">
                  <c:v>51884</c:v>
                </c:pt>
                <c:pt idx="34">
                  <c:v>54691</c:v>
                </c:pt>
                <c:pt idx="35">
                  <c:v>51201</c:v>
                </c:pt>
                <c:pt idx="36">
                  <c:v>37634</c:v>
                </c:pt>
                <c:pt idx="37">
                  <c:v>37363</c:v>
                </c:pt>
                <c:pt idx="38">
                  <c:v>35509</c:v>
                </c:pt>
                <c:pt idx="39">
                  <c:v>56036</c:v>
                </c:pt>
                <c:pt idx="40">
                  <c:v>43361</c:v>
                </c:pt>
                <c:pt idx="41">
                  <c:v>57959</c:v>
                </c:pt>
                <c:pt idx="42">
                  <c:v>67023</c:v>
                </c:pt>
                <c:pt idx="43">
                  <c:v>66297</c:v>
                </c:pt>
                <c:pt idx="44">
                  <c:v>62048</c:v>
                </c:pt>
                <c:pt idx="45">
                  <c:v>40367</c:v>
                </c:pt>
                <c:pt idx="46">
                  <c:v>54335</c:v>
                </c:pt>
                <c:pt idx="47">
                  <c:v>50063</c:v>
                </c:pt>
                <c:pt idx="48">
                  <c:v>59943</c:v>
                </c:pt>
                <c:pt idx="49">
                  <c:v>50417</c:v>
                </c:pt>
                <c:pt idx="50">
                  <c:v>51454</c:v>
                </c:pt>
                <c:pt idx="51">
                  <c:v>48500</c:v>
                </c:pt>
                <c:pt idx="52">
                  <c:v>35649</c:v>
                </c:pt>
                <c:pt idx="53">
                  <c:v>77323</c:v>
                </c:pt>
                <c:pt idx="54">
                  <c:v>49373</c:v>
                </c:pt>
                <c:pt idx="55">
                  <c:v>66242</c:v>
                </c:pt>
                <c:pt idx="56">
                  <c:v>58644</c:v>
                </c:pt>
                <c:pt idx="57">
                  <c:v>63760</c:v>
                </c:pt>
                <c:pt idx="58">
                  <c:v>55228</c:v>
                </c:pt>
                <c:pt idx="59">
                  <c:v>42686</c:v>
                </c:pt>
                <c:pt idx="60">
                  <c:v>36934</c:v>
                </c:pt>
                <c:pt idx="61">
                  <c:v>41770</c:v>
                </c:pt>
                <c:pt idx="62">
                  <c:v>46760</c:v>
                </c:pt>
                <c:pt idx="63">
                  <c:v>62778</c:v>
                </c:pt>
                <c:pt idx="64">
                  <c:v>53785</c:v>
                </c:pt>
                <c:pt idx="65">
                  <c:v>37188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F-422E-B4B2-C19C441C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92687"/>
        <c:axId val="1684613679"/>
      </c:scatterChart>
      <c:valAx>
        <c:axId val="17895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613679"/>
        <c:crosses val="autoZero"/>
        <c:crossBetween val="midCat"/>
      </c:valAx>
      <c:valAx>
        <c:axId val="16846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5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 of positive cases vs Food</a:t>
            </a:r>
            <a:r>
              <a:rPr lang="en-US" altLang="ko-KR" baseline="0"/>
              <a:t> Insecurity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# of Positive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Sheet1!$D$3:$D$69</c:f>
              <c:numCache>
                <c:formatCode>0.0%</c:formatCode>
                <c:ptCount val="66"/>
                <c:pt idx="0">
                  <c:v>0.13900000000000001</c:v>
                </c:pt>
                <c:pt idx="1">
                  <c:v>0.13500000000000001</c:v>
                </c:pt>
                <c:pt idx="2">
                  <c:v>0.14899999999999999</c:v>
                </c:pt>
                <c:pt idx="3">
                  <c:v>0.16300000000000001</c:v>
                </c:pt>
                <c:pt idx="4">
                  <c:v>0.125</c:v>
                </c:pt>
                <c:pt idx="5">
                  <c:v>0.11600000000000001</c:v>
                </c:pt>
                <c:pt idx="6">
                  <c:v>0.14000000000000001</c:v>
                </c:pt>
                <c:pt idx="7">
                  <c:v>0.13400000000000001</c:v>
                </c:pt>
                <c:pt idx="8">
                  <c:v>0.155</c:v>
                </c:pt>
                <c:pt idx="9">
                  <c:v>0.113</c:v>
                </c:pt>
                <c:pt idx="10">
                  <c:v>0.105</c:v>
                </c:pt>
                <c:pt idx="11">
                  <c:v>0.152</c:v>
                </c:pt>
                <c:pt idx="12">
                  <c:v>0.16400000000000001</c:v>
                </c:pt>
                <c:pt idx="13">
                  <c:v>0.18099999999999999</c:v>
                </c:pt>
                <c:pt idx="14">
                  <c:v>0.14099999999999999</c:v>
                </c:pt>
                <c:pt idx="15">
                  <c:v>0.13600000000000001</c:v>
                </c:pt>
                <c:pt idx="16">
                  <c:v>0.124</c:v>
                </c:pt>
                <c:pt idx="17">
                  <c:v>0.16300000000000001</c:v>
                </c:pt>
                <c:pt idx="18">
                  <c:v>0.18</c:v>
                </c:pt>
                <c:pt idx="19">
                  <c:v>0.151</c:v>
                </c:pt>
                <c:pt idx="20">
                  <c:v>0.14299999999999999</c:v>
                </c:pt>
                <c:pt idx="21">
                  <c:v>0.14199999999999999</c:v>
                </c:pt>
                <c:pt idx="22">
                  <c:v>0.19800000000000001</c:v>
                </c:pt>
                <c:pt idx="23">
                  <c:v>0.152</c:v>
                </c:pt>
                <c:pt idx="24">
                  <c:v>0.16200000000000001</c:v>
                </c:pt>
                <c:pt idx="25">
                  <c:v>0.13800000000000001</c:v>
                </c:pt>
                <c:pt idx="26">
                  <c:v>0.156</c:v>
                </c:pt>
                <c:pt idx="27">
                  <c:v>0.123</c:v>
                </c:pt>
                <c:pt idx="28">
                  <c:v>0.186</c:v>
                </c:pt>
                <c:pt idx="29">
                  <c:v>0.126</c:v>
                </c:pt>
                <c:pt idx="30">
                  <c:v>0.16600000000000001</c:v>
                </c:pt>
                <c:pt idx="31">
                  <c:v>0.13600000000000001</c:v>
                </c:pt>
                <c:pt idx="32">
                  <c:v>0.124</c:v>
                </c:pt>
                <c:pt idx="33">
                  <c:v>0.12</c:v>
                </c:pt>
                <c:pt idx="34">
                  <c:v>0.13700000000000001</c:v>
                </c:pt>
                <c:pt idx="35">
                  <c:v>0.159</c:v>
                </c:pt>
                <c:pt idx="36">
                  <c:v>0.14699999999999999</c:v>
                </c:pt>
                <c:pt idx="37">
                  <c:v>0.185</c:v>
                </c:pt>
                <c:pt idx="38">
                  <c:v>0.11899999999999999</c:v>
                </c:pt>
                <c:pt idx="39">
                  <c:v>0.14399999999999999</c:v>
                </c:pt>
                <c:pt idx="40">
                  <c:v>0.112</c:v>
                </c:pt>
                <c:pt idx="41">
                  <c:v>0.11799999999999999</c:v>
                </c:pt>
                <c:pt idx="42">
                  <c:v>0.109</c:v>
                </c:pt>
                <c:pt idx="43">
                  <c:v>0.115</c:v>
                </c:pt>
                <c:pt idx="44">
                  <c:v>0.123</c:v>
                </c:pt>
                <c:pt idx="45">
                  <c:v>0.14899999999999999</c:v>
                </c:pt>
                <c:pt idx="46">
                  <c:v>0.123</c:v>
                </c:pt>
                <c:pt idx="47">
                  <c:v>0.121</c:v>
                </c:pt>
                <c:pt idx="48">
                  <c:v>0.11600000000000001</c:v>
                </c:pt>
                <c:pt idx="49">
                  <c:v>0.129</c:v>
                </c:pt>
                <c:pt idx="50">
                  <c:v>0.129</c:v>
                </c:pt>
                <c:pt idx="51">
                  <c:v>0.13700000000000001</c:v>
                </c:pt>
                <c:pt idx="52">
                  <c:v>0.17299999999999999</c:v>
                </c:pt>
                <c:pt idx="53">
                  <c:v>9.5000000000000001E-2</c:v>
                </c:pt>
                <c:pt idx="54">
                  <c:v>0.13300000000000001</c:v>
                </c:pt>
                <c:pt idx="55">
                  <c:v>0.11600000000000001</c:v>
                </c:pt>
                <c:pt idx="56">
                  <c:v>0.114</c:v>
                </c:pt>
                <c:pt idx="57">
                  <c:v>0.105</c:v>
                </c:pt>
                <c:pt idx="58">
                  <c:v>0.121</c:v>
                </c:pt>
                <c:pt idx="59">
                  <c:v>0.152</c:v>
                </c:pt>
                <c:pt idx="60">
                  <c:v>0.16400000000000001</c:v>
                </c:pt>
                <c:pt idx="61">
                  <c:v>0.155</c:v>
                </c:pt>
                <c:pt idx="62">
                  <c:v>0.13600000000000001</c:v>
                </c:pt>
                <c:pt idx="63">
                  <c:v>0.121</c:v>
                </c:pt>
                <c:pt idx="64">
                  <c:v>0.13200000000000001</c:v>
                </c:pt>
                <c:pt idx="65">
                  <c:v>0.16900000000000001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6"/>
                <c:pt idx="0">
                  <c:v>10913</c:v>
                </c:pt>
                <c:pt idx="1">
                  <c:v>1826</c:v>
                </c:pt>
                <c:pt idx="2">
                  <c:v>7013</c:v>
                </c:pt>
                <c:pt idx="3">
                  <c:v>1246</c:v>
                </c:pt>
                <c:pt idx="4">
                  <c:v>12195</c:v>
                </c:pt>
                <c:pt idx="5">
                  <c:v>88381</c:v>
                </c:pt>
                <c:pt idx="6">
                  <c:v>734</c:v>
                </c:pt>
                <c:pt idx="7">
                  <c:v>3859</c:v>
                </c:pt>
                <c:pt idx="8">
                  <c:v>3369</c:v>
                </c:pt>
                <c:pt idx="9">
                  <c:v>6340</c:v>
                </c:pt>
                <c:pt idx="10">
                  <c:v>14909</c:v>
                </c:pt>
                <c:pt idx="11">
                  <c:v>4340</c:v>
                </c:pt>
                <c:pt idx="12">
                  <c:v>1699</c:v>
                </c:pt>
                <c:pt idx="13">
                  <c:v>915</c:v>
                </c:pt>
                <c:pt idx="14">
                  <c:v>36081</c:v>
                </c:pt>
                <c:pt idx="15">
                  <c:v>13914</c:v>
                </c:pt>
                <c:pt idx="16">
                  <c:v>2225</c:v>
                </c:pt>
                <c:pt idx="17">
                  <c:v>791</c:v>
                </c:pt>
                <c:pt idx="18">
                  <c:v>3076</c:v>
                </c:pt>
                <c:pt idx="19">
                  <c:v>620</c:v>
                </c:pt>
                <c:pt idx="20">
                  <c:v>622</c:v>
                </c:pt>
                <c:pt idx="21">
                  <c:v>964</c:v>
                </c:pt>
                <c:pt idx="22">
                  <c:v>918</c:v>
                </c:pt>
                <c:pt idx="23">
                  <c:v>1633</c:v>
                </c:pt>
                <c:pt idx="24">
                  <c:v>2273</c:v>
                </c:pt>
                <c:pt idx="25">
                  <c:v>3869</c:v>
                </c:pt>
                <c:pt idx="26">
                  <c:v>2807</c:v>
                </c:pt>
                <c:pt idx="27">
                  <c:v>49376</c:v>
                </c:pt>
                <c:pt idx="28">
                  <c:v>956</c:v>
                </c:pt>
                <c:pt idx="29">
                  <c:v>4014</c:v>
                </c:pt>
                <c:pt idx="30">
                  <c:v>3229</c:v>
                </c:pt>
                <c:pt idx="31">
                  <c:v>689</c:v>
                </c:pt>
                <c:pt idx="32">
                  <c:v>8947</c:v>
                </c:pt>
                <c:pt idx="33">
                  <c:v>24152</c:v>
                </c:pt>
                <c:pt idx="34">
                  <c:v>12658</c:v>
                </c:pt>
                <c:pt idx="35">
                  <c:v>1173</c:v>
                </c:pt>
                <c:pt idx="36">
                  <c:v>543</c:v>
                </c:pt>
                <c:pt idx="37">
                  <c:v>1090</c:v>
                </c:pt>
                <c:pt idx="38">
                  <c:v>13842</c:v>
                </c:pt>
                <c:pt idx="39">
                  <c:v>11089</c:v>
                </c:pt>
                <c:pt idx="40">
                  <c:v>5482</c:v>
                </c:pt>
                <c:pt idx="41">
                  <c:v>189332</c:v>
                </c:pt>
                <c:pt idx="42">
                  <c:v>2426</c:v>
                </c:pt>
                <c:pt idx="43">
                  <c:v>2535</c:v>
                </c:pt>
                <c:pt idx="44">
                  <c:v>6722</c:v>
                </c:pt>
                <c:pt idx="45">
                  <c:v>1775</c:v>
                </c:pt>
                <c:pt idx="46">
                  <c:v>47655</c:v>
                </c:pt>
                <c:pt idx="47">
                  <c:v>14644</c:v>
                </c:pt>
                <c:pt idx="48">
                  <c:v>53802</c:v>
                </c:pt>
                <c:pt idx="49">
                  <c:v>11328</c:v>
                </c:pt>
                <c:pt idx="50">
                  <c:v>26679</c:v>
                </c:pt>
                <c:pt idx="51">
                  <c:v>23612</c:v>
                </c:pt>
                <c:pt idx="52">
                  <c:v>2441</c:v>
                </c:pt>
                <c:pt idx="53">
                  <c:v>6107</c:v>
                </c:pt>
                <c:pt idx="54">
                  <c:v>10082</c:v>
                </c:pt>
                <c:pt idx="55">
                  <c:v>10645</c:v>
                </c:pt>
                <c:pt idx="56">
                  <c:v>6831</c:v>
                </c:pt>
                <c:pt idx="57">
                  <c:v>9324</c:v>
                </c:pt>
                <c:pt idx="58">
                  <c:v>3009</c:v>
                </c:pt>
                <c:pt idx="59">
                  <c:v>3048</c:v>
                </c:pt>
                <c:pt idx="60">
                  <c:v>1511</c:v>
                </c:pt>
                <c:pt idx="61">
                  <c:v>1167</c:v>
                </c:pt>
                <c:pt idx="62">
                  <c:v>13282</c:v>
                </c:pt>
                <c:pt idx="63">
                  <c:v>1353</c:v>
                </c:pt>
                <c:pt idx="64">
                  <c:v>2620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38B-8BD5-351B20FA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95039"/>
        <c:axId val="742305791"/>
      </c:scatterChart>
      <c:valAx>
        <c:axId val="7955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305791"/>
        <c:crosses val="autoZero"/>
        <c:crossBetween val="midCat"/>
      </c:valAx>
      <c:valAx>
        <c:axId val="7423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59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 of positive cases vs Unemployment</a:t>
            </a:r>
            <a:r>
              <a:rPr lang="en-US" altLang="ko-KR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# of Positive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Sheet1!$C$3:$C$69</c:f>
              <c:numCache>
                <c:formatCode>0.0\ \ \ \ \ </c:formatCode>
                <c:ptCount val="66"/>
                <c:pt idx="0">
                  <c:v>3.3</c:v>
                </c:pt>
                <c:pt idx="1">
                  <c:v>3.5</c:v>
                </c:pt>
                <c:pt idx="2">
                  <c:v>4.0999999999999996</c:v>
                </c:pt>
                <c:pt idx="3">
                  <c:v>3.4</c:v>
                </c:pt>
                <c:pt idx="4">
                  <c:v>3.6</c:v>
                </c:pt>
                <c:pt idx="5">
                  <c:v>3.4</c:v>
                </c:pt>
                <c:pt idx="6">
                  <c:v>4.3</c:v>
                </c:pt>
                <c:pt idx="7">
                  <c:v>4.0999999999999996</c:v>
                </c:pt>
                <c:pt idx="8">
                  <c:v>5.3</c:v>
                </c:pt>
                <c:pt idx="9">
                  <c:v>3.4</c:v>
                </c:pt>
                <c:pt idx="10">
                  <c:v>3.5</c:v>
                </c:pt>
                <c:pt idx="11">
                  <c:v>3.8</c:v>
                </c:pt>
                <c:pt idx="12">
                  <c:v>4</c:v>
                </c:pt>
                <c:pt idx="13">
                  <c:v>4.3</c:v>
                </c:pt>
                <c:pt idx="14">
                  <c:v>3.7</c:v>
                </c:pt>
                <c:pt idx="15">
                  <c:v>3.6</c:v>
                </c:pt>
                <c:pt idx="16">
                  <c:v>4.2</c:v>
                </c:pt>
                <c:pt idx="17">
                  <c:v>3.5</c:v>
                </c:pt>
                <c:pt idx="18">
                  <c:v>4.5999999999999996</c:v>
                </c:pt>
                <c:pt idx="19">
                  <c:v>3.8</c:v>
                </c:pt>
                <c:pt idx="20">
                  <c:v>4</c:v>
                </c:pt>
                <c:pt idx="21">
                  <c:v>4.5</c:v>
                </c:pt>
                <c:pt idx="22">
                  <c:v>4.2</c:v>
                </c:pt>
                <c:pt idx="23">
                  <c:v>5.3</c:v>
                </c:pt>
                <c:pt idx="24">
                  <c:v>6.2</c:v>
                </c:pt>
                <c:pt idx="25">
                  <c:v>4.5999999999999996</c:v>
                </c:pt>
                <c:pt idx="26">
                  <c:v>4.9000000000000004</c:v>
                </c:pt>
                <c:pt idx="27">
                  <c:v>3.5</c:v>
                </c:pt>
                <c:pt idx="28">
                  <c:v>4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3.8</c:v>
                </c:pt>
                <c:pt idx="32">
                  <c:v>3.6</c:v>
                </c:pt>
                <c:pt idx="33">
                  <c:v>3.5</c:v>
                </c:pt>
                <c:pt idx="34">
                  <c:v>3.4</c:v>
                </c:pt>
                <c:pt idx="35">
                  <c:v>3.9</c:v>
                </c:pt>
                <c:pt idx="36">
                  <c:v>4</c:v>
                </c:pt>
                <c:pt idx="37">
                  <c:v>4</c:v>
                </c:pt>
                <c:pt idx="38">
                  <c:v>3.5</c:v>
                </c:pt>
                <c:pt idx="39">
                  <c:v>4.4000000000000004</c:v>
                </c:pt>
                <c:pt idx="40">
                  <c:v>3.6</c:v>
                </c:pt>
                <c:pt idx="41">
                  <c:v>3.5</c:v>
                </c:pt>
                <c:pt idx="42">
                  <c:v>2.6</c:v>
                </c:pt>
                <c:pt idx="43">
                  <c:v>3.3</c:v>
                </c:pt>
                <c:pt idx="44">
                  <c:v>3</c:v>
                </c:pt>
                <c:pt idx="45">
                  <c:v>3.8</c:v>
                </c:pt>
                <c:pt idx="46">
                  <c:v>3.3</c:v>
                </c:pt>
                <c:pt idx="47">
                  <c:v>3.7</c:v>
                </c:pt>
                <c:pt idx="48">
                  <c:v>3.6</c:v>
                </c:pt>
                <c:pt idx="49">
                  <c:v>3.9</c:v>
                </c:pt>
                <c:pt idx="50">
                  <c:v>3.4</c:v>
                </c:pt>
                <c:pt idx="51">
                  <c:v>4.2</c:v>
                </c:pt>
                <c:pt idx="52">
                  <c:v>4.9000000000000004</c:v>
                </c:pt>
                <c:pt idx="53">
                  <c:v>2.9</c:v>
                </c:pt>
                <c:pt idx="54">
                  <c:v>4.5</c:v>
                </c:pt>
                <c:pt idx="55">
                  <c:v>3.4</c:v>
                </c:pt>
                <c:pt idx="56">
                  <c:v>3.5</c:v>
                </c:pt>
                <c:pt idx="57">
                  <c:v>3.3</c:v>
                </c:pt>
                <c:pt idx="58">
                  <c:v>5.2</c:v>
                </c:pt>
                <c:pt idx="59">
                  <c:v>3.8</c:v>
                </c:pt>
                <c:pt idx="60">
                  <c:v>3.9</c:v>
                </c:pt>
                <c:pt idx="61">
                  <c:v>3.3</c:v>
                </c:pt>
                <c:pt idx="62">
                  <c:v>3.8</c:v>
                </c:pt>
                <c:pt idx="63">
                  <c:v>3.2</c:v>
                </c:pt>
                <c:pt idx="64">
                  <c:v>3.2</c:v>
                </c:pt>
                <c:pt idx="65">
                  <c:v>3.9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6"/>
                <c:pt idx="0">
                  <c:v>10913</c:v>
                </c:pt>
                <c:pt idx="1">
                  <c:v>1826</c:v>
                </c:pt>
                <c:pt idx="2">
                  <c:v>7013</c:v>
                </c:pt>
                <c:pt idx="3">
                  <c:v>1246</c:v>
                </c:pt>
                <c:pt idx="4">
                  <c:v>12195</c:v>
                </c:pt>
                <c:pt idx="5">
                  <c:v>88381</c:v>
                </c:pt>
                <c:pt idx="6">
                  <c:v>734</c:v>
                </c:pt>
                <c:pt idx="7">
                  <c:v>3859</c:v>
                </c:pt>
                <c:pt idx="8">
                  <c:v>3369</c:v>
                </c:pt>
                <c:pt idx="9">
                  <c:v>6340</c:v>
                </c:pt>
                <c:pt idx="10">
                  <c:v>14909</c:v>
                </c:pt>
                <c:pt idx="11">
                  <c:v>4340</c:v>
                </c:pt>
                <c:pt idx="12">
                  <c:v>1699</c:v>
                </c:pt>
                <c:pt idx="13">
                  <c:v>915</c:v>
                </c:pt>
                <c:pt idx="14">
                  <c:v>36081</c:v>
                </c:pt>
                <c:pt idx="15">
                  <c:v>13914</c:v>
                </c:pt>
                <c:pt idx="16">
                  <c:v>2225</c:v>
                </c:pt>
                <c:pt idx="17">
                  <c:v>791</c:v>
                </c:pt>
                <c:pt idx="18">
                  <c:v>3076</c:v>
                </c:pt>
                <c:pt idx="19">
                  <c:v>620</c:v>
                </c:pt>
                <c:pt idx="20">
                  <c:v>622</c:v>
                </c:pt>
                <c:pt idx="21">
                  <c:v>964</c:v>
                </c:pt>
                <c:pt idx="22">
                  <c:v>918</c:v>
                </c:pt>
                <c:pt idx="23">
                  <c:v>1633</c:v>
                </c:pt>
                <c:pt idx="24">
                  <c:v>2273</c:v>
                </c:pt>
                <c:pt idx="25">
                  <c:v>3869</c:v>
                </c:pt>
                <c:pt idx="26">
                  <c:v>2807</c:v>
                </c:pt>
                <c:pt idx="27">
                  <c:v>49376</c:v>
                </c:pt>
                <c:pt idx="28">
                  <c:v>956</c:v>
                </c:pt>
                <c:pt idx="29">
                  <c:v>4014</c:v>
                </c:pt>
                <c:pt idx="30">
                  <c:v>3229</c:v>
                </c:pt>
                <c:pt idx="31">
                  <c:v>689</c:v>
                </c:pt>
                <c:pt idx="32">
                  <c:v>8947</c:v>
                </c:pt>
                <c:pt idx="33">
                  <c:v>24152</c:v>
                </c:pt>
                <c:pt idx="34">
                  <c:v>12658</c:v>
                </c:pt>
                <c:pt idx="35">
                  <c:v>1173</c:v>
                </c:pt>
                <c:pt idx="36">
                  <c:v>543</c:v>
                </c:pt>
                <c:pt idx="37">
                  <c:v>1090</c:v>
                </c:pt>
                <c:pt idx="38">
                  <c:v>13842</c:v>
                </c:pt>
                <c:pt idx="39">
                  <c:v>11089</c:v>
                </c:pt>
                <c:pt idx="40">
                  <c:v>5482</c:v>
                </c:pt>
                <c:pt idx="41">
                  <c:v>189332</c:v>
                </c:pt>
                <c:pt idx="42">
                  <c:v>2426</c:v>
                </c:pt>
                <c:pt idx="43">
                  <c:v>2535</c:v>
                </c:pt>
                <c:pt idx="44">
                  <c:v>6722</c:v>
                </c:pt>
                <c:pt idx="45">
                  <c:v>1775</c:v>
                </c:pt>
                <c:pt idx="46">
                  <c:v>47655</c:v>
                </c:pt>
                <c:pt idx="47">
                  <c:v>14644</c:v>
                </c:pt>
                <c:pt idx="48">
                  <c:v>53802</c:v>
                </c:pt>
                <c:pt idx="49">
                  <c:v>11328</c:v>
                </c:pt>
                <c:pt idx="50">
                  <c:v>26679</c:v>
                </c:pt>
                <c:pt idx="51">
                  <c:v>23612</c:v>
                </c:pt>
                <c:pt idx="52">
                  <c:v>2441</c:v>
                </c:pt>
                <c:pt idx="53">
                  <c:v>6107</c:v>
                </c:pt>
                <c:pt idx="54">
                  <c:v>10082</c:v>
                </c:pt>
                <c:pt idx="55">
                  <c:v>10645</c:v>
                </c:pt>
                <c:pt idx="56">
                  <c:v>6831</c:v>
                </c:pt>
                <c:pt idx="57">
                  <c:v>9324</c:v>
                </c:pt>
                <c:pt idx="58">
                  <c:v>3009</c:v>
                </c:pt>
                <c:pt idx="59">
                  <c:v>3048</c:v>
                </c:pt>
                <c:pt idx="60">
                  <c:v>1511</c:v>
                </c:pt>
                <c:pt idx="61">
                  <c:v>1167</c:v>
                </c:pt>
                <c:pt idx="62">
                  <c:v>13282</c:v>
                </c:pt>
                <c:pt idx="63">
                  <c:v>1353</c:v>
                </c:pt>
                <c:pt idx="64">
                  <c:v>2620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8-491C-9A5D-6989477F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96639"/>
        <c:axId val="742305375"/>
      </c:scatterChart>
      <c:valAx>
        <c:axId val="7955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\ \ \ 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305375"/>
        <c:crosses val="autoZero"/>
        <c:crossBetween val="midCat"/>
      </c:valAx>
      <c:valAx>
        <c:axId val="742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5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Infected Proportion vs Food</a:t>
            </a:r>
            <a:r>
              <a:rPr lang="en-US" altLang="ko-KR" baseline="0"/>
              <a:t> Insecurity</a:t>
            </a:r>
          </a:p>
        </c:rich>
      </c:tx>
      <c:layout>
        <c:manualLayout>
          <c:xMode val="edge"/>
          <c:yMode val="edge"/>
          <c:x val="0.20946067390578699"/>
          <c:y val="1.797312027873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Infected Proportion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83653734524474"/>
                  <c:y val="0.15833469841776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Sheet1!$D$3:$D$69</c:f>
              <c:numCache>
                <c:formatCode>0.0%</c:formatCode>
                <c:ptCount val="66"/>
                <c:pt idx="0">
                  <c:v>0.13900000000000001</c:v>
                </c:pt>
                <c:pt idx="1">
                  <c:v>0.13500000000000001</c:v>
                </c:pt>
                <c:pt idx="2">
                  <c:v>0.14899999999999999</c:v>
                </c:pt>
                <c:pt idx="3">
                  <c:v>0.16300000000000001</c:v>
                </c:pt>
                <c:pt idx="4">
                  <c:v>0.125</c:v>
                </c:pt>
                <c:pt idx="5">
                  <c:v>0.11600000000000001</c:v>
                </c:pt>
                <c:pt idx="6">
                  <c:v>0.14000000000000001</c:v>
                </c:pt>
                <c:pt idx="7">
                  <c:v>0.13400000000000001</c:v>
                </c:pt>
                <c:pt idx="8">
                  <c:v>0.155</c:v>
                </c:pt>
                <c:pt idx="9">
                  <c:v>0.113</c:v>
                </c:pt>
                <c:pt idx="10">
                  <c:v>0.105</c:v>
                </c:pt>
                <c:pt idx="11">
                  <c:v>0.152</c:v>
                </c:pt>
                <c:pt idx="12">
                  <c:v>0.16400000000000001</c:v>
                </c:pt>
                <c:pt idx="13">
                  <c:v>0.18099999999999999</c:v>
                </c:pt>
                <c:pt idx="14">
                  <c:v>0.14099999999999999</c:v>
                </c:pt>
                <c:pt idx="15">
                  <c:v>0.13600000000000001</c:v>
                </c:pt>
                <c:pt idx="16">
                  <c:v>0.124</c:v>
                </c:pt>
                <c:pt idx="17">
                  <c:v>0.16300000000000001</c:v>
                </c:pt>
                <c:pt idx="18">
                  <c:v>0.18</c:v>
                </c:pt>
                <c:pt idx="19">
                  <c:v>0.151</c:v>
                </c:pt>
                <c:pt idx="20">
                  <c:v>0.14299999999999999</c:v>
                </c:pt>
                <c:pt idx="21">
                  <c:v>0.14199999999999999</c:v>
                </c:pt>
                <c:pt idx="22">
                  <c:v>0.19800000000000001</c:v>
                </c:pt>
                <c:pt idx="23">
                  <c:v>0.152</c:v>
                </c:pt>
                <c:pt idx="24">
                  <c:v>0.16200000000000001</c:v>
                </c:pt>
                <c:pt idx="25">
                  <c:v>0.13800000000000001</c:v>
                </c:pt>
                <c:pt idx="26">
                  <c:v>0.156</c:v>
                </c:pt>
                <c:pt idx="27">
                  <c:v>0.123</c:v>
                </c:pt>
                <c:pt idx="28">
                  <c:v>0.186</c:v>
                </c:pt>
                <c:pt idx="29">
                  <c:v>0.126</c:v>
                </c:pt>
                <c:pt idx="30">
                  <c:v>0.16600000000000001</c:v>
                </c:pt>
                <c:pt idx="31">
                  <c:v>0.13600000000000001</c:v>
                </c:pt>
                <c:pt idx="32">
                  <c:v>0.124</c:v>
                </c:pt>
                <c:pt idx="33">
                  <c:v>0.12</c:v>
                </c:pt>
                <c:pt idx="34">
                  <c:v>0.13700000000000001</c:v>
                </c:pt>
                <c:pt idx="35">
                  <c:v>0.159</c:v>
                </c:pt>
                <c:pt idx="36">
                  <c:v>0.14699999999999999</c:v>
                </c:pt>
                <c:pt idx="37">
                  <c:v>0.185</c:v>
                </c:pt>
                <c:pt idx="38">
                  <c:v>0.11899999999999999</c:v>
                </c:pt>
                <c:pt idx="39">
                  <c:v>0.14399999999999999</c:v>
                </c:pt>
                <c:pt idx="40">
                  <c:v>0.112</c:v>
                </c:pt>
                <c:pt idx="41">
                  <c:v>0.11799999999999999</c:v>
                </c:pt>
                <c:pt idx="42">
                  <c:v>0.109</c:v>
                </c:pt>
                <c:pt idx="43">
                  <c:v>0.115</c:v>
                </c:pt>
                <c:pt idx="44">
                  <c:v>0.123</c:v>
                </c:pt>
                <c:pt idx="45">
                  <c:v>0.14899999999999999</c:v>
                </c:pt>
                <c:pt idx="46">
                  <c:v>0.123</c:v>
                </c:pt>
                <c:pt idx="47">
                  <c:v>0.121</c:v>
                </c:pt>
                <c:pt idx="48">
                  <c:v>0.11600000000000001</c:v>
                </c:pt>
                <c:pt idx="49">
                  <c:v>0.129</c:v>
                </c:pt>
                <c:pt idx="50">
                  <c:v>0.129</c:v>
                </c:pt>
                <c:pt idx="51">
                  <c:v>0.13700000000000001</c:v>
                </c:pt>
                <c:pt idx="52">
                  <c:v>0.17299999999999999</c:v>
                </c:pt>
                <c:pt idx="53">
                  <c:v>9.5000000000000001E-2</c:v>
                </c:pt>
                <c:pt idx="54">
                  <c:v>0.13300000000000001</c:v>
                </c:pt>
                <c:pt idx="55">
                  <c:v>0.11600000000000001</c:v>
                </c:pt>
                <c:pt idx="56">
                  <c:v>0.114</c:v>
                </c:pt>
                <c:pt idx="57">
                  <c:v>0.105</c:v>
                </c:pt>
                <c:pt idx="58">
                  <c:v>0.121</c:v>
                </c:pt>
                <c:pt idx="59">
                  <c:v>0.152</c:v>
                </c:pt>
                <c:pt idx="60">
                  <c:v>0.16400000000000001</c:v>
                </c:pt>
                <c:pt idx="61">
                  <c:v>0.155</c:v>
                </c:pt>
                <c:pt idx="62">
                  <c:v>0.13600000000000001</c:v>
                </c:pt>
                <c:pt idx="63">
                  <c:v>0.121</c:v>
                </c:pt>
                <c:pt idx="64">
                  <c:v>0.13200000000000001</c:v>
                </c:pt>
                <c:pt idx="65">
                  <c:v>0.16900000000000001</c:v>
                </c:pt>
              </c:numCache>
            </c:numRef>
          </c:xVal>
          <c:yVal>
            <c:numRef>
              <c:f>Sheet1!$G$3:$G$69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025-A942-BB84CFCB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67039"/>
        <c:axId val="742319519"/>
      </c:scatterChart>
      <c:valAx>
        <c:axId val="79556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319519"/>
        <c:crosses val="autoZero"/>
        <c:crossBetween val="midCat"/>
      </c:valAx>
      <c:valAx>
        <c:axId val="7423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56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Infected Proportion vs Unemployement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Infected Proportion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49588510846017"/>
                  <c:y val="-7.898443379187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Sheet1!$C$3:$C$69</c:f>
              <c:numCache>
                <c:formatCode>0.0\ \ \ \ \ </c:formatCode>
                <c:ptCount val="66"/>
                <c:pt idx="0">
                  <c:v>3.3</c:v>
                </c:pt>
                <c:pt idx="1">
                  <c:v>3.5</c:v>
                </c:pt>
                <c:pt idx="2">
                  <c:v>4.0999999999999996</c:v>
                </c:pt>
                <c:pt idx="3">
                  <c:v>3.4</c:v>
                </c:pt>
                <c:pt idx="4">
                  <c:v>3.6</c:v>
                </c:pt>
                <c:pt idx="5">
                  <c:v>3.4</c:v>
                </c:pt>
                <c:pt idx="6">
                  <c:v>4.3</c:v>
                </c:pt>
                <c:pt idx="7">
                  <c:v>4.0999999999999996</c:v>
                </c:pt>
                <c:pt idx="8">
                  <c:v>5.3</c:v>
                </c:pt>
                <c:pt idx="9">
                  <c:v>3.4</c:v>
                </c:pt>
                <c:pt idx="10">
                  <c:v>3.5</c:v>
                </c:pt>
                <c:pt idx="11">
                  <c:v>3.8</c:v>
                </c:pt>
                <c:pt idx="12">
                  <c:v>4</c:v>
                </c:pt>
                <c:pt idx="13">
                  <c:v>4.3</c:v>
                </c:pt>
                <c:pt idx="14">
                  <c:v>3.7</c:v>
                </c:pt>
                <c:pt idx="15">
                  <c:v>3.6</c:v>
                </c:pt>
                <c:pt idx="16">
                  <c:v>4.2</c:v>
                </c:pt>
                <c:pt idx="17">
                  <c:v>3.5</c:v>
                </c:pt>
                <c:pt idx="18">
                  <c:v>4.5999999999999996</c:v>
                </c:pt>
                <c:pt idx="19">
                  <c:v>3.8</c:v>
                </c:pt>
                <c:pt idx="20">
                  <c:v>4</c:v>
                </c:pt>
                <c:pt idx="21">
                  <c:v>4.5</c:v>
                </c:pt>
                <c:pt idx="22">
                  <c:v>4.2</c:v>
                </c:pt>
                <c:pt idx="23">
                  <c:v>5.3</c:v>
                </c:pt>
                <c:pt idx="24">
                  <c:v>6.2</c:v>
                </c:pt>
                <c:pt idx="25">
                  <c:v>4.5999999999999996</c:v>
                </c:pt>
                <c:pt idx="26">
                  <c:v>4.9000000000000004</c:v>
                </c:pt>
                <c:pt idx="27">
                  <c:v>3.5</c:v>
                </c:pt>
                <c:pt idx="28">
                  <c:v>4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3.8</c:v>
                </c:pt>
                <c:pt idx="32">
                  <c:v>3.6</c:v>
                </c:pt>
                <c:pt idx="33">
                  <c:v>3.5</c:v>
                </c:pt>
                <c:pt idx="34">
                  <c:v>3.4</c:v>
                </c:pt>
                <c:pt idx="35">
                  <c:v>3.9</c:v>
                </c:pt>
                <c:pt idx="36">
                  <c:v>4</c:v>
                </c:pt>
                <c:pt idx="37">
                  <c:v>4</c:v>
                </c:pt>
                <c:pt idx="38">
                  <c:v>3.5</c:v>
                </c:pt>
                <c:pt idx="39">
                  <c:v>4.4000000000000004</c:v>
                </c:pt>
                <c:pt idx="40">
                  <c:v>3.6</c:v>
                </c:pt>
                <c:pt idx="41">
                  <c:v>3.5</c:v>
                </c:pt>
                <c:pt idx="42">
                  <c:v>2.6</c:v>
                </c:pt>
                <c:pt idx="43">
                  <c:v>3.3</c:v>
                </c:pt>
                <c:pt idx="44">
                  <c:v>3</c:v>
                </c:pt>
                <c:pt idx="45">
                  <c:v>3.8</c:v>
                </c:pt>
                <c:pt idx="46">
                  <c:v>3.3</c:v>
                </c:pt>
                <c:pt idx="47">
                  <c:v>3.7</c:v>
                </c:pt>
                <c:pt idx="48">
                  <c:v>3.6</c:v>
                </c:pt>
                <c:pt idx="49">
                  <c:v>3.9</c:v>
                </c:pt>
                <c:pt idx="50">
                  <c:v>3.4</c:v>
                </c:pt>
                <c:pt idx="51">
                  <c:v>4.2</c:v>
                </c:pt>
                <c:pt idx="52">
                  <c:v>4.9000000000000004</c:v>
                </c:pt>
                <c:pt idx="53">
                  <c:v>2.9</c:v>
                </c:pt>
                <c:pt idx="54">
                  <c:v>4.5</c:v>
                </c:pt>
                <c:pt idx="55">
                  <c:v>3.4</c:v>
                </c:pt>
                <c:pt idx="56">
                  <c:v>3.5</c:v>
                </c:pt>
                <c:pt idx="57">
                  <c:v>3.3</c:v>
                </c:pt>
                <c:pt idx="58">
                  <c:v>5.2</c:v>
                </c:pt>
                <c:pt idx="59">
                  <c:v>3.8</c:v>
                </c:pt>
                <c:pt idx="60">
                  <c:v>3.9</c:v>
                </c:pt>
                <c:pt idx="61">
                  <c:v>3.3</c:v>
                </c:pt>
                <c:pt idx="62">
                  <c:v>3.8</c:v>
                </c:pt>
                <c:pt idx="63">
                  <c:v>3.2</c:v>
                </c:pt>
                <c:pt idx="64">
                  <c:v>3.2</c:v>
                </c:pt>
                <c:pt idx="65">
                  <c:v>3.9</c:v>
                </c:pt>
              </c:numCache>
            </c:numRef>
          </c:xVal>
          <c:yVal>
            <c:numRef>
              <c:f>Sheet1!$G$3:$G$69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48A-AD31-6FD91B47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29935"/>
        <c:axId val="742288735"/>
      </c:scatterChart>
      <c:valAx>
        <c:axId val="80182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\ \ \ 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288735"/>
        <c:crosses val="autoZero"/>
        <c:crossBetween val="midCat"/>
      </c:valAx>
      <c:valAx>
        <c:axId val="7422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8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Cnty Population vs Positive</a:t>
            </a:r>
            <a:r>
              <a:rPr lang="en-US" altLang="ko-KR" baseline="0"/>
              <a:t> Case Counts</a:t>
            </a:r>
            <a:r>
              <a:rPr lang="en-US" altLang="ko-K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Cnty 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Sheet1!$F$3:$F$69</c:f>
              <c:numCache>
                <c:formatCode>#,##0</c:formatCode>
                <c:ptCount val="66"/>
                <c:pt idx="0">
                  <c:v>246770</c:v>
                </c:pt>
                <c:pt idx="1">
                  <c:v>26938</c:v>
                </c:pt>
                <c:pt idx="2">
                  <c:v>169392</c:v>
                </c:pt>
                <c:pt idx="3">
                  <c:v>27239</c:v>
                </c:pt>
                <c:pt idx="4">
                  <c:v>545625</c:v>
                </c:pt>
                <c:pt idx="5">
                  <c:v>1771099</c:v>
                </c:pt>
                <c:pt idx="6">
                  <c:v>14641</c:v>
                </c:pt>
                <c:pt idx="7">
                  <c:v>163357</c:v>
                </c:pt>
                <c:pt idx="8">
                  <c:v>140761</c:v>
                </c:pt>
                <c:pt idx="9">
                  <c:v>192071</c:v>
                </c:pt>
                <c:pt idx="10">
                  <c:v>329849</c:v>
                </c:pt>
                <c:pt idx="11">
                  <c:v>67729</c:v>
                </c:pt>
                <c:pt idx="12">
                  <c:v>34408</c:v>
                </c:pt>
                <c:pt idx="13">
                  <c:v>16298</c:v>
                </c:pt>
                <c:pt idx="14">
                  <c:v>869729</c:v>
                </c:pt>
                <c:pt idx="15">
                  <c:v>299511</c:v>
                </c:pt>
                <c:pt idx="16">
                  <c:v>97160</c:v>
                </c:pt>
                <c:pt idx="17">
                  <c:v>11530</c:v>
                </c:pt>
                <c:pt idx="18">
                  <c:v>47506</c:v>
                </c:pt>
                <c:pt idx="19">
                  <c:v>16946</c:v>
                </c:pt>
                <c:pt idx="20">
                  <c:v>12671</c:v>
                </c:pt>
                <c:pt idx="21">
                  <c:v>15907</c:v>
                </c:pt>
                <c:pt idx="22">
                  <c:v>14836</c:v>
                </c:pt>
                <c:pt idx="23">
                  <c:v>27762</c:v>
                </c:pt>
                <c:pt idx="24">
                  <c:v>38132</c:v>
                </c:pt>
                <c:pt idx="25">
                  <c:v>173104</c:v>
                </c:pt>
                <c:pt idx="26">
                  <c:v>98955</c:v>
                </c:pt>
                <c:pt idx="27">
                  <c:v>1256118</c:v>
                </c:pt>
                <c:pt idx="28">
                  <c:v>19984</c:v>
                </c:pt>
                <c:pt idx="29">
                  <c:v>139446</c:v>
                </c:pt>
                <c:pt idx="30">
                  <c:v>49847</c:v>
                </c:pt>
                <c:pt idx="31">
                  <c:v>14478</c:v>
                </c:pt>
                <c:pt idx="32">
                  <c:v>299677</c:v>
                </c:pt>
                <c:pt idx="33">
                  <c:v>638029</c:v>
                </c:pt>
                <c:pt idx="34">
                  <c:v>277670</c:v>
                </c:pt>
                <c:pt idx="35">
                  <c:v>40339</c:v>
                </c:pt>
                <c:pt idx="36">
                  <c:v>8519</c:v>
                </c:pt>
                <c:pt idx="37">
                  <c:v>19227</c:v>
                </c:pt>
                <c:pt idx="38">
                  <c:v>330302</c:v>
                </c:pt>
                <c:pt idx="39">
                  <c:v>332989</c:v>
                </c:pt>
                <c:pt idx="40">
                  <c:v>147203</c:v>
                </c:pt>
                <c:pt idx="41">
                  <c:v>2551290</c:v>
                </c:pt>
                <c:pt idx="42">
                  <c:v>72897</c:v>
                </c:pt>
                <c:pt idx="43">
                  <c:v>73745</c:v>
                </c:pt>
                <c:pt idx="44">
                  <c:v>187280</c:v>
                </c:pt>
                <c:pt idx="45">
                  <c:v>39805</c:v>
                </c:pt>
                <c:pt idx="46">
                  <c:v>1175941</c:v>
                </c:pt>
                <c:pt idx="47">
                  <c:v>280866</c:v>
                </c:pt>
                <c:pt idx="48">
                  <c:v>1335415</c:v>
                </c:pt>
                <c:pt idx="49">
                  <c:v>468562</c:v>
                </c:pt>
                <c:pt idx="50">
                  <c:v>920381</c:v>
                </c:pt>
                <c:pt idx="51">
                  <c:v>606888</c:v>
                </c:pt>
                <c:pt idx="52">
                  <c:v>73158</c:v>
                </c:pt>
                <c:pt idx="53">
                  <c:v>196071</c:v>
                </c:pt>
                <c:pt idx="54">
                  <c:v>280355</c:v>
                </c:pt>
                <c:pt idx="55">
                  <c:v>155390</c:v>
                </c:pt>
                <c:pt idx="56">
                  <c:v>417442</c:v>
                </c:pt>
                <c:pt idx="57">
                  <c:v>428104</c:v>
                </c:pt>
                <c:pt idx="58">
                  <c:v>100198</c:v>
                </c:pt>
                <c:pt idx="59">
                  <c:v>43796</c:v>
                </c:pt>
                <c:pt idx="60">
                  <c:v>22898</c:v>
                </c:pt>
                <c:pt idx="61">
                  <c:v>15510</c:v>
                </c:pt>
                <c:pt idx="62">
                  <c:v>497145</c:v>
                </c:pt>
                <c:pt idx="63">
                  <c:v>30771</c:v>
                </c:pt>
                <c:pt idx="64">
                  <c:v>56965</c:v>
                </c:pt>
                <c:pt idx="65">
                  <c:v>24922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6"/>
                <c:pt idx="0">
                  <c:v>10913</c:v>
                </c:pt>
                <c:pt idx="1">
                  <c:v>1826</c:v>
                </c:pt>
                <c:pt idx="2">
                  <c:v>7013</c:v>
                </c:pt>
                <c:pt idx="3">
                  <c:v>1246</c:v>
                </c:pt>
                <c:pt idx="4">
                  <c:v>12195</c:v>
                </c:pt>
                <c:pt idx="5">
                  <c:v>88381</c:v>
                </c:pt>
                <c:pt idx="6">
                  <c:v>734</c:v>
                </c:pt>
                <c:pt idx="7">
                  <c:v>3859</c:v>
                </c:pt>
                <c:pt idx="8">
                  <c:v>3369</c:v>
                </c:pt>
                <c:pt idx="9">
                  <c:v>6340</c:v>
                </c:pt>
                <c:pt idx="10">
                  <c:v>14909</c:v>
                </c:pt>
                <c:pt idx="11">
                  <c:v>4340</c:v>
                </c:pt>
                <c:pt idx="12">
                  <c:v>1699</c:v>
                </c:pt>
                <c:pt idx="13">
                  <c:v>915</c:v>
                </c:pt>
                <c:pt idx="14">
                  <c:v>36081</c:v>
                </c:pt>
                <c:pt idx="15">
                  <c:v>13914</c:v>
                </c:pt>
                <c:pt idx="16">
                  <c:v>2225</c:v>
                </c:pt>
                <c:pt idx="17">
                  <c:v>791</c:v>
                </c:pt>
                <c:pt idx="18">
                  <c:v>3076</c:v>
                </c:pt>
                <c:pt idx="19">
                  <c:v>620</c:v>
                </c:pt>
                <c:pt idx="20">
                  <c:v>622</c:v>
                </c:pt>
                <c:pt idx="21">
                  <c:v>964</c:v>
                </c:pt>
                <c:pt idx="22">
                  <c:v>918</c:v>
                </c:pt>
                <c:pt idx="23">
                  <c:v>1633</c:v>
                </c:pt>
                <c:pt idx="24">
                  <c:v>2273</c:v>
                </c:pt>
                <c:pt idx="25">
                  <c:v>3869</c:v>
                </c:pt>
                <c:pt idx="26">
                  <c:v>2807</c:v>
                </c:pt>
                <c:pt idx="27">
                  <c:v>49376</c:v>
                </c:pt>
                <c:pt idx="28">
                  <c:v>956</c:v>
                </c:pt>
                <c:pt idx="29">
                  <c:v>4014</c:v>
                </c:pt>
                <c:pt idx="30">
                  <c:v>3229</c:v>
                </c:pt>
                <c:pt idx="31">
                  <c:v>689</c:v>
                </c:pt>
                <c:pt idx="32">
                  <c:v>8947</c:v>
                </c:pt>
                <c:pt idx="33">
                  <c:v>24152</c:v>
                </c:pt>
                <c:pt idx="34">
                  <c:v>12658</c:v>
                </c:pt>
                <c:pt idx="35">
                  <c:v>1173</c:v>
                </c:pt>
                <c:pt idx="36">
                  <c:v>543</c:v>
                </c:pt>
                <c:pt idx="37">
                  <c:v>1090</c:v>
                </c:pt>
                <c:pt idx="38">
                  <c:v>13842</c:v>
                </c:pt>
                <c:pt idx="39">
                  <c:v>11089</c:v>
                </c:pt>
                <c:pt idx="40">
                  <c:v>5482</c:v>
                </c:pt>
                <c:pt idx="41">
                  <c:v>189332</c:v>
                </c:pt>
                <c:pt idx="42">
                  <c:v>2426</c:v>
                </c:pt>
                <c:pt idx="43">
                  <c:v>2535</c:v>
                </c:pt>
                <c:pt idx="44">
                  <c:v>6722</c:v>
                </c:pt>
                <c:pt idx="45">
                  <c:v>1775</c:v>
                </c:pt>
                <c:pt idx="46">
                  <c:v>47655</c:v>
                </c:pt>
                <c:pt idx="47">
                  <c:v>14644</c:v>
                </c:pt>
                <c:pt idx="48">
                  <c:v>53802</c:v>
                </c:pt>
                <c:pt idx="49">
                  <c:v>11328</c:v>
                </c:pt>
                <c:pt idx="50">
                  <c:v>26679</c:v>
                </c:pt>
                <c:pt idx="51">
                  <c:v>23612</c:v>
                </c:pt>
                <c:pt idx="52">
                  <c:v>2441</c:v>
                </c:pt>
                <c:pt idx="53">
                  <c:v>6107</c:v>
                </c:pt>
                <c:pt idx="54">
                  <c:v>10082</c:v>
                </c:pt>
                <c:pt idx="55">
                  <c:v>10645</c:v>
                </c:pt>
                <c:pt idx="56">
                  <c:v>6831</c:v>
                </c:pt>
                <c:pt idx="57">
                  <c:v>9324</c:v>
                </c:pt>
                <c:pt idx="58">
                  <c:v>3009</c:v>
                </c:pt>
                <c:pt idx="59">
                  <c:v>3048</c:v>
                </c:pt>
                <c:pt idx="60">
                  <c:v>1511</c:v>
                </c:pt>
                <c:pt idx="61">
                  <c:v>1167</c:v>
                </c:pt>
                <c:pt idx="62">
                  <c:v>13282</c:v>
                </c:pt>
                <c:pt idx="63">
                  <c:v>1353</c:v>
                </c:pt>
                <c:pt idx="64">
                  <c:v>2620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1-4DB6-867F-6FB02F62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9423"/>
        <c:axId val="465223727"/>
      </c:scatterChart>
      <c:valAx>
        <c:axId val="6467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23727"/>
        <c:crosses val="autoZero"/>
        <c:crossBetween val="midCat"/>
      </c:valAx>
      <c:valAx>
        <c:axId val="465223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72942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&lt;- Standardized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Sheet1!$H$3:$H$69</c:f>
              <c:numCache>
                <c:formatCode>General</c:formatCode>
                <c:ptCount val="66"/>
                <c:pt idx="0">
                  <c:v>-6.9371113316713945E-2</c:v>
                </c:pt>
                <c:pt idx="1">
                  <c:v>1.1401588494665549</c:v>
                </c:pt>
                <c:pt idx="2">
                  <c:v>-0.21425418586245232</c:v>
                </c:pt>
                <c:pt idx="3">
                  <c:v>8.6500450348949206E-3</c:v>
                </c:pt>
                <c:pt idx="4">
                  <c:v>-1.1921942644130938</c:v>
                </c:pt>
                <c:pt idx="5">
                  <c:v>0.22212539306555279</c:v>
                </c:pt>
                <c:pt idx="6">
                  <c:v>0.2340042829484659</c:v>
                </c:pt>
                <c:pt idx="7">
                  <c:v>-1.1268668852349677</c:v>
                </c:pt>
                <c:pt idx="8">
                  <c:v>-1.1108979421776708</c:v>
                </c:pt>
                <c:pt idx="9">
                  <c:v>-0.64506967075387622</c:v>
                </c:pt>
                <c:pt idx="10">
                  <c:v>-1.9263681389592745E-2</c:v>
                </c:pt>
                <c:pt idx="11">
                  <c:v>0.9498950528770933</c:v>
                </c:pt>
                <c:pt idx="12">
                  <c:v>0.19524005352806656</c:v>
                </c:pt>
                <c:pt idx="13">
                  <c:v>0.54245398013522417</c:v>
                </c:pt>
                <c:pt idx="14">
                  <c:v>-0.20992540872362758</c:v>
                </c:pt>
                <c:pt idx="15">
                  <c:v>4.5224927267466845E-2</c:v>
                </c:pt>
                <c:pt idx="16">
                  <c:v>-1.1639679483195751</c:v>
                </c:pt>
                <c:pt idx="17">
                  <c:v>1.1821685202203409</c:v>
                </c:pt>
                <c:pt idx="18">
                  <c:v>0.98433064351565114</c:v>
                </c:pt>
                <c:pt idx="19">
                  <c:v>-0.46138710708792724</c:v>
                </c:pt>
                <c:pt idx="20">
                  <c:v>0.18037462744949079</c:v>
                </c:pt>
                <c:pt idx="21">
                  <c:v>0.77142423652957004</c:v>
                </c:pt>
                <c:pt idx="22">
                  <c:v>0.83683753829498786</c:v>
                </c:pt>
                <c:pt idx="23">
                  <c:v>0.68000641194349931</c:v>
                </c:pt>
                <c:pt idx="24">
                  <c:v>0.72042262457605644</c:v>
                </c:pt>
                <c:pt idx="25">
                  <c:v>-1.192183478529862</c:v>
                </c:pt>
                <c:pt idx="26">
                  <c:v>-0.88337273131281535</c:v>
                </c:pt>
                <c:pt idx="27">
                  <c:v>-0.32167601911978772</c:v>
                </c:pt>
                <c:pt idx="28">
                  <c:v>0.11619677748981279</c:v>
                </c:pt>
                <c:pt idx="29">
                  <c:v>-0.86186851252185526</c:v>
                </c:pt>
                <c:pt idx="30">
                  <c:v>0.98579394942350329</c:v>
                </c:pt>
                <c:pt idx="31">
                  <c:v>0.10342359193877067</c:v>
                </c:pt>
                <c:pt idx="32">
                  <c:v>-0.80693376024865426</c:v>
                </c:pt>
                <c:pt idx="33">
                  <c:v>-0.3963327545413135</c:v>
                </c:pt>
                <c:pt idx="34">
                  <c:v>6.0351454893755262E-4</c:v>
                </c:pt>
                <c:pt idx="35">
                  <c:v>-0.84681617540090326</c:v>
                </c:pt>
                <c:pt idx="36">
                  <c:v>0.93249140019960941</c:v>
                </c:pt>
                <c:pt idx="37">
                  <c:v>0.57064941888092202</c:v>
                </c:pt>
                <c:pt idx="38">
                  <c:v>-0.18827438028503007</c:v>
                </c:pt>
                <c:pt idx="39">
                  <c:v>-0.63004041462970761</c:v>
                </c:pt>
                <c:pt idx="40">
                  <c:v>-0.42780004087857537</c:v>
                </c:pt>
                <c:pt idx="41">
                  <c:v>1.4699813183323731</c:v>
                </c:pt>
                <c:pt idx="42">
                  <c:v>-0.63114754529672656</c:v>
                </c:pt>
                <c:pt idx="43">
                  <c:v>-0.57491726309950586</c:v>
                </c:pt>
                <c:pt idx="44">
                  <c:v>-0.49701422093710024</c:v>
                </c:pt>
                <c:pt idx="45">
                  <c:v>-5.0427699861021004E-2</c:v>
                </c:pt>
                <c:pt idx="46">
                  <c:v>-0.25922380175957055</c:v>
                </c:pt>
                <c:pt idx="47">
                  <c:v>0.33695763371470655</c:v>
                </c:pt>
                <c:pt idx="48">
                  <c:v>-0.27135881923669208</c:v>
                </c:pt>
                <c:pt idx="49">
                  <c:v>-1.0984797139747511</c:v>
                </c:pt>
                <c:pt idx="50">
                  <c:v>-0.85152097303821705</c:v>
                </c:pt>
                <c:pt idx="51">
                  <c:v>-0.34229817711128507</c:v>
                </c:pt>
                <c:pt idx="52">
                  <c:v>-0.62671711181020473</c:v>
                </c:pt>
                <c:pt idx="53">
                  <c:v>-0.74064075951853048</c:v>
                </c:pt>
                <c:pt idx="54">
                  <c:v>-0.49348408311816866</c:v>
                </c:pt>
                <c:pt idx="55">
                  <c:v>1.1771074465667055</c:v>
                </c:pt>
                <c:pt idx="56">
                  <c:v>-1.4995092330206345</c:v>
                </c:pt>
                <c:pt idx="57">
                  <c:v>-1.2214937688356062</c:v>
                </c:pt>
                <c:pt idx="58">
                  <c:v>-0.79794711978351185</c:v>
                </c:pt>
                <c:pt idx="59">
                  <c:v>1.2330793306153986</c:v>
                </c:pt>
                <c:pt idx="60">
                  <c:v>1.0479120414126075</c:v>
                </c:pt>
                <c:pt idx="61">
                  <c:v>1.5229313181136328</c:v>
                </c:pt>
                <c:pt idx="62">
                  <c:v>-0.96806772145283693</c:v>
                </c:pt>
                <c:pt idx="63">
                  <c:v>-8.2378875195476445E-2</c:v>
                </c:pt>
                <c:pt idx="64">
                  <c:v>2.1479355641295994E-2</c:v>
                </c:pt>
                <c:pt idx="65">
                  <c:v>0.27639621248327717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6-459F-B642-3DD2E0D2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53007"/>
        <c:axId val="465208335"/>
      </c:scatterChart>
      <c:valAx>
        <c:axId val="4447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08335"/>
        <c:crosses val="autoZero"/>
        <c:crossBetween val="midCat"/>
      </c:valAx>
      <c:valAx>
        <c:axId val="4652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75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20s/65+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data'!$I$2</c:f>
              <c:strCache>
                <c:ptCount val="1"/>
                <c:pt idx="0">
                  <c:v>20/65+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64096803394008E-3"/>
                  <c:y val="0.42808355137202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'Age data'!$I$3:$I$69</c:f>
              <c:numCache>
                <c:formatCode>0.0000</c:formatCode>
                <c:ptCount val="66"/>
                <c:pt idx="0">
                  <c:v>1.6338103483397841</c:v>
                </c:pt>
                <c:pt idx="1">
                  <c:v>0.96696623755161526</c:v>
                </c:pt>
                <c:pt idx="2">
                  <c:v>0.65621638235746116</c:v>
                </c:pt>
                <c:pt idx="3">
                  <c:v>0.81951026856240128</c:v>
                </c:pt>
                <c:pt idx="4">
                  <c:v>0.45125281299742026</c:v>
                </c:pt>
                <c:pt idx="5">
                  <c:v>0.71427632129493479</c:v>
                </c:pt>
                <c:pt idx="6">
                  <c:v>0.64831460674157304</c:v>
                </c:pt>
                <c:pt idx="7">
                  <c:v>0.18638416026572555</c:v>
                </c:pt>
                <c:pt idx="8">
                  <c:v>0.22326986785103206</c:v>
                </c:pt>
                <c:pt idx="9">
                  <c:v>0.71060707510322507</c:v>
                </c:pt>
                <c:pt idx="10">
                  <c:v>0.28554854901465587</c:v>
                </c:pt>
                <c:pt idx="11">
                  <c:v>0.67658773263813454</c:v>
                </c:pt>
                <c:pt idx="12">
                  <c:v>0.60937134844589858</c:v>
                </c:pt>
                <c:pt idx="13">
                  <c:v>0.45783132530120479</c:v>
                </c:pt>
                <c:pt idx="14">
                  <c:v>1.0336883270560053</c:v>
                </c:pt>
                <c:pt idx="15">
                  <c:v>0.92241300324348097</c:v>
                </c:pt>
                <c:pt idx="16">
                  <c:v>0.28685647425897037</c:v>
                </c:pt>
                <c:pt idx="17">
                  <c:v>0.54647983595352012</c:v>
                </c:pt>
                <c:pt idx="18">
                  <c:v>0.66381733021077283</c:v>
                </c:pt>
                <c:pt idx="19">
                  <c:v>0.64669098488796251</c:v>
                </c:pt>
                <c:pt idx="20">
                  <c:v>0.41281512605042014</c:v>
                </c:pt>
                <c:pt idx="21">
                  <c:v>0.37382401770890977</c:v>
                </c:pt>
                <c:pt idx="22">
                  <c:v>0.90127627627627627</c:v>
                </c:pt>
                <c:pt idx="23">
                  <c:v>0.83216187433439825</c:v>
                </c:pt>
                <c:pt idx="24">
                  <c:v>0.99861567745284652</c:v>
                </c:pt>
                <c:pt idx="25">
                  <c:v>0.36869235960110969</c:v>
                </c:pt>
                <c:pt idx="26">
                  <c:v>0.25725404163075555</c:v>
                </c:pt>
                <c:pt idx="27">
                  <c:v>0.96603359263671829</c:v>
                </c:pt>
                <c:pt idx="28">
                  <c:v>0.65289466972711041</c:v>
                </c:pt>
                <c:pt idx="29">
                  <c:v>0.26580828699684111</c:v>
                </c:pt>
                <c:pt idx="30">
                  <c:v>0.61233019853709514</c:v>
                </c:pt>
                <c:pt idx="31">
                  <c:v>0.41298775277698663</c:v>
                </c:pt>
                <c:pt idx="32">
                  <c:v>0.38056667941158717</c:v>
                </c:pt>
                <c:pt idx="33">
                  <c:v>0.35481587663378328</c:v>
                </c:pt>
                <c:pt idx="34">
                  <c:v>1.709630755651449</c:v>
                </c:pt>
                <c:pt idx="35">
                  <c:v>0.41299348409352243</c:v>
                </c:pt>
                <c:pt idx="36">
                  <c:v>1.0517515923566878</c:v>
                </c:pt>
                <c:pt idx="37">
                  <c:v>0.61506919528446946</c:v>
                </c:pt>
                <c:pt idx="38">
                  <c:v>0.35873167369230363</c:v>
                </c:pt>
                <c:pt idx="39">
                  <c:v>0.3585376142488868</c:v>
                </c:pt>
                <c:pt idx="40">
                  <c:v>0.28587470449172575</c:v>
                </c:pt>
                <c:pt idx="41">
                  <c:v>0.77735872401443196</c:v>
                </c:pt>
                <c:pt idx="42">
                  <c:v>0.45359655094168366</c:v>
                </c:pt>
                <c:pt idx="43">
                  <c:v>0.44674015125302752</c:v>
                </c:pt>
                <c:pt idx="44">
                  <c:v>0.91837328368629279</c:v>
                </c:pt>
                <c:pt idx="45">
                  <c:v>0.60693232728130153</c:v>
                </c:pt>
                <c:pt idx="46">
                  <c:v>1.3107363733336441</c:v>
                </c:pt>
                <c:pt idx="47">
                  <c:v>1.0187668616214727</c:v>
                </c:pt>
                <c:pt idx="48">
                  <c:v>0.4616068293539326</c:v>
                </c:pt>
                <c:pt idx="49">
                  <c:v>0.46183768961586597</c:v>
                </c:pt>
                <c:pt idx="50">
                  <c:v>0.43267374712272344</c:v>
                </c:pt>
                <c:pt idx="51">
                  <c:v>0.62173343771934564</c:v>
                </c:pt>
                <c:pt idx="52">
                  <c:v>0.46947666195190946</c:v>
                </c:pt>
                <c:pt idx="53">
                  <c:v>0.43239287151901051</c:v>
                </c:pt>
                <c:pt idx="54">
                  <c:v>0.44408610122578096</c:v>
                </c:pt>
                <c:pt idx="55">
                  <c:v>0.757179376514724</c:v>
                </c:pt>
                <c:pt idx="56">
                  <c:v>0.22288018376268925</c:v>
                </c:pt>
                <c:pt idx="57">
                  <c:v>0.83931247596185732</c:v>
                </c:pt>
                <c:pt idx="58">
                  <c:v>8.5793286081470521E-2</c:v>
                </c:pt>
                <c:pt idx="59">
                  <c:v>0.5444559585492228</c:v>
                </c:pt>
                <c:pt idx="60">
                  <c:v>0.63182320441988948</c:v>
                </c:pt>
                <c:pt idx="61">
                  <c:v>0.92835563228312468</c:v>
                </c:pt>
                <c:pt idx="62">
                  <c:v>0.46833707033545946</c:v>
                </c:pt>
                <c:pt idx="63">
                  <c:v>0.72549385016772272</c:v>
                </c:pt>
                <c:pt idx="64">
                  <c:v>0.49923215597249115</c:v>
                </c:pt>
                <c:pt idx="65">
                  <c:v>0.80616438356164388</c:v>
                </c:pt>
              </c:numCache>
            </c:numRef>
          </c:xVal>
          <c:yVal>
            <c:numRef>
              <c:f>'Age data'!$C$3:$C$69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48B-987C-11D86E02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52079"/>
        <c:axId val="1991289647"/>
      </c:scatterChart>
      <c:valAx>
        <c:axId val="19308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289647"/>
        <c:crosses val="autoZero"/>
        <c:crossBetween val="midCat"/>
      </c:valAx>
      <c:valAx>
        <c:axId val="19912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85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20s/85+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data'!$J$2</c:f>
              <c:strCache>
                <c:ptCount val="1"/>
                <c:pt idx="0">
                  <c:v>20/85+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79921259842519E-2"/>
                  <c:y val="0.41735418489355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'Age data'!$J$3:$J$69</c:f>
              <c:numCache>
                <c:formatCode>0.000</c:formatCode>
                <c:ptCount val="66"/>
                <c:pt idx="0">
                  <c:v>14.123486682808716</c:v>
                </c:pt>
                <c:pt idx="1">
                  <c:v>9.781326781326781</c:v>
                </c:pt>
                <c:pt idx="2">
                  <c:v>5.492667867249807</c:v>
                </c:pt>
                <c:pt idx="3">
                  <c:v>6.8481848184818483</c:v>
                </c:pt>
                <c:pt idx="4">
                  <c:v>3.4643666052146433</c:v>
                </c:pt>
                <c:pt idx="5">
                  <c:v>5.1361213788360702</c:v>
                </c:pt>
                <c:pt idx="6">
                  <c:v>5.750830564784053</c:v>
                </c:pt>
                <c:pt idx="7">
                  <c:v>1.4183451816745656</c:v>
                </c:pt>
                <c:pt idx="8">
                  <c:v>1.9392885375494071</c:v>
                </c:pt>
                <c:pt idx="9">
                  <c:v>8.1873995499839278</c:v>
                </c:pt>
                <c:pt idx="10">
                  <c:v>1.9724690617674316</c:v>
                </c:pt>
                <c:pt idx="11">
                  <c:v>6.1588661832564275</c:v>
                </c:pt>
                <c:pt idx="12">
                  <c:v>4.6604110813226098</c:v>
                </c:pt>
                <c:pt idx="13">
                  <c:v>4.4815724815724813</c:v>
                </c:pt>
                <c:pt idx="14">
                  <c:v>9.5476841052982344</c:v>
                </c:pt>
                <c:pt idx="15">
                  <c:v>8.2954845088991433</c:v>
                </c:pt>
                <c:pt idx="16">
                  <c:v>2.6689994815966824</c:v>
                </c:pt>
                <c:pt idx="17">
                  <c:v>7.8</c:v>
                </c:pt>
                <c:pt idx="18">
                  <c:v>5.9736564805057952</c:v>
                </c:pt>
                <c:pt idx="19">
                  <c:v>5.1387163561076603</c:v>
                </c:pt>
                <c:pt idx="20">
                  <c:v>4.09375</c:v>
                </c:pt>
                <c:pt idx="21">
                  <c:v>3.8271954674220963</c:v>
                </c:pt>
                <c:pt idx="22">
                  <c:v>7.8721311475409834</c:v>
                </c:pt>
                <c:pt idx="23">
                  <c:v>6.6332767402376911</c:v>
                </c:pt>
                <c:pt idx="24">
                  <c:v>7.9490358126721761</c:v>
                </c:pt>
                <c:pt idx="25">
                  <c:v>3.0858173831189206</c:v>
                </c:pt>
                <c:pt idx="26">
                  <c:v>1.7301949762866677</c:v>
                </c:pt>
                <c:pt idx="27">
                  <c:v>8.6672116029510402</c:v>
                </c:pt>
                <c:pt idx="28">
                  <c:v>5.9673659673659678</c:v>
                </c:pt>
                <c:pt idx="29">
                  <c:v>1.8804234187140616</c:v>
                </c:pt>
                <c:pt idx="30">
                  <c:v>5</c:v>
                </c:pt>
                <c:pt idx="31">
                  <c:v>3.8157894736842106</c:v>
                </c:pt>
                <c:pt idx="32">
                  <c:v>3.2368848951647413</c:v>
                </c:pt>
                <c:pt idx="33">
                  <c:v>2.9157856228278765</c:v>
                </c:pt>
                <c:pt idx="34">
                  <c:v>16.103695150115474</c:v>
                </c:pt>
                <c:pt idx="35">
                  <c:v>4.5948827292110872</c:v>
                </c:pt>
                <c:pt idx="36">
                  <c:v>12.825242718446601</c:v>
                </c:pt>
                <c:pt idx="37">
                  <c:v>5.9405940594059405</c:v>
                </c:pt>
                <c:pt idx="38">
                  <c:v>2.6732301613434308</c:v>
                </c:pt>
                <c:pt idx="39">
                  <c:v>3.2040713747172656</c:v>
                </c:pt>
                <c:pt idx="40">
                  <c:v>1.7683402388496223</c:v>
                </c:pt>
                <c:pt idx="41">
                  <c:v>5.5235329209708315</c:v>
                </c:pt>
                <c:pt idx="42">
                  <c:v>4.530311614730878</c:v>
                </c:pt>
                <c:pt idx="43">
                  <c:v>4.8933405522468867</c:v>
                </c:pt>
                <c:pt idx="44">
                  <c:v>8.6162663755458517</c:v>
                </c:pt>
                <c:pt idx="45">
                  <c:v>5.1377245508982039</c:v>
                </c:pt>
                <c:pt idx="46">
                  <c:v>11.726428869420108</c:v>
                </c:pt>
                <c:pt idx="47">
                  <c:v>10.596886521917247</c:v>
                </c:pt>
                <c:pt idx="48">
                  <c:v>2.6213664828488645</c:v>
                </c:pt>
                <c:pt idx="49">
                  <c:v>3.8321317547456841</c:v>
                </c:pt>
                <c:pt idx="50">
                  <c:v>2.8988122615730094</c:v>
                </c:pt>
                <c:pt idx="51">
                  <c:v>5.5000895575855271</c:v>
                </c:pt>
                <c:pt idx="52">
                  <c:v>4.4854054054054053</c:v>
                </c:pt>
                <c:pt idx="53">
                  <c:v>4.1013536966331134</c:v>
                </c:pt>
                <c:pt idx="54">
                  <c:v>3.5604319397661977</c:v>
                </c:pt>
                <c:pt idx="55">
                  <c:v>8.7550863723608447</c:v>
                </c:pt>
                <c:pt idx="56">
                  <c:v>1.4613951981861615</c:v>
                </c:pt>
                <c:pt idx="57">
                  <c:v>6.6128526645768027</c:v>
                </c:pt>
                <c:pt idx="58">
                  <c:v>1.1139389853362549</c:v>
                </c:pt>
                <c:pt idx="59">
                  <c:v>4.5371329879101898</c:v>
                </c:pt>
                <c:pt idx="60">
                  <c:v>6.2423580786026198</c:v>
                </c:pt>
                <c:pt idx="61">
                  <c:v>10.918781725888325</c:v>
                </c:pt>
                <c:pt idx="62">
                  <c:v>3.8003886239180358</c:v>
                </c:pt>
                <c:pt idx="63">
                  <c:v>9.5651105651105652</c:v>
                </c:pt>
                <c:pt idx="64">
                  <c:v>5.4897209985315714</c:v>
                </c:pt>
                <c:pt idx="65">
                  <c:v>10.17579250720461</c:v>
                </c:pt>
              </c:numCache>
            </c:numRef>
          </c:xVal>
          <c:yVal>
            <c:numRef>
              <c:f>'Age data'!$C$3:$C$69</c:f>
              <c:numCache>
                <c:formatCode>0.000</c:formatCode>
                <c:ptCount val="66"/>
                <c:pt idx="0">
                  <c:v>4.4223365887263446</c:v>
                </c:pt>
                <c:pt idx="1">
                  <c:v>6.7785284727893673</c:v>
                </c:pt>
                <c:pt idx="2">
                  <c:v>4.1401010673467455</c:v>
                </c:pt>
                <c:pt idx="3">
                  <c:v>4.5743235801607991</c:v>
                </c:pt>
                <c:pt idx="4">
                  <c:v>2.2350515463917526</c:v>
                </c:pt>
                <c:pt idx="5">
                  <c:v>4.9901784146453698</c:v>
                </c:pt>
                <c:pt idx="6">
                  <c:v>5.0133187623796189</c:v>
                </c:pt>
                <c:pt idx="7">
                  <c:v>2.3623107672153627</c:v>
                </c:pt>
                <c:pt idx="8">
                  <c:v>2.3934186315811909</c:v>
                </c:pt>
                <c:pt idx="9">
                  <c:v>3.3008627018133918</c:v>
                </c:pt>
                <c:pt idx="10">
                  <c:v>4.5199470060542852</c:v>
                </c:pt>
                <c:pt idx="11">
                  <c:v>6.4078902685703323</c:v>
                </c:pt>
                <c:pt idx="12">
                  <c:v>4.9378051615903278</c:v>
                </c:pt>
                <c:pt idx="13">
                  <c:v>5.6141857896674443</c:v>
                </c:pt>
                <c:pt idx="14">
                  <c:v>4.1485336236919776</c:v>
                </c:pt>
                <c:pt idx="15">
                  <c:v>4.6455722828209982</c:v>
                </c:pt>
                <c:pt idx="16">
                  <c:v>2.290037052284891</c:v>
                </c:pt>
                <c:pt idx="17">
                  <c:v>6.8603642671292278</c:v>
                </c:pt>
                <c:pt idx="18">
                  <c:v>6.4749715825369423</c:v>
                </c:pt>
                <c:pt idx="19">
                  <c:v>3.6586805145757109</c:v>
                </c:pt>
                <c:pt idx="20">
                  <c:v>4.9088469734038354</c:v>
                </c:pt>
                <c:pt idx="21">
                  <c:v>6.0602250581505004</c:v>
                </c:pt>
                <c:pt idx="22">
                  <c:v>6.1876516581288756</c:v>
                </c:pt>
                <c:pt idx="23">
                  <c:v>5.8821410561198757</c:v>
                </c:pt>
                <c:pt idx="24">
                  <c:v>5.9608727577887333</c:v>
                </c:pt>
                <c:pt idx="25">
                  <c:v>2.2350725575376651</c:v>
                </c:pt>
                <c:pt idx="26">
                  <c:v>2.8366429184983071</c:v>
                </c:pt>
                <c:pt idx="27">
                  <c:v>3.9308408923365477</c:v>
                </c:pt>
                <c:pt idx="28">
                  <c:v>4.783827061649319</c:v>
                </c:pt>
                <c:pt idx="29">
                  <c:v>2.8785336259197112</c:v>
                </c:pt>
                <c:pt idx="30">
                  <c:v>6.4778221357353507</c:v>
                </c:pt>
                <c:pt idx="31">
                  <c:v>4.7589446056085096</c:v>
                </c:pt>
                <c:pt idx="32">
                  <c:v>2.9855477731023736</c:v>
                </c:pt>
                <c:pt idx="33">
                  <c:v>3.785407873309834</c:v>
                </c:pt>
                <c:pt idx="34">
                  <c:v>4.5586487557172184</c:v>
                </c:pt>
                <c:pt idx="35">
                  <c:v>2.9078559210689408</c:v>
                </c:pt>
                <c:pt idx="36">
                  <c:v>6.3739875572250266</c:v>
                </c:pt>
                <c:pt idx="37">
                  <c:v>5.6691111457845738</c:v>
                </c:pt>
                <c:pt idx="38">
                  <c:v>4.1907103196468691</c:v>
                </c:pt>
                <c:pt idx="39">
                  <c:v>3.3301400346557992</c:v>
                </c:pt>
                <c:pt idx="40">
                  <c:v>3.724108883650469</c:v>
                </c:pt>
                <c:pt idx="41">
                  <c:v>7.4210301455342202</c:v>
                </c:pt>
                <c:pt idx="42">
                  <c:v>3.3279833189294483</c:v>
                </c:pt>
                <c:pt idx="43">
                  <c:v>3.4375211878771439</c:v>
                </c:pt>
                <c:pt idx="44">
                  <c:v>3.5892780862879112</c:v>
                </c:pt>
                <c:pt idx="45">
                  <c:v>4.4592387890968466</c:v>
                </c:pt>
                <c:pt idx="46">
                  <c:v>4.0524992325295228</c:v>
                </c:pt>
                <c:pt idx="47">
                  <c:v>5.2138742318400944</c:v>
                </c:pt>
                <c:pt idx="48">
                  <c:v>4.028859942414905</c:v>
                </c:pt>
                <c:pt idx="49">
                  <c:v>2.4176096226326504</c:v>
                </c:pt>
                <c:pt idx="50">
                  <c:v>2.8986908682382619</c:v>
                </c:pt>
                <c:pt idx="51">
                  <c:v>3.8906684594192011</c:v>
                </c:pt>
                <c:pt idx="52">
                  <c:v>3.3366139041526557</c:v>
                </c:pt>
                <c:pt idx="53">
                  <c:v>3.1146880466769691</c:v>
                </c:pt>
                <c:pt idx="54">
                  <c:v>3.596154875069109</c:v>
                </c:pt>
                <c:pt idx="55">
                  <c:v>6.8505051805135473</c:v>
                </c:pt>
                <c:pt idx="56">
                  <c:v>1.6363949961910877</c:v>
                </c:pt>
                <c:pt idx="57">
                  <c:v>2.1779754452189186</c:v>
                </c:pt>
                <c:pt idx="58">
                  <c:v>3.0030539531727181</c:v>
                </c:pt>
                <c:pt idx="59">
                  <c:v>6.9595396839894059</c:v>
                </c:pt>
                <c:pt idx="60">
                  <c:v>6.5988295921041136</c:v>
                </c:pt>
                <c:pt idx="61">
                  <c:v>7.5241779497098644</c:v>
                </c:pt>
                <c:pt idx="62">
                  <c:v>2.6716551509117057</c:v>
                </c:pt>
                <c:pt idx="63">
                  <c:v>4.3969971726625721</c:v>
                </c:pt>
                <c:pt idx="64">
                  <c:v>4.5993153690862814</c:v>
                </c:pt>
                <c:pt idx="65">
                  <c:v>5.095899205521226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B-4B86-8A91-2E80760D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67535"/>
        <c:axId val="1991273007"/>
      </c:scatterChart>
      <c:valAx>
        <c:axId val="179926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273007"/>
        <c:crosses val="autoZero"/>
        <c:crossBetween val="midCat"/>
      </c:valAx>
      <c:valAx>
        <c:axId val="19912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92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712304</xdr:colOff>
      <xdr:row>7</xdr:row>
      <xdr:rowOff>69573</xdr:rowOff>
    </xdr:from>
    <xdr:to>
      <xdr:col>12</xdr:col>
      <xdr:colOff>278295</xdr:colOff>
      <xdr:row>22</xdr:row>
      <xdr:rowOff>53007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AC24B-ADBA-4FBE-83EE-9F29DA1F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162650</xdr:colOff>
      <xdr:row>2</xdr:row>
      <xdr:rowOff>52508</xdr:rowOff>
    </xdr:from>
    <xdr:to>
      <xdr:col>15</xdr:col>
      <xdr:colOff>53789</xdr:colOff>
      <xdr:row>15</xdr:row>
      <xdr:rowOff>117822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E7458B-5C96-4F7D-AD17-17D4C74F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386127</xdr:colOff>
      <xdr:row>16</xdr:row>
      <xdr:rowOff>32657</xdr:rowOff>
    </xdr:from>
    <xdr:to>
      <xdr:col>15</xdr:col>
      <xdr:colOff>262413</xdr:colOff>
      <xdr:row>28</xdr:row>
      <xdr:rowOff>117695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138B4-B85F-4C04-81E2-DF4F617C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112703</xdr:colOff>
      <xdr:row>35</xdr:row>
      <xdr:rowOff>78122</xdr:rowOff>
    </xdr:from>
    <xdr:to>
      <xdr:col>16</xdr:col>
      <xdr:colOff>635217</xdr:colOff>
      <xdr:row>47</xdr:row>
      <xdr:rowOff>215153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BD427-5C8F-4EE6-809C-F5D65BD1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136392</xdr:colOff>
      <xdr:row>49</xdr:row>
      <xdr:rowOff>158163</xdr:rowOff>
    </xdr:from>
    <xdr:to>
      <xdr:col>16</xdr:col>
      <xdr:colOff>656344</xdr:colOff>
      <xdr:row>62</xdr:row>
      <xdr:rowOff>71077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ECF9E9-0F37-4E8F-B5E5-EC8343530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7</xdr:row>
      <xdr:rowOff>87085</xdr:rowOff>
    </xdr:from>
    <xdr:to>
      <xdr:col>23</xdr:col>
      <xdr:colOff>0</xdr:colOff>
      <xdr:row>24</xdr:row>
      <xdr:rowOff>8964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3A6F6B-5924-419E-BD96-7176FE33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322729</xdr:colOff>
      <xdr:row>42</xdr:row>
      <xdr:rowOff>147918</xdr:rowOff>
    </xdr:from>
    <xdr:to>
      <xdr:col>23</xdr:col>
      <xdr:colOff>188258</xdr:colOff>
      <xdr:row>54</xdr:row>
      <xdr:rowOff>201706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C2A9F-F3E2-4A72-A997-79D01661A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35858</xdr:colOff>
      <xdr:row>0</xdr:row>
      <xdr:rowOff>170330</xdr:rowOff>
    </xdr:from>
    <xdr:to>
      <xdr:col>21</xdr:col>
      <xdr:colOff>586291</xdr:colOff>
      <xdr:row>13</xdr:row>
      <xdr:rowOff>37653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752622-ACDE-4F3A-A001-F189DDFE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8964</xdr:colOff>
      <xdr:row>14</xdr:row>
      <xdr:rowOff>40341</xdr:rowOff>
    </xdr:from>
    <xdr:to>
      <xdr:col>21</xdr:col>
      <xdr:colOff>546847</xdr:colOff>
      <xdr:row>26</xdr:row>
      <xdr:rowOff>94129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0E21D5-854B-4B5E-A64C-44F048E6C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125507</xdr:colOff>
      <xdr:row>27</xdr:row>
      <xdr:rowOff>147918</xdr:rowOff>
    </xdr:from>
    <xdr:to>
      <xdr:col>22</xdr:col>
      <xdr:colOff>26894</xdr:colOff>
      <xdr:row>43</xdr:row>
      <xdr:rowOff>215153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D3ED21-5FA7-4911-80E3-A1C3980A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15240</xdr:rowOff>
    </xdr:from>
    <xdr:to>
      <xdr:col>13</xdr:col>
      <xdr:colOff>286870</xdr:colOff>
      <xdr:row>18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B6E97-CFC2-46DD-818C-5B4FEA029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357468</xdr:colOff>
      <xdr:row>19</xdr:row>
      <xdr:rowOff>135591</xdr:rowOff>
    </xdr:from>
    <xdr:to>
      <xdr:col>14</xdr:col>
      <xdr:colOff>224117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9AC19-CACD-4F55-B0FC-4B9694EC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62752</xdr:colOff>
      <xdr:row>1</xdr:row>
      <xdr:rowOff>4481</xdr:rowOff>
    </xdr:from>
    <xdr:to>
      <xdr:col>21</xdr:col>
      <xdr:colOff>322729</xdr:colOff>
      <xdr:row>18</xdr:row>
      <xdr:rowOff>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502D9-B61D-40F7-B2D4-7E53C41E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179070</xdr:rowOff>
    </xdr:from>
    <xdr:to>
      <xdr:col>11</xdr:col>
      <xdr:colOff>201930</xdr:colOff>
      <xdr:row>13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CCC89-3ED0-4B11-9A11-0045446E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-counties.com/county-population-and-general-information" TargetMode="External"/><Relationship Id="rId2" Type="http://schemas.openxmlformats.org/officeDocument/2006/relationships/hyperlink" Target="https://www.worldometers.info/coronavirus/usa/florida/" TargetMode="External"/><Relationship Id="rId1" Type="http://schemas.openxmlformats.org/officeDocument/2006/relationships/hyperlink" Target="https://www.bls.gov/lau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flhealthcharts.com/charts/OtherIndicators/NonVitalIndRateOnlyDataViewer.aspx?cid=0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16D6-3535-4B49-8E19-ECF52AD36F93}">
  <dimension ref="A1:N68"/>
  <sheetViews>
    <sheetView tabSelected="1" topLeftCell="F1" zoomScale="115" zoomScaleNormal="115" workbookViewId="0">
      <selection activeCell="K5" sqref="K4:K5"/>
    </sheetView>
  </sheetViews>
  <sheetFormatPr defaultRowHeight="17.399999999999999" x14ac:dyDescent="0.4"/>
  <cols>
    <col min="1" max="1" width="24.5" bestFit="1" customWidth="1"/>
    <col min="2" max="2" width="8.09765625" bestFit="1" customWidth="1"/>
    <col min="3" max="3" width="9.3984375" bestFit="1" customWidth="1"/>
    <col min="4" max="4" width="8.69921875" hidden="1" customWidth="1"/>
    <col min="5" max="5" width="11.5" hidden="1" customWidth="1"/>
    <col min="6" max="6" width="13.796875" bestFit="1" customWidth="1"/>
    <col min="7" max="7" width="12.59765625" bestFit="1" customWidth="1"/>
    <col min="8" max="8" width="13.5" hidden="1" customWidth="1"/>
    <col min="9" max="9" width="9.796875" bestFit="1" customWidth="1"/>
    <col min="10" max="10" width="8.3984375" bestFit="1" customWidth="1"/>
    <col min="11" max="11" width="13" bestFit="1" customWidth="1"/>
    <col min="13" max="13" width="10.3984375" bestFit="1" customWidth="1"/>
    <col min="14" max="14" width="12.09765625" bestFit="1" customWidth="1"/>
  </cols>
  <sheetData>
    <row r="1" spans="1:14" x14ac:dyDescent="0.4">
      <c r="A1" s="5" t="s">
        <v>109</v>
      </c>
      <c r="B1" s="5" t="s">
        <v>101</v>
      </c>
      <c r="C1" s="5" t="s">
        <v>108</v>
      </c>
      <c r="D1" s="5" t="s">
        <v>102</v>
      </c>
      <c r="E1" s="5" t="s">
        <v>110</v>
      </c>
      <c r="F1" s="5" t="s">
        <v>111</v>
      </c>
      <c r="G1" t="s">
        <v>103</v>
      </c>
      <c r="H1" t="s">
        <v>104</v>
      </c>
      <c r="I1" t="s">
        <v>105</v>
      </c>
      <c r="J1" t="s">
        <v>107</v>
      </c>
      <c r="K1" t="s">
        <v>106</v>
      </c>
      <c r="M1" t="s">
        <v>112</v>
      </c>
    </row>
    <row r="2" spans="1:14" x14ac:dyDescent="0.35">
      <c r="A2" s="6" t="s">
        <v>0</v>
      </c>
      <c r="B2" s="9">
        <v>3.3</v>
      </c>
      <c r="C2" s="7">
        <v>0.13900000000000001</v>
      </c>
      <c r="D2" s="8">
        <v>10913</v>
      </c>
      <c r="E2" s="10">
        <v>246770</v>
      </c>
      <c r="F2" s="11">
        <f>(D2/E2)*100</f>
        <v>4.4223365887263446</v>
      </c>
      <c r="G2">
        <v>1.6338103483397841</v>
      </c>
      <c r="H2">
        <v>14.123486682808716</v>
      </c>
      <c r="I2">
        <v>31.7</v>
      </c>
      <c r="J2">
        <v>53.6</v>
      </c>
      <c r="K2">
        <v>49078</v>
      </c>
      <c r="M2" s="11">
        <f>11.38768 - (0.11676*I2) - (0.06011*J2)</f>
        <v>4.464491999999999</v>
      </c>
      <c r="N2">
        <f>(F2-M2)^2 / (M2)</f>
        <v>3.9804723575514295E-4</v>
      </c>
    </row>
    <row r="3" spans="1:14" x14ac:dyDescent="0.35">
      <c r="A3" s="6" t="s">
        <v>1</v>
      </c>
      <c r="B3" s="9">
        <v>3.5</v>
      </c>
      <c r="C3" s="7">
        <v>0.13500000000000001</v>
      </c>
      <c r="D3" s="8">
        <v>1826</v>
      </c>
      <c r="E3" s="10">
        <v>26938</v>
      </c>
      <c r="F3" s="11">
        <f t="shared" ref="F3:F66" si="0">(D3/E3)*100</f>
        <v>6.7785284727893673</v>
      </c>
      <c r="G3">
        <v>0.96696623755161526</v>
      </c>
      <c r="H3">
        <v>9.781326781326781</v>
      </c>
      <c r="I3">
        <v>37.299999999999997</v>
      </c>
      <c r="J3">
        <v>21.8</v>
      </c>
      <c r="K3">
        <v>61769</v>
      </c>
      <c r="M3" s="11">
        <f t="shared" ref="M3:M66" si="1">11.38768 - (0.11676*I3) - (0.06011*J3)</f>
        <v>5.7221339999999996</v>
      </c>
      <c r="N3">
        <f t="shared" ref="N3:N66" si="2">(F3-M3)^2 / (M3)</f>
        <v>0.19502676486428422</v>
      </c>
    </row>
    <row r="4" spans="1:14" x14ac:dyDescent="0.35">
      <c r="A4" s="6" t="s">
        <v>2</v>
      </c>
      <c r="B4" s="9">
        <v>4.0999999999999996</v>
      </c>
      <c r="C4" s="7">
        <v>0.14899999999999999</v>
      </c>
      <c r="D4" s="8">
        <v>7013</v>
      </c>
      <c r="E4" s="10">
        <v>169392</v>
      </c>
      <c r="F4" s="11">
        <f t="shared" si="0"/>
        <v>4.1401010673467455</v>
      </c>
      <c r="G4">
        <v>0.65621638235746116</v>
      </c>
      <c r="H4">
        <v>5.492667867249807</v>
      </c>
      <c r="I4">
        <v>39.9</v>
      </c>
      <c r="J4">
        <v>34</v>
      </c>
      <c r="K4">
        <v>51829</v>
      </c>
      <c r="M4" s="11">
        <f t="shared" si="1"/>
        <v>4.6852159999999996</v>
      </c>
      <c r="N4">
        <f t="shared" si="2"/>
        <v>6.3422964875378587E-2</v>
      </c>
    </row>
    <row r="5" spans="1:14" x14ac:dyDescent="0.35">
      <c r="A5" s="6" t="s">
        <v>3</v>
      </c>
      <c r="B5" s="9">
        <v>3.4</v>
      </c>
      <c r="C5" s="7">
        <v>0.16300000000000001</v>
      </c>
      <c r="D5" s="8">
        <v>1246</v>
      </c>
      <c r="E5" s="10">
        <v>27239</v>
      </c>
      <c r="F5" s="11">
        <f t="shared" si="0"/>
        <v>4.5743235801607991</v>
      </c>
      <c r="G5">
        <v>0.81951026856240128</v>
      </c>
      <c r="H5">
        <v>6.8481848184818483</v>
      </c>
      <c r="I5">
        <v>40.1</v>
      </c>
      <c r="J5">
        <v>19.8</v>
      </c>
      <c r="K5">
        <v>46197</v>
      </c>
      <c r="M5" s="11">
        <f t="shared" si="1"/>
        <v>5.5154259999999997</v>
      </c>
      <c r="N5">
        <f t="shared" si="2"/>
        <v>0.16058120707760362</v>
      </c>
    </row>
    <row r="6" spans="1:14" x14ac:dyDescent="0.35">
      <c r="A6" s="6" t="s">
        <v>4</v>
      </c>
      <c r="B6" s="9">
        <v>3.6</v>
      </c>
      <c r="C6" s="7">
        <v>0.125</v>
      </c>
      <c r="D6" s="8">
        <v>12195</v>
      </c>
      <c r="E6" s="10">
        <v>545625</v>
      </c>
      <c r="F6" s="11">
        <f t="shared" si="0"/>
        <v>2.2350515463917526</v>
      </c>
      <c r="G6">
        <v>0.45125281299742026</v>
      </c>
      <c r="H6">
        <v>3.4643666052146433</v>
      </c>
      <c r="I6">
        <v>47.5</v>
      </c>
      <c r="J6">
        <v>43.2</v>
      </c>
      <c r="K6">
        <v>54359</v>
      </c>
      <c r="M6" s="11">
        <f t="shared" si="1"/>
        <v>3.2448279999999996</v>
      </c>
      <c r="N6">
        <f t="shared" si="2"/>
        <v>0.31423806940202942</v>
      </c>
    </row>
    <row r="7" spans="1:14" x14ac:dyDescent="0.35">
      <c r="A7" s="6" t="s">
        <v>5</v>
      </c>
      <c r="B7" s="9">
        <v>3.4</v>
      </c>
      <c r="C7" s="7">
        <v>0.11600000000000001</v>
      </c>
      <c r="D7" s="8">
        <v>88381</v>
      </c>
      <c r="E7" s="10">
        <v>1771099</v>
      </c>
      <c r="F7" s="11">
        <f t="shared" si="0"/>
        <v>4.9901784146453698</v>
      </c>
      <c r="G7">
        <v>0.71427632129493479</v>
      </c>
      <c r="H7">
        <v>5.1361213788360702</v>
      </c>
      <c r="I7">
        <v>40.5</v>
      </c>
      <c r="J7">
        <v>43.9</v>
      </c>
      <c r="K7">
        <v>57333</v>
      </c>
      <c r="M7" s="11">
        <f t="shared" si="1"/>
        <v>4.0200709999999997</v>
      </c>
      <c r="N7">
        <f t="shared" si="2"/>
        <v>0.23410243151176288</v>
      </c>
    </row>
    <row r="8" spans="1:14" x14ac:dyDescent="0.35">
      <c r="A8" s="6" t="s">
        <v>6</v>
      </c>
      <c r="B8" s="9">
        <v>4.3</v>
      </c>
      <c r="C8" s="7">
        <v>0.14000000000000001</v>
      </c>
      <c r="D8" s="8">
        <v>734</v>
      </c>
      <c r="E8" s="10">
        <v>14641</v>
      </c>
      <c r="F8" s="11">
        <f t="shared" si="0"/>
        <v>5.0133187623796189</v>
      </c>
      <c r="G8">
        <v>0.64831460674157304</v>
      </c>
      <c r="H8">
        <v>5.750830564784053</v>
      </c>
      <c r="I8">
        <v>41.1</v>
      </c>
      <c r="J8">
        <v>15.1</v>
      </c>
      <c r="K8">
        <v>38609</v>
      </c>
      <c r="M8" s="11">
        <f t="shared" si="1"/>
        <v>5.681182999999999</v>
      </c>
      <c r="N8">
        <f t="shared" si="2"/>
        <v>7.8512281666028277E-2</v>
      </c>
    </row>
    <row r="9" spans="1:14" x14ac:dyDescent="0.35">
      <c r="A9" s="6" t="s">
        <v>7</v>
      </c>
      <c r="B9" s="9">
        <v>4.0999999999999996</v>
      </c>
      <c r="C9" s="7">
        <v>0.13400000000000001</v>
      </c>
      <c r="D9" s="8">
        <v>3859</v>
      </c>
      <c r="E9" s="10">
        <v>163357</v>
      </c>
      <c r="F9" s="11">
        <f t="shared" si="0"/>
        <v>2.3623107672153627</v>
      </c>
      <c r="G9">
        <v>0.18638416026572555</v>
      </c>
      <c r="H9">
        <v>1.4183451816745656</v>
      </c>
      <c r="I9">
        <v>59.8</v>
      </c>
      <c r="J9">
        <v>30.8</v>
      </c>
      <c r="K9">
        <v>49225</v>
      </c>
      <c r="M9" s="11">
        <f t="shared" si="1"/>
        <v>2.5540439999999993</v>
      </c>
      <c r="N9">
        <f t="shared" si="2"/>
        <v>1.4393500093987285E-2</v>
      </c>
    </row>
    <row r="10" spans="1:14" x14ac:dyDescent="0.35">
      <c r="A10" s="6" t="s">
        <v>8</v>
      </c>
      <c r="B10" s="9">
        <v>5.3</v>
      </c>
      <c r="C10" s="7">
        <v>0.155</v>
      </c>
      <c r="D10" s="8">
        <v>3369</v>
      </c>
      <c r="E10" s="10">
        <v>140761</v>
      </c>
      <c r="F10" s="11">
        <f t="shared" si="0"/>
        <v>2.3934186315811909</v>
      </c>
      <c r="G10">
        <v>0.22326986785103206</v>
      </c>
      <c r="H10">
        <v>1.9392885375494071</v>
      </c>
      <c r="I10">
        <v>56.8</v>
      </c>
      <c r="J10">
        <v>26</v>
      </c>
      <c r="K10">
        <v>41424</v>
      </c>
      <c r="M10" s="11">
        <f t="shared" si="1"/>
        <v>3.1928520000000002</v>
      </c>
      <c r="N10">
        <f t="shared" si="2"/>
        <v>0.20016390065729436</v>
      </c>
    </row>
    <row r="11" spans="1:14" x14ac:dyDescent="0.35">
      <c r="A11" s="6" t="s">
        <v>9</v>
      </c>
      <c r="B11" s="9">
        <v>3.4</v>
      </c>
      <c r="C11" s="7">
        <v>0.113</v>
      </c>
      <c r="D11" s="8">
        <v>6340</v>
      </c>
      <c r="E11" s="10">
        <v>192071</v>
      </c>
      <c r="F11" s="11">
        <f t="shared" si="0"/>
        <v>3.3008627018133918</v>
      </c>
      <c r="G11">
        <v>0.71060707510322507</v>
      </c>
      <c r="H11">
        <v>8.1873995499839278</v>
      </c>
      <c r="I11">
        <v>39.799999999999997</v>
      </c>
      <c r="J11">
        <v>36.299999999999997</v>
      </c>
      <c r="K11">
        <v>62653</v>
      </c>
      <c r="M11" s="11">
        <f t="shared" si="1"/>
        <v>4.5586389999999994</v>
      </c>
      <c r="N11">
        <f t="shared" si="2"/>
        <v>0.34703366866295099</v>
      </c>
    </row>
    <row r="12" spans="1:14" x14ac:dyDescent="0.35">
      <c r="A12" s="6" t="s">
        <v>10</v>
      </c>
      <c r="B12" s="9">
        <v>3.5</v>
      </c>
      <c r="C12" s="7">
        <v>0.105</v>
      </c>
      <c r="D12" s="8">
        <v>14909</v>
      </c>
      <c r="E12" s="10">
        <v>329849</v>
      </c>
      <c r="F12" s="11">
        <f t="shared" si="0"/>
        <v>4.5199470060542852</v>
      </c>
      <c r="G12">
        <v>0.28554854901465587</v>
      </c>
      <c r="H12">
        <v>1.9724690617674316</v>
      </c>
      <c r="I12">
        <v>51.5</v>
      </c>
      <c r="J12">
        <v>38.799999999999997</v>
      </c>
      <c r="K12">
        <v>65675</v>
      </c>
      <c r="M12" s="11">
        <f t="shared" si="1"/>
        <v>3.0422720000000001</v>
      </c>
      <c r="N12">
        <f t="shared" si="2"/>
        <v>0.71772787690171413</v>
      </c>
    </row>
    <row r="13" spans="1:14" x14ac:dyDescent="0.35">
      <c r="A13" s="6" t="s">
        <v>11</v>
      </c>
      <c r="B13" s="9">
        <v>3.8</v>
      </c>
      <c r="C13" s="7">
        <v>0.152</v>
      </c>
      <c r="D13" s="8">
        <v>4340</v>
      </c>
      <c r="E13" s="10">
        <v>67729</v>
      </c>
      <c r="F13" s="11">
        <f t="shared" si="0"/>
        <v>6.4078902685703323</v>
      </c>
      <c r="G13">
        <v>0.67658773263813454</v>
      </c>
      <c r="H13">
        <v>6.1588661832564275</v>
      </c>
      <c r="I13">
        <v>40.299999999999997</v>
      </c>
      <c r="J13">
        <v>27.7</v>
      </c>
      <c r="K13">
        <v>44491</v>
      </c>
      <c r="M13" s="11">
        <f t="shared" si="1"/>
        <v>5.0172050000000006</v>
      </c>
      <c r="N13">
        <f t="shared" si="2"/>
        <v>0.38547468485312747</v>
      </c>
    </row>
    <row r="14" spans="1:14" x14ac:dyDescent="0.35">
      <c r="A14" s="6" t="s">
        <v>12</v>
      </c>
      <c r="B14" s="9">
        <v>4</v>
      </c>
      <c r="C14" s="7">
        <v>0.16400000000000001</v>
      </c>
      <c r="D14" s="8">
        <v>1699</v>
      </c>
      <c r="E14" s="10">
        <v>34408</v>
      </c>
      <c r="F14" s="11">
        <f t="shared" si="0"/>
        <v>4.9378051615903278</v>
      </c>
      <c r="G14">
        <v>0.60937134844589858</v>
      </c>
      <c r="H14">
        <v>4.6604110813226098</v>
      </c>
      <c r="I14">
        <v>40.9</v>
      </c>
      <c r="J14">
        <v>13.3</v>
      </c>
      <c r="K14">
        <v>48982</v>
      </c>
      <c r="M14" s="11">
        <f t="shared" si="1"/>
        <v>5.8127329999999997</v>
      </c>
      <c r="N14">
        <f t="shared" si="2"/>
        <v>0.13169342586769786</v>
      </c>
    </row>
    <row r="15" spans="1:14" x14ac:dyDescent="0.35">
      <c r="A15" s="6" t="s">
        <v>13</v>
      </c>
      <c r="B15" s="9">
        <v>4.3</v>
      </c>
      <c r="C15" s="7">
        <v>0.18099999999999999</v>
      </c>
      <c r="D15" s="8">
        <v>915</v>
      </c>
      <c r="E15" s="10">
        <v>16298</v>
      </c>
      <c r="F15" s="11">
        <f t="shared" si="0"/>
        <v>5.6141857896674443</v>
      </c>
      <c r="G15">
        <v>0.45783132530120479</v>
      </c>
      <c r="H15">
        <v>4.4815724815724813</v>
      </c>
      <c r="I15">
        <v>46.4</v>
      </c>
      <c r="J15">
        <v>14.3</v>
      </c>
      <c r="K15">
        <v>35057</v>
      </c>
      <c r="M15" s="11">
        <f t="shared" si="1"/>
        <v>5.1104429999999992</v>
      </c>
      <c r="N15">
        <f t="shared" si="2"/>
        <v>4.9654559916222508E-2</v>
      </c>
    </row>
    <row r="16" spans="1:14" x14ac:dyDescent="0.35">
      <c r="A16" s="6" t="s">
        <v>14</v>
      </c>
      <c r="B16" s="9">
        <v>3.7</v>
      </c>
      <c r="C16" s="7">
        <v>0.14099999999999999</v>
      </c>
      <c r="D16" s="8">
        <v>36081</v>
      </c>
      <c r="E16" s="10">
        <v>869729</v>
      </c>
      <c r="F16" s="11">
        <f t="shared" si="0"/>
        <v>4.1485336236919776</v>
      </c>
      <c r="G16">
        <v>1.0336883270560053</v>
      </c>
      <c r="H16">
        <v>9.5476841052982344</v>
      </c>
      <c r="I16">
        <v>36.4</v>
      </c>
      <c r="J16">
        <v>40.200000000000003</v>
      </c>
      <c r="K16">
        <v>38237</v>
      </c>
      <c r="M16" s="11">
        <f t="shared" si="1"/>
        <v>4.7211939999999997</v>
      </c>
      <c r="N16">
        <f t="shared" si="2"/>
        <v>6.9461222435097017E-2</v>
      </c>
    </row>
    <row r="17" spans="1:14" x14ac:dyDescent="0.35">
      <c r="A17" s="6" t="s">
        <v>15</v>
      </c>
      <c r="B17" s="9">
        <v>3.6</v>
      </c>
      <c r="C17" s="7">
        <v>0.13600000000000001</v>
      </c>
      <c r="D17" s="8">
        <v>13914</v>
      </c>
      <c r="E17" s="10">
        <v>299511</v>
      </c>
      <c r="F17" s="11">
        <f t="shared" si="0"/>
        <v>4.6455722828209982</v>
      </c>
      <c r="G17">
        <v>0.92241300324348097</v>
      </c>
      <c r="H17">
        <v>8.2954845088991433</v>
      </c>
      <c r="I17">
        <v>37.5</v>
      </c>
      <c r="J17">
        <v>41.8</v>
      </c>
      <c r="K17">
        <v>53473</v>
      </c>
      <c r="M17" s="11">
        <f t="shared" si="1"/>
        <v>4.4965820000000001</v>
      </c>
      <c r="N17">
        <f t="shared" si="2"/>
        <v>4.936661752211126E-3</v>
      </c>
    </row>
    <row r="18" spans="1:14" x14ac:dyDescent="0.35">
      <c r="A18" s="6" t="s">
        <v>16</v>
      </c>
      <c r="B18" s="9">
        <v>4.2</v>
      </c>
      <c r="C18" s="7">
        <v>0.124</v>
      </c>
      <c r="D18" s="8">
        <v>2225</v>
      </c>
      <c r="E18" s="10">
        <v>97160</v>
      </c>
      <c r="F18" s="11">
        <f t="shared" si="0"/>
        <v>2.290037052284891</v>
      </c>
      <c r="G18">
        <v>0.28685647425897037</v>
      </c>
      <c r="H18">
        <v>2.6689994815966824</v>
      </c>
      <c r="I18">
        <v>52.2</v>
      </c>
      <c r="J18">
        <v>32.1</v>
      </c>
      <c r="K18">
        <v>49286</v>
      </c>
      <c r="M18" s="11">
        <f t="shared" si="1"/>
        <v>3.3632769999999992</v>
      </c>
      <c r="N18">
        <f t="shared" si="2"/>
        <v>0.34247669322851748</v>
      </c>
    </row>
    <row r="19" spans="1:14" x14ac:dyDescent="0.35">
      <c r="A19" s="6" t="s">
        <v>17</v>
      </c>
      <c r="B19" s="9">
        <v>3.5</v>
      </c>
      <c r="C19" s="7">
        <v>0.16300000000000001</v>
      </c>
      <c r="D19" s="8">
        <v>791</v>
      </c>
      <c r="E19" s="10">
        <v>11530</v>
      </c>
      <c r="F19" s="11">
        <f t="shared" si="0"/>
        <v>6.8603642671292278</v>
      </c>
      <c r="G19">
        <v>0.54647983595352012</v>
      </c>
      <c r="H19">
        <v>7.8</v>
      </c>
      <c r="I19">
        <v>46.4</v>
      </c>
      <c r="J19">
        <v>22.4</v>
      </c>
      <c r="K19">
        <v>53872</v>
      </c>
      <c r="M19" s="11">
        <f t="shared" si="1"/>
        <v>4.6235519999999992</v>
      </c>
      <c r="N19">
        <f t="shared" si="2"/>
        <v>1.0821396879238732</v>
      </c>
    </row>
    <row r="20" spans="1:14" x14ac:dyDescent="0.35">
      <c r="A20" s="6" t="s">
        <v>18</v>
      </c>
      <c r="B20" s="9">
        <v>4.5999999999999996</v>
      </c>
      <c r="C20" s="7">
        <v>0.18</v>
      </c>
      <c r="D20" s="8">
        <v>3076</v>
      </c>
      <c r="E20" s="10">
        <v>47506</v>
      </c>
      <c r="F20" s="11">
        <f t="shared" si="0"/>
        <v>6.4749715825369423</v>
      </c>
      <c r="G20">
        <v>0.66381733021077283</v>
      </c>
      <c r="H20">
        <v>5.9736564805057952</v>
      </c>
      <c r="I20">
        <v>41.3</v>
      </c>
      <c r="J20">
        <v>22.8</v>
      </c>
      <c r="K20">
        <v>42855</v>
      </c>
      <c r="M20" s="11">
        <f t="shared" si="1"/>
        <v>5.1949839999999998</v>
      </c>
      <c r="N20">
        <f t="shared" si="2"/>
        <v>0.31537502549550994</v>
      </c>
    </row>
    <row r="21" spans="1:14" x14ac:dyDescent="0.35">
      <c r="A21" s="6" t="s">
        <v>19</v>
      </c>
      <c r="B21" s="9">
        <v>3.8</v>
      </c>
      <c r="C21" s="7">
        <v>0.151</v>
      </c>
      <c r="D21" s="8">
        <v>620</v>
      </c>
      <c r="E21" s="10">
        <v>16946</v>
      </c>
      <c r="F21" s="11">
        <f t="shared" si="0"/>
        <v>3.6586805145757109</v>
      </c>
      <c r="G21">
        <v>0.64669098488796251</v>
      </c>
      <c r="H21">
        <v>5.1387163561076603</v>
      </c>
      <c r="I21">
        <v>42.1</v>
      </c>
      <c r="J21">
        <v>25.3</v>
      </c>
      <c r="K21">
        <v>40922</v>
      </c>
      <c r="M21" s="11">
        <f t="shared" si="1"/>
        <v>4.951301</v>
      </c>
      <c r="N21">
        <f t="shared" si="2"/>
        <v>0.337460340088095</v>
      </c>
    </row>
    <row r="22" spans="1:14" x14ac:dyDescent="0.35">
      <c r="A22" s="6" t="s">
        <v>20</v>
      </c>
      <c r="B22" s="9">
        <v>4</v>
      </c>
      <c r="C22" s="7">
        <v>0.14299999999999999</v>
      </c>
      <c r="D22" s="8">
        <v>622</v>
      </c>
      <c r="E22" s="10">
        <v>12671</v>
      </c>
      <c r="F22" s="11">
        <f t="shared" si="0"/>
        <v>4.9088469734038354</v>
      </c>
      <c r="G22">
        <v>0.41281512605042014</v>
      </c>
      <c r="H22">
        <v>4.09375</v>
      </c>
      <c r="I22">
        <v>47.3</v>
      </c>
      <c r="J22">
        <v>17.3</v>
      </c>
      <c r="K22">
        <v>42357</v>
      </c>
      <c r="M22" s="11">
        <f t="shared" si="1"/>
        <v>4.8250289999999998</v>
      </c>
      <c r="N22">
        <f t="shared" si="2"/>
        <v>1.45604361456192E-3</v>
      </c>
    </row>
    <row r="23" spans="1:14" x14ac:dyDescent="0.35">
      <c r="A23" s="6" t="s">
        <v>21</v>
      </c>
      <c r="B23" s="9">
        <v>4.5</v>
      </c>
      <c r="C23" s="7">
        <v>0.14199999999999999</v>
      </c>
      <c r="D23" s="8">
        <v>964</v>
      </c>
      <c r="E23" s="10">
        <v>15907</v>
      </c>
      <c r="F23" s="11">
        <f t="shared" si="0"/>
        <v>6.0602250581505004</v>
      </c>
      <c r="G23">
        <v>0.37382401770890977</v>
      </c>
      <c r="H23">
        <v>3.8271954674220963</v>
      </c>
      <c r="I23">
        <v>45.3</v>
      </c>
      <c r="J23">
        <v>24.8</v>
      </c>
      <c r="K23">
        <v>39879</v>
      </c>
      <c r="M23" s="11">
        <f t="shared" si="1"/>
        <v>4.6077240000000002</v>
      </c>
      <c r="N23">
        <f t="shared" si="2"/>
        <v>0.45787450028003474</v>
      </c>
    </row>
    <row r="24" spans="1:14" x14ac:dyDescent="0.35">
      <c r="A24" s="6" t="s">
        <v>22</v>
      </c>
      <c r="B24" s="9">
        <v>4.2</v>
      </c>
      <c r="C24" s="7">
        <v>0.19800000000000001</v>
      </c>
      <c r="D24" s="8">
        <v>918</v>
      </c>
      <c r="E24" s="10">
        <v>14836</v>
      </c>
      <c r="F24" s="11">
        <f t="shared" si="0"/>
        <v>6.1876516581288756</v>
      </c>
      <c r="G24">
        <v>0.90127627627627627</v>
      </c>
      <c r="H24">
        <v>7.8721311475409834</v>
      </c>
      <c r="I24">
        <v>40.1</v>
      </c>
      <c r="J24">
        <v>14.9</v>
      </c>
      <c r="K24">
        <v>44291</v>
      </c>
      <c r="M24" s="11">
        <f t="shared" si="1"/>
        <v>5.8099649999999992</v>
      </c>
      <c r="N24">
        <f t="shared" si="2"/>
        <v>2.4552163692648551E-2</v>
      </c>
    </row>
    <row r="25" spans="1:14" x14ac:dyDescent="0.35">
      <c r="A25" s="6" t="s">
        <v>23</v>
      </c>
      <c r="B25" s="9">
        <v>5.3</v>
      </c>
      <c r="C25" s="7">
        <v>0.152</v>
      </c>
      <c r="D25" s="8">
        <v>1633</v>
      </c>
      <c r="E25" s="10">
        <v>27762</v>
      </c>
      <c r="F25" s="11">
        <f t="shared" si="0"/>
        <v>5.8821410561198757</v>
      </c>
      <c r="G25">
        <v>0.83216187433439825</v>
      </c>
      <c r="H25">
        <v>6.6332767402376911</v>
      </c>
      <c r="I25">
        <v>35.4</v>
      </c>
      <c r="J25">
        <v>12.3</v>
      </c>
      <c r="K25">
        <v>34583</v>
      </c>
      <c r="M25" s="11">
        <f t="shared" si="1"/>
        <v>6.5150229999999993</v>
      </c>
      <c r="N25">
        <f t="shared" si="2"/>
        <v>6.1479376955305295E-2</v>
      </c>
    </row>
    <row r="26" spans="1:14" x14ac:dyDescent="0.35">
      <c r="A26" s="6" t="s">
        <v>24</v>
      </c>
      <c r="B26" s="9">
        <v>6.2</v>
      </c>
      <c r="C26" s="7">
        <v>0.16200000000000001</v>
      </c>
      <c r="D26" s="8">
        <v>2273</v>
      </c>
      <c r="E26" s="10">
        <v>38132</v>
      </c>
      <c r="F26" s="11">
        <f t="shared" si="0"/>
        <v>5.9608727577887333</v>
      </c>
      <c r="G26">
        <v>0.99861567745284652</v>
      </c>
      <c r="H26">
        <v>7.9490358126721761</v>
      </c>
      <c r="I26">
        <v>34.799999999999997</v>
      </c>
      <c r="J26">
        <v>14.3</v>
      </c>
      <c r="K26">
        <v>37594</v>
      </c>
      <c r="M26" s="11">
        <f t="shared" si="1"/>
        <v>6.4648589999999997</v>
      </c>
      <c r="N26">
        <f t="shared" si="2"/>
        <v>3.9289663137004743E-2</v>
      </c>
    </row>
    <row r="27" spans="1:14" x14ac:dyDescent="0.35">
      <c r="A27" s="6" t="s">
        <v>25</v>
      </c>
      <c r="B27" s="9">
        <v>4.5999999999999996</v>
      </c>
      <c r="C27" s="7">
        <v>0.13800000000000001</v>
      </c>
      <c r="D27" s="8">
        <v>3869</v>
      </c>
      <c r="E27" s="10">
        <v>173104</v>
      </c>
      <c r="F27" s="11">
        <f t="shared" si="0"/>
        <v>2.2350725575376651</v>
      </c>
      <c r="G27">
        <v>0.36869235960110969</v>
      </c>
      <c r="H27">
        <v>3.0858173831189206</v>
      </c>
      <c r="I27">
        <v>48.7</v>
      </c>
      <c r="J27">
        <v>29.4</v>
      </c>
      <c r="K27">
        <v>40728</v>
      </c>
      <c r="M27" s="11">
        <f t="shared" si="1"/>
        <v>3.9342339999999996</v>
      </c>
      <c r="N27">
        <f t="shared" si="2"/>
        <v>0.73385304675590768</v>
      </c>
    </row>
    <row r="28" spans="1:14" x14ac:dyDescent="0.35">
      <c r="A28" s="6" t="s">
        <v>26</v>
      </c>
      <c r="B28" s="9">
        <v>4.9000000000000004</v>
      </c>
      <c r="C28" s="7">
        <v>0.156</v>
      </c>
      <c r="D28" s="8">
        <v>2807</v>
      </c>
      <c r="E28" s="10">
        <v>98955</v>
      </c>
      <c r="F28" s="11">
        <f t="shared" si="0"/>
        <v>2.8366429184983071</v>
      </c>
      <c r="G28">
        <v>0.25725404163075555</v>
      </c>
      <c r="H28">
        <v>1.7301949762866677</v>
      </c>
      <c r="I28">
        <v>54</v>
      </c>
      <c r="J28">
        <v>25.7</v>
      </c>
      <c r="K28">
        <v>46030</v>
      </c>
      <c r="M28" s="11">
        <f t="shared" si="1"/>
        <v>3.5378129999999999</v>
      </c>
      <c r="N28">
        <f t="shared" si="2"/>
        <v>0.13896706332219666</v>
      </c>
    </row>
    <row r="29" spans="1:14" x14ac:dyDescent="0.35">
      <c r="A29" s="6" t="s">
        <v>27</v>
      </c>
      <c r="B29" s="9">
        <v>3.5</v>
      </c>
      <c r="C29" s="7">
        <v>0.123</v>
      </c>
      <c r="D29" s="8">
        <v>49376</v>
      </c>
      <c r="E29" s="10">
        <v>1256118</v>
      </c>
      <c r="F29" s="11">
        <f t="shared" si="0"/>
        <v>3.9308408923365477</v>
      </c>
      <c r="G29">
        <v>0.96603359263671829</v>
      </c>
      <c r="H29">
        <v>8.6672116029510402</v>
      </c>
      <c r="I29">
        <v>37.4</v>
      </c>
      <c r="J29">
        <v>43.8</v>
      </c>
      <c r="K29">
        <v>37314</v>
      </c>
      <c r="M29" s="11">
        <f t="shared" si="1"/>
        <v>4.3880379999999999</v>
      </c>
      <c r="N29">
        <f t="shared" si="2"/>
        <v>4.7636140629553875E-2</v>
      </c>
    </row>
    <row r="30" spans="1:14" x14ac:dyDescent="0.35">
      <c r="A30" s="6" t="s">
        <v>28</v>
      </c>
      <c r="B30" s="9">
        <v>4</v>
      </c>
      <c r="C30" s="7">
        <v>0.186</v>
      </c>
      <c r="D30" s="8">
        <v>956</v>
      </c>
      <c r="E30" s="10">
        <v>19984</v>
      </c>
      <c r="F30" s="11">
        <f t="shared" si="0"/>
        <v>4.783827061649319</v>
      </c>
      <c r="G30">
        <v>0.65289466972711041</v>
      </c>
      <c r="H30">
        <v>5.9673659673659678</v>
      </c>
      <c r="I30">
        <v>42.5</v>
      </c>
      <c r="J30">
        <v>17.2</v>
      </c>
      <c r="K30">
        <v>56137</v>
      </c>
      <c r="M30" s="11">
        <f t="shared" si="1"/>
        <v>5.3914879999999998</v>
      </c>
      <c r="N30">
        <f t="shared" si="2"/>
        <v>6.8487923185070604E-2</v>
      </c>
    </row>
    <row r="31" spans="1:14" x14ac:dyDescent="0.35">
      <c r="A31" s="6" t="s">
        <v>29</v>
      </c>
      <c r="B31" s="9">
        <v>4.4000000000000004</v>
      </c>
      <c r="C31" s="7">
        <v>0.126</v>
      </c>
      <c r="D31" s="8">
        <v>4014</v>
      </c>
      <c r="E31" s="10">
        <v>139446</v>
      </c>
      <c r="F31" s="11">
        <f t="shared" si="0"/>
        <v>2.8785336259197112</v>
      </c>
      <c r="G31">
        <v>0.26580828699684111</v>
      </c>
      <c r="H31">
        <v>1.8804234187140616</v>
      </c>
      <c r="I31">
        <v>53.9</v>
      </c>
      <c r="J31">
        <v>36.9</v>
      </c>
      <c r="K31">
        <v>38608</v>
      </c>
      <c r="M31" s="11">
        <f t="shared" si="1"/>
        <v>2.8762569999999994</v>
      </c>
      <c r="N31">
        <f t="shared" si="2"/>
        <v>1.8020036381670776E-6</v>
      </c>
    </row>
    <row r="32" spans="1:14" x14ac:dyDescent="0.35">
      <c r="A32" s="6" t="s">
        <v>30</v>
      </c>
      <c r="B32" s="9">
        <v>4.0999999999999996</v>
      </c>
      <c r="C32" s="7">
        <v>0.16600000000000001</v>
      </c>
      <c r="D32" s="8">
        <v>3229</v>
      </c>
      <c r="E32" s="10">
        <v>49847</v>
      </c>
      <c r="F32" s="11">
        <f t="shared" si="0"/>
        <v>6.4778221357353507</v>
      </c>
      <c r="G32">
        <v>0.61233019853709514</v>
      </c>
      <c r="H32">
        <v>5</v>
      </c>
      <c r="I32">
        <v>41.9</v>
      </c>
      <c r="J32">
        <v>20.8</v>
      </c>
      <c r="K32">
        <v>52336</v>
      </c>
      <c r="M32" s="11">
        <f t="shared" si="1"/>
        <v>5.2451479999999995</v>
      </c>
      <c r="N32">
        <f t="shared" si="2"/>
        <v>0.28969354628523264</v>
      </c>
    </row>
    <row r="33" spans="1:14" x14ac:dyDescent="0.35">
      <c r="A33" s="6" t="s">
        <v>31</v>
      </c>
      <c r="B33" s="9">
        <v>3.8</v>
      </c>
      <c r="C33" s="7">
        <v>0.13600000000000001</v>
      </c>
      <c r="D33" s="8">
        <v>689</v>
      </c>
      <c r="E33" s="10">
        <v>14478</v>
      </c>
      <c r="F33" s="11">
        <f t="shared" si="0"/>
        <v>4.7589446056085096</v>
      </c>
      <c r="G33">
        <v>0.41298775277698663</v>
      </c>
      <c r="H33">
        <v>3.8157894736842106</v>
      </c>
      <c r="I33">
        <v>47.7</v>
      </c>
      <c r="J33">
        <v>29.4</v>
      </c>
      <c r="K33">
        <v>39002</v>
      </c>
      <c r="M33" s="11">
        <f t="shared" si="1"/>
        <v>4.0509939999999993</v>
      </c>
      <c r="N33">
        <f t="shared" si="2"/>
        <v>0.12372125458133401</v>
      </c>
    </row>
    <row r="34" spans="1:14" hidden="1" x14ac:dyDescent="0.35">
      <c r="A34" s="6" t="s">
        <v>32</v>
      </c>
      <c r="B34" s="9">
        <v>3.4</v>
      </c>
      <c r="C34" s="7">
        <v>0.14699999999999999</v>
      </c>
      <c r="D34" s="8">
        <v>1287</v>
      </c>
      <c r="E34" s="10">
        <v>8663</v>
      </c>
      <c r="F34" s="11">
        <f t="shared" si="0"/>
        <v>14.856285351494863</v>
      </c>
      <c r="G34">
        <v>0.86872852233676978</v>
      </c>
      <c r="H34">
        <v>8.0509554140127388</v>
      </c>
      <c r="I34">
        <v>39</v>
      </c>
      <c r="J34">
        <v>20.3</v>
      </c>
      <c r="K34">
        <v>48173</v>
      </c>
      <c r="M34" s="11">
        <f t="shared" si="1"/>
        <v>5.6138069999999995</v>
      </c>
      <c r="N34">
        <f t="shared" si="2"/>
        <v>15.216662432080621</v>
      </c>
    </row>
    <row r="35" spans="1:14" x14ac:dyDescent="0.35">
      <c r="A35" s="6" t="s">
        <v>33</v>
      </c>
      <c r="B35" s="9">
        <v>3.6</v>
      </c>
      <c r="C35" s="7">
        <v>0.124</v>
      </c>
      <c r="D35" s="8">
        <v>8947</v>
      </c>
      <c r="E35" s="10">
        <v>299677</v>
      </c>
      <c r="F35" s="11">
        <f t="shared" si="0"/>
        <v>2.9855477731023736</v>
      </c>
      <c r="G35">
        <v>0.38056667941158717</v>
      </c>
      <c r="H35">
        <v>3.2368848951647413</v>
      </c>
      <c r="I35">
        <v>47.1</v>
      </c>
      <c r="J35">
        <v>34.200000000000003</v>
      </c>
      <c r="K35">
        <v>39543</v>
      </c>
      <c r="M35" s="11">
        <f t="shared" si="1"/>
        <v>3.8325219999999995</v>
      </c>
      <c r="N35">
        <f t="shared" si="2"/>
        <v>0.18717840133176827</v>
      </c>
    </row>
    <row r="36" spans="1:14" x14ac:dyDescent="0.35">
      <c r="A36" s="6" t="s">
        <v>34</v>
      </c>
      <c r="B36" s="9">
        <v>3.5</v>
      </c>
      <c r="C36" s="7">
        <v>0.12</v>
      </c>
      <c r="D36" s="8">
        <v>24152</v>
      </c>
      <c r="E36" s="10">
        <v>638029</v>
      </c>
      <c r="F36" s="11">
        <f t="shared" si="0"/>
        <v>3.785407873309834</v>
      </c>
      <c r="G36">
        <v>0.35481587663378328</v>
      </c>
      <c r="H36">
        <v>2.9157856228278765</v>
      </c>
      <c r="I36">
        <v>48.9</v>
      </c>
      <c r="J36">
        <v>35.5</v>
      </c>
      <c r="K36">
        <v>51884</v>
      </c>
      <c r="M36" s="11">
        <f t="shared" si="1"/>
        <v>3.5442109999999993</v>
      </c>
      <c r="N36">
        <f t="shared" si="2"/>
        <v>1.6414353348161392E-2</v>
      </c>
    </row>
    <row r="37" spans="1:14" x14ac:dyDescent="0.35">
      <c r="A37" s="6" t="s">
        <v>35</v>
      </c>
      <c r="B37" s="9">
        <v>3.4</v>
      </c>
      <c r="C37" s="7">
        <v>0.13700000000000001</v>
      </c>
      <c r="D37" s="8">
        <v>12658</v>
      </c>
      <c r="E37" s="10">
        <v>277670</v>
      </c>
      <c r="F37" s="11">
        <f t="shared" si="0"/>
        <v>4.5586487557172184</v>
      </c>
      <c r="G37">
        <v>1.709630755651449</v>
      </c>
      <c r="H37">
        <v>16.103695150115474</v>
      </c>
      <c r="I37">
        <v>31.3</v>
      </c>
      <c r="J37">
        <v>56.4</v>
      </c>
      <c r="K37">
        <v>54691</v>
      </c>
      <c r="M37" s="11">
        <f t="shared" si="1"/>
        <v>4.3428879999999994</v>
      </c>
      <c r="N37">
        <f t="shared" si="2"/>
        <v>1.0719296400843275E-2</v>
      </c>
    </row>
    <row r="38" spans="1:14" x14ac:dyDescent="0.35">
      <c r="A38" s="6" t="s">
        <v>36</v>
      </c>
      <c r="B38" s="9">
        <v>3.9</v>
      </c>
      <c r="C38" s="7">
        <v>0.159</v>
      </c>
      <c r="D38" s="8">
        <v>1173</v>
      </c>
      <c r="E38" s="10">
        <v>40339</v>
      </c>
      <c r="F38" s="11">
        <f t="shared" si="0"/>
        <v>2.9078559210689408</v>
      </c>
      <c r="G38">
        <v>0.41299348409352243</v>
      </c>
      <c r="H38">
        <v>4.5948827292110872</v>
      </c>
      <c r="I38">
        <v>47.6</v>
      </c>
      <c r="J38">
        <v>19.600000000000001</v>
      </c>
      <c r="K38">
        <v>51201</v>
      </c>
      <c r="M38" s="11">
        <f t="shared" si="1"/>
        <v>4.6517479999999995</v>
      </c>
      <c r="N38">
        <f t="shared" si="2"/>
        <v>0.65376705336542107</v>
      </c>
    </row>
    <row r="39" spans="1:14" x14ac:dyDescent="0.35">
      <c r="A39" s="6" t="s">
        <v>37</v>
      </c>
      <c r="B39" s="9">
        <v>4</v>
      </c>
      <c r="C39" s="7">
        <v>0.14699999999999999</v>
      </c>
      <c r="D39" s="8">
        <v>543</v>
      </c>
      <c r="E39" s="10">
        <v>8519</v>
      </c>
      <c r="F39" s="11">
        <f t="shared" si="0"/>
        <v>6.3739875572250266</v>
      </c>
      <c r="G39">
        <v>1.0517515923566878</v>
      </c>
      <c r="H39">
        <v>12.825242718446601</v>
      </c>
      <c r="I39">
        <v>39.299999999999997</v>
      </c>
      <c r="J39">
        <v>16.3</v>
      </c>
      <c r="K39">
        <v>37634</v>
      </c>
      <c r="M39" s="11">
        <f t="shared" si="1"/>
        <v>5.8192189999999995</v>
      </c>
      <c r="N39">
        <f t="shared" si="2"/>
        <v>5.2888222987575874E-2</v>
      </c>
    </row>
    <row r="40" spans="1:14" x14ac:dyDescent="0.35">
      <c r="A40" s="6" t="s">
        <v>38</v>
      </c>
      <c r="B40" s="9">
        <v>4</v>
      </c>
      <c r="C40" s="7">
        <v>0.185</v>
      </c>
      <c r="D40" s="8">
        <v>1090</v>
      </c>
      <c r="E40" s="10">
        <v>19227</v>
      </c>
      <c r="F40" s="11">
        <f t="shared" si="0"/>
        <v>5.6691111457845738</v>
      </c>
      <c r="G40">
        <v>0.61506919528446946</v>
      </c>
      <c r="H40">
        <v>5.9405940594059405</v>
      </c>
      <c r="I40">
        <v>43.2</v>
      </c>
      <c r="J40">
        <v>22.6</v>
      </c>
      <c r="K40">
        <v>37363</v>
      </c>
      <c r="M40" s="11">
        <f t="shared" si="1"/>
        <v>4.985161999999999</v>
      </c>
      <c r="N40">
        <f t="shared" si="2"/>
        <v>9.3835753786827708E-2</v>
      </c>
    </row>
    <row r="41" spans="1:14" x14ac:dyDescent="0.35">
      <c r="A41" s="6" t="s">
        <v>39</v>
      </c>
      <c r="B41" s="9">
        <v>3.5</v>
      </c>
      <c r="C41" s="7">
        <v>0.11899999999999999</v>
      </c>
      <c r="D41" s="8">
        <v>13842</v>
      </c>
      <c r="E41" s="10">
        <v>330302</v>
      </c>
      <c r="F41" s="11">
        <f t="shared" si="0"/>
        <v>4.1907103196468691</v>
      </c>
      <c r="G41">
        <v>0.35873167369230363</v>
      </c>
      <c r="H41">
        <v>2.6732301613434308</v>
      </c>
      <c r="I41">
        <v>48.7</v>
      </c>
      <c r="J41">
        <v>37.1</v>
      </c>
      <c r="K41">
        <v>35509</v>
      </c>
      <c r="M41" s="11">
        <f t="shared" si="1"/>
        <v>3.4713869999999996</v>
      </c>
      <c r="N41">
        <f t="shared" si="2"/>
        <v>0.14905455317652355</v>
      </c>
    </row>
    <row r="42" spans="1:14" x14ac:dyDescent="0.35">
      <c r="A42" s="6" t="s">
        <v>40</v>
      </c>
      <c r="B42" s="9">
        <v>4.4000000000000004</v>
      </c>
      <c r="C42" s="7">
        <v>0.14399999999999999</v>
      </c>
      <c r="D42" s="8">
        <v>11089</v>
      </c>
      <c r="E42" s="10">
        <v>332989</v>
      </c>
      <c r="F42" s="11">
        <f t="shared" si="0"/>
        <v>3.3301400346557992</v>
      </c>
      <c r="G42">
        <v>0.3585376142488868</v>
      </c>
      <c r="H42">
        <v>3.2040713747172656</v>
      </c>
      <c r="I42">
        <v>48.7</v>
      </c>
      <c r="J42">
        <v>27.9</v>
      </c>
      <c r="K42">
        <v>56036</v>
      </c>
      <c r="M42" s="11">
        <f t="shared" si="1"/>
        <v>4.0243989999999989</v>
      </c>
      <c r="N42">
        <f t="shared" si="2"/>
        <v>0.11976832092463964</v>
      </c>
    </row>
    <row r="43" spans="1:14" x14ac:dyDescent="0.35">
      <c r="A43" s="6" t="s">
        <v>41</v>
      </c>
      <c r="B43" s="9">
        <v>3.6</v>
      </c>
      <c r="C43" s="7">
        <v>0.112</v>
      </c>
      <c r="D43" s="8">
        <v>5482</v>
      </c>
      <c r="E43" s="10">
        <v>147203</v>
      </c>
      <c r="F43" s="11">
        <f t="shared" si="0"/>
        <v>3.724108883650469</v>
      </c>
      <c r="G43">
        <v>0.28587470449172575</v>
      </c>
      <c r="H43">
        <v>1.7683402388496223</v>
      </c>
      <c r="I43">
        <v>52.6</v>
      </c>
      <c r="J43">
        <v>43.4</v>
      </c>
      <c r="K43">
        <v>43361</v>
      </c>
      <c r="M43" s="11">
        <f t="shared" si="1"/>
        <v>2.6373299999999991</v>
      </c>
      <c r="N43">
        <f t="shared" si="2"/>
        <v>0.44783487161203261</v>
      </c>
    </row>
    <row r="44" spans="1:14" x14ac:dyDescent="0.35">
      <c r="A44" s="6" t="s">
        <v>42</v>
      </c>
      <c r="B44" s="9">
        <v>3.5</v>
      </c>
      <c r="C44" s="7">
        <v>0.11799999999999999</v>
      </c>
      <c r="D44" s="8">
        <v>189332</v>
      </c>
      <c r="E44" s="10">
        <v>2551290</v>
      </c>
      <c r="F44" s="11">
        <f t="shared" si="0"/>
        <v>7.4210301455342202</v>
      </c>
      <c r="G44">
        <v>0.77735872401443196</v>
      </c>
      <c r="H44">
        <v>5.5235329209708315</v>
      </c>
      <c r="I44">
        <v>40.200000000000003</v>
      </c>
      <c r="J44">
        <v>40.200000000000003</v>
      </c>
      <c r="K44">
        <v>57959</v>
      </c>
      <c r="M44" s="11">
        <f t="shared" si="1"/>
        <v>4.2775059999999989</v>
      </c>
      <c r="N44">
        <f t="shared" si="2"/>
        <v>2.3101648609158367</v>
      </c>
    </row>
    <row r="45" spans="1:14" x14ac:dyDescent="0.35">
      <c r="A45" s="6" t="s">
        <v>43</v>
      </c>
      <c r="B45" s="9">
        <v>2.6</v>
      </c>
      <c r="C45" s="7">
        <v>0.109</v>
      </c>
      <c r="D45" s="8">
        <v>2426</v>
      </c>
      <c r="E45" s="10">
        <v>72897</v>
      </c>
      <c r="F45" s="11">
        <f t="shared" si="0"/>
        <v>3.3279833189294483</v>
      </c>
      <c r="G45">
        <v>0.45359655094168366</v>
      </c>
      <c r="H45">
        <v>4.530311614730878</v>
      </c>
      <c r="I45">
        <v>48.2</v>
      </c>
      <c r="J45">
        <v>40.200000000000003</v>
      </c>
      <c r="K45">
        <v>67023</v>
      </c>
      <c r="M45" s="11">
        <f t="shared" si="1"/>
        <v>3.3434259999999991</v>
      </c>
      <c r="N45">
        <f t="shared" si="2"/>
        <v>7.1326955837140734E-5</v>
      </c>
    </row>
    <row r="46" spans="1:14" x14ac:dyDescent="0.35">
      <c r="A46" s="6" t="s">
        <v>44</v>
      </c>
      <c r="B46" s="9">
        <v>3.3</v>
      </c>
      <c r="C46" s="7">
        <v>0.115</v>
      </c>
      <c r="D46" s="8">
        <v>2535</v>
      </c>
      <c r="E46" s="10">
        <v>73745</v>
      </c>
      <c r="F46" s="11">
        <f t="shared" si="0"/>
        <v>3.4375211878771439</v>
      </c>
      <c r="G46">
        <v>0.44674015125302752</v>
      </c>
      <c r="H46">
        <v>4.8933405522468867</v>
      </c>
      <c r="I46">
        <v>45.8</v>
      </c>
      <c r="J46">
        <v>35</v>
      </c>
      <c r="K46">
        <v>66297</v>
      </c>
      <c r="M46" s="11">
        <f t="shared" si="1"/>
        <v>3.9362219999999994</v>
      </c>
      <c r="N46">
        <f t="shared" si="2"/>
        <v>6.3183047097444128E-2</v>
      </c>
    </row>
    <row r="47" spans="1:14" x14ac:dyDescent="0.35">
      <c r="A47" s="6" t="s">
        <v>45</v>
      </c>
      <c r="B47" s="9">
        <v>3</v>
      </c>
      <c r="C47" s="7">
        <v>0.123</v>
      </c>
      <c r="D47" s="8">
        <v>6722</v>
      </c>
      <c r="E47" s="10">
        <v>187280</v>
      </c>
      <c r="F47" s="11">
        <f t="shared" si="0"/>
        <v>3.5892780862879112</v>
      </c>
      <c r="G47">
        <v>0.91837328368629279</v>
      </c>
      <c r="H47">
        <v>8.6162663755458517</v>
      </c>
      <c r="I47">
        <v>37.1</v>
      </c>
      <c r="J47">
        <v>41.6</v>
      </c>
      <c r="K47">
        <v>62048</v>
      </c>
      <c r="M47" s="11">
        <f t="shared" si="1"/>
        <v>4.5553079999999984</v>
      </c>
      <c r="N47">
        <f t="shared" si="2"/>
        <v>0.2048629410319967</v>
      </c>
    </row>
    <row r="48" spans="1:14" x14ac:dyDescent="0.35">
      <c r="A48" s="6" t="s">
        <v>46</v>
      </c>
      <c r="B48" s="9">
        <v>3.8</v>
      </c>
      <c r="C48" s="7">
        <v>0.14899999999999999</v>
      </c>
      <c r="D48" s="8">
        <v>1775</v>
      </c>
      <c r="E48" s="10">
        <v>39805</v>
      </c>
      <c r="F48" s="11">
        <f t="shared" si="0"/>
        <v>4.4592387890968466</v>
      </c>
      <c r="G48">
        <v>0.60693232728130153</v>
      </c>
      <c r="H48">
        <v>5.1377245508982039</v>
      </c>
      <c r="I48">
        <v>41.3</v>
      </c>
      <c r="J48">
        <v>18.600000000000001</v>
      </c>
      <c r="K48">
        <v>40367</v>
      </c>
      <c r="M48" s="11">
        <f t="shared" si="1"/>
        <v>5.4474459999999993</v>
      </c>
      <c r="N48">
        <f t="shared" si="2"/>
        <v>0.17926813623870497</v>
      </c>
    </row>
    <row r="49" spans="1:14" x14ac:dyDescent="0.35">
      <c r="A49" s="6" t="s">
        <v>47</v>
      </c>
      <c r="B49" s="9">
        <v>3.3</v>
      </c>
      <c r="C49" s="7">
        <v>0.123</v>
      </c>
      <c r="D49" s="8">
        <v>47655</v>
      </c>
      <c r="E49" s="10">
        <v>1175941</v>
      </c>
      <c r="F49" s="11">
        <f t="shared" si="0"/>
        <v>4.0524992325295228</v>
      </c>
      <c r="G49">
        <v>1.3107363733336441</v>
      </c>
      <c r="H49">
        <v>11.726428869420108</v>
      </c>
      <c r="I49">
        <v>35.299999999999997</v>
      </c>
      <c r="J49">
        <v>45.8</v>
      </c>
      <c r="K49">
        <v>54335</v>
      </c>
      <c r="M49" s="11">
        <f t="shared" si="1"/>
        <v>4.5130140000000001</v>
      </c>
      <c r="N49">
        <f t="shared" si="2"/>
        <v>4.699162268461559E-2</v>
      </c>
    </row>
    <row r="50" spans="1:14" x14ac:dyDescent="0.35">
      <c r="A50" s="6" t="s">
        <v>48</v>
      </c>
      <c r="B50" s="9">
        <v>3.7</v>
      </c>
      <c r="C50" s="7">
        <v>0.121</v>
      </c>
      <c r="D50" s="8">
        <v>14644</v>
      </c>
      <c r="E50" s="10">
        <v>280866</v>
      </c>
      <c r="F50" s="11">
        <f t="shared" si="0"/>
        <v>5.2138742318400944</v>
      </c>
      <c r="G50">
        <v>1.0187668616214727</v>
      </c>
      <c r="H50">
        <v>10.596886521917247</v>
      </c>
      <c r="I50">
        <v>36.200000000000003</v>
      </c>
      <c r="J50">
        <v>31.2</v>
      </c>
      <c r="K50">
        <v>50063</v>
      </c>
      <c r="M50" s="11">
        <f t="shared" si="1"/>
        <v>5.2855359999999996</v>
      </c>
      <c r="N50">
        <f t="shared" si="2"/>
        <v>9.7159663954686992E-4</v>
      </c>
    </row>
    <row r="51" spans="1:14" x14ac:dyDescent="0.35">
      <c r="A51" s="6" t="s">
        <v>49</v>
      </c>
      <c r="B51" s="9">
        <v>3.6</v>
      </c>
      <c r="C51" s="7">
        <v>0.11600000000000001</v>
      </c>
      <c r="D51" s="8">
        <v>53802</v>
      </c>
      <c r="E51" s="10">
        <v>1335415</v>
      </c>
      <c r="F51" s="11">
        <f t="shared" si="0"/>
        <v>4.028859942414905</v>
      </c>
      <c r="G51">
        <v>0.4616068293539326</v>
      </c>
      <c r="H51">
        <v>2.6213664828488645</v>
      </c>
      <c r="I51">
        <v>45</v>
      </c>
      <c r="J51">
        <v>44.4</v>
      </c>
      <c r="K51">
        <v>59943</v>
      </c>
      <c r="M51" s="11">
        <f t="shared" si="1"/>
        <v>3.4645959999999998</v>
      </c>
      <c r="N51">
        <f t="shared" si="2"/>
        <v>9.1899256568330465E-2</v>
      </c>
    </row>
    <row r="52" spans="1:14" x14ac:dyDescent="0.35">
      <c r="A52" s="6" t="s">
        <v>50</v>
      </c>
      <c r="B52" s="9">
        <v>3.9</v>
      </c>
      <c r="C52" s="7">
        <v>0.129</v>
      </c>
      <c r="D52" s="8">
        <v>11328</v>
      </c>
      <c r="E52" s="10">
        <v>468562</v>
      </c>
      <c r="F52" s="11">
        <f t="shared" si="0"/>
        <v>2.4176096226326504</v>
      </c>
      <c r="G52">
        <v>0.46183768961586597</v>
      </c>
      <c r="H52">
        <v>3.8321317547456841</v>
      </c>
      <c r="I52">
        <v>44.5</v>
      </c>
      <c r="J52">
        <v>37.4</v>
      </c>
      <c r="K52">
        <v>50417</v>
      </c>
      <c r="M52" s="11">
        <f t="shared" si="1"/>
        <v>3.9437459999999995</v>
      </c>
      <c r="N52">
        <f t="shared" si="2"/>
        <v>0.59057866361675826</v>
      </c>
    </row>
    <row r="53" spans="1:14" x14ac:dyDescent="0.35">
      <c r="A53" s="6" t="s">
        <v>51</v>
      </c>
      <c r="B53" s="9">
        <v>3.4</v>
      </c>
      <c r="C53" s="7">
        <v>0.129</v>
      </c>
      <c r="D53" s="8">
        <v>26679</v>
      </c>
      <c r="E53" s="10">
        <v>920381</v>
      </c>
      <c r="F53" s="11">
        <f t="shared" si="0"/>
        <v>2.8986908682382619</v>
      </c>
      <c r="G53">
        <v>0.43267374712272344</v>
      </c>
      <c r="H53">
        <v>2.8988122615730094</v>
      </c>
      <c r="I53">
        <v>48.4</v>
      </c>
      <c r="J53">
        <v>42.6</v>
      </c>
      <c r="K53">
        <v>51454</v>
      </c>
      <c r="M53" s="11">
        <f t="shared" si="1"/>
        <v>3.1758099999999998</v>
      </c>
      <c r="N53">
        <f t="shared" si="2"/>
        <v>2.418123665722428E-2</v>
      </c>
    </row>
    <row r="54" spans="1:14" x14ac:dyDescent="0.35">
      <c r="A54" s="6" t="s">
        <v>52</v>
      </c>
      <c r="B54" s="9">
        <v>4.2</v>
      </c>
      <c r="C54" s="7">
        <v>0.13700000000000001</v>
      </c>
      <c r="D54" s="8">
        <v>23612</v>
      </c>
      <c r="E54" s="10">
        <v>606888</v>
      </c>
      <c r="F54" s="11">
        <f t="shared" si="0"/>
        <v>3.8906684594192011</v>
      </c>
      <c r="G54">
        <v>0.62173343771934564</v>
      </c>
      <c r="H54">
        <v>5.5000895575855271</v>
      </c>
      <c r="I54">
        <v>40.200000000000003</v>
      </c>
      <c r="J54">
        <v>29.3</v>
      </c>
      <c r="K54">
        <v>48500</v>
      </c>
      <c r="M54" s="11">
        <f t="shared" si="1"/>
        <v>4.9327049999999986</v>
      </c>
      <c r="N54">
        <f t="shared" si="2"/>
        <v>0.22013077042020476</v>
      </c>
    </row>
    <row r="55" spans="1:14" x14ac:dyDescent="0.35">
      <c r="A55" s="6" t="s">
        <v>53</v>
      </c>
      <c r="B55" s="9">
        <v>4.9000000000000004</v>
      </c>
      <c r="C55" s="7">
        <v>0.17299999999999999</v>
      </c>
      <c r="D55" s="8">
        <v>2441</v>
      </c>
      <c r="E55" s="10">
        <v>73158</v>
      </c>
      <c r="F55" s="11">
        <f t="shared" si="0"/>
        <v>3.3366139041526557</v>
      </c>
      <c r="G55">
        <v>0.46947666195190946</v>
      </c>
      <c r="H55">
        <v>4.4854054054054053</v>
      </c>
      <c r="I55">
        <v>45.4</v>
      </c>
      <c r="J55">
        <v>18.600000000000001</v>
      </c>
      <c r="K55">
        <v>35649</v>
      </c>
      <c r="M55" s="11">
        <f t="shared" si="1"/>
        <v>4.968729999999999</v>
      </c>
      <c r="N55">
        <f t="shared" si="2"/>
        <v>0.53611344354069845</v>
      </c>
    </row>
    <row r="56" spans="1:14" x14ac:dyDescent="0.35">
      <c r="A56" s="6" t="s">
        <v>54</v>
      </c>
      <c r="B56" s="9">
        <v>2.9</v>
      </c>
      <c r="C56" s="7">
        <v>9.5000000000000001E-2</v>
      </c>
      <c r="D56" s="8">
        <v>6107</v>
      </c>
      <c r="E56" s="10">
        <v>196071</v>
      </c>
      <c r="F56" s="11">
        <f t="shared" si="0"/>
        <v>3.1146880466769691</v>
      </c>
      <c r="G56">
        <v>0.43239287151901051</v>
      </c>
      <c r="H56">
        <v>4.1013536966331134</v>
      </c>
      <c r="I56">
        <v>43.9</v>
      </c>
      <c r="J56">
        <v>54.1</v>
      </c>
      <c r="K56">
        <v>77323</v>
      </c>
      <c r="M56" s="11">
        <f t="shared" si="1"/>
        <v>3.0099649999999993</v>
      </c>
      <c r="N56">
        <f t="shared" si="2"/>
        <v>3.6435362222839093E-3</v>
      </c>
    </row>
    <row r="57" spans="1:14" x14ac:dyDescent="0.35">
      <c r="A57" s="6" t="s">
        <v>55</v>
      </c>
      <c r="B57" s="9">
        <v>4.5</v>
      </c>
      <c r="C57" s="7">
        <v>0.13300000000000001</v>
      </c>
      <c r="D57" s="8">
        <v>10082</v>
      </c>
      <c r="E57" s="10">
        <v>280355</v>
      </c>
      <c r="F57" s="11">
        <f t="shared" si="0"/>
        <v>3.596154875069109</v>
      </c>
      <c r="G57">
        <v>0.44408610122578096</v>
      </c>
      <c r="H57">
        <v>3.5604319397661977</v>
      </c>
      <c r="I57">
        <v>45.6</v>
      </c>
      <c r="J57">
        <v>30.7</v>
      </c>
      <c r="K57">
        <v>49373</v>
      </c>
      <c r="M57" s="11">
        <f t="shared" si="1"/>
        <v>4.2180469999999994</v>
      </c>
      <c r="N57">
        <f t="shared" si="2"/>
        <v>9.1689309069116168E-2</v>
      </c>
    </row>
    <row r="58" spans="1:14" x14ac:dyDescent="0.35">
      <c r="A58" s="6" t="s">
        <v>56</v>
      </c>
      <c r="B58" s="9">
        <v>3.4</v>
      </c>
      <c r="C58" s="7">
        <v>0.11600000000000001</v>
      </c>
      <c r="D58" s="8">
        <v>10645</v>
      </c>
      <c r="E58" s="10">
        <v>155390</v>
      </c>
      <c r="F58" s="11">
        <f t="shared" si="0"/>
        <v>6.8505051805135473</v>
      </c>
      <c r="G58">
        <v>0.757179376514724</v>
      </c>
      <c r="H58">
        <v>8.7550863723608447</v>
      </c>
      <c r="I58">
        <v>39.799999999999997</v>
      </c>
      <c r="J58">
        <v>42.1</v>
      </c>
      <c r="K58">
        <v>66242</v>
      </c>
      <c r="M58" s="11">
        <f t="shared" si="1"/>
        <v>4.2100010000000001</v>
      </c>
      <c r="N58">
        <f t="shared" si="2"/>
        <v>1.6561189242733005</v>
      </c>
    </row>
    <row r="59" spans="1:14" x14ac:dyDescent="0.35">
      <c r="A59" s="6" t="s">
        <v>57</v>
      </c>
      <c r="B59" s="9">
        <v>3.5</v>
      </c>
      <c r="C59" s="7">
        <v>0.114</v>
      </c>
      <c r="D59" s="8">
        <v>6831</v>
      </c>
      <c r="E59" s="10">
        <v>417442</v>
      </c>
      <c r="F59" s="11">
        <f t="shared" si="0"/>
        <v>1.6363949961910877</v>
      </c>
      <c r="G59">
        <v>0.22288018376268925</v>
      </c>
      <c r="H59">
        <v>1.4613951981861615</v>
      </c>
      <c r="I59">
        <v>56.6</v>
      </c>
      <c r="J59">
        <v>40.799999999999997</v>
      </c>
      <c r="K59">
        <v>58644</v>
      </c>
      <c r="M59" s="11">
        <f t="shared" si="1"/>
        <v>2.3265759999999993</v>
      </c>
      <c r="N59">
        <f t="shared" si="2"/>
        <v>0.20474285732281128</v>
      </c>
    </row>
    <row r="60" spans="1:14" x14ac:dyDescent="0.35">
      <c r="A60" s="6" t="s">
        <v>58</v>
      </c>
      <c r="B60" s="9">
        <v>3.3</v>
      </c>
      <c r="C60" s="7">
        <v>0.105</v>
      </c>
      <c r="D60" s="8">
        <v>9324</v>
      </c>
      <c r="E60" s="10">
        <v>428104</v>
      </c>
      <c r="F60" s="11">
        <f t="shared" si="0"/>
        <v>2.1779754452189186</v>
      </c>
      <c r="G60">
        <v>0.83931247596185732</v>
      </c>
      <c r="H60">
        <v>6.6128526645768027</v>
      </c>
      <c r="I60">
        <v>39.200000000000003</v>
      </c>
      <c r="J60">
        <v>55</v>
      </c>
      <c r="K60">
        <v>63760</v>
      </c>
      <c r="M60" s="11">
        <f t="shared" si="1"/>
        <v>3.504637999999999</v>
      </c>
      <c r="N60">
        <f t="shared" si="2"/>
        <v>0.50220123569346209</v>
      </c>
    </row>
    <row r="61" spans="1:14" x14ac:dyDescent="0.35">
      <c r="A61" s="6" t="s">
        <v>59</v>
      </c>
      <c r="B61" s="9">
        <v>5.2</v>
      </c>
      <c r="C61" s="7">
        <v>0.121</v>
      </c>
      <c r="D61" s="8">
        <v>3009</v>
      </c>
      <c r="E61" s="10">
        <v>100198</v>
      </c>
      <c r="F61" s="11">
        <f t="shared" si="0"/>
        <v>3.0030539531727181</v>
      </c>
      <c r="G61">
        <v>8.5793286081470521E-2</v>
      </c>
      <c r="H61">
        <v>1.1139389853362549</v>
      </c>
      <c r="I61">
        <v>67.8</v>
      </c>
      <c r="J61">
        <v>31.6</v>
      </c>
      <c r="K61">
        <v>55228</v>
      </c>
      <c r="M61" s="11">
        <f t="shared" si="1"/>
        <v>1.5718759999999996</v>
      </c>
      <c r="N61">
        <f t="shared" si="2"/>
        <v>1.303073737144439</v>
      </c>
    </row>
    <row r="62" spans="1:14" x14ac:dyDescent="0.35">
      <c r="A62" s="6" t="s">
        <v>60</v>
      </c>
      <c r="B62" s="9">
        <v>3.8</v>
      </c>
      <c r="C62" s="7">
        <v>0.152</v>
      </c>
      <c r="D62" s="8">
        <v>3048</v>
      </c>
      <c r="E62" s="10">
        <v>43796</v>
      </c>
      <c r="F62" s="11">
        <f t="shared" si="0"/>
        <v>6.9595396839894059</v>
      </c>
      <c r="G62">
        <v>0.5444559585492228</v>
      </c>
      <c r="H62">
        <v>4.5371329879101898</v>
      </c>
      <c r="I62">
        <v>42.9</v>
      </c>
      <c r="J62">
        <v>19.5</v>
      </c>
      <c r="K62">
        <v>42686</v>
      </c>
      <c r="M62" s="11">
        <f t="shared" si="1"/>
        <v>5.206531</v>
      </c>
      <c r="N62">
        <f t="shared" si="2"/>
        <v>0.59022782081625347</v>
      </c>
    </row>
    <row r="63" spans="1:14" x14ac:dyDescent="0.35">
      <c r="A63" s="6" t="s">
        <v>61</v>
      </c>
      <c r="B63" s="9">
        <v>3.9</v>
      </c>
      <c r="C63" s="7">
        <v>0.16400000000000001</v>
      </c>
      <c r="D63" s="8">
        <v>1511</v>
      </c>
      <c r="E63" s="10">
        <v>22898</v>
      </c>
      <c r="F63" s="11">
        <f t="shared" si="0"/>
        <v>6.5988295921041136</v>
      </c>
      <c r="G63">
        <v>0.63182320441988948</v>
      </c>
      <c r="H63">
        <v>6.2423580786026198</v>
      </c>
      <c r="I63">
        <v>42</v>
      </c>
      <c r="J63">
        <v>19</v>
      </c>
      <c r="K63">
        <v>36934</v>
      </c>
      <c r="M63" s="11">
        <f t="shared" si="1"/>
        <v>5.3416699999999988</v>
      </c>
      <c r="N63">
        <f t="shared" si="2"/>
        <v>0.29587193518494864</v>
      </c>
    </row>
    <row r="64" spans="1:14" x14ac:dyDescent="0.35">
      <c r="A64" s="6" t="s">
        <v>62</v>
      </c>
      <c r="B64" s="9">
        <v>3.3</v>
      </c>
      <c r="C64" s="7">
        <v>0.155</v>
      </c>
      <c r="D64" s="8">
        <v>1167</v>
      </c>
      <c r="E64" s="10">
        <v>15510</v>
      </c>
      <c r="F64" s="11">
        <f t="shared" si="0"/>
        <v>7.5241779497098644</v>
      </c>
      <c r="G64">
        <v>0.92835563228312468</v>
      </c>
      <c r="H64">
        <v>10.918781725888325</v>
      </c>
      <c r="I64">
        <v>39.9</v>
      </c>
      <c r="J64">
        <v>16.3</v>
      </c>
      <c r="K64">
        <v>41770</v>
      </c>
      <c r="M64" s="11">
        <f t="shared" si="1"/>
        <v>5.7491629999999994</v>
      </c>
      <c r="N64">
        <f t="shared" si="2"/>
        <v>0.54802378566993404</v>
      </c>
    </row>
    <row r="65" spans="1:14" x14ac:dyDescent="0.35">
      <c r="A65" s="6" t="s">
        <v>63</v>
      </c>
      <c r="B65" s="9">
        <v>3.8</v>
      </c>
      <c r="C65" s="7">
        <v>0.13600000000000001</v>
      </c>
      <c r="D65" s="8">
        <v>13282</v>
      </c>
      <c r="E65" s="10">
        <v>497145</v>
      </c>
      <c r="F65" s="11">
        <f t="shared" si="0"/>
        <v>2.6716551509117057</v>
      </c>
      <c r="G65">
        <v>0.46833707033545946</v>
      </c>
      <c r="H65">
        <v>3.8003886239180358</v>
      </c>
      <c r="I65">
        <v>46.9</v>
      </c>
      <c r="J65">
        <v>34.4</v>
      </c>
      <c r="K65">
        <v>46760</v>
      </c>
      <c r="M65" s="11">
        <f t="shared" si="1"/>
        <v>3.843852</v>
      </c>
      <c r="N65">
        <f t="shared" si="2"/>
        <v>0.35746575388764329</v>
      </c>
    </row>
    <row r="66" spans="1:14" x14ac:dyDescent="0.35">
      <c r="A66" s="6" t="s">
        <v>64</v>
      </c>
      <c r="B66" s="9">
        <v>3.2</v>
      </c>
      <c r="C66" s="7">
        <v>0.121</v>
      </c>
      <c r="D66" s="8">
        <v>1353</v>
      </c>
      <c r="E66" s="10">
        <v>30771</v>
      </c>
      <c r="F66" s="11">
        <f t="shared" si="0"/>
        <v>4.3969971726625721</v>
      </c>
      <c r="G66">
        <v>0.72549385016772272</v>
      </c>
      <c r="H66">
        <v>9.5651105651105652</v>
      </c>
      <c r="I66">
        <v>40.700000000000003</v>
      </c>
      <c r="J66">
        <v>26</v>
      </c>
      <c r="K66">
        <v>62778</v>
      </c>
      <c r="M66" s="11">
        <f t="shared" si="1"/>
        <v>5.0726879999999994</v>
      </c>
      <c r="N66">
        <f t="shared" si="2"/>
        <v>9.0003188476787288E-2</v>
      </c>
    </row>
    <row r="67" spans="1:14" x14ac:dyDescent="0.35">
      <c r="A67" s="6" t="s">
        <v>65</v>
      </c>
      <c r="B67" s="9">
        <v>3.2</v>
      </c>
      <c r="C67" s="7">
        <v>0.13200000000000001</v>
      </c>
      <c r="D67" s="8">
        <v>2620</v>
      </c>
      <c r="E67" s="10">
        <v>56965</v>
      </c>
      <c r="F67" s="11">
        <f t="shared" ref="F67:F68" si="3">(D67/E67)*100</f>
        <v>4.5993153690862814</v>
      </c>
      <c r="G67">
        <v>0.49923215597249115</v>
      </c>
      <c r="H67">
        <v>5.4897209985315714</v>
      </c>
      <c r="I67">
        <v>44.2</v>
      </c>
      <c r="J67">
        <v>34.5</v>
      </c>
      <c r="K67">
        <v>53785</v>
      </c>
      <c r="M67" s="11">
        <f t="shared" ref="M67:M68" si="4">11.38768 - (0.11676*I67) - (0.06011*J67)</f>
        <v>4.1530929999999984</v>
      </c>
      <c r="N67">
        <f t="shared" ref="N67:N68" si="5">(F67-M67)^2 / (M67)</f>
        <v>4.7943641684155644E-2</v>
      </c>
    </row>
    <row r="68" spans="1:14" x14ac:dyDescent="0.35">
      <c r="A68" s="6" t="s">
        <v>66</v>
      </c>
      <c r="B68" s="9">
        <v>3.9</v>
      </c>
      <c r="C68" s="7">
        <v>0.16900000000000001</v>
      </c>
      <c r="D68" s="8">
        <v>1270</v>
      </c>
      <c r="E68" s="10">
        <v>24922</v>
      </c>
      <c r="F68" s="11">
        <f t="shared" si="3"/>
        <v>5.095899205521226</v>
      </c>
      <c r="G68">
        <v>0.80616438356164388</v>
      </c>
      <c r="H68">
        <v>10.17579250720461</v>
      </c>
      <c r="I68">
        <v>41.2</v>
      </c>
      <c r="J68">
        <v>17.899999999999999</v>
      </c>
      <c r="K68">
        <v>37188</v>
      </c>
      <c r="M68" s="11">
        <f t="shared" si="4"/>
        <v>5.5011989999999997</v>
      </c>
      <c r="N68">
        <f t="shared" si="5"/>
        <v>2.9860385600400247E-2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CC6C-BC20-4F4D-9F80-E48763C51E0D}">
  <dimension ref="B1:O76"/>
  <sheetViews>
    <sheetView topLeftCell="A19" zoomScale="70" zoomScaleNormal="70" workbookViewId="0">
      <selection activeCell="B36" sqref="B36"/>
    </sheetView>
  </sheetViews>
  <sheetFormatPr defaultRowHeight="17.399999999999999" x14ac:dyDescent="0.4"/>
  <cols>
    <col min="2" max="2" width="24.5" bestFit="1" customWidth="1"/>
    <col min="3" max="3" width="24.296875" customWidth="1"/>
    <col min="4" max="4" width="19.69921875" bestFit="1" customWidth="1"/>
    <col min="5" max="5" width="17.8984375" bestFit="1" customWidth="1"/>
    <col min="6" max="6" width="15.69921875" bestFit="1" customWidth="1"/>
    <col min="7" max="7" width="24.3984375" bestFit="1" customWidth="1"/>
    <col min="8" max="8" width="16.8984375" bestFit="1" customWidth="1"/>
  </cols>
  <sheetData>
    <row r="1" spans="2:8" ht="25.2" x14ac:dyDescent="0.4">
      <c r="B1" s="4" t="s">
        <v>80</v>
      </c>
    </row>
    <row r="2" spans="2:8" x14ac:dyDescent="0.4">
      <c r="B2" s="5" t="s">
        <v>72</v>
      </c>
      <c r="C2" s="5" t="s">
        <v>95</v>
      </c>
      <c r="D2" s="5" t="s">
        <v>96</v>
      </c>
      <c r="E2" s="5" t="s">
        <v>76</v>
      </c>
      <c r="F2" s="5" t="s">
        <v>74</v>
      </c>
      <c r="G2" s="5" t="s">
        <v>75</v>
      </c>
      <c r="H2" s="5" t="s">
        <v>97</v>
      </c>
    </row>
    <row r="3" spans="2:8" x14ac:dyDescent="0.35">
      <c r="B3" s="6" t="s">
        <v>0</v>
      </c>
      <c r="C3" s="9">
        <v>3.3</v>
      </c>
      <c r="D3" s="7">
        <v>0.13900000000000001</v>
      </c>
      <c r="E3" s="8">
        <v>10913</v>
      </c>
      <c r="F3" s="10">
        <v>246770</v>
      </c>
      <c r="G3" s="11">
        <f>(E3/F3)*100</f>
        <v>4.4223365887263446</v>
      </c>
      <c r="H3">
        <f>STANDARDIZE(G3,$G$71,$G$72)</f>
        <v>-6.9371113316713945E-2</v>
      </c>
    </row>
    <row r="4" spans="2:8" x14ac:dyDescent="0.35">
      <c r="B4" s="6" t="s">
        <v>1</v>
      </c>
      <c r="C4" s="9">
        <v>3.5</v>
      </c>
      <c r="D4" s="7">
        <v>0.13500000000000001</v>
      </c>
      <c r="E4" s="8">
        <v>1826</v>
      </c>
      <c r="F4" s="10">
        <v>26938</v>
      </c>
      <c r="G4" s="11">
        <f t="shared" ref="G4:G67" si="0">(E4/F4)*100</f>
        <v>6.7785284727893673</v>
      </c>
      <c r="H4">
        <f>STANDARDIZE(G4,$G$71,$G$72)</f>
        <v>1.1401588494665549</v>
      </c>
    </row>
    <row r="5" spans="2:8" x14ac:dyDescent="0.35">
      <c r="B5" s="6" t="s">
        <v>2</v>
      </c>
      <c r="C5" s="9">
        <v>4.0999999999999996</v>
      </c>
      <c r="D5" s="7">
        <v>0.14899999999999999</v>
      </c>
      <c r="E5" s="8">
        <v>7013</v>
      </c>
      <c r="F5" s="10">
        <v>169392</v>
      </c>
      <c r="G5" s="11">
        <f t="shared" si="0"/>
        <v>4.1401010673467455</v>
      </c>
      <c r="H5">
        <f t="shared" ref="H5:H67" si="1">STANDARDIZE(G5,$G$71,$G$72)</f>
        <v>-0.21425418586245232</v>
      </c>
    </row>
    <row r="6" spans="2:8" x14ac:dyDescent="0.35">
      <c r="B6" s="6" t="s">
        <v>3</v>
      </c>
      <c r="C6" s="9">
        <v>3.4</v>
      </c>
      <c r="D6" s="7">
        <v>0.16300000000000001</v>
      </c>
      <c r="E6" s="8">
        <v>1246</v>
      </c>
      <c r="F6" s="10">
        <v>27239</v>
      </c>
      <c r="G6" s="11">
        <f t="shared" si="0"/>
        <v>4.5743235801607991</v>
      </c>
      <c r="H6">
        <f t="shared" si="1"/>
        <v>8.6500450348949206E-3</v>
      </c>
    </row>
    <row r="7" spans="2:8" x14ac:dyDescent="0.35">
      <c r="B7" s="6" t="s">
        <v>4</v>
      </c>
      <c r="C7" s="9">
        <v>3.6</v>
      </c>
      <c r="D7" s="7">
        <v>0.125</v>
      </c>
      <c r="E7" s="8">
        <v>12195</v>
      </c>
      <c r="F7" s="10">
        <v>545625</v>
      </c>
      <c r="G7" s="11">
        <f t="shared" si="0"/>
        <v>2.2350515463917526</v>
      </c>
      <c r="H7">
        <f t="shared" si="1"/>
        <v>-1.1921942644130938</v>
      </c>
    </row>
    <row r="8" spans="2:8" x14ac:dyDescent="0.35">
      <c r="B8" s="6" t="s">
        <v>5</v>
      </c>
      <c r="C8" s="9">
        <v>3.4</v>
      </c>
      <c r="D8" s="7">
        <v>0.11600000000000001</v>
      </c>
      <c r="E8" s="8">
        <v>88381</v>
      </c>
      <c r="F8" s="10">
        <v>1771099</v>
      </c>
      <c r="G8" s="11">
        <f t="shared" si="0"/>
        <v>4.9901784146453698</v>
      </c>
      <c r="H8">
        <f t="shared" si="1"/>
        <v>0.22212539306555279</v>
      </c>
    </row>
    <row r="9" spans="2:8" x14ac:dyDescent="0.35">
      <c r="B9" s="6" t="s">
        <v>6</v>
      </c>
      <c r="C9" s="9">
        <v>4.3</v>
      </c>
      <c r="D9" s="7">
        <v>0.14000000000000001</v>
      </c>
      <c r="E9" s="8">
        <v>734</v>
      </c>
      <c r="F9" s="10">
        <v>14641</v>
      </c>
      <c r="G9" s="11">
        <f t="shared" si="0"/>
        <v>5.0133187623796189</v>
      </c>
      <c r="H9">
        <f t="shared" si="1"/>
        <v>0.2340042829484659</v>
      </c>
    </row>
    <row r="10" spans="2:8" x14ac:dyDescent="0.35">
      <c r="B10" s="6" t="s">
        <v>7</v>
      </c>
      <c r="C10" s="9">
        <v>4.0999999999999996</v>
      </c>
      <c r="D10" s="7">
        <v>0.13400000000000001</v>
      </c>
      <c r="E10" s="8">
        <v>3859</v>
      </c>
      <c r="F10" s="10">
        <v>163357</v>
      </c>
      <c r="G10" s="11">
        <f t="shared" si="0"/>
        <v>2.3623107672153627</v>
      </c>
      <c r="H10">
        <f t="shared" si="1"/>
        <v>-1.1268668852349677</v>
      </c>
    </row>
    <row r="11" spans="2:8" x14ac:dyDescent="0.35">
      <c r="B11" s="6" t="s">
        <v>8</v>
      </c>
      <c r="C11" s="9">
        <v>5.3</v>
      </c>
      <c r="D11" s="7">
        <v>0.155</v>
      </c>
      <c r="E11" s="8">
        <v>3369</v>
      </c>
      <c r="F11" s="10">
        <v>140761</v>
      </c>
      <c r="G11" s="11">
        <f t="shared" si="0"/>
        <v>2.3934186315811909</v>
      </c>
      <c r="H11">
        <f t="shared" si="1"/>
        <v>-1.1108979421776708</v>
      </c>
    </row>
    <row r="12" spans="2:8" x14ac:dyDescent="0.35">
      <c r="B12" s="6" t="s">
        <v>9</v>
      </c>
      <c r="C12" s="9">
        <v>3.4</v>
      </c>
      <c r="D12" s="7">
        <v>0.113</v>
      </c>
      <c r="E12" s="8">
        <v>6340</v>
      </c>
      <c r="F12" s="10">
        <v>192071</v>
      </c>
      <c r="G12" s="11">
        <f t="shared" si="0"/>
        <v>3.3008627018133918</v>
      </c>
      <c r="H12">
        <f t="shared" si="1"/>
        <v>-0.64506967075387622</v>
      </c>
    </row>
    <row r="13" spans="2:8" x14ac:dyDescent="0.35">
      <c r="B13" s="6" t="s">
        <v>10</v>
      </c>
      <c r="C13" s="9">
        <v>3.5</v>
      </c>
      <c r="D13" s="7">
        <v>0.105</v>
      </c>
      <c r="E13" s="8">
        <v>14909</v>
      </c>
      <c r="F13" s="10">
        <v>329849</v>
      </c>
      <c r="G13" s="11">
        <f t="shared" si="0"/>
        <v>4.5199470060542852</v>
      </c>
      <c r="H13">
        <f t="shared" si="1"/>
        <v>-1.9263681389592745E-2</v>
      </c>
    </row>
    <row r="14" spans="2:8" x14ac:dyDescent="0.35">
      <c r="B14" s="6" t="s">
        <v>11</v>
      </c>
      <c r="C14" s="9">
        <v>3.8</v>
      </c>
      <c r="D14" s="7">
        <v>0.152</v>
      </c>
      <c r="E14" s="8">
        <v>4340</v>
      </c>
      <c r="F14" s="10">
        <v>67729</v>
      </c>
      <c r="G14" s="11">
        <f t="shared" si="0"/>
        <v>6.4078902685703323</v>
      </c>
      <c r="H14">
        <f t="shared" si="1"/>
        <v>0.9498950528770933</v>
      </c>
    </row>
    <row r="15" spans="2:8" x14ac:dyDescent="0.35">
      <c r="B15" s="6" t="s">
        <v>12</v>
      </c>
      <c r="C15" s="9">
        <v>4</v>
      </c>
      <c r="D15" s="7">
        <v>0.16400000000000001</v>
      </c>
      <c r="E15" s="8">
        <v>1699</v>
      </c>
      <c r="F15" s="10">
        <v>34408</v>
      </c>
      <c r="G15" s="11">
        <f t="shared" si="0"/>
        <v>4.9378051615903278</v>
      </c>
      <c r="H15">
        <f t="shared" si="1"/>
        <v>0.19524005352806656</v>
      </c>
    </row>
    <row r="16" spans="2:8" x14ac:dyDescent="0.35">
      <c r="B16" s="6" t="s">
        <v>13</v>
      </c>
      <c r="C16" s="9">
        <v>4.3</v>
      </c>
      <c r="D16" s="7">
        <v>0.18099999999999999</v>
      </c>
      <c r="E16" s="8">
        <v>915</v>
      </c>
      <c r="F16" s="10">
        <v>16298</v>
      </c>
      <c r="G16" s="11">
        <f t="shared" si="0"/>
        <v>5.6141857896674443</v>
      </c>
      <c r="H16">
        <f t="shared" si="1"/>
        <v>0.54245398013522417</v>
      </c>
    </row>
    <row r="17" spans="2:15" x14ac:dyDescent="0.35">
      <c r="B17" s="6" t="s">
        <v>14</v>
      </c>
      <c r="C17" s="9">
        <v>3.7</v>
      </c>
      <c r="D17" s="7">
        <v>0.14099999999999999</v>
      </c>
      <c r="E17" s="8">
        <v>36081</v>
      </c>
      <c r="F17" s="10">
        <v>869729</v>
      </c>
      <c r="G17" s="11">
        <f t="shared" si="0"/>
        <v>4.1485336236919776</v>
      </c>
      <c r="H17">
        <f t="shared" si="1"/>
        <v>-0.20992540872362758</v>
      </c>
    </row>
    <row r="18" spans="2:15" x14ac:dyDescent="0.35">
      <c r="B18" s="6" t="s">
        <v>15</v>
      </c>
      <c r="C18" s="9">
        <v>3.6</v>
      </c>
      <c r="D18" s="7">
        <v>0.13600000000000001</v>
      </c>
      <c r="E18" s="8">
        <v>13914</v>
      </c>
      <c r="F18" s="10">
        <v>299511</v>
      </c>
      <c r="G18" s="11">
        <f t="shared" si="0"/>
        <v>4.6455722828209982</v>
      </c>
      <c r="H18">
        <f t="shared" si="1"/>
        <v>4.5224927267466845E-2</v>
      </c>
    </row>
    <row r="19" spans="2:15" x14ac:dyDescent="0.35">
      <c r="B19" s="6" t="s">
        <v>16</v>
      </c>
      <c r="C19" s="9">
        <v>4.2</v>
      </c>
      <c r="D19" s="7">
        <v>0.124</v>
      </c>
      <c r="E19" s="8">
        <v>2225</v>
      </c>
      <c r="F19" s="10">
        <v>97160</v>
      </c>
      <c r="G19" s="11">
        <f t="shared" si="0"/>
        <v>2.290037052284891</v>
      </c>
      <c r="H19">
        <f t="shared" si="1"/>
        <v>-1.1639679483195751</v>
      </c>
    </row>
    <row r="20" spans="2:15" x14ac:dyDescent="0.35">
      <c r="B20" s="6" t="s">
        <v>17</v>
      </c>
      <c r="C20" s="9">
        <v>3.5</v>
      </c>
      <c r="D20" s="7">
        <v>0.16300000000000001</v>
      </c>
      <c r="E20" s="8">
        <v>791</v>
      </c>
      <c r="F20" s="10">
        <v>11530</v>
      </c>
      <c r="G20" s="11">
        <f t="shared" si="0"/>
        <v>6.8603642671292278</v>
      </c>
      <c r="H20">
        <f t="shared" si="1"/>
        <v>1.1821685202203409</v>
      </c>
    </row>
    <row r="21" spans="2:15" x14ac:dyDescent="0.35">
      <c r="B21" s="6" t="s">
        <v>18</v>
      </c>
      <c r="C21" s="9">
        <v>4.5999999999999996</v>
      </c>
      <c r="D21" s="7">
        <v>0.18</v>
      </c>
      <c r="E21" s="8">
        <v>3076</v>
      </c>
      <c r="F21" s="10">
        <v>47506</v>
      </c>
      <c r="G21" s="11">
        <f t="shared" si="0"/>
        <v>6.4749715825369423</v>
      </c>
      <c r="H21">
        <f t="shared" si="1"/>
        <v>0.98433064351565114</v>
      </c>
    </row>
    <row r="22" spans="2:15" x14ac:dyDescent="0.35">
      <c r="B22" s="6" t="s">
        <v>19</v>
      </c>
      <c r="C22" s="9">
        <v>3.8</v>
      </c>
      <c r="D22" s="7">
        <v>0.151</v>
      </c>
      <c r="E22" s="8">
        <v>620</v>
      </c>
      <c r="F22" s="10">
        <v>16946</v>
      </c>
      <c r="G22" s="11">
        <f t="shared" si="0"/>
        <v>3.6586805145757109</v>
      </c>
      <c r="H22">
        <f t="shared" si="1"/>
        <v>-0.46138710708792724</v>
      </c>
    </row>
    <row r="23" spans="2:15" x14ac:dyDescent="0.35">
      <c r="B23" s="6" t="s">
        <v>20</v>
      </c>
      <c r="C23" s="9">
        <v>4</v>
      </c>
      <c r="D23" s="7">
        <v>0.14299999999999999</v>
      </c>
      <c r="E23" s="8">
        <v>622</v>
      </c>
      <c r="F23" s="10">
        <v>12671</v>
      </c>
      <c r="G23" s="11">
        <f t="shared" si="0"/>
        <v>4.9088469734038354</v>
      </c>
      <c r="H23">
        <f t="shared" si="1"/>
        <v>0.18037462744949079</v>
      </c>
    </row>
    <row r="24" spans="2:15" x14ac:dyDescent="0.35">
      <c r="B24" s="6" t="s">
        <v>21</v>
      </c>
      <c r="C24" s="9">
        <v>4.5</v>
      </c>
      <c r="D24" s="7">
        <v>0.14199999999999999</v>
      </c>
      <c r="E24" s="8">
        <v>964</v>
      </c>
      <c r="F24" s="10">
        <v>15907</v>
      </c>
      <c r="G24" s="11">
        <f t="shared" si="0"/>
        <v>6.0602250581505004</v>
      </c>
      <c r="H24">
        <f t="shared" si="1"/>
        <v>0.77142423652957004</v>
      </c>
    </row>
    <row r="25" spans="2:15" x14ac:dyDescent="0.35">
      <c r="B25" s="6" t="s">
        <v>22</v>
      </c>
      <c r="C25" s="9">
        <v>4.2</v>
      </c>
      <c r="D25" s="7">
        <v>0.19800000000000001</v>
      </c>
      <c r="E25" s="8">
        <v>918</v>
      </c>
      <c r="F25" s="10">
        <v>14836</v>
      </c>
      <c r="G25" s="11">
        <f t="shared" si="0"/>
        <v>6.1876516581288756</v>
      </c>
      <c r="H25">
        <f t="shared" si="1"/>
        <v>0.83683753829498786</v>
      </c>
    </row>
    <row r="26" spans="2:15" x14ac:dyDescent="0.35">
      <c r="B26" s="6" t="s">
        <v>23</v>
      </c>
      <c r="C26" s="9">
        <v>5.3</v>
      </c>
      <c r="D26" s="7">
        <v>0.152</v>
      </c>
      <c r="E26" s="8">
        <v>1633</v>
      </c>
      <c r="F26" s="10">
        <v>27762</v>
      </c>
      <c r="G26" s="11">
        <f t="shared" si="0"/>
        <v>5.8821410561198757</v>
      </c>
      <c r="H26">
        <f t="shared" si="1"/>
        <v>0.68000641194349931</v>
      </c>
    </row>
    <row r="27" spans="2:15" x14ac:dyDescent="0.35">
      <c r="B27" s="6" t="s">
        <v>24</v>
      </c>
      <c r="C27" s="9">
        <v>6.2</v>
      </c>
      <c r="D27" s="7">
        <v>0.16200000000000001</v>
      </c>
      <c r="E27" s="8">
        <v>2273</v>
      </c>
      <c r="F27" s="10">
        <v>38132</v>
      </c>
      <c r="G27" s="11">
        <f t="shared" si="0"/>
        <v>5.9608727577887333</v>
      </c>
      <c r="H27">
        <f t="shared" si="1"/>
        <v>0.72042262457605644</v>
      </c>
    </row>
    <row r="28" spans="2:15" x14ac:dyDescent="0.35">
      <c r="B28" s="6" t="s">
        <v>25</v>
      </c>
      <c r="C28" s="9">
        <v>4.5999999999999996</v>
      </c>
      <c r="D28" s="7">
        <v>0.13800000000000001</v>
      </c>
      <c r="E28" s="8">
        <v>3869</v>
      </c>
      <c r="F28" s="10">
        <v>173104</v>
      </c>
      <c r="G28" s="11">
        <f t="shared" si="0"/>
        <v>2.2350725575376651</v>
      </c>
      <c r="H28">
        <f t="shared" si="1"/>
        <v>-1.192183478529862</v>
      </c>
    </row>
    <row r="29" spans="2:15" x14ac:dyDescent="0.35">
      <c r="B29" s="6" t="s">
        <v>26</v>
      </c>
      <c r="C29" s="9">
        <v>4.9000000000000004</v>
      </c>
      <c r="D29" s="7">
        <v>0.156</v>
      </c>
      <c r="E29" s="8">
        <v>2807</v>
      </c>
      <c r="F29" s="10">
        <v>98955</v>
      </c>
      <c r="G29" s="11">
        <f t="shared" si="0"/>
        <v>2.8366429184983071</v>
      </c>
      <c r="H29">
        <f t="shared" si="1"/>
        <v>-0.88337273131281535</v>
      </c>
    </row>
    <row r="30" spans="2:15" x14ac:dyDescent="0.35">
      <c r="B30" s="6" t="s">
        <v>27</v>
      </c>
      <c r="C30" s="9">
        <v>3.5</v>
      </c>
      <c r="D30" s="7">
        <v>0.123</v>
      </c>
      <c r="E30" s="8">
        <v>49376</v>
      </c>
      <c r="F30" s="10">
        <v>1256118</v>
      </c>
      <c r="G30" s="11">
        <f t="shared" si="0"/>
        <v>3.9308408923365477</v>
      </c>
      <c r="H30">
        <f t="shared" si="1"/>
        <v>-0.32167601911978772</v>
      </c>
    </row>
    <row r="31" spans="2:15" x14ac:dyDescent="0.35">
      <c r="B31" s="6" t="s">
        <v>28</v>
      </c>
      <c r="C31" s="9">
        <v>4</v>
      </c>
      <c r="D31" s="7">
        <v>0.186</v>
      </c>
      <c r="E31" s="8">
        <v>956</v>
      </c>
      <c r="F31" s="10">
        <v>19984</v>
      </c>
      <c r="G31" s="11">
        <f t="shared" si="0"/>
        <v>4.783827061649319</v>
      </c>
      <c r="H31">
        <f t="shared" si="1"/>
        <v>0.11619677748981279</v>
      </c>
      <c r="J31">
        <f>743/8663</f>
        <v>8.5767055292623809E-2</v>
      </c>
      <c r="O31" t="s">
        <v>81</v>
      </c>
    </row>
    <row r="32" spans="2:15" x14ac:dyDescent="0.35">
      <c r="B32" s="6" t="s">
        <v>29</v>
      </c>
      <c r="C32" s="9">
        <v>4.4000000000000004</v>
      </c>
      <c r="D32" s="7">
        <v>0.126</v>
      </c>
      <c r="E32" s="8">
        <v>4014</v>
      </c>
      <c r="F32" s="10">
        <v>139446</v>
      </c>
      <c r="G32" s="11">
        <f t="shared" si="0"/>
        <v>2.8785336259197112</v>
      </c>
      <c r="H32">
        <f t="shared" si="1"/>
        <v>-0.86186851252185526</v>
      </c>
      <c r="O32" t="s">
        <v>79</v>
      </c>
    </row>
    <row r="33" spans="2:15" x14ac:dyDescent="0.35">
      <c r="B33" s="6" t="s">
        <v>30</v>
      </c>
      <c r="C33" s="9">
        <v>4.0999999999999996</v>
      </c>
      <c r="D33" s="7">
        <v>0.16600000000000001</v>
      </c>
      <c r="E33" s="8">
        <v>3229</v>
      </c>
      <c r="F33" s="10">
        <v>49847</v>
      </c>
      <c r="G33" s="11">
        <f t="shared" si="0"/>
        <v>6.4778221357353507</v>
      </c>
      <c r="H33">
        <f t="shared" si="1"/>
        <v>0.98579394942350329</v>
      </c>
    </row>
    <row r="34" spans="2:15" x14ac:dyDescent="0.35">
      <c r="B34" s="6" t="s">
        <v>31</v>
      </c>
      <c r="C34" s="9">
        <v>3.8</v>
      </c>
      <c r="D34" s="7">
        <v>0.13600000000000001</v>
      </c>
      <c r="E34" s="8">
        <v>689</v>
      </c>
      <c r="F34" s="10">
        <v>14478</v>
      </c>
      <c r="G34" s="11">
        <f t="shared" si="0"/>
        <v>4.7589446056085096</v>
      </c>
      <c r="H34">
        <f t="shared" si="1"/>
        <v>0.10342359193877067</v>
      </c>
      <c r="O34" t="s">
        <v>98</v>
      </c>
    </row>
    <row r="35" spans="2:15" hidden="1" x14ac:dyDescent="0.35">
      <c r="B35" s="6" t="s">
        <v>32</v>
      </c>
      <c r="C35" s="9">
        <v>3.4</v>
      </c>
      <c r="D35" s="7">
        <v>0.14699999999999999</v>
      </c>
      <c r="E35" s="8">
        <v>1287</v>
      </c>
      <c r="F35" s="10">
        <v>8663</v>
      </c>
      <c r="G35" s="11">
        <f t="shared" si="0"/>
        <v>14.856285351494863</v>
      </c>
      <c r="H35">
        <f t="shared" si="1"/>
        <v>5.2868028655833763</v>
      </c>
    </row>
    <row r="36" spans="2:15" x14ac:dyDescent="0.35">
      <c r="B36" s="6" t="s">
        <v>33</v>
      </c>
      <c r="C36" s="9">
        <v>3.6</v>
      </c>
      <c r="D36" s="7">
        <v>0.124</v>
      </c>
      <c r="E36" s="8">
        <v>8947</v>
      </c>
      <c r="F36" s="10">
        <v>299677</v>
      </c>
      <c r="G36" s="11">
        <f t="shared" si="0"/>
        <v>2.9855477731023736</v>
      </c>
      <c r="H36">
        <f t="shared" si="1"/>
        <v>-0.80693376024865426</v>
      </c>
    </row>
    <row r="37" spans="2:15" x14ac:dyDescent="0.35">
      <c r="B37" s="6" t="s">
        <v>34</v>
      </c>
      <c r="C37" s="9">
        <v>3.5</v>
      </c>
      <c r="D37" s="7">
        <v>0.12</v>
      </c>
      <c r="E37" s="8">
        <v>24152</v>
      </c>
      <c r="F37" s="10">
        <v>638029</v>
      </c>
      <c r="G37" s="11">
        <f t="shared" si="0"/>
        <v>3.785407873309834</v>
      </c>
      <c r="H37">
        <f t="shared" si="1"/>
        <v>-0.3963327545413135</v>
      </c>
    </row>
    <row r="38" spans="2:15" x14ac:dyDescent="0.35">
      <c r="B38" s="6" t="s">
        <v>35</v>
      </c>
      <c r="C38" s="9">
        <v>3.4</v>
      </c>
      <c r="D38" s="7">
        <v>0.13700000000000001</v>
      </c>
      <c r="E38" s="8">
        <v>12658</v>
      </c>
      <c r="F38" s="10">
        <v>277670</v>
      </c>
      <c r="G38" s="11">
        <f t="shared" si="0"/>
        <v>4.5586487557172184</v>
      </c>
      <c r="H38">
        <f t="shared" si="1"/>
        <v>6.0351454893755262E-4</v>
      </c>
    </row>
    <row r="39" spans="2:15" x14ac:dyDescent="0.35">
      <c r="B39" s="6" t="s">
        <v>36</v>
      </c>
      <c r="C39" s="9">
        <v>3.9</v>
      </c>
      <c r="D39" s="7">
        <v>0.159</v>
      </c>
      <c r="E39" s="8">
        <v>1173</v>
      </c>
      <c r="F39" s="10">
        <v>40339</v>
      </c>
      <c r="G39" s="11">
        <f t="shared" si="0"/>
        <v>2.9078559210689408</v>
      </c>
      <c r="H39">
        <f t="shared" si="1"/>
        <v>-0.84681617540090326</v>
      </c>
    </row>
    <row r="40" spans="2:15" x14ac:dyDescent="0.35">
      <c r="B40" s="6" t="s">
        <v>37</v>
      </c>
      <c r="C40" s="9">
        <v>4</v>
      </c>
      <c r="D40" s="7">
        <v>0.14699999999999999</v>
      </c>
      <c r="E40" s="8">
        <v>543</v>
      </c>
      <c r="F40" s="10">
        <v>8519</v>
      </c>
      <c r="G40" s="11">
        <f t="shared" si="0"/>
        <v>6.3739875572250266</v>
      </c>
      <c r="H40">
        <f t="shared" si="1"/>
        <v>0.93249140019960941</v>
      </c>
    </row>
    <row r="41" spans="2:15" x14ac:dyDescent="0.35">
      <c r="B41" s="6" t="s">
        <v>38</v>
      </c>
      <c r="C41" s="9">
        <v>4</v>
      </c>
      <c r="D41" s="7">
        <v>0.185</v>
      </c>
      <c r="E41" s="8">
        <v>1090</v>
      </c>
      <c r="F41" s="10">
        <v>19227</v>
      </c>
      <c r="G41" s="11">
        <f t="shared" si="0"/>
        <v>5.6691111457845738</v>
      </c>
      <c r="H41">
        <f t="shared" si="1"/>
        <v>0.57064941888092202</v>
      </c>
    </row>
    <row r="42" spans="2:15" x14ac:dyDescent="0.35">
      <c r="B42" s="6" t="s">
        <v>39</v>
      </c>
      <c r="C42" s="9">
        <v>3.5</v>
      </c>
      <c r="D42" s="7">
        <v>0.11899999999999999</v>
      </c>
      <c r="E42" s="8">
        <v>13842</v>
      </c>
      <c r="F42" s="10">
        <v>330302</v>
      </c>
      <c r="G42" s="11">
        <f t="shared" si="0"/>
        <v>4.1907103196468691</v>
      </c>
      <c r="H42">
        <f t="shared" si="1"/>
        <v>-0.18827438028503007</v>
      </c>
    </row>
    <row r="43" spans="2:15" x14ac:dyDescent="0.35">
      <c r="B43" s="6" t="s">
        <v>40</v>
      </c>
      <c r="C43" s="9">
        <v>4.4000000000000004</v>
      </c>
      <c r="D43" s="7">
        <v>0.14399999999999999</v>
      </c>
      <c r="E43" s="8">
        <v>11089</v>
      </c>
      <c r="F43" s="10">
        <v>332989</v>
      </c>
      <c r="G43" s="11">
        <f t="shared" si="0"/>
        <v>3.3301400346557992</v>
      </c>
      <c r="H43">
        <f t="shared" si="1"/>
        <v>-0.63004041462970761</v>
      </c>
    </row>
    <row r="44" spans="2:15" x14ac:dyDescent="0.35">
      <c r="B44" s="6" t="s">
        <v>41</v>
      </c>
      <c r="C44" s="9">
        <v>3.6</v>
      </c>
      <c r="D44" s="7">
        <v>0.112</v>
      </c>
      <c r="E44" s="8">
        <v>5482</v>
      </c>
      <c r="F44" s="10">
        <v>147203</v>
      </c>
      <c r="G44" s="11">
        <f t="shared" si="0"/>
        <v>3.724108883650469</v>
      </c>
      <c r="H44">
        <f t="shared" si="1"/>
        <v>-0.42780004087857537</v>
      </c>
    </row>
    <row r="45" spans="2:15" x14ac:dyDescent="0.35">
      <c r="B45" s="6" t="s">
        <v>42</v>
      </c>
      <c r="C45" s="9">
        <v>3.5</v>
      </c>
      <c r="D45" s="7">
        <v>0.11799999999999999</v>
      </c>
      <c r="E45" s="8">
        <v>189332</v>
      </c>
      <c r="F45" s="10">
        <v>2551290</v>
      </c>
      <c r="G45" s="11">
        <f t="shared" si="0"/>
        <v>7.4210301455342202</v>
      </c>
      <c r="H45">
        <f t="shared" si="1"/>
        <v>1.4699813183323731</v>
      </c>
    </row>
    <row r="46" spans="2:15" x14ac:dyDescent="0.35">
      <c r="B46" s="6" t="s">
        <v>43</v>
      </c>
      <c r="C46" s="9">
        <v>2.6</v>
      </c>
      <c r="D46" s="7">
        <v>0.109</v>
      </c>
      <c r="E46" s="8">
        <v>2426</v>
      </c>
      <c r="F46" s="10">
        <v>72897</v>
      </c>
      <c r="G46" s="11">
        <f t="shared" si="0"/>
        <v>3.3279833189294483</v>
      </c>
      <c r="H46">
        <f t="shared" si="1"/>
        <v>-0.63114754529672656</v>
      </c>
    </row>
    <row r="47" spans="2:15" x14ac:dyDescent="0.35">
      <c r="B47" s="6" t="s">
        <v>44</v>
      </c>
      <c r="C47" s="9">
        <v>3.3</v>
      </c>
      <c r="D47" s="7">
        <v>0.115</v>
      </c>
      <c r="E47" s="8">
        <v>2535</v>
      </c>
      <c r="F47" s="10">
        <v>73745</v>
      </c>
      <c r="G47" s="11">
        <f t="shared" si="0"/>
        <v>3.4375211878771439</v>
      </c>
      <c r="H47">
        <f t="shared" si="1"/>
        <v>-0.57491726309950586</v>
      </c>
    </row>
    <row r="48" spans="2:15" x14ac:dyDescent="0.35">
      <c r="B48" s="6" t="s">
        <v>45</v>
      </c>
      <c r="C48" s="9">
        <v>3</v>
      </c>
      <c r="D48" s="7">
        <v>0.123</v>
      </c>
      <c r="E48" s="8">
        <v>6722</v>
      </c>
      <c r="F48" s="10">
        <v>187280</v>
      </c>
      <c r="G48" s="11">
        <f t="shared" si="0"/>
        <v>3.5892780862879112</v>
      </c>
      <c r="H48">
        <f t="shared" si="1"/>
        <v>-0.49701422093710024</v>
      </c>
    </row>
    <row r="49" spans="2:8" x14ac:dyDescent="0.35">
      <c r="B49" s="6" t="s">
        <v>46</v>
      </c>
      <c r="C49" s="9">
        <v>3.8</v>
      </c>
      <c r="D49" s="7">
        <v>0.14899999999999999</v>
      </c>
      <c r="E49" s="8">
        <v>1775</v>
      </c>
      <c r="F49" s="10">
        <v>39805</v>
      </c>
      <c r="G49" s="11">
        <f t="shared" si="0"/>
        <v>4.4592387890968466</v>
      </c>
      <c r="H49">
        <f t="shared" si="1"/>
        <v>-5.0427699861021004E-2</v>
      </c>
    </row>
    <row r="50" spans="2:8" x14ac:dyDescent="0.35">
      <c r="B50" s="6" t="s">
        <v>47</v>
      </c>
      <c r="C50" s="9">
        <v>3.3</v>
      </c>
      <c r="D50" s="7">
        <v>0.123</v>
      </c>
      <c r="E50" s="8">
        <v>47655</v>
      </c>
      <c r="F50" s="10">
        <v>1175941</v>
      </c>
      <c r="G50" s="11">
        <f t="shared" si="0"/>
        <v>4.0524992325295228</v>
      </c>
      <c r="H50">
        <f t="shared" si="1"/>
        <v>-0.25922380175957055</v>
      </c>
    </row>
    <row r="51" spans="2:8" x14ac:dyDescent="0.35">
      <c r="B51" s="6" t="s">
        <v>48</v>
      </c>
      <c r="C51" s="9">
        <v>3.7</v>
      </c>
      <c r="D51" s="7">
        <v>0.121</v>
      </c>
      <c r="E51" s="8">
        <v>14644</v>
      </c>
      <c r="F51" s="10">
        <v>280866</v>
      </c>
      <c r="G51" s="11">
        <f t="shared" si="0"/>
        <v>5.2138742318400944</v>
      </c>
      <c r="H51">
        <f t="shared" si="1"/>
        <v>0.33695763371470655</v>
      </c>
    </row>
    <row r="52" spans="2:8" x14ac:dyDescent="0.35">
      <c r="B52" s="6" t="s">
        <v>49</v>
      </c>
      <c r="C52" s="9">
        <v>3.6</v>
      </c>
      <c r="D52" s="7">
        <v>0.11600000000000001</v>
      </c>
      <c r="E52" s="8">
        <v>53802</v>
      </c>
      <c r="F52" s="10">
        <v>1335415</v>
      </c>
      <c r="G52" s="11">
        <f t="shared" si="0"/>
        <v>4.028859942414905</v>
      </c>
      <c r="H52">
        <f t="shared" si="1"/>
        <v>-0.27135881923669208</v>
      </c>
    </row>
    <row r="53" spans="2:8" x14ac:dyDescent="0.35">
      <c r="B53" s="6" t="s">
        <v>50</v>
      </c>
      <c r="C53" s="9">
        <v>3.9</v>
      </c>
      <c r="D53" s="7">
        <v>0.129</v>
      </c>
      <c r="E53" s="8">
        <v>11328</v>
      </c>
      <c r="F53" s="10">
        <v>468562</v>
      </c>
      <c r="G53" s="11">
        <f t="shared" si="0"/>
        <v>2.4176096226326504</v>
      </c>
      <c r="H53">
        <f t="shared" si="1"/>
        <v>-1.0984797139747511</v>
      </c>
    </row>
    <row r="54" spans="2:8" x14ac:dyDescent="0.35">
      <c r="B54" s="6" t="s">
        <v>51</v>
      </c>
      <c r="C54" s="9">
        <v>3.4</v>
      </c>
      <c r="D54" s="7">
        <v>0.129</v>
      </c>
      <c r="E54" s="8">
        <v>26679</v>
      </c>
      <c r="F54" s="10">
        <v>920381</v>
      </c>
      <c r="G54" s="11">
        <f t="shared" si="0"/>
        <v>2.8986908682382619</v>
      </c>
      <c r="H54">
        <f t="shared" si="1"/>
        <v>-0.85152097303821705</v>
      </c>
    </row>
    <row r="55" spans="2:8" x14ac:dyDescent="0.35">
      <c r="B55" s="6" t="s">
        <v>52</v>
      </c>
      <c r="C55" s="9">
        <v>4.2</v>
      </c>
      <c r="D55" s="7">
        <v>0.13700000000000001</v>
      </c>
      <c r="E55" s="8">
        <v>23612</v>
      </c>
      <c r="F55" s="10">
        <v>606888</v>
      </c>
      <c r="G55" s="11">
        <f t="shared" si="0"/>
        <v>3.8906684594192011</v>
      </c>
      <c r="H55">
        <f t="shared" si="1"/>
        <v>-0.34229817711128507</v>
      </c>
    </row>
    <row r="56" spans="2:8" x14ac:dyDescent="0.35">
      <c r="B56" s="6" t="s">
        <v>53</v>
      </c>
      <c r="C56" s="9">
        <v>4.9000000000000004</v>
      </c>
      <c r="D56" s="7">
        <v>0.17299999999999999</v>
      </c>
      <c r="E56" s="8">
        <v>2441</v>
      </c>
      <c r="F56" s="10">
        <v>73158</v>
      </c>
      <c r="G56" s="11">
        <f t="shared" si="0"/>
        <v>3.3366139041526557</v>
      </c>
      <c r="H56">
        <f t="shared" si="1"/>
        <v>-0.62671711181020473</v>
      </c>
    </row>
    <row r="57" spans="2:8" x14ac:dyDescent="0.35">
      <c r="B57" s="6" t="s">
        <v>54</v>
      </c>
      <c r="C57" s="9">
        <v>2.9</v>
      </c>
      <c r="D57" s="7">
        <v>9.5000000000000001E-2</v>
      </c>
      <c r="E57" s="8">
        <v>6107</v>
      </c>
      <c r="F57" s="10">
        <v>196071</v>
      </c>
      <c r="G57" s="11">
        <f t="shared" si="0"/>
        <v>3.1146880466769691</v>
      </c>
      <c r="H57">
        <f t="shared" si="1"/>
        <v>-0.74064075951853048</v>
      </c>
    </row>
    <row r="58" spans="2:8" x14ac:dyDescent="0.35">
      <c r="B58" s="6" t="s">
        <v>55</v>
      </c>
      <c r="C58" s="9">
        <v>4.5</v>
      </c>
      <c r="D58" s="7">
        <v>0.13300000000000001</v>
      </c>
      <c r="E58" s="8">
        <v>10082</v>
      </c>
      <c r="F58" s="10">
        <v>280355</v>
      </c>
      <c r="G58" s="11">
        <f t="shared" si="0"/>
        <v>3.596154875069109</v>
      </c>
      <c r="H58">
        <f t="shared" si="1"/>
        <v>-0.49348408311816866</v>
      </c>
    </row>
    <row r="59" spans="2:8" x14ac:dyDescent="0.35">
      <c r="B59" s="6" t="s">
        <v>56</v>
      </c>
      <c r="C59" s="9">
        <v>3.4</v>
      </c>
      <c r="D59" s="7">
        <v>0.11600000000000001</v>
      </c>
      <c r="E59" s="8">
        <v>10645</v>
      </c>
      <c r="F59" s="10">
        <v>155390</v>
      </c>
      <c r="G59" s="11">
        <f t="shared" si="0"/>
        <v>6.8505051805135473</v>
      </c>
      <c r="H59">
        <f t="shared" si="1"/>
        <v>1.1771074465667055</v>
      </c>
    </row>
    <row r="60" spans="2:8" x14ac:dyDescent="0.35">
      <c r="B60" s="6" t="s">
        <v>57</v>
      </c>
      <c r="C60" s="9">
        <v>3.5</v>
      </c>
      <c r="D60" s="7">
        <v>0.114</v>
      </c>
      <c r="E60" s="8">
        <v>6831</v>
      </c>
      <c r="F60" s="10">
        <v>417442</v>
      </c>
      <c r="G60" s="11">
        <f t="shared" si="0"/>
        <v>1.6363949961910877</v>
      </c>
      <c r="H60">
        <f t="shared" si="1"/>
        <v>-1.4995092330206345</v>
      </c>
    </row>
    <row r="61" spans="2:8" x14ac:dyDescent="0.35">
      <c r="B61" s="6" t="s">
        <v>58</v>
      </c>
      <c r="C61" s="9">
        <v>3.3</v>
      </c>
      <c r="D61" s="7">
        <v>0.105</v>
      </c>
      <c r="E61" s="8">
        <v>9324</v>
      </c>
      <c r="F61" s="10">
        <v>428104</v>
      </c>
      <c r="G61" s="11">
        <f t="shared" si="0"/>
        <v>2.1779754452189186</v>
      </c>
      <c r="H61">
        <f t="shared" si="1"/>
        <v>-1.2214937688356062</v>
      </c>
    </row>
    <row r="62" spans="2:8" x14ac:dyDescent="0.35">
      <c r="B62" s="6" t="s">
        <v>59</v>
      </c>
      <c r="C62" s="9">
        <v>5.2</v>
      </c>
      <c r="D62" s="7">
        <v>0.121</v>
      </c>
      <c r="E62" s="8">
        <v>3009</v>
      </c>
      <c r="F62" s="10">
        <v>100198</v>
      </c>
      <c r="G62" s="11">
        <f t="shared" si="0"/>
        <v>3.0030539531727181</v>
      </c>
      <c r="H62">
        <f t="shared" si="1"/>
        <v>-0.79794711978351185</v>
      </c>
    </row>
    <row r="63" spans="2:8" x14ac:dyDescent="0.35">
      <c r="B63" s="6" t="s">
        <v>60</v>
      </c>
      <c r="C63" s="9">
        <v>3.8</v>
      </c>
      <c r="D63" s="7">
        <v>0.152</v>
      </c>
      <c r="E63" s="8">
        <v>3048</v>
      </c>
      <c r="F63" s="10">
        <v>43796</v>
      </c>
      <c r="G63" s="11">
        <f t="shared" si="0"/>
        <v>6.9595396839894059</v>
      </c>
      <c r="H63">
        <f t="shared" si="1"/>
        <v>1.2330793306153986</v>
      </c>
    </row>
    <row r="64" spans="2:8" x14ac:dyDescent="0.35">
      <c r="B64" s="6" t="s">
        <v>61</v>
      </c>
      <c r="C64" s="9">
        <v>3.9</v>
      </c>
      <c r="D64" s="7">
        <v>0.16400000000000001</v>
      </c>
      <c r="E64" s="8">
        <v>1511</v>
      </c>
      <c r="F64" s="10">
        <v>22898</v>
      </c>
      <c r="G64" s="11">
        <f t="shared" si="0"/>
        <v>6.5988295921041136</v>
      </c>
      <c r="H64">
        <f t="shared" si="1"/>
        <v>1.0479120414126075</v>
      </c>
    </row>
    <row r="65" spans="2:8" x14ac:dyDescent="0.35">
      <c r="B65" s="6" t="s">
        <v>62</v>
      </c>
      <c r="C65" s="9">
        <v>3.3</v>
      </c>
      <c r="D65" s="7">
        <v>0.155</v>
      </c>
      <c r="E65" s="8">
        <v>1167</v>
      </c>
      <c r="F65" s="10">
        <v>15510</v>
      </c>
      <c r="G65" s="11">
        <f t="shared" si="0"/>
        <v>7.5241779497098644</v>
      </c>
      <c r="H65">
        <f>STANDARDIZE(G65,$G$71,$G$72)</f>
        <v>1.5229313181136328</v>
      </c>
    </row>
    <row r="66" spans="2:8" x14ac:dyDescent="0.35">
      <c r="B66" s="6" t="s">
        <v>63</v>
      </c>
      <c r="C66" s="9">
        <v>3.8</v>
      </c>
      <c r="D66" s="7">
        <v>0.13600000000000001</v>
      </c>
      <c r="E66" s="8">
        <v>13282</v>
      </c>
      <c r="F66" s="10">
        <v>497145</v>
      </c>
      <c r="G66" s="11">
        <f t="shared" si="0"/>
        <v>2.6716551509117057</v>
      </c>
      <c r="H66">
        <f t="shared" si="1"/>
        <v>-0.96806772145283693</v>
      </c>
    </row>
    <row r="67" spans="2:8" x14ac:dyDescent="0.35">
      <c r="B67" s="6" t="s">
        <v>64</v>
      </c>
      <c r="C67" s="9">
        <v>3.2</v>
      </c>
      <c r="D67" s="7">
        <v>0.121</v>
      </c>
      <c r="E67" s="8">
        <v>1353</v>
      </c>
      <c r="F67" s="10">
        <v>30771</v>
      </c>
      <c r="G67" s="11">
        <f t="shared" si="0"/>
        <v>4.3969971726625721</v>
      </c>
      <c r="H67">
        <f t="shared" si="1"/>
        <v>-8.2378875195476445E-2</v>
      </c>
    </row>
    <row r="68" spans="2:8" x14ac:dyDescent="0.35">
      <c r="B68" s="6" t="s">
        <v>65</v>
      </c>
      <c r="C68" s="9">
        <v>3.2</v>
      </c>
      <c r="D68" s="7">
        <v>0.13200000000000001</v>
      </c>
      <c r="E68" s="8">
        <v>2620</v>
      </c>
      <c r="F68" s="10">
        <v>56965</v>
      </c>
      <c r="G68" s="11">
        <f t="shared" ref="G68:G69" si="2">(E68/F68)*100</f>
        <v>4.5993153690862814</v>
      </c>
      <c r="H68">
        <f t="shared" ref="H68:H69" si="3">STANDARDIZE(G68,$G$71,$G$72)</f>
        <v>2.1479355641295994E-2</v>
      </c>
    </row>
    <row r="69" spans="2:8" x14ac:dyDescent="0.35">
      <c r="B69" s="6" t="s">
        <v>66</v>
      </c>
      <c r="C69" s="9">
        <v>3.9</v>
      </c>
      <c r="D69" s="7">
        <v>0.16900000000000001</v>
      </c>
      <c r="E69" s="8">
        <v>1270</v>
      </c>
      <c r="F69" s="10">
        <v>24922</v>
      </c>
      <c r="G69" s="11">
        <f t="shared" si="2"/>
        <v>5.095899205521226</v>
      </c>
      <c r="H69">
        <f t="shared" si="3"/>
        <v>0.27639621248327717</v>
      </c>
    </row>
    <row r="70" spans="2:8" x14ac:dyDescent="0.35">
      <c r="B70" s="6" t="s">
        <v>67</v>
      </c>
      <c r="D70" s="8"/>
      <c r="E70" s="8">
        <v>1864</v>
      </c>
      <c r="F70" s="8"/>
    </row>
    <row r="71" spans="2:8" x14ac:dyDescent="0.35">
      <c r="B71" s="6" t="s">
        <v>68</v>
      </c>
      <c r="D71" s="8"/>
      <c r="E71" s="8">
        <f>SUM(E3:E70)</f>
        <v>821123</v>
      </c>
      <c r="F71" s="8"/>
      <c r="G71" s="11">
        <f>AVERAGE(G3:G69)</f>
        <v>4.5574730956460545</v>
      </c>
    </row>
    <row r="72" spans="2:8" x14ac:dyDescent="0.4">
      <c r="G72">
        <f>_xlfn.STDEV.P(G3:G69)</f>
        <v>1.9480227497970797</v>
      </c>
    </row>
    <row r="74" spans="2:8" x14ac:dyDescent="0.35">
      <c r="B74" s="1" t="s">
        <v>78</v>
      </c>
      <c r="C74" s="3" t="s">
        <v>71</v>
      </c>
    </row>
    <row r="75" spans="2:8" ht="34.799999999999997" x14ac:dyDescent="0.35">
      <c r="B75" s="1" t="s">
        <v>69</v>
      </c>
      <c r="C75" s="2" t="s">
        <v>70</v>
      </c>
    </row>
    <row r="76" spans="2:8" x14ac:dyDescent="0.35">
      <c r="B76" s="1" t="s">
        <v>73</v>
      </c>
      <c r="C76" s="3" t="s">
        <v>77</v>
      </c>
    </row>
  </sheetData>
  <phoneticPr fontId="3" type="noConversion"/>
  <hyperlinks>
    <hyperlink ref="C75" r:id="rId1" location="cntyaa" display="https://www.bls.gov/lau/ - cntyaa" xr:uid="{2761BD30-3488-4B05-9179-43FDB75200FA}"/>
    <hyperlink ref="C74" r:id="rId2" xr:uid="{9FCBA18D-E9C3-4307-8D8E-7E52CF644AF8}"/>
    <hyperlink ref="C76" r:id="rId3" xr:uid="{E04F50DF-C2EE-4388-90E0-CF482A26207A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0986-6DDA-4C2A-9D5C-489069496D39}">
  <dimension ref="B2:L71"/>
  <sheetViews>
    <sheetView zoomScale="85" zoomScaleNormal="85" workbookViewId="0">
      <selection activeCell="G1" activeCellId="2" sqref="J1:J1048576 H1:H1048576 G1:G1048576"/>
    </sheetView>
  </sheetViews>
  <sheetFormatPr defaultRowHeight="17.399999999999999" x14ac:dyDescent="0.4"/>
  <cols>
    <col min="2" max="2" width="24.5" bestFit="1" customWidth="1"/>
    <col min="3" max="3" width="22.69921875" bestFit="1" customWidth="1"/>
    <col min="4" max="5" width="12.3984375" hidden="1" customWidth="1"/>
    <col min="6" max="6" width="11.5" bestFit="1" customWidth="1"/>
    <col min="7" max="8" width="15.69921875" bestFit="1" customWidth="1"/>
    <col min="9" max="10" width="7.3984375" bestFit="1" customWidth="1"/>
    <col min="11" max="11" width="13.3984375" bestFit="1" customWidth="1"/>
    <col min="12" max="12" width="10" bestFit="1" customWidth="1"/>
  </cols>
  <sheetData>
    <row r="2" spans="2:12" x14ac:dyDescent="0.4">
      <c r="B2" s="5" t="s">
        <v>72</v>
      </c>
      <c r="C2" s="5" t="s">
        <v>75</v>
      </c>
      <c r="D2" t="s">
        <v>82</v>
      </c>
      <c r="E2" t="s">
        <v>83</v>
      </c>
      <c r="F2" s="12" t="s">
        <v>86</v>
      </c>
      <c r="G2" s="12" t="s">
        <v>84</v>
      </c>
      <c r="H2" s="12" t="s">
        <v>85</v>
      </c>
      <c r="I2" s="12" t="s">
        <v>91</v>
      </c>
      <c r="J2" s="12" t="s">
        <v>92</v>
      </c>
      <c r="K2" s="12" t="s">
        <v>87</v>
      </c>
      <c r="L2" s="12"/>
    </row>
    <row r="3" spans="2:12" x14ac:dyDescent="0.35">
      <c r="B3" s="6" t="s">
        <v>0</v>
      </c>
      <c r="C3" s="11">
        <v>4.4223365887263446</v>
      </c>
      <c r="D3">
        <v>40970</v>
      </c>
      <c r="E3">
        <v>23193</v>
      </c>
      <c r="F3">
        <f>D3+E3</f>
        <v>64163</v>
      </c>
      <c r="G3">
        <v>39272</v>
      </c>
      <c r="H3">
        <v>4543</v>
      </c>
      <c r="I3" s="14">
        <f>F3/G3</f>
        <v>1.6338103483397841</v>
      </c>
      <c r="J3" s="11">
        <f>F3/H3</f>
        <v>14.123486682808716</v>
      </c>
      <c r="K3">
        <v>31.7</v>
      </c>
      <c r="L3" s="10"/>
    </row>
    <row r="4" spans="2:12" x14ac:dyDescent="0.35">
      <c r="B4" s="6" t="s">
        <v>1</v>
      </c>
      <c r="C4" s="11">
        <v>6.7785284727893673</v>
      </c>
      <c r="D4">
        <v>1741</v>
      </c>
      <c r="E4">
        <v>2240</v>
      </c>
      <c r="F4">
        <f t="shared" ref="F4:F67" si="0">D4+E4</f>
        <v>3981</v>
      </c>
      <c r="G4">
        <v>4117</v>
      </c>
      <c r="H4">
        <v>407</v>
      </c>
      <c r="I4" s="14">
        <f t="shared" ref="I4:I67" si="1">F4/G4</f>
        <v>0.96696623755161526</v>
      </c>
      <c r="J4" s="11">
        <f t="shared" ref="J4:J67" si="2">F4/H4</f>
        <v>9.781326781326781</v>
      </c>
      <c r="K4">
        <v>37.299999999999997</v>
      </c>
      <c r="L4" s="10"/>
    </row>
    <row r="5" spans="2:12" x14ac:dyDescent="0.35">
      <c r="B5" s="6" t="s">
        <v>2</v>
      </c>
      <c r="C5" s="11">
        <v>4.1401010673467455</v>
      </c>
      <c r="D5">
        <v>9554</v>
      </c>
      <c r="E5">
        <v>11796</v>
      </c>
      <c r="F5">
        <f t="shared" si="0"/>
        <v>21350</v>
      </c>
      <c r="G5">
        <v>32535</v>
      </c>
      <c r="H5">
        <v>3887</v>
      </c>
      <c r="I5" s="14">
        <f t="shared" si="1"/>
        <v>0.65621638235746116</v>
      </c>
      <c r="J5" s="11">
        <f t="shared" si="2"/>
        <v>5.492667867249807</v>
      </c>
      <c r="K5">
        <v>39.9</v>
      </c>
      <c r="L5" s="10"/>
    </row>
    <row r="6" spans="2:12" x14ac:dyDescent="0.35">
      <c r="B6" s="6" t="s">
        <v>3</v>
      </c>
      <c r="C6" s="11">
        <v>4.5743235801607991</v>
      </c>
      <c r="D6">
        <v>1737</v>
      </c>
      <c r="E6">
        <v>2413</v>
      </c>
      <c r="F6">
        <f t="shared" si="0"/>
        <v>4150</v>
      </c>
      <c r="G6">
        <v>5064</v>
      </c>
      <c r="H6">
        <v>606</v>
      </c>
      <c r="I6" s="14">
        <f t="shared" si="1"/>
        <v>0.81951026856240128</v>
      </c>
      <c r="J6" s="11">
        <f t="shared" si="2"/>
        <v>6.8481848184818483</v>
      </c>
      <c r="K6">
        <v>40.1</v>
      </c>
      <c r="L6" s="10"/>
    </row>
    <row r="7" spans="2:12" x14ac:dyDescent="0.35">
      <c r="B7" s="6" t="s">
        <v>4</v>
      </c>
      <c r="C7" s="11">
        <v>2.2350515463917526</v>
      </c>
      <c r="D7">
        <v>30547</v>
      </c>
      <c r="E7">
        <v>35224</v>
      </c>
      <c r="F7">
        <f t="shared" si="0"/>
        <v>65771</v>
      </c>
      <c r="G7">
        <v>145752</v>
      </c>
      <c r="H7">
        <v>18985</v>
      </c>
      <c r="I7" s="14">
        <f t="shared" si="1"/>
        <v>0.45125281299742026</v>
      </c>
      <c r="J7" s="11">
        <f t="shared" si="2"/>
        <v>3.4643666052146433</v>
      </c>
      <c r="K7">
        <v>47.5</v>
      </c>
      <c r="L7" s="10"/>
    </row>
    <row r="8" spans="2:12" x14ac:dyDescent="0.35">
      <c r="B8" s="6" t="s">
        <v>5</v>
      </c>
      <c r="C8" s="11">
        <v>4.9901784146453698</v>
      </c>
      <c r="D8">
        <v>109266</v>
      </c>
      <c r="E8">
        <v>129728</v>
      </c>
      <c r="F8">
        <f t="shared" si="0"/>
        <v>238994</v>
      </c>
      <c r="G8">
        <v>334596</v>
      </c>
      <c r="H8">
        <v>46532</v>
      </c>
      <c r="I8" s="14">
        <f t="shared" si="1"/>
        <v>0.71427632129493479</v>
      </c>
      <c r="J8" s="11">
        <f t="shared" si="2"/>
        <v>5.1361213788360702</v>
      </c>
      <c r="K8">
        <v>40.5</v>
      </c>
      <c r="L8" s="10"/>
    </row>
    <row r="9" spans="2:12" x14ac:dyDescent="0.35">
      <c r="B9" s="6" t="s">
        <v>6</v>
      </c>
      <c r="C9" s="11">
        <v>5.0133187623796189</v>
      </c>
      <c r="D9">
        <v>755</v>
      </c>
      <c r="E9">
        <v>976</v>
      </c>
      <c r="F9">
        <f t="shared" si="0"/>
        <v>1731</v>
      </c>
      <c r="G9">
        <v>2670</v>
      </c>
      <c r="H9">
        <v>301</v>
      </c>
      <c r="I9" s="14">
        <f t="shared" si="1"/>
        <v>0.64831460674157304</v>
      </c>
      <c r="J9" s="11">
        <f t="shared" si="2"/>
        <v>5.750830564784053</v>
      </c>
      <c r="K9">
        <v>41.1</v>
      </c>
      <c r="L9" s="10"/>
    </row>
    <row r="10" spans="2:12" x14ac:dyDescent="0.35">
      <c r="B10" s="6" t="s">
        <v>7</v>
      </c>
      <c r="C10" s="11">
        <v>2.3623107672153627</v>
      </c>
      <c r="D10">
        <v>6727</v>
      </c>
      <c r="E10">
        <v>7638</v>
      </c>
      <c r="F10">
        <f t="shared" si="0"/>
        <v>14365</v>
      </c>
      <c r="G10">
        <v>77072</v>
      </c>
      <c r="H10">
        <v>10128</v>
      </c>
      <c r="I10" s="14">
        <f t="shared" si="1"/>
        <v>0.18638416026572555</v>
      </c>
      <c r="J10" s="11">
        <f t="shared" si="2"/>
        <v>1.4183451816745656</v>
      </c>
      <c r="K10">
        <v>59.8</v>
      </c>
      <c r="L10" s="10"/>
    </row>
    <row r="11" spans="2:12" x14ac:dyDescent="0.35">
      <c r="B11" s="6" t="s">
        <v>8</v>
      </c>
      <c r="C11" s="11">
        <v>2.3934186315811909</v>
      </c>
      <c r="D11">
        <v>5539</v>
      </c>
      <c r="E11">
        <v>6727</v>
      </c>
      <c r="F11">
        <f t="shared" si="0"/>
        <v>12266</v>
      </c>
      <c r="G11">
        <v>54938</v>
      </c>
      <c r="H11">
        <v>6325</v>
      </c>
      <c r="I11" s="14">
        <f t="shared" si="1"/>
        <v>0.22326986785103206</v>
      </c>
      <c r="J11" s="11">
        <f t="shared" si="2"/>
        <v>1.9392885375494071</v>
      </c>
      <c r="K11">
        <v>56.8</v>
      </c>
      <c r="L11" s="10"/>
    </row>
    <row r="12" spans="2:12" x14ac:dyDescent="0.35">
      <c r="B12" s="6" t="s">
        <v>9</v>
      </c>
      <c r="C12" s="11">
        <v>3.3008627018133918</v>
      </c>
      <c r="D12">
        <v>12039</v>
      </c>
      <c r="E12">
        <v>13432</v>
      </c>
      <c r="F12">
        <f t="shared" si="0"/>
        <v>25471</v>
      </c>
      <c r="G12">
        <v>35844</v>
      </c>
      <c r="H12">
        <v>3111</v>
      </c>
      <c r="I12" s="14">
        <f t="shared" si="1"/>
        <v>0.71060707510322507</v>
      </c>
      <c r="J12" s="11">
        <f t="shared" si="2"/>
        <v>8.1873995499839278</v>
      </c>
      <c r="K12">
        <v>39.799999999999997</v>
      </c>
      <c r="L12" s="10"/>
    </row>
    <row r="13" spans="2:12" x14ac:dyDescent="0.35">
      <c r="B13" s="6" t="s">
        <v>10</v>
      </c>
      <c r="C13" s="11">
        <v>4.5199470060542852</v>
      </c>
      <c r="D13">
        <v>17730</v>
      </c>
      <c r="E13">
        <v>18451</v>
      </c>
      <c r="F13">
        <f t="shared" si="0"/>
        <v>36181</v>
      </c>
      <c r="G13">
        <v>126707</v>
      </c>
      <c r="H13">
        <v>18343</v>
      </c>
      <c r="I13" s="14">
        <f t="shared" si="1"/>
        <v>0.28554854901465587</v>
      </c>
      <c r="J13" s="11">
        <f t="shared" si="2"/>
        <v>1.9724690617674316</v>
      </c>
      <c r="K13">
        <v>51.5</v>
      </c>
      <c r="L13" s="10"/>
    </row>
    <row r="14" spans="2:12" x14ac:dyDescent="0.35">
      <c r="B14" s="6" t="s">
        <v>11</v>
      </c>
      <c r="C14" s="11">
        <v>6.4078902685703323</v>
      </c>
      <c r="D14">
        <v>4567</v>
      </c>
      <c r="E14">
        <v>4776</v>
      </c>
      <c r="F14">
        <f t="shared" si="0"/>
        <v>9343</v>
      </c>
      <c r="G14">
        <v>13809</v>
      </c>
      <c r="H14">
        <v>1517</v>
      </c>
      <c r="I14" s="14">
        <f t="shared" si="1"/>
        <v>0.67658773263813454</v>
      </c>
      <c r="J14" s="11">
        <f t="shared" si="2"/>
        <v>6.1588661832564275</v>
      </c>
      <c r="K14">
        <v>40.299999999999997</v>
      </c>
      <c r="L14" s="10"/>
    </row>
    <row r="15" spans="2:12" x14ac:dyDescent="0.35">
      <c r="B15" s="6" t="s">
        <v>12</v>
      </c>
      <c r="C15" s="11">
        <v>4.9378051615903278</v>
      </c>
      <c r="D15">
        <v>2419</v>
      </c>
      <c r="E15">
        <v>2796</v>
      </c>
      <c r="F15">
        <f t="shared" si="0"/>
        <v>5215</v>
      </c>
      <c r="G15">
        <v>8558</v>
      </c>
      <c r="H15">
        <v>1119</v>
      </c>
      <c r="I15" s="14">
        <f t="shared" si="1"/>
        <v>0.60937134844589858</v>
      </c>
      <c r="J15" s="11">
        <f t="shared" si="2"/>
        <v>4.6604110813226098</v>
      </c>
      <c r="K15">
        <v>40.9</v>
      </c>
      <c r="L15" s="10"/>
    </row>
    <row r="16" spans="2:12" x14ac:dyDescent="0.35">
      <c r="B16" s="6" t="s">
        <v>13</v>
      </c>
      <c r="C16" s="11">
        <v>5.6141857896674443</v>
      </c>
      <c r="D16">
        <v>828</v>
      </c>
      <c r="E16">
        <v>996</v>
      </c>
      <c r="F16">
        <f t="shared" si="0"/>
        <v>1824</v>
      </c>
      <c r="G16">
        <v>3984</v>
      </c>
      <c r="H16">
        <v>407</v>
      </c>
      <c r="I16" s="14">
        <f t="shared" si="1"/>
        <v>0.45783132530120479</v>
      </c>
      <c r="J16" s="11">
        <f t="shared" si="2"/>
        <v>4.4815724815724813</v>
      </c>
      <c r="K16">
        <v>46.4</v>
      </c>
      <c r="L16" s="10"/>
    </row>
    <row r="17" spans="2:12" x14ac:dyDescent="0.35">
      <c r="B17" s="6" t="s">
        <v>14</v>
      </c>
      <c r="C17" s="11">
        <v>4.1485336236919776</v>
      </c>
      <c r="D17">
        <v>61291</v>
      </c>
      <c r="E17">
        <v>81972</v>
      </c>
      <c r="F17">
        <f t="shared" si="0"/>
        <v>143263</v>
      </c>
      <c r="G17">
        <v>138594</v>
      </c>
      <c r="H17">
        <v>15005</v>
      </c>
      <c r="I17" s="14">
        <f t="shared" si="1"/>
        <v>1.0336883270560053</v>
      </c>
      <c r="J17" s="11">
        <f t="shared" si="2"/>
        <v>9.5476841052982344</v>
      </c>
      <c r="K17">
        <v>36.4</v>
      </c>
      <c r="L17" s="10"/>
    </row>
    <row r="18" spans="2:12" x14ac:dyDescent="0.35">
      <c r="B18" s="6" t="s">
        <v>15</v>
      </c>
      <c r="C18" s="11">
        <v>4.6455722828209982</v>
      </c>
      <c r="D18">
        <v>24956</v>
      </c>
      <c r="E18">
        <v>25381</v>
      </c>
      <c r="F18">
        <f t="shared" si="0"/>
        <v>50337</v>
      </c>
      <c r="G18">
        <v>54571</v>
      </c>
      <c r="H18">
        <v>6068</v>
      </c>
      <c r="I18" s="14">
        <f t="shared" si="1"/>
        <v>0.92241300324348097</v>
      </c>
      <c r="J18" s="11">
        <f t="shared" si="2"/>
        <v>8.2954845088991433</v>
      </c>
      <c r="K18">
        <v>37.5</v>
      </c>
      <c r="L18" s="10"/>
    </row>
    <row r="19" spans="2:12" x14ac:dyDescent="0.35">
      <c r="B19" s="6" t="s">
        <v>16</v>
      </c>
      <c r="C19" s="11">
        <v>2.290037052284891</v>
      </c>
      <c r="D19">
        <v>4928</v>
      </c>
      <c r="E19">
        <v>5369</v>
      </c>
      <c r="F19">
        <f t="shared" si="0"/>
        <v>10297</v>
      </c>
      <c r="G19">
        <v>35896</v>
      </c>
      <c r="H19">
        <v>3858</v>
      </c>
      <c r="I19" s="14">
        <f t="shared" si="1"/>
        <v>0.28685647425897037</v>
      </c>
      <c r="J19" s="11">
        <f t="shared" si="2"/>
        <v>2.6689994815966824</v>
      </c>
      <c r="K19">
        <v>52.2</v>
      </c>
      <c r="L19" s="10"/>
    </row>
    <row r="20" spans="2:12" x14ac:dyDescent="0.35">
      <c r="B20" s="6" t="s">
        <v>17</v>
      </c>
      <c r="C20" s="11">
        <v>6.8603642671292278</v>
      </c>
      <c r="D20">
        <v>641</v>
      </c>
      <c r="E20">
        <v>958</v>
      </c>
      <c r="F20">
        <f t="shared" si="0"/>
        <v>1599</v>
      </c>
      <c r="G20">
        <v>2926</v>
      </c>
      <c r="H20">
        <v>205</v>
      </c>
      <c r="I20" s="14">
        <f t="shared" si="1"/>
        <v>0.54647983595352012</v>
      </c>
      <c r="J20" s="11">
        <f t="shared" si="2"/>
        <v>7.8</v>
      </c>
      <c r="K20">
        <v>46.4</v>
      </c>
      <c r="L20" s="10"/>
    </row>
    <row r="21" spans="2:12" x14ac:dyDescent="0.35">
      <c r="B21" s="6" t="s">
        <v>18</v>
      </c>
      <c r="C21" s="11">
        <v>6.4749715825369423</v>
      </c>
      <c r="D21">
        <v>2687</v>
      </c>
      <c r="E21">
        <v>2982</v>
      </c>
      <c r="F21">
        <f t="shared" si="0"/>
        <v>5669</v>
      </c>
      <c r="G21">
        <v>8540</v>
      </c>
      <c r="H21">
        <v>949</v>
      </c>
      <c r="I21" s="14">
        <f t="shared" si="1"/>
        <v>0.66381733021077283</v>
      </c>
      <c r="J21" s="11">
        <f t="shared" si="2"/>
        <v>5.9736564805057952</v>
      </c>
      <c r="K21">
        <v>41.3</v>
      </c>
      <c r="L21" s="10"/>
    </row>
    <row r="22" spans="2:12" x14ac:dyDescent="0.35">
      <c r="B22" s="6" t="s">
        <v>19</v>
      </c>
      <c r="C22" s="11">
        <v>3.6586805145757109</v>
      </c>
      <c r="D22">
        <v>1548</v>
      </c>
      <c r="E22">
        <v>934</v>
      </c>
      <c r="F22">
        <f t="shared" si="0"/>
        <v>2482</v>
      </c>
      <c r="G22">
        <v>3838</v>
      </c>
      <c r="H22">
        <v>483</v>
      </c>
      <c r="I22" s="14">
        <f t="shared" si="1"/>
        <v>0.64669098488796251</v>
      </c>
      <c r="J22" s="11">
        <f t="shared" si="2"/>
        <v>5.1387163561076603</v>
      </c>
      <c r="K22">
        <v>42.1</v>
      </c>
      <c r="L22" s="10"/>
    </row>
    <row r="23" spans="2:12" x14ac:dyDescent="0.35">
      <c r="B23" s="6" t="s">
        <v>20</v>
      </c>
      <c r="C23" s="11">
        <v>4.9088469734038354</v>
      </c>
      <c r="D23">
        <v>656</v>
      </c>
      <c r="E23">
        <v>916</v>
      </c>
      <c r="F23">
        <f t="shared" si="0"/>
        <v>1572</v>
      </c>
      <c r="G23">
        <v>3808</v>
      </c>
      <c r="H23">
        <v>384</v>
      </c>
      <c r="I23" s="14">
        <f t="shared" si="1"/>
        <v>0.41281512605042014</v>
      </c>
      <c r="J23" s="11">
        <f t="shared" si="2"/>
        <v>4.09375</v>
      </c>
      <c r="K23">
        <v>47.3</v>
      </c>
      <c r="L23" s="10"/>
    </row>
    <row r="24" spans="2:12" x14ac:dyDescent="0.35">
      <c r="B24" s="6" t="s">
        <v>21</v>
      </c>
      <c r="C24" s="11">
        <v>6.0602250581505004</v>
      </c>
      <c r="D24">
        <v>627</v>
      </c>
      <c r="E24">
        <v>724</v>
      </c>
      <c r="F24">
        <f t="shared" si="0"/>
        <v>1351</v>
      </c>
      <c r="G24">
        <v>3614</v>
      </c>
      <c r="H24">
        <v>353</v>
      </c>
      <c r="I24" s="14">
        <f t="shared" si="1"/>
        <v>0.37382401770890977</v>
      </c>
      <c r="J24" s="11">
        <f t="shared" si="2"/>
        <v>3.8271954674220963</v>
      </c>
      <c r="K24">
        <v>45.3</v>
      </c>
      <c r="L24" s="10"/>
    </row>
    <row r="25" spans="2:12" x14ac:dyDescent="0.35">
      <c r="B25" s="6" t="s">
        <v>22</v>
      </c>
      <c r="C25" s="11">
        <v>6.1876516581288756</v>
      </c>
      <c r="D25">
        <v>1289</v>
      </c>
      <c r="E25">
        <v>1112</v>
      </c>
      <c r="F25">
        <f t="shared" si="0"/>
        <v>2401</v>
      </c>
      <c r="G25">
        <v>2664</v>
      </c>
      <c r="H25">
        <v>305</v>
      </c>
      <c r="I25" s="14">
        <f t="shared" si="1"/>
        <v>0.90127627627627627</v>
      </c>
      <c r="J25" s="11">
        <f t="shared" si="2"/>
        <v>7.8721311475409834</v>
      </c>
      <c r="K25">
        <v>40.1</v>
      </c>
      <c r="L25" s="10"/>
    </row>
    <row r="26" spans="2:12" x14ac:dyDescent="0.35">
      <c r="B26" s="6" t="s">
        <v>23</v>
      </c>
      <c r="C26" s="11">
        <v>5.8821410561198757</v>
      </c>
      <c r="D26">
        <v>1909</v>
      </c>
      <c r="E26">
        <v>1998</v>
      </c>
      <c r="F26">
        <f t="shared" si="0"/>
        <v>3907</v>
      </c>
      <c r="G26">
        <v>4695</v>
      </c>
      <c r="H26">
        <v>589</v>
      </c>
      <c r="I26" s="14">
        <f t="shared" si="1"/>
        <v>0.83216187433439825</v>
      </c>
      <c r="J26" s="11">
        <f t="shared" si="2"/>
        <v>6.6332767402376911</v>
      </c>
      <c r="K26">
        <v>35.4</v>
      </c>
      <c r="L26" s="10"/>
    </row>
    <row r="27" spans="2:12" x14ac:dyDescent="0.35">
      <c r="B27" s="6" t="s">
        <v>24</v>
      </c>
      <c r="C27" s="11">
        <v>5.9608727577887333</v>
      </c>
      <c r="D27">
        <v>2699</v>
      </c>
      <c r="E27">
        <v>3072</v>
      </c>
      <c r="F27">
        <f t="shared" si="0"/>
        <v>5771</v>
      </c>
      <c r="G27">
        <v>5779</v>
      </c>
      <c r="H27">
        <v>726</v>
      </c>
      <c r="I27" s="14">
        <f t="shared" si="1"/>
        <v>0.99861567745284652</v>
      </c>
      <c r="J27" s="11">
        <f t="shared" si="2"/>
        <v>7.9490358126721761</v>
      </c>
      <c r="K27">
        <v>34.799999999999997</v>
      </c>
      <c r="L27" s="10"/>
    </row>
    <row r="28" spans="2:12" x14ac:dyDescent="0.35">
      <c r="B28" s="6" t="s">
        <v>25</v>
      </c>
      <c r="C28" s="11">
        <v>2.2350725575376651</v>
      </c>
      <c r="D28">
        <v>9199</v>
      </c>
      <c r="E28">
        <v>10470</v>
      </c>
      <c r="F28">
        <f t="shared" si="0"/>
        <v>19669</v>
      </c>
      <c r="G28">
        <v>53348</v>
      </c>
      <c r="H28">
        <v>6374</v>
      </c>
      <c r="I28" s="14">
        <f t="shared" si="1"/>
        <v>0.36869235960110969</v>
      </c>
      <c r="J28" s="11">
        <f t="shared" si="2"/>
        <v>3.0858173831189206</v>
      </c>
      <c r="K28">
        <v>48.7</v>
      </c>
      <c r="L28" s="10"/>
    </row>
    <row r="29" spans="2:12" x14ac:dyDescent="0.35">
      <c r="B29" s="6" t="s">
        <v>26</v>
      </c>
      <c r="C29" s="11">
        <v>2.8366429184983071</v>
      </c>
      <c r="D29">
        <v>4651</v>
      </c>
      <c r="E29">
        <v>5199</v>
      </c>
      <c r="F29">
        <f t="shared" si="0"/>
        <v>9850</v>
      </c>
      <c r="G29">
        <v>38289</v>
      </c>
      <c r="H29">
        <v>5693</v>
      </c>
      <c r="I29" s="14">
        <f t="shared" si="1"/>
        <v>0.25725404163075555</v>
      </c>
      <c r="J29" s="11">
        <f t="shared" si="2"/>
        <v>1.7301949762866677</v>
      </c>
      <c r="K29">
        <v>54</v>
      </c>
      <c r="L29" s="10"/>
    </row>
    <row r="30" spans="2:12" x14ac:dyDescent="0.35">
      <c r="B30" s="6" t="s">
        <v>27</v>
      </c>
      <c r="C30" s="11">
        <v>3.9308408923365477</v>
      </c>
      <c r="D30">
        <v>92982</v>
      </c>
      <c r="E30">
        <v>113783</v>
      </c>
      <c r="F30">
        <f t="shared" si="0"/>
        <v>206765</v>
      </c>
      <c r="G30">
        <v>214035</v>
      </c>
      <c r="H30">
        <v>23856</v>
      </c>
      <c r="I30" s="14">
        <f t="shared" si="1"/>
        <v>0.96603359263671829</v>
      </c>
      <c r="J30" s="11">
        <f t="shared" si="2"/>
        <v>8.6672116029510402</v>
      </c>
      <c r="K30">
        <v>37.4</v>
      </c>
      <c r="L30" s="10"/>
    </row>
    <row r="31" spans="2:12" x14ac:dyDescent="0.35">
      <c r="B31" s="6" t="s">
        <v>28</v>
      </c>
      <c r="C31" s="11">
        <v>4.783827061649319</v>
      </c>
      <c r="D31">
        <v>1229</v>
      </c>
      <c r="E31">
        <v>1331</v>
      </c>
      <c r="F31">
        <f t="shared" si="0"/>
        <v>2560</v>
      </c>
      <c r="G31">
        <v>3921</v>
      </c>
      <c r="H31">
        <v>429</v>
      </c>
      <c r="I31" s="14">
        <f t="shared" si="1"/>
        <v>0.65289466972711041</v>
      </c>
      <c r="J31" s="11">
        <f t="shared" si="2"/>
        <v>5.9673659673659678</v>
      </c>
      <c r="K31">
        <v>42.5</v>
      </c>
      <c r="L31" s="10"/>
    </row>
    <row r="32" spans="2:12" x14ac:dyDescent="0.35">
      <c r="B32" s="6" t="s">
        <v>29</v>
      </c>
      <c r="C32" s="11">
        <v>2.8785336259197112</v>
      </c>
      <c r="D32">
        <v>6846</v>
      </c>
      <c r="E32">
        <v>7543</v>
      </c>
      <c r="F32">
        <f t="shared" si="0"/>
        <v>14389</v>
      </c>
      <c r="G32">
        <v>54133</v>
      </c>
      <c r="H32">
        <v>7652</v>
      </c>
      <c r="I32" s="14">
        <f t="shared" si="1"/>
        <v>0.26580828699684111</v>
      </c>
      <c r="J32" s="11">
        <f t="shared" si="2"/>
        <v>1.8804234187140616</v>
      </c>
      <c r="K32">
        <v>53.9</v>
      </c>
      <c r="L32" s="10"/>
    </row>
    <row r="33" spans="2:12" x14ac:dyDescent="0.35">
      <c r="B33" s="6" t="s">
        <v>30</v>
      </c>
      <c r="C33" s="11">
        <v>6.4778221357353507</v>
      </c>
      <c r="D33">
        <v>2727</v>
      </c>
      <c r="E33">
        <v>3133</v>
      </c>
      <c r="F33">
        <f t="shared" si="0"/>
        <v>5860</v>
      </c>
      <c r="G33">
        <v>9570</v>
      </c>
      <c r="H33">
        <v>1172</v>
      </c>
      <c r="I33" s="14">
        <f t="shared" si="1"/>
        <v>0.61233019853709514</v>
      </c>
      <c r="J33" s="11">
        <f t="shared" si="2"/>
        <v>5</v>
      </c>
      <c r="K33">
        <v>41.9</v>
      </c>
      <c r="L33" s="10"/>
    </row>
    <row r="34" spans="2:12" x14ac:dyDescent="0.35">
      <c r="B34" s="6" t="s">
        <v>31</v>
      </c>
      <c r="C34" s="11">
        <v>4.7589446056085096</v>
      </c>
      <c r="D34">
        <v>619</v>
      </c>
      <c r="E34">
        <v>831</v>
      </c>
      <c r="F34">
        <f t="shared" si="0"/>
        <v>1450</v>
      </c>
      <c r="G34">
        <v>3511</v>
      </c>
      <c r="H34">
        <v>380</v>
      </c>
      <c r="I34" s="14">
        <f t="shared" si="1"/>
        <v>0.41298775277698663</v>
      </c>
      <c r="J34" s="11">
        <f t="shared" si="2"/>
        <v>3.8157894736842106</v>
      </c>
      <c r="K34">
        <v>47.7</v>
      </c>
      <c r="L34" s="10"/>
    </row>
    <row r="35" spans="2:12" hidden="1" x14ac:dyDescent="0.35">
      <c r="B35" s="6" t="s">
        <v>32</v>
      </c>
      <c r="C35" s="11">
        <v>14.856285351494863</v>
      </c>
      <c r="D35">
        <v>638</v>
      </c>
      <c r="E35">
        <v>626</v>
      </c>
      <c r="F35">
        <f t="shared" si="0"/>
        <v>1264</v>
      </c>
      <c r="G35">
        <v>1455</v>
      </c>
      <c r="H35">
        <v>157</v>
      </c>
      <c r="I35" s="14">
        <f t="shared" si="1"/>
        <v>0.86872852233676978</v>
      </c>
      <c r="J35" s="11">
        <f t="shared" si="2"/>
        <v>8.0509554140127388</v>
      </c>
      <c r="K35">
        <v>39</v>
      </c>
      <c r="L35" s="10"/>
    </row>
    <row r="36" spans="2:12" x14ac:dyDescent="0.35">
      <c r="B36" s="6" t="s">
        <v>33</v>
      </c>
      <c r="C36" s="11">
        <v>2.9855477731023736</v>
      </c>
      <c r="D36">
        <v>17283</v>
      </c>
      <c r="E36">
        <v>20540</v>
      </c>
      <c r="F36">
        <f t="shared" si="0"/>
        <v>37823</v>
      </c>
      <c r="G36">
        <v>99386</v>
      </c>
      <c r="H36">
        <v>11685</v>
      </c>
      <c r="I36" s="14">
        <f t="shared" si="1"/>
        <v>0.38056667941158717</v>
      </c>
      <c r="J36" s="11">
        <f t="shared" si="2"/>
        <v>3.2368848951647413</v>
      </c>
      <c r="K36">
        <v>47.1</v>
      </c>
      <c r="L36" s="10"/>
    </row>
    <row r="37" spans="2:12" x14ac:dyDescent="0.35">
      <c r="B37" s="6" t="s">
        <v>34</v>
      </c>
      <c r="C37" s="11">
        <v>3.785407873309834</v>
      </c>
      <c r="D37">
        <v>37222</v>
      </c>
      <c r="E37">
        <v>42481</v>
      </c>
      <c r="F37">
        <f t="shared" si="0"/>
        <v>79703</v>
      </c>
      <c r="G37">
        <v>224632</v>
      </c>
      <c r="H37">
        <v>27335</v>
      </c>
      <c r="I37" s="14">
        <f t="shared" si="1"/>
        <v>0.35481587663378328</v>
      </c>
      <c r="J37" s="11">
        <f t="shared" si="2"/>
        <v>2.9157856228278765</v>
      </c>
      <c r="K37">
        <v>48.9</v>
      </c>
      <c r="L37" s="10"/>
    </row>
    <row r="38" spans="2:12" x14ac:dyDescent="0.35">
      <c r="B38" s="6" t="s">
        <v>35</v>
      </c>
      <c r="C38" s="11">
        <v>4.5586487557172184</v>
      </c>
      <c r="D38">
        <v>45628</v>
      </c>
      <c r="E38">
        <v>24101</v>
      </c>
      <c r="F38">
        <f t="shared" si="0"/>
        <v>69729</v>
      </c>
      <c r="G38">
        <v>40786</v>
      </c>
      <c r="H38">
        <v>4330</v>
      </c>
      <c r="I38" s="14">
        <f t="shared" si="1"/>
        <v>1.709630755651449</v>
      </c>
      <c r="J38" s="11">
        <f t="shared" si="2"/>
        <v>16.103695150115474</v>
      </c>
      <c r="K38">
        <v>31.3</v>
      </c>
      <c r="L38" s="10"/>
    </row>
    <row r="39" spans="2:12" x14ac:dyDescent="0.35">
      <c r="B39" s="6" t="s">
        <v>36</v>
      </c>
      <c r="C39" s="11">
        <v>2.9078559210689408</v>
      </c>
      <c r="D39">
        <v>1872</v>
      </c>
      <c r="E39">
        <v>2438</v>
      </c>
      <c r="F39">
        <f t="shared" si="0"/>
        <v>4310</v>
      </c>
      <c r="G39">
        <v>10436</v>
      </c>
      <c r="H39">
        <v>938</v>
      </c>
      <c r="I39" s="14">
        <f t="shared" si="1"/>
        <v>0.41299348409352243</v>
      </c>
      <c r="J39" s="11">
        <f t="shared" si="2"/>
        <v>4.5948827292110872</v>
      </c>
      <c r="K39">
        <v>47.6</v>
      </c>
      <c r="L39" s="10"/>
    </row>
    <row r="40" spans="2:12" x14ac:dyDescent="0.35">
      <c r="B40" s="6" t="s">
        <v>37</v>
      </c>
      <c r="C40" s="11">
        <v>6.3739875572250266</v>
      </c>
      <c r="D40">
        <v>526</v>
      </c>
      <c r="E40">
        <v>795</v>
      </c>
      <c r="F40">
        <f t="shared" si="0"/>
        <v>1321</v>
      </c>
      <c r="G40">
        <v>1256</v>
      </c>
      <c r="H40">
        <v>103</v>
      </c>
      <c r="I40" s="14">
        <f t="shared" si="1"/>
        <v>1.0517515923566878</v>
      </c>
      <c r="J40" s="11">
        <f t="shared" si="2"/>
        <v>12.825242718446601</v>
      </c>
      <c r="K40">
        <v>39.299999999999997</v>
      </c>
      <c r="L40" s="10"/>
    </row>
    <row r="41" spans="2:12" x14ac:dyDescent="0.35">
      <c r="B41" s="6" t="s">
        <v>38</v>
      </c>
      <c r="C41" s="11">
        <v>5.6691111457845738</v>
      </c>
      <c r="D41">
        <v>1038</v>
      </c>
      <c r="E41">
        <v>1362</v>
      </c>
      <c r="F41">
        <f t="shared" si="0"/>
        <v>2400</v>
      </c>
      <c r="G41">
        <v>3902</v>
      </c>
      <c r="H41">
        <v>404</v>
      </c>
      <c r="I41" s="14">
        <f t="shared" si="1"/>
        <v>0.61506919528446946</v>
      </c>
      <c r="J41" s="11">
        <f t="shared" si="2"/>
        <v>5.9405940594059405</v>
      </c>
      <c r="K41">
        <v>43.2</v>
      </c>
      <c r="L41" s="10"/>
    </row>
    <row r="42" spans="2:12" x14ac:dyDescent="0.35">
      <c r="B42" s="6" t="s">
        <v>39</v>
      </c>
      <c r="C42" s="11">
        <v>4.1907103196468691</v>
      </c>
      <c r="D42">
        <v>18997</v>
      </c>
      <c r="E42">
        <v>21596</v>
      </c>
      <c r="F42">
        <f t="shared" si="0"/>
        <v>40593</v>
      </c>
      <c r="G42">
        <v>113157</v>
      </c>
      <c r="H42">
        <v>15185</v>
      </c>
      <c r="I42" s="14">
        <f t="shared" si="1"/>
        <v>0.35873167369230363</v>
      </c>
      <c r="J42" s="11">
        <f t="shared" si="2"/>
        <v>2.6732301613434308</v>
      </c>
      <c r="K42">
        <v>48.7</v>
      </c>
      <c r="L42" s="10"/>
    </row>
    <row r="43" spans="2:12" x14ac:dyDescent="0.35">
      <c r="B43" s="6" t="s">
        <v>40</v>
      </c>
      <c r="C43" s="11">
        <v>3.3301400346557992</v>
      </c>
      <c r="D43">
        <v>17467</v>
      </c>
      <c r="E43">
        <v>20780</v>
      </c>
      <c r="F43">
        <f t="shared" si="0"/>
        <v>38247</v>
      </c>
      <c r="G43">
        <v>106675</v>
      </c>
      <c r="H43">
        <v>11937</v>
      </c>
      <c r="I43" s="14">
        <f t="shared" si="1"/>
        <v>0.3585376142488868</v>
      </c>
      <c r="J43" s="11">
        <f t="shared" si="2"/>
        <v>3.2040713747172656</v>
      </c>
      <c r="K43">
        <v>48.7</v>
      </c>
      <c r="L43" s="10"/>
    </row>
    <row r="44" spans="2:12" x14ac:dyDescent="0.35">
      <c r="B44" s="6" t="s">
        <v>41</v>
      </c>
      <c r="C44" s="11">
        <v>3.724108883650469</v>
      </c>
      <c r="D44">
        <v>6912</v>
      </c>
      <c r="E44">
        <v>7599</v>
      </c>
      <c r="F44">
        <f t="shared" si="0"/>
        <v>14511</v>
      </c>
      <c r="G44">
        <v>50760</v>
      </c>
      <c r="H44">
        <v>8206</v>
      </c>
      <c r="I44" s="14">
        <f t="shared" si="1"/>
        <v>0.28587470449172575</v>
      </c>
      <c r="J44" s="11">
        <f t="shared" si="2"/>
        <v>1.7683402388496223</v>
      </c>
      <c r="K44">
        <v>52.6</v>
      </c>
      <c r="L44" s="10"/>
    </row>
    <row r="45" spans="2:12" x14ac:dyDescent="0.35">
      <c r="B45" s="6" t="s">
        <v>42</v>
      </c>
      <c r="C45" s="11">
        <v>7.4210301455342202</v>
      </c>
      <c r="D45">
        <v>162524</v>
      </c>
      <c r="E45">
        <v>189314</v>
      </c>
      <c r="F45">
        <f t="shared" si="0"/>
        <v>351838</v>
      </c>
      <c r="G45">
        <v>452607</v>
      </c>
      <c r="H45">
        <v>63698</v>
      </c>
      <c r="I45" s="14">
        <f t="shared" si="1"/>
        <v>0.77735872401443196</v>
      </c>
      <c r="J45" s="11">
        <f t="shared" si="2"/>
        <v>5.5235329209708315</v>
      </c>
      <c r="K45">
        <v>40.200000000000003</v>
      </c>
      <c r="L45" s="10"/>
    </row>
    <row r="46" spans="2:12" x14ac:dyDescent="0.35">
      <c r="B46" s="6" t="s">
        <v>43</v>
      </c>
      <c r="C46" s="11">
        <v>3.3279833189294483</v>
      </c>
      <c r="D46">
        <v>3436</v>
      </c>
      <c r="E46">
        <v>4560</v>
      </c>
      <c r="F46">
        <f t="shared" si="0"/>
        <v>7996</v>
      </c>
      <c r="G46">
        <v>17628</v>
      </c>
      <c r="H46">
        <v>1765</v>
      </c>
      <c r="I46" s="14">
        <f t="shared" si="1"/>
        <v>0.45359655094168366</v>
      </c>
      <c r="J46" s="11">
        <f t="shared" si="2"/>
        <v>4.530311614730878</v>
      </c>
      <c r="K46">
        <v>48.2</v>
      </c>
      <c r="L46" s="10"/>
    </row>
    <row r="47" spans="2:12" x14ac:dyDescent="0.35">
      <c r="B47" s="6" t="s">
        <v>44</v>
      </c>
      <c r="C47" s="11">
        <v>3.4375211878771439</v>
      </c>
      <c r="D47">
        <v>4146</v>
      </c>
      <c r="E47">
        <v>4892</v>
      </c>
      <c r="F47">
        <f t="shared" si="0"/>
        <v>9038</v>
      </c>
      <c r="G47">
        <v>20231</v>
      </c>
      <c r="H47">
        <v>1847</v>
      </c>
      <c r="I47" s="14">
        <f t="shared" si="1"/>
        <v>0.44674015125302752</v>
      </c>
      <c r="J47" s="11">
        <f t="shared" si="2"/>
        <v>4.8933405522468867</v>
      </c>
      <c r="K47">
        <v>45.8</v>
      </c>
      <c r="L47" s="10"/>
    </row>
    <row r="48" spans="2:12" x14ac:dyDescent="0.35">
      <c r="B48" s="6" t="s">
        <v>45</v>
      </c>
      <c r="C48" s="11">
        <v>3.5892780862879112</v>
      </c>
      <c r="D48">
        <v>14170</v>
      </c>
      <c r="E48">
        <v>17400</v>
      </c>
      <c r="F48">
        <f t="shared" si="0"/>
        <v>31570</v>
      </c>
      <c r="G48">
        <v>34376</v>
      </c>
      <c r="H48">
        <v>3664</v>
      </c>
      <c r="I48" s="14">
        <f t="shared" si="1"/>
        <v>0.91837328368629279</v>
      </c>
      <c r="J48" s="11">
        <f t="shared" si="2"/>
        <v>8.6162663755458517</v>
      </c>
      <c r="K48">
        <v>37.1</v>
      </c>
      <c r="L48" s="10"/>
    </row>
    <row r="49" spans="2:12" x14ac:dyDescent="0.35">
      <c r="B49" s="6" t="s">
        <v>46</v>
      </c>
      <c r="C49" s="11">
        <v>4.4592387890968466</v>
      </c>
      <c r="D49">
        <v>2259</v>
      </c>
      <c r="E49">
        <v>2889</v>
      </c>
      <c r="F49">
        <f t="shared" si="0"/>
        <v>5148</v>
      </c>
      <c r="G49">
        <v>8482</v>
      </c>
      <c r="H49">
        <v>1002</v>
      </c>
      <c r="I49" s="14">
        <f t="shared" si="1"/>
        <v>0.60693232728130153</v>
      </c>
      <c r="J49" s="11">
        <f t="shared" si="2"/>
        <v>5.1377245508982039</v>
      </c>
      <c r="K49">
        <v>41.3</v>
      </c>
      <c r="L49" s="10"/>
    </row>
    <row r="50" spans="2:12" x14ac:dyDescent="0.35">
      <c r="B50" s="6" t="s">
        <v>47</v>
      </c>
      <c r="C50" s="11">
        <v>4.0524992325295228</v>
      </c>
      <c r="D50">
        <v>103419</v>
      </c>
      <c r="E50">
        <v>121447</v>
      </c>
      <c r="F50">
        <f t="shared" si="0"/>
        <v>224866</v>
      </c>
      <c r="G50">
        <v>171557</v>
      </c>
      <c r="H50">
        <v>19176</v>
      </c>
      <c r="I50" s="14">
        <f t="shared" si="1"/>
        <v>1.3107363733336441</v>
      </c>
      <c r="J50" s="11">
        <f t="shared" si="2"/>
        <v>11.726428869420108</v>
      </c>
      <c r="K50">
        <v>35.299999999999997</v>
      </c>
      <c r="L50" s="10"/>
    </row>
    <row r="51" spans="2:12" x14ac:dyDescent="0.35">
      <c r="B51" s="6" t="s">
        <v>48</v>
      </c>
      <c r="C51" s="11">
        <v>5.2138742318400944</v>
      </c>
      <c r="D51">
        <v>24877</v>
      </c>
      <c r="E51">
        <v>26857</v>
      </c>
      <c r="F51">
        <f t="shared" si="0"/>
        <v>51734</v>
      </c>
      <c r="G51">
        <v>50781</v>
      </c>
      <c r="H51">
        <v>4882</v>
      </c>
      <c r="I51" s="14">
        <f t="shared" si="1"/>
        <v>1.0187668616214727</v>
      </c>
      <c r="J51" s="11">
        <f t="shared" si="2"/>
        <v>10.596886521917247</v>
      </c>
      <c r="K51">
        <v>36.200000000000003</v>
      </c>
      <c r="L51" s="10"/>
    </row>
    <row r="52" spans="2:12" x14ac:dyDescent="0.35">
      <c r="B52" s="6" t="s">
        <v>49</v>
      </c>
      <c r="C52" s="11">
        <v>4.028859942414905</v>
      </c>
      <c r="D52">
        <v>78971</v>
      </c>
      <c r="E52">
        <v>89305</v>
      </c>
      <c r="F52">
        <f t="shared" si="0"/>
        <v>168276</v>
      </c>
      <c r="G52">
        <v>364544</v>
      </c>
      <c r="H52">
        <v>64194</v>
      </c>
      <c r="I52" s="14">
        <f t="shared" si="1"/>
        <v>0.4616068293539326</v>
      </c>
      <c r="J52" s="11">
        <f t="shared" si="2"/>
        <v>2.6213664828488645</v>
      </c>
      <c r="K52">
        <v>45</v>
      </c>
      <c r="L52" s="10"/>
    </row>
    <row r="53" spans="2:12" x14ac:dyDescent="0.35">
      <c r="B53" s="6" t="s">
        <v>50</v>
      </c>
      <c r="C53" s="11">
        <v>2.4176096226326504</v>
      </c>
      <c r="D53">
        <v>27513</v>
      </c>
      <c r="E53">
        <v>30425</v>
      </c>
      <c r="F53">
        <f t="shared" si="0"/>
        <v>57938</v>
      </c>
      <c r="G53">
        <v>125451</v>
      </c>
      <c r="H53">
        <v>15119</v>
      </c>
      <c r="I53" s="14">
        <f t="shared" si="1"/>
        <v>0.46183768961586597</v>
      </c>
      <c r="J53" s="11">
        <f t="shared" si="2"/>
        <v>3.8321317547456841</v>
      </c>
      <c r="K53">
        <v>44.5</v>
      </c>
      <c r="L53" s="10"/>
    </row>
    <row r="54" spans="2:12" x14ac:dyDescent="0.35">
      <c r="B54" s="6" t="s">
        <v>51</v>
      </c>
      <c r="C54" s="11">
        <v>2.8986908682382619</v>
      </c>
      <c r="D54">
        <v>46671</v>
      </c>
      <c r="E54">
        <v>60472</v>
      </c>
      <c r="F54">
        <f t="shared" si="0"/>
        <v>107143</v>
      </c>
      <c r="G54">
        <v>247630</v>
      </c>
      <c r="H54">
        <v>36961</v>
      </c>
      <c r="I54" s="14">
        <f t="shared" si="1"/>
        <v>0.43267374712272344</v>
      </c>
      <c r="J54" s="11">
        <f t="shared" si="2"/>
        <v>2.8988122615730094</v>
      </c>
      <c r="K54">
        <v>48.4</v>
      </c>
      <c r="L54" s="10"/>
    </row>
    <row r="55" spans="2:12" x14ac:dyDescent="0.35">
      <c r="B55" s="6" t="s">
        <v>52</v>
      </c>
      <c r="C55" s="11">
        <v>3.8906684594192011</v>
      </c>
      <c r="D55">
        <v>42932</v>
      </c>
      <c r="E55">
        <v>49189</v>
      </c>
      <c r="F55">
        <f t="shared" si="0"/>
        <v>92121</v>
      </c>
      <c r="G55">
        <v>148168</v>
      </c>
      <c r="H55">
        <v>16749</v>
      </c>
      <c r="I55" s="14">
        <f t="shared" si="1"/>
        <v>0.62173343771934564</v>
      </c>
      <c r="J55" s="11">
        <f t="shared" si="2"/>
        <v>5.5000895575855271</v>
      </c>
      <c r="K55">
        <v>40.200000000000003</v>
      </c>
      <c r="L55" s="10"/>
    </row>
    <row r="56" spans="2:12" x14ac:dyDescent="0.35">
      <c r="B56" s="6" t="s">
        <v>53</v>
      </c>
      <c r="C56" s="11">
        <v>3.3366139041526557</v>
      </c>
      <c r="D56">
        <v>3791</v>
      </c>
      <c r="E56">
        <v>4507</v>
      </c>
      <c r="F56">
        <f t="shared" si="0"/>
        <v>8298</v>
      </c>
      <c r="G56">
        <v>17675</v>
      </c>
      <c r="H56">
        <v>1850</v>
      </c>
      <c r="I56" s="14">
        <f t="shared" si="1"/>
        <v>0.46947666195190946</v>
      </c>
      <c r="J56" s="11">
        <f t="shared" si="2"/>
        <v>4.4854054054054053</v>
      </c>
      <c r="K56">
        <v>45.4</v>
      </c>
      <c r="L56" s="10"/>
    </row>
    <row r="57" spans="2:12" x14ac:dyDescent="0.35">
      <c r="B57" s="6" t="s">
        <v>54</v>
      </c>
      <c r="C57" s="11">
        <v>3.1146880466769691</v>
      </c>
      <c r="D57">
        <v>12204</v>
      </c>
      <c r="E57">
        <v>11428</v>
      </c>
      <c r="F57">
        <f t="shared" si="0"/>
        <v>23632</v>
      </c>
      <c r="G57">
        <v>54654</v>
      </c>
      <c r="H57">
        <v>5762</v>
      </c>
      <c r="I57" s="14">
        <f t="shared" si="1"/>
        <v>0.43239287151901051</v>
      </c>
      <c r="J57" s="11">
        <f t="shared" si="2"/>
        <v>4.1013536966331134</v>
      </c>
      <c r="K57">
        <v>43.9</v>
      </c>
      <c r="L57" s="10"/>
    </row>
    <row r="58" spans="2:12" x14ac:dyDescent="0.35">
      <c r="B58" s="6" t="s">
        <v>55</v>
      </c>
      <c r="C58" s="11">
        <v>3.596154875069109</v>
      </c>
      <c r="D58">
        <v>16815</v>
      </c>
      <c r="E58">
        <v>19124</v>
      </c>
      <c r="F58">
        <f t="shared" si="0"/>
        <v>35939</v>
      </c>
      <c r="G58">
        <v>80928</v>
      </c>
      <c r="H58">
        <v>10094</v>
      </c>
      <c r="I58" s="14">
        <f t="shared" si="1"/>
        <v>0.44408610122578096</v>
      </c>
      <c r="J58" s="11">
        <f t="shared" si="2"/>
        <v>3.5604319397661977</v>
      </c>
      <c r="K58">
        <v>45.6</v>
      </c>
      <c r="L58" s="10"/>
    </row>
    <row r="59" spans="2:12" x14ac:dyDescent="0.35">
      <c r="B59" s="6" t="s">
        <v>56</v>
      </c>
      <c r="C59" s="11">
        <v>6.8505051805135473</v>
      </c>
      <c r="D59">
        <v>10190</v>
      </c>
      <c r="E59">
        <v>12617</v>
      </c>
      <c r="F59">
        <f t="shared" si="0"/>
        <v>22807</v>
      </c>
      <c r="G59">
        <v>30121</v>
      </c>
      <c r="H59">
        <v>2605</v>
      </c>
      <c r="I59" s="14">
        <f t="shared" si="1"/>
        <v>0.757179376514724</v>
      </c>
      <c r="J59" s="11">
        <f t="shared" si="2"/>
        <v>8.7550863723608447</v>
      </c>
      <c r="K59">
        <v>39.799999999999997</v>
      </c>
      <c r="L59" s="10"/>
    </row>
    <row r="60" spans="2:12" x14ac:dyDescent="0.35">
      <c r="B60" s="6" t="s">
        <v>57</v>
      </c>
      <c r="C60" s="11">
        <v>1.6363949961910877</v>
      </c>
      <c r="D60">
        <v>17233</v>
      </c>
      <c r="E60">
        <v>18862</v>
      </c>
      <c r="F60">
        <f t="shared" si="0"/>
        <v>36095</v>
      </c>
      <c r="G60">
        <v>161948</v>
      </c>
      <c r="H60">
        <v>24699</v>
      </c>
      <c r="I60" s="14">
        <f t="shared" si="1"/>
        <v>0.22288018376268925</v>
      </c>
      <c r="J60" s="11">
        <f t="shared" si="2"/>
        <v>1.4613951981861615</v>
      </c>
      <c r="K60">
        <v>56.6</v>
      </c>
      <c r="L60" s="10"/>
    </row>
    <row r="61" spans="2:12" x14ac:dyDescent="0.35">
      <c r="B61" s="6" t="s">
        <v>58</v>
      </c>
      <c r="C61" s="11">
        <v>2.1779754452189186</v>
      </c>
      <c r="D61">
        <v>28460</v>
      </c>
      <c r="E61">
        <v>34825</v>
      </c>
      <c r="F61">
        <f t="shared" si="0"/>
        <v>63285</v>
      </c>
      <c r="G61">
        <v>75401</v>
      </c>
      <c r="H61">
        <v>9570</v>
      </c>
      <c r="I61" s="14">
        <f t="shared" si="1"/>
        <v>0.83931247596185732</v>
      </c>
      <c r="J61" s="11">
        <f t="shared" si="2"/>
        <v>6.6128526645768027</v>
      </c>
      <c r="K61">
        <v>39.200000000000003</v>
      </c>
      <c r="L61" s="10"/>
    </row>
    <row r="62" spans="2:12" x14ac:dyDescent="0.35">
      <c r="B62" s="6" t="s">
        <v>59</v>
      </c>
      <c r="C62" s="11">
        <v>3.0030539531727181</v>
      </c>
      <c r="D62">
        <v>2924</v>
      </c>
      <c r="E62">
        <v>3685</v>
      </c>
      <c r="F62">
        <f t="shared" si="0"/>
        <v>6609</v>
      </c>
      <c r="G62">
        <v>77034</v>
      </c>
      <c r="H62">
        <v>5933</v>
      </c>
      <c r="I62" s="14">
        <f t="shared" si="1"/>
        <v>8.5793286081470521E-2</v>
      </c>
      <c r="J62" s="11">
        <f t="shared" si="2"/>
        <v>1.1139389853362549</v>
      </c>
      <c r="K62">
        <v>67.8</v>
      </c>
      <c r="L62" s="10"/>
    </row>
    <row r="63" spans="2:12" x14ac:dyDescent="0.35">
      <c r="B63" s="6" t="s">
        <v>60</v>
      </c>
      <c r="C63" s="11">
        <v>6.9595396839894059</v>
      </c>
      <c r="D63">
        <v>2410</v>
      </c>
      <c r="E63">
        <v>2844</v>
      </c>
      <c r="F63">
        <f t="shared" si="0"/>
        <v>5254</v>
      </c>
      <c r="G63">
        <v>9650</v>
      </c>
      <c r="H63">
        <v>1158</v>
      </c>
      <c r="I63" s="14">
        <f t="shared" si="1"/>
        <v>0.5444559585492228</v>
      </c>
      <c r="J63" s="11">
        <f t="shared" si="2"/>
        <v>4.5371329879101898</v>
      </c>
      <c r="K63">
        <v>42.9</v>
      </c>
      <c r="L63" s="10"/>
    </row>
    <row r="64" spans="2:12" x14ac:dyDescent="0.35">
      <c r="B64" s="6" t="s">
        <v>61</v>
      </c>
      <c r="C64" s="11">
        <v>6.5988295921041136</v>
      </c>
      <c r="D64">
        <v>1186</v>
      </c>
      <c r="E64">
        <v>1673</v>
      </c>
      <c r="F64">
        <f t="shared" si="0"/>
        <v>2859</v>
      </c>
      <c r="G64">
        <v>4525</v>
      </c>
      <c r="H64">
        <v>458</v>
      </c>
      <c r="I64" s="14">
        <f t="shared" si="1"/>
        <v>0.63182320441988948</v>
      </c>
      <c r="J64" s="11">
        <f t="shared" si="2"/>
        <v>6.2423580786026198</v>
      </c>
      <c r="K64">
        <v>42</v>
      </c>
      <c r="L64" s="10"/>
    </row>
    <row r="65" spans="2:12" x14ac:dyDescent="0.35">
      <c r="B65" s="6" t="s">
        <v>62</v>
      </c>
      <c r="C65" s="11">
        <v>7.5241779497098644</v>
      </c>
      <c r="D65">
        <v>974</v>
      </c>
      <c r="E65">
        <v>1177</v>
      </c>
      <c r="F65">
        <f t="shared" si="0"/>
        <v>2151</v>
      </c>
      <c r="G65">
        <v>2317</v>
      </c>
      <c r="H65">
        <v>197</v>
      </c>
      <c r="I65" s="14">
        <f t="shared" si="1"/>
        <v>0.92835563228312468</v>
      </c>
      <c r="J65" s="11">
        <f t="shared" si="2"/>
        <v>10.918781725888325</v>
      </c>
      <c r="K65">
        <v>39.9</v>
      </c>
      <c r="L65" s="10"/>
    </row>
    <row r="66" spans="2:12" x14ac:dyDescent="0.35">
      <c r="B66" s="6" t="s">
        <v>63</v>
      </c>
      <c r="C66" s="11">
        <v>2.6716551509117057</v>
      </c>
      <c r="D66">
        <v>30963</v>
      </c>
      <c r="E66">
        <v>33579</v>
      </c>
      <c r="F66">
        <f t="shared" si="0"/>
        <v>64542</v>
      </c>
      <c r="G66">
        <v>137811</v>
      </c>
      <c r="H66">
        <v>16983</v>
      </c>
      <c r="I66" s="14">
        <f t="shared" si="1"/>
        <v>0.46833707033545946</v>
      </c>
      <c r="J66" s="11">
        <f t="shared" si="2"/>
        <v>3.8003886239180358</v>
      </c>
      <c r="K66">
        <v>46.9</v>
      </c>
      <c r="L66" s="10"/>
    </row>
    <row r="67" spans="2:12" x14ac:dyDescent="0.35">
      <c r="B67" s="6" t="s">
        <v>64</v>
      </c>
      <c r="C67" s="11">
        <v>4.3969971726625721</v>
      </c>
      <c r="D67">
        <v>1680</v>
      </c>
      <c r="E67">
        <v>2213</v>
      </c>
      <c r="F67">
        <f t="shared" si="0"/>
        <v>3893</v>
      </c>
      <c r="G67">
        <v>5366</v>
      </c>
      <c r="H67">
        <v>407</v>
      </c>
      <c r="I67" s="14">
        <f t="shared" si="1"/>
        <v>0.72549385016772272</v>
      </c>
      <c r="J67" s="11">
        <f t="shared" si="2"/>
        <v>9.5651105651105652</v>
      </c>
      <c r="K67">
        <v>40.700000000000003</v>
      </c>
      <c r="L67" s="10"/>
    </row>
    <row r="68" spans="2:12" x14ac:dyDescent="0.35">
      <c r="B68" s="6" t="s">
        <v>65</v>
      </c>
      <c r="C68" s="11">
        <v>4.5993153690862814</v>
      </c>
      <c r="D68">
        <v>3242</v>
      </c>
      <c r="E68">
        <v>4235</v>
      </c>
      <c r="F68">
        <f t="shared" ref="F68:F69" si="3">D68+E68</f>
        <v>7477</v>
      </c>
      <c r="G68">
        <v>14977</v>
      </c>
      <c r="H68">
        <v>1362</v>
      </c>
      <c r="I68" s="14">
        <f t="shared" ref="I68:I69" si="4">F68/G68</f>
        <v>0.49923215597249115</v>
      </c>
      <c r="J68" s="11">
        <f t="shared" ref="J68:J69" si="5">F68/H68</f>
        <v>5.4897209985315714</v>
      </c>
      <c r="K68">
        <v>44.2</v>
      </c>
      <c r="L68" s="10"/>
    </row>
    <row r="69" spans="2:12" x14ac:dyDescent="0.35">
      <c r="B69" s="6" t="s">
        <v>66</v>
      </c>
      <c r="C69" s="11">
        <v>5.095899205521226</v>
      </c>
      <c r="D69">
        <v>1646</v>
      </c>
      <c r="E69">
        <v>1885</v>
      </c>
      <c r="F69">
        <f t="shared" si="3"/>
        <v>3531</v>
      </c>
      <c r="G69">
        <v>4380</v>
      </c>
      <c r="H69">
        <v>347</v>
      </c>
      <c r="I69" s="14">
        <f t="shared" si="4"/>
        <v>0.80616438356164388</v>
      </c>
      <c r="J69" s="11">
        <f t="shared" si="5"/>
        <v>10.17579250720461</v>
      </c>
      <c r="K69">
        <v>41.2</v>
      </c>
      <c r="L69" s="10"/>
    </row>
    <row r="70" spans="2:12" x14ac:dyDescent="0.35">
      <c r="B70" s="6"/>
    </row>
    <row r="71" spans="2:12" x14ac:dyDescent="0.35">
      <c r="B71" s="6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DEFB-E056-4CDD-8046-46E4567836C6}">
  <dimension ref="B1:F73"/>
  <sheetViews>
    <sheetView zoomScale="85" zoomScaleNormal="85" workbookViewId="0">
      <selection activeCell="D2" sqref="D2:D69"/>
    </sheetView>
  </sheetViews>
  <sheetFormatPr defaultRowHeight="17.399999999999999" x14ac:dyDescent="0.4"/>
  <cols>
    <col min="2" max="2" width="24.5" bestFit="1" customWidth="1"/>
    <col min="3" max="3" width="22.69921875" bestFit="1" customWidth="1"/>
    <col min="4" max="4" width="19.5" bestFit="1" customWidth="1"/>
    <col min="5" max="5" width="19.5" customWidth="1"/>
    <col min="6" max="6" width="18.5" bestFit="1" customWidth="1"/>
  </cols>
  <sheetData>
    <row r="1" spans="2:6" x14ac:dyDescent="0.4">
      <c r="D1" t="s">
        <v>90</v>
      </c>
    </row>
    <row r="2" spans="2:6" x14ac:dyDescent="0.4">
      <c r="B2" s="5" t="s">
        <v>72</v>
      </c>
      <c r="C2" s="5" t="s">
        <v>75</v>
      </c>
      <c r="D2" s="12" t="s">
        <v>88</v>
      </c>
      <c r="E2" s="12" t="s">
        <v>99</v>
      </c>
      <c r="F2" s="12" t="s">
        <v>89</v>
      </c>
    </row>
    <row r="3" spans="2:6" x14ac:dyDescent="0.35">
      <c r="B3" s="6" t="s">
        <v>0</v>
      </c>
      <c r="C3" s="11">
        <v>4.4223365887263446</v>
      </c>
      <c r="D3">
        <v>53.6</v>
      </c>
      <c r="E3">
        <f>STANDARDIZE(D3,D71,D72)</f>
        <v>2.0240927015449048</v>
      </c>
      <c r="F3" s="13">
        <v>59.8</v>
      </c>
    </row>
    <row r="4" spans="2:6" x14ac:dyDescent="0.35">
      <c r="B4" s="6" t="s">
        <v>1</v>
      </c>
      <c r="C4" s="11">
        <v>6.7785284727893673</v>
      </c>
      <c r="D4">
        <v>21.8</v>
      </c>
      <c r="E4">
        <f>STANDARDIZE(D4,$D$71,$D$72)</f>
        <v>-0.77425387551795355</v>
      </c>
      <c r="F4">
        <v>23</v>
      </c>
    </row>
    <row r="5" spans="2:6" x14ac:dyDescent="0.35">
      <c r="B5" s="6" t="s">
        <v>2</v>
      </c>
      <c r="C5" s="11">
        <v>4.1401010673467455</v>
      </c>
      <c r="D5">
        <v>34</v>
      </c>
      <c r="E5">
        <f t="shared" ref="E5:E68" si="0">STANDARDIZE(D5,$D$71,$D$72)</f>
        <v>0.29932562888980957</v>
      </c>
      <c r="F5">
        <v>33.4</v>
      </c>
    </row>
    <row r="6" spans="2:6" x14ac:dyDescent="0.35">
      <c r="B6" s="6" t="s">
        <v>3</v>
      </c>
      <c r="C6" s="11">
        <v>4.5743235801607991</v>
      </c>
      <c r="D6">
        <v>19.8</v>
      </c>
      <c r="E6">
        <f t="shared" si="0"/>
        <v>-0.9502505155848</v>
      </c>
      <c r="F6">
        <v>19.5</v>
      </c>
    </row>
    <row r="7" spans="2:6" x14ac:dyDescent="0.35">
      <c r="B7" s="6" t="s">
        <v>4</v>
      </c>
      <c r="C7" s="11">
        <v>2.2350515463917526</v>
      </c>
      <c r="D7">
        <v>43.2</v>
      </c>
      <c r="E7">
        <f t="shared" si="0"/>
        <v>1.1089101731973035</v>
      </c>
      <c r="F7">
        <v>43.4</v>
      </c>
    </row>
    <row r="8" spans="2:6" x14ac:dyDescent="0.35">
      <c r="B8" s="6" t="s">
        <v>5</v>
      </c>
      <c r="C8" s="11">
        <v>4.9901784146453698</v>
      </c>
      <c r="D8">
        <v>43.9</v>
      </c>
      <c r="E8">
        <f t="shared" si="0"/>
        <v>1.1705089972206992</v>
      </c>
      <c r="F8">
        <v>44.6</v>
      </c>
    </row>
    <row r="9" spans="2:6" x14ac:dyDescent="0.35">
      <c r="B9" s="6" t="s">
        <v>6</v>
      </c>
      <c r="C9" s="11">
        <v>5.0133187623796189</v>
      </c>
      <c r="D9">
        <v>15.1</v>
      </c>
      <c r="E9">
        <f t="shared" si="0"/>
        <v>-1.3638426197418891</v>
      </c>
      <c r="F9">
        <v>21.9</v>
      </c>
    </row>
    <row r="10" spans="2:6" x14ac:dyDescent="0.35">
      <c r="B10" s="6" t="s">
        <v>7</v>
      </c>
      <c r="C10" s="11">
        <v>2.3623107672153627</v>
      </c>
      <c r="D10">
        <v>30.8</v>
      </c>
      <c r="E10">
        <f t="shared" si="0"/>
        <v>1.7731004782855341E-2</v>
      </c>
      <c r="F10">
        <v>27.8</v>
      </c>
    </row>
    <row r="11" spans="2:6" x14ac:dyDescent="0.35">
      <c r="B11" s="6" t="s">
        <v>8</v>
      </c>
      <c r="C11" s="11">
        <v>2.3934186315811909</v>
      </c>
      <c r="D11">
        <v>26</v>
      </c>
      <c r="E11">
        <f t="shared" si="0"/>
        <v>-0.40466093137757614</v>
      </c>
      <c r="F11">
        <v>21.1</v>
      </c>
    </row>
    <row r="12" spans="2:6" x14ac:dyDescent="0.35">
      <c r="B12" s="6" t="s">
        <v>9</v>
      </c>
      <c r="C12" s="11">
        <v>3.3008627018133918</v>
      </c>
      <c r="D12">
        <v>36.299999999999997</v>
      </c>
      <c r="E12">
        <f t="shared" si="0"/>
        <v>0.50172176496668275</v>
      </c>
      <c r="F12">
        <v>34.5</v>
      </c>
    </row>
    <row r="13" spans="2:6" x14ac:dyDescent="0.35">
      <c r="B13" s="6" t="s">
        <v>10</v>
      </c>
      <c r="C13" s="11">
        <v>4.5199470060542852</v>
      </c>
      <c r="D13">
        <v>38.799999999999997</v>
      </c>
      <c r="E13">
        <f t="shared" si="0"/>
        <v>0.72171756505024076</v>
      </c>
      <c r="F13">
        <v>35.200000000000003</v>
      </c>
    </row>
    <row r="14" spans="2:6" x14ac:dyDescent="0.35">
      <c r="B14" s="6" t="s">
        <v>11</v>
      </c>
      <c r="C14" s="11">
        <v>6.4078902685703323</v>
      </c>
      <c r="D14">
        <v>27.7</v>
      </c>
      <c r="E14">
        <f t="shared" si="0"/>
        <v>-0.25506378732075674</v>
      </c>
      <c r="F14">
        <v>25</v>
      </c>
    </row>
    <row r="15" spans="2:6" x14ac:dyDescent="0.35">
      <c r="B15" s="6" t="s">
        <v>12</v>
      </c>
      <c r="C15" s="11">
        <v>4.9378051615903278</v>
      </c>
      <c r="D15">
        <v>13.3</v>
      </c>
      <c r="E15">
        <f t="shared" si="0"/>
        <v>-1.5222395958020509</v>
      </c>
      <c r="F15">
        <v>12</v>
      </c>
    </row>
    <row r="16" spans="2:6" x14ac:dyDescent="0.35">
      <c r="B16" s="6" t="s">
        <v>13</v>
      </c>
      <c r="C16" s="11">
        <v>5.6141857896674443</v>
      </c>
      <c r="D16">
        <v>14.3</v>
      </c>
      <c r="E16">
        <f t="shared" si="0"/>
        <v>-1.4342412757686278</v>
      </c>
      <c r="F16">
        <v>12.5</v>
      </c>
    </row>
    <row r="17" spans="2:6" x14ac:dyDescent="0.35">
      <c r="B17" s="6" t="s">
        <v>14</v>
      </c>
      <c r="C17" s="11">
        <v>4.1485336236919776</v>
      </c>
      <c r="D17">
        <v>40.200000000000003</v>
      </c>
      <c r="E17">
        <f t="shared" si="0"/>
        <v>0.84491521309703377</v>
      </c>
      <c r="F17">
        <v>42.2</v>
      </c>
    </row>
    <row r="18" spans="2:6" x14ac:dyDescent="0.35">
      <c r="B18" s="6" t="s">
        <v>15</v>
      </c>
      <c r="C18" s="11">
        <v>4.6455722828209982</v>
      </c>
      <c r="D18">
        <v>41.8</v>
      </c>
      <c r="E18">
        <f t="shared" si="0"/>
        <v>0.98571252515051044</v>
      </c>
      <c r="F18">
        <v>43.3</v>
      </c>
    </row>
    <row r="19" spans="2:6" x14ac:dyDescent="0.35">
      <c r="B19" s="6" t="s">
        <v>16</v>
      </c>
      <c r="C19" s="11">
        <v>2.290037052284891</v>
      </c>
      <c r="D19">
        <v>32.1</v>
      </c>
      <c r="E19">
        <f t="shared" si="0"/>
        <v>0.13212882082630559</v>
      </c>
      <c r="F19">
        <v>34.6</v>
      </c>
    </row>
    <row r="20" spans="2:6" x14ac:dyDescent="0.35">
      <c r="B20" s="6" t="s">
        <v>17</v>
      </c>
      <c r="C20" s="11">
        <v>6.8603642671292278</v>
      </c>
      <c r="D20">
        <v>22.4</v>
      </c>
      <c r="E20">
        <f t="shared" si="0"/>
        <v>-0.72145488349789988</v>
      </c>
      <c r="F20">
        <v>9.3000000000000007</v>
      </c>
    </row>
    <row r="21" spans="2:6" x14ac:dyDescent="0.35">
      <c r="B21" s="6" t="s">
        <v>18</v>
      </c>
      <c r="C21" s="11">
        <v>6.4749715825369423</v>
      </c>
      <c r="D21">
        <v>22.8</v>
      </c>
      <c r="E21">
        <f t="shared" si="0"/>
        <v>-0.68625555548453043</v>
      </c>
      <c r="F21">
        <v>19.5</v>
      </c>
    </row>
    <row r="22" spans="2:6" x14ac:dyDescent="0.35">
      <c r="B22" s="6" t="s">
        <v>19</v>
      </c>
      <c r="C22" s="11">
        <v>3.6586805145757109</v>
      </c>
      <c r="D22">
        <v>25.3</v>
      </c>
      <c r="E22">
        <f t="shared" si="0"/>
        <v>-0.46625975540097236</v>
      </c>
      <c r="F22">
        <v>17.8</v>
      </c>
    </row>
    <row r="23" spans="2:6" x14ac:dyDescent="0.35">
      <c r="B23" s="6" t="s">
        <v>20</v>
      </c>
      <c r="C23" s="11">
        <v>4.9088469734038354</v>
      </c>
      <c r="D23">
        <v>17.3</v>
      </c>
      <c r="E23">
        <f t="shared" si="0"/>
        <v>-1.170246315668358</v>
      </c>
      <c r="F23">
        <v>14.3</v>
      </c>
    </row>
    <row r="24" spans="2:6" x14ac:dyDescent="0.35">
      <c r="B24" s="6" t="s">
        <v>21</v>
      </c>
      <c r="C24" s="11">
        <v>6.0602250581505004</v>
      </c>
      <c r="D24">
        <v>24.8</v>
      </c>
      <c r="E24">
        <f t="shared" si="0"/>
        <v>-0.51025891541768398</v>
      </c>
      <c r="F24">
        <v>18.399999999999999</v>
      </c>
    </row>
    <row r="25" spans="2:6" x14ac:dyDescent="0.35">
      <c r="B25" s="6" t="s">
        <v>22</v>
      </c>
      <c r="C25" s="11">
        <v>6.1876516581288756</v>
      </c>
      <c r="D25">
        <v>14.9</v>
      </c>
      <c r="E25">
        <f t="shared" si="0"/>
        <v>-1.3814422837485738</v>
      </c>
      <c r="F25">
        <v>6</v>
      </c>
    </row>
    <row r="26" spans="2:6" x14ac:dyDescent="0.35">
      <c r="B26" s="6" t="s">
        <v>23</v>
      </c>
      <c r="C26" s="11">
        <v>5.8821410561198757</v>
      </c>
      <c r="D26">
        <v>12.3</v>
      </c>
      <c r="E26">
        <f t="shared" si="0"/>
        <v>-1.610237915835474</v>
      </c>
      <c r="F26">
        <v>10.199999999999999</v>
      </c>
    </row>
    <row r="27" spans="2:6" x14ac:dyDescent="0.35">
      <c r="B27" s="6" t="s">
        <v>24</v>
      </c>
      <c r="C27" s="11">
        <v>5.9608727577887333</v>
      </c>
      <c r="D27">
        <v>14.3</v>
      </c>
      <c r="E27">
        <f t="shared" si="0"/>
        <v>-1.4342412757686278</v>
      </c>
      <c r="F27">
        <v>10.8</v>
      </c>
    </row>
    <row r="28" spans="2:6" x14ac:dyDescent="0.35">
      <c r="B28" s="6" t="s">
        <v>25</v>
      </c>
      <c r="C28" s="11">
        <v>2.2350725575376651</v>
      </c>
      <c r="D28">
        <v>29.4</v>
      </c>
      <c r="E28">
        <f t="shared" si="0"/>
        <v>-0.10546664326393734</v>
      </c>
      <c r="F28">
        <v>25.7</v>
      </c>
    </row>
    <row r="29" spans="2:6" x14ac:dyDescent="0.35">
      <c r="B29" s="6" t="s">
        <v>26</v>
      </c>
      <c r="C29" s="11">
        <v>2.8366429184983071</v>
      </c>
      <c r="D29">
        <v>25.7</v>
      </c>
      <c r="E29">
        <f t="shared" si="0"/>
        <v>-0.4310604273876032</v>
      </c>
      <c r="F29">
        <v>16.100000000000001</v>
      </c>
    </row>
    <row r="30" spans="2:6" x14ac:dyDescent="0.35">
      <c r="B30" s="6" t="s">
        <v>27</v>
      </c>
      <c r="C30" s="11">
        <v>3.9308408923365477</v>
      </c>
      <c r="D30">
        <v>43.8</v>
      </c>
      <c r="E30">
        <f t="shared" si="0"/>
        <v>1.1617091652173568</v>
      </c>
      <c r="F30">
        <v>44.7</v>
      </c>
    </row>
    <row r="31" spans="2:6" x14ac:dyDescent="0.35">
      <c r="B31" s="6" t="s">
        <v>28</v>
      </c>
      <c r="C31" s="11">
        <v>4.783827061649319</v>
      </c>
      <c r="D31">
        <v>17.2</v>
      </c>
      <c r="E31">
        <f t="shared" si="0"/>
        <v>-1.1790461476717005</v>
      </c>
      <c r="F31">
        <v>12.5</v>
      </c>
    </row>
    <row r="32" spans="2:6" x14ac:dyDescent="0.35">
      <c r="B32" s="6" t="s">
        <v>29</v>
      </c>
      <c r="C32" s="11">
        <v>2.8785336259197112</v>
      </c>
      <c r="D32">
        <v>36.9</v>
      </c>
      <c r="E32">
        <f t="shared" si="0"/>
        <v>0.55452075698673675</v>
      </c>
      <c r="F32">
        <v>32.4</v>
      </c>
    </row>
    <row r="33" spans="2:6" x14ac:dyDescent="0.35">
      <c r="B33" s="6" t="s">
        <v>30</v>
      </c>
      <c r="C33" s="11">
        <v>6.4778221357353507</v>
      </c>
      <c r="D33">
        <v>20.8</v>
      </c>
      <c r="E33">
        <f t="shared" si="0"/>
        <v>-0.86225219555137678</v>
      </c>
      <c r="F33">
        <v>16.600000000000001</v>
      </c>
    </row>
    <row r="34" spans="2:6" x14ac:dyDescent="0.35">
      <c r="B34" s="6" t="s">
        <v>31</v>
      </c>
      <c r="C34" s="11">
        <v>4.7589446056085096</v>
      </c>
      <c r="D34">
        <v>29.4</v>
      </c>
      <c r="E34">
        <f t="shared" si="0"/>
        <v>-0.10546664326393734</v>
      </c>
      <c r="F34">
        <v>18.600000000000001</v>
      </c>
    </row>
    <row r="35" spans="2:6" hidden="1" x14ac:dyDescent="0.35">
      <c r="B35" s="6" t="s">
        <v>32</v>
      </c>
      <c r="C35" s="11">
        <v>14.856285351494863</v>
      </c>
      <c r="D35">
        <v>20.3</v>
      </c>
      <c r="E35">
        <f t="shared" si="0"/>
        <v>-0.90625135556808845</v>
      </c>
    </row>
    <row r="36" spans="2:6" x14ac:dyDescent="0.35">
      <c r="B36" s="6" t="s">
        <v>33</v>
      </c>
      <c r="C36" s="11">
        <v>2.9855477731023736</v>
      </c>
      <c r="D36">
        <v>34.200000000000003</v>
      </c>
      <c r="E36">
        <f t="shared" si="0"/>
        <v>0.31692529289649446</v>
      </c>
      <c r="F36">
        <v>36</v>
      </c>
    </row>
    <row r="37" spans="2:6" x14ac:dyDescent="0.35">
      <c r="B37" s="6" t="s">
        <v>34</v>
      </c>
      <c r="C37" s="11">
        <v>3.785407873309834</v>
      </c>
      <c r="D37">
        <v>35.5</v>
      </c>
      <c r="E37">
        <f t="shared" si="0"/>
        <v>0.43132310893994441</v>
      </c>
      <c r="F37">
        <v>33</v>
      </c>
    </row>
    <row r="38" spans="2:6" x14ac:dyDescent="0.35">
      <c r="B38" s="6" t="s">
        <v>35</v>
      </c>
      <c r="C38" s="11">
        <v>4.5586487557172184</v>
      </c>
      <c r="D38">
        <v>56.4</v>
      </c>
      <c r="E38">
        <f t="shared" si="0"/>
        <v>2.2704879976384893</v>
      </c>
      <c r="F38">
        <v>59.8</v>
      </c>
    </row>
    <row r="39" spans="2:6" x14ac:dyDescent="0.35">
      <c r="B39" s="6" t="s">
        <v>36</v>
      </c>
      <c r="C39" s="11">
        <v>2.9078559210689408</v>
      </c>
      <c r="D39">
        <v>19.600000000000001</v>
      </c>
      <c r="E39">
        <f t="shared" si="0"/>
        <v>-0.96785017959148456</v>
      </c>
      <c r="F39">
        <v>16.7</v>
      </c>
    </row>
    <row r="40" spans="2:6" x14ac:dyDescent="0.35">
      <c r="B40" s="6" t="s">
        <v>37</v>
      </c>
      <c r="C40" s="11">
        <v>6.3739875572250266</v>
      </c>
      <c r="D40">
        <v>16.3</v>
      </c>
      <c r="E40">
        <f t="shared" si="0"/>
        <v>-1.2582446357017814</v>
      </c>
      <c r="F40">
        <v>15.7</v>
      </c>
    </row>
    <row r="41" spans="2:6" x14ac:dyDescent="0.35">
      <c r="B41" s="6" t="s">
        <v>38</v>
      </c>
      <c r="C41" s="11">
        <v>5.6691111457845738</v>
      </c>
      <c r="D41">
        <v>22.6</v>
      </c>
      <c r="E41">
        <f t="shared" si="0"/>
        <v>-0.70385521949121499</v>
      </c>
      <c r="F41">
        <v>27.6</v>
      </c>
    </row>
    <row r="42" spans="2:6" x14ac:dyDescent="0.35">
      <c r="B42" s="6" t="s">
        <v>39</v>
      </c>
      <c r="C42" s="11">
        <v>4.1907103196468691</v>
      </c>
      <c r="D42">
        <v>37.1</v>
      </c>
      <c r="E42">
        <f t="shared" si="0"/>
        <v>0.57212042099342164</v>
      </c>
      <c r="F42">
        <v>32.5</v>
      </c>
    </row>
    <row r="43" spans="2:6" x14ac:dyDescent="0.35">
      <c r="B43" s="6" t="s">
        <v>40</v>
      </c>
      <c r="C43" s="11">
        <v>3.3301400346557992</v>
      </c>
      <c r="D43">
        <v>27.9</v>
      </c>
      <c r="E43">
        <f t="shared" si="0"/>
        <v>-0.23746412331407216</v>
      </c>
      <c r="F43">
        <v>25</v>
      </c>
    </row>
    <row r="44" spans="2:6" x14ac:dyDescent="0.35">
      <c r="B44" s="6" t="s">
        <v>41</v>
      </c>
      <c r="C44" s="11">
        <v>3.724108883650469</v>
      </c>
      <c r="D44">
        <v>43.4</v>
      </c>
      <c r="E44">
        <f t="shared" si="0"/>
        <v>1.1265098372039877</v>
      </c>
      <c r="F44">
        <v>37.4</v>
      </c>
    </row>
    <row r="45" spans="2:6" x14ac:dyDescent="0.35">
      <c r="B45" s="6" t="s">
        <v>42</v>
      </c>
      <c r="C45" s="11">
        <v>7.4210301455342202</v>
      </c>
      <c r="D45">
        <v>40.200000000000003</v>
      </c>
      <c r="E45">
        <f t="shared" si="0"/>
        <v>0.84491521309703377</v>
      </c>
      <c r="F45">
        <v>43.7</v>
      </c>
    </row>
    <row r="46" spans="2:6" x14ac:dyDescent="0.35">
      <c r="B46" s="6" t="s">
        <v>43</v>
      </c>
      <c r="C46" s="11">
        <v>3.3279833189294483</v>
      </c>
      <c r="D46">
        <v>40.200000000000003</v>
      </c>
      <c r="E46">
        <f t="shared" si="0"/>
        <v>0.84491521309703377</v>
      </c>
      <c r="F46">
        <v>40.4</v>
      </c>
    </row>
    <row r="47" spans="2:6" x14ac:dyDescent="0.35">
      <c r="B47" s="6" t="s">
        <v>44</v>
      </c>
      <c r="C47" s="11">
        <v>3.4375211878771439</v>
      </c>
      <c r="D47">
        <v>35</v>
      </c>
      <c r="E47">
        <f t="shared" si="0"/>
        <v>0.3873239489232328</v>
      </c>
      <c r="F47">
        <v>32.200000000000003</v>
      </c>
    </row>
    <row r="48" spans="2:6" x14ac:dyDescent="0.35">
      <c r="B48" s="6" t="s">
        <v>45</v>
      </c>
      <c r="C48" s="11">
        <v>3.5892780862879112</v>
      </c>
      <c r="D48">
        <v>41.6</v>
      </c>
      <c r="E48">
        <f t="shared" si="0"/>
        <v>0.96811286114382611</v>
      </c>
      <c r="F48">
        <v>42</v>
      </c>
    </row>
    <row r="49" spans="2:6" x14ac:dyDescent="0.35">
      <c r="B49" s="6" t="s">
        <v>46</v>
      </c>
      <c r="C49" s="11">
        <v>4.4592387890968466</v>
      </c>
      <c r="D49">
        <v>18.600000000000001</v>
      </c>
      <c r="E49">
        <f t="shared" si="0"/>
        <v>-1.0558484996249078</v>
      </c>
      <c r="F49">
        <v>19.8</v>
      </c>
    </row>
    <row r="50" spans="2:6" x14ac:dyDescent="0.35">
      <c r="B50" s="6" t="s">
        <v>47</v>
      </c>
      <c r="C50" s="11">
        <v>4.0524992325295228</v>
      </c>
      <c r="D50">
        <v>45.8</v>
      </c>
      <c r="E50">
        <f t="shared" si="0"/>
        <v>1.3377058052842032</v>
      </c>
      <c r="F50">
        <v>48.7</v>
      </c>
    </row>
    <row r="51" spans="2:6" x14ac:dyDescent="0.35">
      <c r="B51" s="6" t="s">
        <v>48</v>
      </c>
      <c r="C51" s="11">
        <v>5.2138742318400944</v>
      </c>
      <c r="D51">
        <v>31.2</v>
      </c>
      <c r="E51">
        <f t="shared" si="0"/>
        <v>5.29303327962245E-2</v>
      </c>
      <c r="F51">
        <v>31</v>
      </c>
    </row>
    <row r="52" spans="2:6" x14ac:dyDescent="0.35">
      <c r="B52" s="6" t="s">
        <v>49</v>
      </c>
      <c r="C52" s="11">
        <v>4.028859942414905</v>
      </c>
      <c r="D52">
        <v>44.4</v>
      </c>
      <c r="E52">
        <f t="shared" si="0"/>
        <v>1.2145081572374108</v>
      </c>
      <c r="F52">
        <v>42.5</v>
      </c>
    </row>
    <row r="53" spans="2:6" x14ac:dyDescent="0.35">
      <c r="B53" s="6" t="s">
        <v>50</v>
      </c>
      <c r="C53" s="11">
        <v>2.4176096226326504</v>
      </c>
      <c r="D53">
        <v>37.4</v>
      </c>
      <c r="E53">
        <f t="shared" si="0"/>
        <v>0.59851991700344842</v>
      </c>
      <c r="F53">
        <v>39.700000000000003</v>
      </c>
    </row>
    <row r="54" spans="2:6" x14ac:dyDescent="0.35">
      <c r="B54" s="6" t="s">
        <v>51</v>
      </c>
      <c r="C54" s="11">
        <v>2.8986908682382619</v>
      </c>
      <c r="D54">
        <v>42.6</v>
      </c>
      <c r="E54">
        <f t="shared" si="0"/>
        <v>1.0561111811772494</v>
      </c>
      <c r="F54">
        <v>42.8</v>
      </c>
    </row>
    <row r="55" spans="2:6" x14ac:dyDescent="0.35">
      <c r="B55" s="6" t="s">
        <v>52</v>
      </c>
      <c r="C55" s="11">
        <v>3.8906684594192011</v>
      </c>
      <c r="D55">
        <v>29.3</v>
      </c>
      <c r="E55">
        <f t="shared" si="0"/>
        <v>-0.11426647526727948</v>
      </c>
      <c r="F55">
        <v>28.3</v>
      </c>
    </row>
    <row r="56" spans="2:6" x14ac:dyDescent="0.35">
      <c r="B56" s="6" t="s">
        <v>53</v>
      </c>
      <c r="C56" s="11">
        <v>3.3366139041526557</v>
      </c>
      <c r="D56">
        <v>18.600000000000001</v>
      </c>
      <c r="E56">
        <f t="shared" si="0"/>
        <v>-1.0558484996249078</v>
      </c>
      <c r="F56">
        <v>20.5</v>
      </c>
    </row>
    <row r="57" spans="2:6" x14ac:dyDescent="0.35">
      <c r="B57" s="6" t="s">
        <v>54</v>
      </c>
      <c r="C57" s="11">
        <v>3.1146880466769691</v>
      </c>
      <c r="D57">
        <v>54.1</v>
      </c>
      <c r="E57">
        <f t="shared" si="0"/>
        <v>2.0680918615616162</v>
      </c>
      <c r="F57">
        <v>49.4</v>
      </c>
    </row>
    <row r="58" spans="2:6" x14ac:dyDescent="0.35">
      <c r="B58" s="6" t="s">
        <v>55</v>
      </c>
      <c r="C58" s="11">
        <v>3.596154875069109</v>
      </c>
      <c r="D58">
        <v>30.7</v>
      </c>
      <c r="E58">
        <f t="shared" si="0"/>
        <v>8.9311727795128946E-3</v>
      </c>
      <c r="F58">
        <v>28.1</v>
      </c>
    </row>
    <row r="59" spans="2:6" x14ac:dyDescent="0.35">
      <c r="B59" s="6" t="s">
        <v>56</v>
      </c>
      <c r="C59" s="11">
        <v>6.8505051805135473</v>
      </c>
      <c r="D59">
        <v>42.1</v>
      </c>
      <c r="E59">
        <f t="shared" si="0"/>
        <v>1.0121120211605377</v>
      </c>
      <c r="F59">
        <v>40.200000000000003</v>
      </c>
    </row>
    <row r="60" spans="2:6" x14ac:dyDescent="0.35">
      <c r="B60" s="6" t="s">
        <v>57</v>
      </c>
      <c r="C60" s="11">
        <v>1.6363949961910877</v>
      </c>
      <c r="D60">
        <v>40.799999999999997</v>
      </c>
      <c r="E60">
        <f t="shared" si="0"/>
        <v>0.89771420511708722</v>
      </c>
      <c r="F60">
        <v>35.5</v>
      </c>
    </row>
    <row r="61" spans="2:6" x14ac:dyDescent="0.35">
      <c r="B61" s="6" t="s">
        <v>58</v>
      </c>
      <c r="C61" s="11">
        <v>2.1779754452189186</v>
      </c>
      <c r="D61">
        <v>55</v>
      </c>
      <c r="E61">
        <f t="shared" si="0"/>
        <v>2.1472903495916973</v>
      </c>
      <c r="F61">
        <v>56</v>
      </c>
    </row>
    <row r="62" spans="2:6" x14ac:dyDescent="0.35">
      <c r="B62" s="6" t="s">
        <v>59</v>
      </c>
      <c r="C62" s="11">
        <v>3.0030539531727181</v>
      </c>
      <c r="D62">
        <v>31.6</v>
      </c>
      <c r="E62">
        <f t="shared" si="0"/>
        <v>8.8129660809593974E-2</v>
      </c>
      <c r="F62">
        <v>12</v>
      </c>
    </row>
    <row r="63" spans="2:6" x14ac:dyDescent="0.35">
      <c r="B63" s="6" t="s">
        <v>60</v>
      </c>
      <c r="C63" s="11">
        <v>6.9595396839894059</v>
      </c>
      <c r="D63">
        <v>19.5</v>
      </c>
      <c r="E63">
        <f t="shared" si="0"/>
        <v>-0.97665001159482701</v>
      </c>
      <c r="F63">
        <v>14.3</v>
      </c>
    </row>
    <row r="64" spans="2:6" x14ac:dyDescent="0.35">
      <c r="B64" s="6" t="s">
        <v>61</v>
      </c>
      <c r="C64" s="11">
        <v>6.5988295921041136</v>
      </c>
      <c r="D64">
        <v>19</v>
      </c>
      <c r="E64">
        <f t="shared" si="0"/>
        <v>-1.0206491716115387</v>
      </c>
      <c r="F64">
        <v>15.1</v>
      </c>
    </row>
    <row r="65" spans="2:6" x14ac:dyDescent="0.35">
      <c r="B65" s="6" t="s">
        <v>62</v>
      </c>
      <c r="C65" s="11">
        <v>7.5241779497098644</v>
      </c>
      <c r="D65">
        <v>16.3</v>
      </c>
      <c r="E65">
        <f t="shared" si="0"/>
        <v>-1.2582446357017814</v>
      </c>
      <c r="F65">
        <v>11.5</v>
      </c>
    </row>
    <row r="66" spans="2:6" x14ac:dyDescent="0.35">
      <c r="B66" s="6" t="s">
        <v>63</v>
      </c>
      <c r="C66" s="11">
        <v>2.6716551509117057</v>
      </c>
      <c r="D66">
        <v>34.4</v>
      </c>
      <c r="E66">
        <f t="shared" si="0"/>
        <v>0.33452495690317874</v>
      </c>
      <c r="F66">
        <v>33</v>
      </c>
    </row>
    <row r="67" spans="2:6" x14ac:dyDescent="0.35">
      <c r="B67" s="6" t="s">
        <v>64</v>
      </c>
      <c r="C67" s="11">
        <v>4.3969971726625721</v>
      </c>
      <c r="D67">
        <v>26</v>
      </c>
      <c r="E67">
        <f t="shared" si="0"/>
        <v>-0.40466093137757614</v>
      </c>
      <c r="F67">
        <v>18.399999999999999</v>
      </c>
    </row>
    <row r="68" spans="2:6" x14ac:dyDescent="0.35">
      <c r="B68" s="6" t="s">
        <v>65</v>
      </c>
      <c r="C68" s="11">
        <v>4.5993153690862814</v>
      </c>
      <c r="D68">
        <v>34.5</v>
      </c>
      <c r="E68">
        <f t="shared" si="0"/>
        <v>0.34332478890652118</v>
      </c>
      <c r="F68">
        <v>27.1</v>
      </c>
    </row>
    <row r="69" spans="2:6" x14ac:dyDescent="0.35">
      <c r="B69" s="6" t="s">
        <v>66</v>
      </c>
      <c r="C69" s="11">
        <v>5.095899205521226</v>
      </c>
      <c r="D69">
        <v>17.899999999999999</v>
      </c>
      <c r="E69">
        <f t="shared" ref="E69" si="1">STANDARDIZE(D69,$D$71,$D$72)</f>
        <v>-1.1174473236483042</v>
      </c>
      <c r="F69">
        <v>13.9</v>
      </c>
    </row>
    <row r="71" spans="2:6" x14ac:dyDescent="0.4">
      <c r="D71">
        <f>AVERAGE(D3:D69)</f>
        <v>30.598507462686552</v>
      </c>
    </row>
    <row r="72" spans="2:6" x14ac:dyDescent="0.4">
      <c r="D72">
        <f>_xlfn.STDEV.P(D3:D69)</f>
        <v>11.363853305610647</v>
      </c>
    </row>
    <row r="73" spans="2:6" x14ac:dyDescent="0.4">
      <c r="B73" t="s">
        <v>93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BC64-0828-4EDB-A322-86A5A7C2C4F8}">
  <dimension ref="B1:D70"/>
  <sheetViews>
    <sheetView zoomScale="85" zoomScaleNormal="85" workbookViewId="0">
      <selection activeCell="D1" sqref="D1:D68"/>
    </sheetView>
  </sheetViews>
  <sheetFormatPr defaultRowHeight="17.399999999999999" x14ac:dyDescent="0.4"/>
  <cols>
    <col min="2" max="2" width="24.5" bestFit="1" customWidth="1"/>
    <col min="3" max="3" width="22.69921875" bestFit="1" customWidth="1"/>
    <col min="4" max="4" width="24.69921875" bestFit="1" customWidth="1"/>
  </cols>
  <sheetData>
    <row r="1" spans="2:4" x14ac:dyDescent="0.4">
      <c r="B1" s="5" t="s">
        <v>72</v>
      </c>
      <c r="C1" s="5" t="s">
        <v>75</v>
      </c>
      <c r="D1" s="12" t="s">
        <v>94</v>
      </c>
    </row>
    <row r="2" spans="2:4" x14ac:dyDescent="0.35">
      <c r="B2" s="6" t="s">
        <v>0</v>
      </c>
      <c r="C2" s="11">
        <v>4.4223365887263446</v>
      </c>
      <c r="D2" s="15">
        <v>49078</v>
      </c>
    </row>
    <row r="3" spans="2:4" x14ac:dyDescent="0.35">
      <c r="B3" s="6" t="s">
        <v>1</v>
      </c>
      <c r="C3" s="11">
        <v>6.7785284727893673</v>
      </c>
      <c r="D3" s="15">
        <v>61769</v>
      </c>
    </row>
    <row r="4" spans="2:4" x14ac:dyDescent="0.35">
      <c r="B4" s="6" t="s">
        <v>2</v>
      </c>
      <c r="C4" s="11">
        <v>4.1401010673467455</v>
      </c>
      <c r="D4" s="15">
        <v>51829</v>
      </c>
    </row>
    <row r="5" spans="2:4" x14ac:dyDescent="0.35">
      <c r="B5" s="6" t="s">
        <v>3</v>
      </c>
      <c r="C5" s="11">
        <v>4.5743235801607991</v>
      </c>
      <c r="D5" s="15">
        <v>46197</v>
      </c>
    </row>
    <row r="6" spans="2:4" x14ac:dyDescent="0.35">
      <c r="B6" s="6" t="s">
        <v>4</v>
      </c>
      <c r="C6" s="11">
        <v>2.2350515463917526</v>
      </c>
      <c r="D6" s="15">
        <v>54359</v>
      </c>
    </row>
    <row r="7" spans="2:4" x14ac:dyDescent="0.35">
      <c r="B7" s="6" t="s">
        <v>5</v>
      </c>
      <c r="C7" s="11">
        <v>4.9901784146453698</v>
      </c>
      <c r="D7" s="15">
        <v>57333</v>
      </c>
    </row>
    <row r="8" spans="2:4" x14ac:dyDescent="0.35">
      <c r="B8" s="6" t="s">
        <v>6</v>
      </c>
      <c r="C8" s="11">
        <v>5.0133187623796189</v>
      </c>
      <c r="D8" s="15">
        <v>38609</v>
      </c>
    </row>
    <row r="9" spans="2:4" x14ac:dyDescent="0.35">
      <c r="B9" s="6" t="s">
        <v>7</v>
      </c>
      <c r="C9" s="11">
        <v>2.3623107672153627</v>
      </c>
      <c r="D9" s="15">
        <v>49225</v>
      </c>
    </row>
    <row r="10" spans="2:4" x14ac:dyDescent="0.35">
      <c r="B10" s="6" t="s">
        <v>8</v>
      </c>
      <c r="C10" s="11">
        <v>2.3934186315811909</v>
      </c>
      <c r="D10" s="15">
        <v>41424</v>
      </c>
    </row>
    <row r="11" spans="2:4" x14ac:dyDescent="0.35">
      <c r="B11" s="6" t="s">
        <v>9</v>
      </c>
      <c r="C11" s="11">
        <v>3.3008627018133918</v>
      </c>
      <c r="D11" s="15">
        <v>62653</v>
      </c>
    </row>
    <row r="12" spans="2:4" x14ac:dyDescent="0.35">
      <c r="B12" s="6" t="s">
        <v>10</v>
      </c>
      <c r="C12" s="11">
        <v>4.5199470060542852</v>
      </c>
      <c r="D12" s="15">
        <v>65675</v>
      </c>
    </row>
    <row r="13" spans="2:4" x14ac:dyDescent="0.35">
      <c r="B13" s="6" t="s">
        <v>11</v>
      </c>
      <c r="C13" s="11">
        <v>6.4078902685703323</v>
      </c>
      <c r="D13" s="15">
        <v>44491</v>
      </c>
    </row>
    <row r="14" spans="2:4" x14ac:dyDescent="0.35">
      <c r="B14" s="6" t="s">
        <v>12</v>
      </c>
      <c r="C14" s="11">
        <v>4.9378051615903278</v>
      </c>
      <c r="D14" s="15">
        <v>48982</v>
      </c>
    </row>
    <row r="15" spans="2:4" x14ac:dyDescent="0.35">
      <c r="B15" s="6" t="s">
        <v>13</v>
      </c>
      <c r="C15" s="11">
        <v>5.6141857896674443</v>
      </c>
      <c r="D15" s="15">
        <v>35057</v>
      </c>
    </row>
    <row r="16" spans="2:4" x14ac:dyDescent="0.35">
      <c r="B16" s="6" t="s">
        <v>14</v>
      </c>
      <c r="C16" s="11">
        <v>4.1485336236919776</v>
      </c>
      <c r="D16" s="15">
        <v>38237</v>
      </c>
    </row>
    <row r="17" spans="2:4" x14ac:dyDescent="0.35">
      <c r="B17" s="6" t="s">
        <v>15</v>
      </c>
      <c r="C17" s="11">
        <v>4.6455722828209982</v>
      </c>
      <c r="D17" s="15">
        <v>53473</v>
      </c>
    </row>
    <row r="18" spans="2:4" x14ac:dyDescent="0.35">
      <c r="B18" s="6" t="s">
        <v>16</v>
      </c>
      <c r="C18" s="11">
        <v>2.290037052284891</v>
      </c>
      <c r="D18" s="15">
        <v>49286</v>
      </c>
    </row>
    <row r="19" spans="2:4" x14ac:dyDescent="0.35">
      <c r="B19" s="6" t="s">
        <v>17</v>
      </c>
      <c r="C19" s="11">
        <v>6.8603642671292278</v>
      </c>
      <c r="D19" s="15">
        <v>53872</v>
      </c>
    </row>
    <row r="20" spans="2:4" x14ac:dyDescent="0.35">
      <c r="B20" s="6" t="s">
        <v>18</v>
      </c>
      <c r="C20" s="11">
        <v>6.4749715825369423</v>
      </c>
      <c r="D20" s="15">
        <v>42855</v>
      </c>
    </row>
    <row r="21" spans="2:4" x14ac:dyDescent="0.35">
      <c r="B21" s="6" t="s">
        <v>19</v>
      </c>
      <c r="C21" s="11">
        <v>3.6586805145757109</v>
      </c>
      <c r="D21" s="15">
        <v>40922</v>
      </c>
    </row>
    <row r="22" spans="2:4" x14ac:dyDescent="0.35">
      <c r="B22" s="6" t="s">
        <v>20</v>
      </c>
      <c r="C22" s="11">
        <v>4.9088469734038354</v>
      </c>
      <c r="D22" s="15">
        <v>42357</v>
      </c>
    </row>
    <row r="23" spans="2:4" x14ac:dyDescent="0.35">
      <c r="B23" s="6" t="s">
        <v>21</v>
      </c>
      <c r="C23" s="11">
        <v>6.0602250581505004</v>
      </c>
      <c r="D23" s="15">
        <v>39879</v>
      </c>
    </row>
    <row r="24" spans="2:4" x14ac:dyDescent="0.35">
      <c r="B24" s="6" t="s">
        <v>22</v>
      </c>
      <c r="C24" s="11">
        <v>6.1876516581288756</v>
      </c>
      <c r="D24" s="15">
        <v>44291</v>
      </c>
    </row>
    <row r="25" spans="2:4" x14ac:dyDescent="0.35">
      <c r="B25" s="6" t="s">
        <v>23</v>
      </c>
      <c r="C25" s="11">
        <v>5.8821410561198757</v>
      </c>
      <c r="D25" s="15">
        <v>34583</v>
      </c>
    </row>
    <row r="26" spans="2:4" x14ac:dyDescent="0.35">
      <c r="B26" s="6" t="s">
        <v>24</v>
      </c>
      <c r="C26" s="11">
        <v>5.9608727577887333</v>
      </c>
      <c r="D26" s="15">
        <v>37594</v>
      </c>
    </row>
    <row r="27" spans="2:4" x14ac:dyDescent="0.35">
      <c r="B27" s="6" t="s">
        <v>25</v>
      </c>
      <c r="C27" s="11">
        <v>2.2350725575376651</v>
      </c>
      <c r="D27" s="15">
        <v>40728</v>
      </c>
    </row>
    <row r="28" spans="2:4" x14ac:dyDescent="0.35">
      <c r="B28" s="6" t="s">
        <v>26</v>
      </c>
      <c r="C28" s="11">
        <v>2.8366429184983071</v>
      </c>
      <c r="D28" s="15">
        <v>46030</v>
      </c>
    </row>
    <row r="29" spans="2:4" x14ac:dyDescent="0.35">
      <c r="B29" s="6" t="s">
        <v>27</v>
      </c>
      <c r="C29" s="11">
        <v>3.9308408923365477</v>
      </c>
      <c r="D29" s="15">
        <v>37314</v>
      </c>
    </row>
    <row r="30" spans="2:4" x14ac:dyDescent="0.35">
      <c r="B30" s="6" t="s">
        <v>28</v>
      </c>
      <c r="C30" s="11">
        <v>4.783827061649319</v>
      </c>
      <c r="D30" s="15">
        <v>56137</v>
      </c>
    </row>
    <row r="31" spans="2:4" x14ac:dyDescent="0.35">
      <c r="B31" s="6" t="s">
        <v>29</v>
      </c>
      <c r="C31" s="11">
        <v>2.8785336259197112</v>
      </c>
      <c r="D31" s="15">
        <v>38608</v>
      </c>
    </row>
    <row r="32" spans="2:4" x14ac:dyDescent="0.35">
      <c r="B32" s="6" t="s">
        <v>30</v>
      </c>
      <c r="C32" s="11">
        <v>6.4778221357353507</v>
      </c>
      <c r="D32" s="15">
        <v>52336</v>
      </c>
    </row>
    <row r="33" spans="2:4" x14ac:dyDescent="0.35">
      <c r="B33" s="6" t="s">
        <v>31</v>
      </c>
      <c r="C33" s="11">
        <v>4.7589446056085096</v>
      </c>
      <c r="D33" s="15">
        <v>39002</v>
      </c>
    </row>
    <row r="34" spans="2:4" hidden="1" x14ac:dyDescent="0.35">
      <c r="B34" s="6" t="s">
        <v>32</v>
      </c>
      <c r="C34" s="11">
        <v>14.856285351494863</v>
      </c>
      <c r="D34" s="15">
        <v>48173</v>
      </c>
    </row>
    <row r="35" spans="2:4" x14ac:dyDescent="0.35">
      <c r="B35" s="6" t="s">
        <v>33</v>
      </c>
      <c r="C35" s="11">
        <v>2.9855477731023736</v>
      </c>
      <c r="D35" s="15">
        <v>39543</v>
      </c>
    </row>
    <row r="36" spans="2:4" x14ac:dyDescent="0.35">
      <c r="B36" s="6" t="s">
        <v>34</v>
      </c>
      <c r="C36" s="11">
        <v>3.785407873309834</v>
      </c>
      <c r="D36" s="15">
        <v>51884</v>
      </c>
    </row>
    <row r="37" spans="2:4" x14ac:dyDescent="0.35">
      <c r="B37" s="6" t="s">
        <v>35</v>
      </c>
      <c r="C37" s="11">
        <v>4.5586487557172184</v>
      </c>
      <c r="D37" s="15">
        <v>54691</v>
      </c>
    </row>
    <row r="38" spans="2:4" x14ac:dyDescent="0.35">
      <c r="B38" s="6" t="s">
        <v>36</v>
      </c>
      <c r="C38" s="11">
        <v>2.9078559210689408</v>
      </c>
      <c r="D38" s="15">
        <v>51201</v>
      </c>
    </row>
    <row r="39" spans="2:4" x14ac:dyDescent="0.35">
      <c r="B39" s="6" t="s">
        <v>37</v>
      </c>
      <c r="C39" s="11">
        <v>6.3739875572250266</v>
      </c>
      <c r="D39" s="15">
        <v>37634</v>
      </c>
    </row>
    <row r="40" spans="2:4" x14ac:dyDescent="0.35">
      <c r="B40" s="6" t="s">
        <v>38</v>
      </c>
      <c r="C40" s="11">
        <v>5.6691111457845738</v>
      </c>
      <c r="D40" s="15">
        <v>37363</v>
      </c>
    </row>
    <row r="41" spans="2:4" x14ac:dyDescent="0.35">
      <c r="B41" s="6" t="s">
        <v>39</v>
      </c>
      <c r="C41" s="11">
        <v>4.1907103196468691</v>
      </c>
      <c r="D41" s="15">
        <v>35509</v>
      </c>
    </row>
    <row r="42" spans="2:4" x14ac:dyDescent="0.35">
      <c r="B42" s="6" t="s">
        <v>40</v>
      </c>
      <c r="C42" s="11">
        <v>3.3301400346557992</v>
      </c>
      <c r="D42" s="15">
        <v>56036</v>
      </c>
    </row>
    <row r="43" spans="2:4" x14ac:dyDescent="0.35">
      <c r="B43" s="6" t="s">
        <v>41</v>
      </c>
      <c r="C43" s="11">
        <v>3.724108883650469</v>
      </c>
      <c r="D43" s="15">
        <v>43361</v>
      </c>
    </row>
    <row r="44" spans="2:4" x14ac:dyDescent="0.35">
      <c r="B44" s="6" t="s">
        <v>42</v>
      </c>
      <c r="C44" s="11">
        <v>7.4210301455342202</v>
      </c>
      <c r="D44" s="15">
        <v>57959</v>
      </c>
    </row>
    <row r="45" spans="2:4" x14ac:dyDescent="0.35">
      <c r="B45" s="6" t="s">
        <v>43</v>
      </c>
      <c r="C45" s="11">
        <v>3.3279833189294483</v>
      </c>
      <c r="D45" s="15">
        <v>67023</v>
      </c>
    </row>
    <row r="46" spans="2:4" x14ac:dyDescent="0.35">
      <c r="B46" s="6" t="s">
        <v>44</v>
      </c>
      <c r="C46" s="11">
        <v>3.4375211878771439</v>
      </c>
      <c r="D46" s="15">
        <v>66297</v>
      </c>
    </row>
    <row r="47" spans="2:4" x14ac:dyDescent="0.35">
      <c r="B47" s="6" t="s">
        <v>45</v>
      </c>
      <c r="C47" s="11">
        <v>3.5892780862879112</v>
      </c>
      <c r="D47" s="15">
        <v>62048</v>
      </c>
    </row>
    <row r="48" spans="2:4" x14ac:dyDescent="0.35">
      <c r="B48" s="6" t="s">
        <v>46</v>
      </c>
      <c r="C48" s="11">
        <v>4.4592387890968466</v>
      </c>
      <c r="D48" s="15">
        <v>40367</v>
      </c>
    </row>
    <row r="49" spans="2:4" x14ac:dyDescent="0.35">
      <c r="B49" s="6" t="s">
        <v>47</v>
      </c>
      <c r="C49" s="11">
        <v>4.0524992325295228</v>
      </c>
      <c r="D49" s="15">
        <v>54335</v>
      </c>
    </row>
    <row r="50" spans="2:4" x14ac:dyDescent="0.35">
      <c r="B50" s="6" t="s">
        <v>48</v>
      </c>
      <c r="C50" s="11">
        <v>5.2138742318400944</v>
      </c>
      <c r="D50" s="15">
        <v>50063</v>
      </c>
    </row>
    <row r="51" spans="2:4" x14ac:dyDescent="0.35">
      <c r="B51" s="6" t="s">
        <v>49</v>
      </c>
      <c r="C51" s="11">
        <v>4.028859942414905</v>
      </c>
      <c r="D51" s="15">
        <v>59943</v>
      </c>
    </row>
    <row r="52" spans="2:4" x14ac:dyDescent="0.35">
      <c r="B52" s="6" t="s">
        <v>50</v>
      </c>
      <c r="C52" s="11">
        <v>2.4176096226326504</v>
      </c>
      <c r="D52" s="15">
        <v>50417</v>
      </c>
    </row>
    <row r="53" spans="2:4" x14ac:dyDescent="0.35">
      <c r="B53" s="6" t="s">
        <v>51</v>
      </c>
      <c r="C53" s="11">
        <v>2.8986908682382619</v>
      </c>
      <c r="D53" s="15">
        <v>51454</v>
      </c>
    </row>
    <row r="54" spans="2:4" x14ac:dyDescent="0.35">
      <c r="B54" s="6" t="s">
        <v>52</v>
      </c>
      <c r="C54" s="11">
        <v>3.8906684594192011</v>
      </c>
      <c r="D54" s="15">
        <v>48500</v>
      </c>
    </row>
    <row r="55" spans="2:4" x14ac:dyDescent="0.35">
      <c r="B55" s="6" t="s">
        <v>53</v>
      </c>
      <c r="C55" s="11">
        <v>3.3366139041526557</v>
      </c>
      <c r="D55" s="15">
        <v>35649</v>
      </c>
    </row>
    <row r="56" spans="2:4" x14ac:dyDescent="0.35">
      <c r="B56" s="6" t="s">
        <v>54</v>
      </c>
      <c r="C56" s="11">
        <v>3.1146880466769691</v>
      </c>
      <c r="D56" s="15">
        <v>77323</v>
      </c>
    </row>
    <row r="57" spans="2:4" x14ac:dyDescent="0.35">
      <c r="B57" s="6" t="s">
        <v>55</v>
      </c>
      <c r="C57" s="11">
        <v>3.596154875069109</v>
      </c>
      <c r="D57" s="15">
        <v>49373</v>
      </c>
    </row>
    <row r="58" spans="2:4" x14ac:dyDescent="0.35">
      <c r="B58" s="6" t="s">
        <v>56</v>
      </c>
      <c r="C58" s="11">
        <v>6.8505051805135473</v>
      </c>
      <c r="D58" s="15">
        <v>66242</v>
      </c>
    </row>
    <row r="59" spans="2:4" x14ac:dyDescent="0.35">
      <c r="B59" s="6" t="s">
        <v>57</v>
      </c>
      <c r="C59" s="11">
        <v>1.6363949961910877</v>
      </c>
      <c r="D59" s="15">
        <v>58644</v>
      </c>
    </row>
    <row r="60" spans="2:4" x14ac:dyDescent="0.35">
      <c r="B60" s="6" t="s">
        <v>58</v>
      </c>
      <c r="C60" s="11">
        <v>2.1779754452189186</v>
      </c>
      <c r="D60" s="15">
        <v>63760</v>
      </c>
    </row>
    <row r="61" spans="2:4" x14ac:dyDescent="0.35">
      <c r="B61" s="6" t="s">
        <v>59</v>
      </c>
      <c r="C61" s="11">
        <v>3.0030539531727181</v>
      </c>
      <c r="D61" s="15">
        <v>55228</v>
      </c>
    </row>
    <row r="62" spans="2:4" x14ac:dyDescent="0.35">
      <c r="B62" s="6" t="s">
        <v>60</v>
      </c>
      <c r="C62" s="11">
        <v>6.9595396839894059</v>
      </c>
      <c r="D62" s="15">
        <v>42686</v>
      </c>
    </row>
    <row r="63" spans="2:4" x14ac:dyDescent="0.35">
      <c r="B63" s="6" t="s">
        <v>61</v>
      </c>
      <c r="C63" s="11">
        <v>6.5988295921041136</v>
      </c>
      <c r="D63" s="15">
        <v>36934</v>
      </c>
    </row>
    <row r="64" spans="2:4" x14ac:dyDescent="0.35">
      <c r="B64" s="6" t="s">
        <v>62</v>
      </c>
      <c r="C64" s="11">
        <v>7.5241779497098644</v>
      </c>
      <c r="D64" s="15">
        <v>41770</v>
      </c>
    </row>
    <row r="65" spans="2:4" x14ac:dyDescent="0.35">
      <c r="B65" s="6" t="s">
        <v>63</v>
      </c>
      <c r="C65" s="11">
        <v>2.6716551509117057</v>
      </c>
      <c r="D65" s="15">
        <v>46760</v>
      </c>
    </row>
    <row r="66" spans="2:4" x14ac:dyDescent="0.35">
      <c r="B66" s="6" t="s">
        <v>64</v>
      </c>
      <c r="C66" s="11">
        <v>4.3969971726625721</v>
      </c>
      <c r="D66" s="15">
        <v>62778</v>
      </c>
    </row>
    <row r="67" spans="2:4" x14ac:dyDescent="0.35">
      <c r="B67" s="6" t="s">
        <v>65</v>
      </c>
      <c r="C67" s="11">
        <v>4.5993153690862814</v>
      </c>
      <c r="D67" s="15">
        <v>53785</v>
      </c>
    </row>
    <row r="68" spans="2:4" x14ac:dyDescent="0.35">
      <c r="B68" s="6" t="s">
        <v>66</v>
      </c>
      <c r="C68" s="11">
        <v>5.095899205521226</v>
      </c>
      <c r="D68" s="15">
        <v>37188</v>
      </c>
    </row>
    <row r="70" spans="2:4" x14ac:dyDescent="0.4">
      <c r="B70" s="3" t="s">
        <v>100</v>
      </c>
    </row>
  </sheetData>
  <phoneticPr fontId="3" type="noConversion"/>
  <hyperlinks>
    <hyperlink ref="B70" r:id="rId1" xr:uid="{6516D89F-D82E-400B-A129-4E70E6BFED1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Age data</vt:lpstr>
      <vt:lpstr>Education data</vt:lpstr>
      <vt:lpstr>Income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2020-11-05T03:13:18Z</dcterms:created>
  <dcterms:modified xsi:type="dcterms:W3CDTF">2020-12-10T22:36:59Z</dcterms:modified>
</cp:coreProperties>
</file>