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B:\Programming\Java\MY prilogene\NTI_NIAU_MPHI_conspects\ПР\КПР-47Д ИТ в менеджменте (управлении) Горницкая Ирина Иосифовна\пр1\"/>
    </mc:Choice>
  </mc:AlternateContent>
  <xr:revisionPtr revIDLastSave="0" documentId="13_ncr:1_{123517BF-7B1A-42B1-9DC5-9D3C8B520173}" xr6:coauthVersionLast="45" xr6:coauthVersionMax="45" xr10:uidLastSave="{00000000-0000-0000-0000-000000000000}"/>
  <bookViews>
    <workbookView xWindow="-110" yWindow="-110" windowWidth="38620" windowHeight="21360" activeTab="13" xr2:uid="{0EEA43BB-7A61-5840-ACBF-C1E0360B6C2C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  <sheet name="Задание 7" sheetId="7" r:id="rId7"/>
    <sheet name="Задание 8" sheetId="8" r:id="rId8"/>
    <sheet name="Задание 9" sheetId="9" r:id="rId9"/>
    <sheet name="Задание 10" sheetId="10" r:id="rId10"/>
    <sheet name="Задание 11" sheetId="11" r:id="rId11"/>
    <sheet name="Задание 12" sheetId="12" r:id="rId12"/>
    <sheet name="Задание 13" sheetId="13" r:id="rId13"/>
    <sheet name="Задание 14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C11" i="9"/>
  <c r="C14" i="9"/>
  <c r="C10" i="9"/>
  <c r="C13" i="9"/>
  <c r="C12" i="9"/>
  <c r="C9" i="9"/>
  <c r="B5" i="1" l="1"/>
  <c r="A5" i="1"/>
  <c r="G7" i="13" l="1"/>
  <c r="F7" i="13"/>
  <c r="G6" i="13"/>
  <c r="F6" i="13"/>
  <c r="G2" i="13"/>
  <c r="F2" i="13"/>
  <c r="B11" i="11"/>
  <c r="F17" i="12" l="1"/>
  <c r="B3" i="12"/>
  <c r="C3" i="10"/>
  <c r="D9" i="7"/>
  <c r="E4" i="8" l="1"/>
  <c r="G4" i="8" s="1"/>
  <c r="E5" i="8"/>
  <c r="G5" i="8" s="1"/>
  <c r="E6" i="8"/>
  <c r="G6" i="8" s="1"/>
  <c r="E7" i="8"/>
  <c r="G7" i="8" s="1"/>
  <c r="E8" i="8"/>
  <c r="G8" i="8" s="1"/>
  <c r="E9" i="8"/>
  <c r="G9" i="8" s="1"/>
  <c r="E3" i="8"/>
  <c r="G3" i="8" s="1"/>
  <c r="D4" i="7"/>
  <c r="E7" i="6"/>
  <c r="H8" i="5"/>
  <c r="G3" i="5"/>
  <c r="G4" i="5"/>
  <c r="G2" i="5"/>
  <c r="F3" i="5"/>
  <c r="F4" i="5"/>
  <c r="F2" i="5"/>
  <c r="C49" i="4" l="1"/>
  <c r="C58" i="4"/>
  <c r="C64" i="4"/>
  <c r="C65" i="4"/>
  <c r="C66" i="4"/>
  <c r="C67" i="4"/>
  <c r="C59" i="4"/>
  <c r="C60" i="4"/>
  <c r="C61" i="4"/>
  <c r="B55" i="4"/>
  <c r="C50" i="4"/>
  <c r="C51" i="4"/>
  <c r="C52" i="4"/>
  <c r="C42" i="4"/>
  <c r="C43" i="4"/>
  <c r="C44" i="4"/>
  <c r="C45" i="4"/>
  <c r="C41" i="4"/>
  <c r="C37" i="4"/>
  <c r="C38" i="4"/>
  <c r="C36" i="4"/>
  <c r="C32" i="4"/>
  <c r="C33" i="4"/>
  <c r="C31" i="4"/>
  <c r="C26" i="4"/>
  <c r="C27" i="4"/>
  <c r="C25" i="4"/>
  <c r="C22" i="4"/>
  <c r="C23" i="4"/>
  <c r="C24" i="4"/>
  <c r="C18" i="4"/>
  <c r="C19" i="4"/>
  <c r="C17" i="4"/>
  <c r="C16" i="4"/>
  <c r="C14" i="4"/>
  <c r="C15" i="4"/>
  <c r="C13" i="4"/>
  <c r="B10" i="4"/>
  <c r="B9" i="4"/>
  <c r="B5" i="4"/>
  <c r="B6" i="4"/>
  <c r="B4" i="4"/>
  <c r="B16" i="3"/>
  <c r="B13" i="3"/>
  <c r="C10" i="3"/>
  <c r="C8" i="3"/>
  <c r="C6" i="3"/>
  <c r="C2" i="3"/>
  <c r="C4" i="3"/>
  <c r="A9" i="2"/>
  <c r="A6" i="2"/>
  <c r="A3" i="2"/>
</calcChain>
</file>

<file path=xl/sharedStrings.xml><?xml version="1.0" encoding="utf-8"?>
<sst xmlns="http://schemas.openxmlformats.org/spreadsheetml/2006/main" count="176" uniqueCount="107">
  <si>
    <t>a</t>
  </si>
  <si>
    <t>b</t>
  </si>
  <si>
    <t>c</t>
  </si>
  <si>
    <t>Родился</t>
  </si>
  <si>
    <t>Прожил</t>
  </si>
  <si>
    <t>Часть 1</t>
  </si>
  <si>
    <t>Часть 2</t>
  </si>
  <si>
    <t>Часть 3</t>
  </si>
  <si>
    <t>День недели</t>
  </si>
  <si>
    <t>дней</t>
  </si>
  <si>
    <t>ЗНАК</t>
  </si>
  <si>
    <t>ABS</t>
  </si>
  <si>
    <t>ОСТАТ</t>
  </si>
  <si>
    <t>ОТБР</t>
  </si>
  <si>
    <t>МИН</t>
  </si>
  <si>
    <t>МАКС</t>
  </si>
  <si>
    <t>РАНГ</t>
  </si>
  <si>
    <t>ОКРУГЛ</t>
  </si>
  <si>
    <t>ЦЕЛОЕ</t>
  </si>
  <si>
    <t>ОКРВЕРХ</t>
  </si>
  <si>
    <t>ОКРВНИЗ</t>
  </si>
  <si>
    <t>Число</t>
  </si>
  <si>
    <t>Делитель</t>
  </si>
  <si>
    <t>Остаток</t>
  </si>
  <si>
    <t>Знак</t>
  </si>
  <si>
    <t>Модуль</t>
  </si>
  <si>
    <t>Целое</t>
  </si>
  <si>
    <t>Разряд</t>
  </si>
  <si>
    <t>Числа</t>
  </si>
  <si>
    <t>Мин</t>
  </si>
  <si>
    <t>Макс</t>
  </si>
  <si>
    <t>Ранг</t>
  </si>
  <si>
    <t>Округл</t>
  </si>
  <si>
    <t xml:space="preserve">Фамилия </t>
  </si>
  <si>
    <t>Должность</t>
  </si>
  <si>
    <t>Оклад</t>
  </si>
  <si>
    <t>Петров</t>
  </si>
  <si>
    <t>инж</t>
  </si>
  <si>
    <t>Иванов</t>
  </si>
  <si>
    <t>тех</t>
  </si>
  <si>
    <t>Кацман</t>
  </si>
  <si>
    <t>менеджер</t>
  </si>
  <si>
    <t>Ли</t>
  </si>
  <si>
    <t>бармен</t>
  </si>
  <si>
    <t>Портная</t>
  </si>
  <si>
    <t>Худая</t>
  </si>
  <si>
    <t>Веселова</t>
  </si>
  <si>
    <t>Кол-во</t>
  </si>
  <si>
    <t>Суммарный оклад</t>
  </si>
  <si>
    <t xml:space="preserve">Человек с окладом менее 120  </t>
  </si>
  <si>
    <t>Дом +</t>
  </si>
  <si>
    <t>Геоид</t>
  </si>
  <si>
    <t>Нева</t>
  </si>
  <si>
    <t>Техника</t>
  </si>
  <si>
    <t>Сумма</t>
  </si>
  <si>
    <t>Успех</t>
  </si>
  <si>
    <t>Крах</t>
  </si>
  <si>
    <t>Ведомость выдачи ЗП</t>
  </si>
  <si>
    <t>номер</t>
  </si>
  <si>
    <t>Фамилия</t>
  </si>
  <si>
    <t>Сидоров</t>
  </si>
  <si>
    <t>Уткин</t>
  </si>
  <si>
    <t>Гусев</t>
  </si>
  <si>
    <t>Собакин</t>
  </si>
  <si>
    <t>Свиньин</t>
  </si>
  <si>
    <t>Дежурный</t>
  </si>
  <si>
    <t>День</t>
  </si>
  <si>
    <t>Дата</t>
  </si>
  <si>
    <t>Вспомогательная таблица</t>
  </si>
  <si>
    <t>должность</t>
  </si>
  <si>
    <t>оклад</t>
  </si>
  <si>
    <t>матрос</t>
  </si>
  <si>
    <t>солдат</t>
  </si>
  <si>
    <t>санитар</t>
  </si>
  <si>
    <t>основная таблица</t>
  </si>
  <si>
    <t>гражданин</t>
  </si>
  <si>
    <t>денис</t>
  </si>
  <si>
    <t>вика</t>
  </si>
  <si>
    <t>оксана</t>
  </si>
  <si>
    <t>ваня</t>
  </si>
  <si>
    <t>катя</t>
  </si>
  <si>
    <t>вадим</t>
  </si>
  <si>
    <t>наталья</t>
  </si>
  <si>
    <t>Введи разряд</t>
  </si>
  <si>
    <t>Данному разряду соответствует тарифный коэффициент</t>
  </si>
  <si>
    <t>Справочное табло</t>
  </si>
  <si>
    <t>Скрытая таблица</t>
  </si>
  <si>
    <t>Коэффициент</t>
  </si>
  <si>
    <t>отдел №1</t>
  </si>
  <si>
    <t>отдел №2</t>
  </si>
  <si>
    <t>отдел №3</t>
  </si>
  <si>
    <t>отдел №4</t>
  </si>
  <si>
    <t>отдел №5</t>
  </si>
  <si>
    <t>отдел №6</t>
  </si>
  <si>
    <t>статья №1</t>
  </si>
  <si>
    <t>статья №2</t>
  </si>
  <si>
    <t>статья №3</t>
  </si>
  <si>
    <t>статья №4</t>
  </si>
  <si>
    <t>статья №5</t>
  </si>
  <si>
    <t>статья №6</t>
  </si>
  <si>
    <t xml:space="preserve">статья </t>
  </si>
  <si>
    <t xml:space="preserve">отдел </t>
  </si>
  <si>
    <t>индекс</t>
  </si>
  <si>
    <t>в1</t>
  </si>
  <si>
    <t>в2</t>
  </si>
  <si>
    <t xml:space="preserve">1 колонка 2 колонка </t>
  </si>
  <si>
    <t>3 колонка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</si>
</sst>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0.00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1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14" fontId="0" fillId="0" borderId="13" xfId="0" applyNumberFormat="1" applyBorder="1"/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1" fillId="5" borderId="19" xfId="0" applyFont="1" applyFill="1" applyBorder="1"/>
    <xf numFmtId="0" fontId="1" fillId="5" borderId="3" xfId="0" applyFont="1" applyFill="1" applyBorder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 applyBorder="1"/>
    <xf numFmtId="0" fontId="0" fillId="4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6" borderId="21" xfId="0" applyFill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6F06-99D5-8149-B924-54FD8CCCD0FE}">
  <sheetPr codeName="Лист1"/>
  <dimension ref="A1:B5"/>
  <sheetViews>
    <sheetView zoomScale="145" zoomScaleNormal="145" workbookViewId="0">
      <selection activeCell="B6" sqref="B6"/>
    </sheetView>
  </sheetViews>
  <sheetFormatPr defaultColWidth="11.1640625" defaultRowHeight="15.5" x14ac:dyDescent="0.35"/>
  <sheetData>
    <row r="1" spans="1:2" x14ac:dyDescent="0.35">
      <c r="A1" t="s">
        <v>103</v>
      </c>
      <c r="B1" t="s">
        <v>104</v>
      </c>
    </row>
    <row r="2" spans="1:2" x14ac:dyDescent="0.35">
      <c r="A2">
        <v>2</v>
      </c>
      <c r="B2">
        <v>4</v>
      </c>
    </row>
    <row r="3" spans="1:2" x14ac:dyDescent="0.35">
      <c r="A3">
        <v>4</v>
      </c>
      <c r="B3">
        <v>4</v>
      </c>
    </row>
    <row r="5" spans="1:2" x14ac:dyDescent="0.35">
      <c r="A5" t="str">
        <f>IF(A2=A3, "Вася", "Петя")</f>
        <v>Петя</v>
      </c>
      <c r="B5" t="str">
        <f>IF(B2=B3, "Вася", "Петя")</f>
        <v>Вася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EDBD-EBF2-439E-8A6D-378C0825B4BA}">
  <sheetPr codeName="Лист10"/>
  <dimension ref="A1:E5"/>
  <sheetViews>
    <sheetView workbookViewId="0">
      <selection activeCell="E7" sqref="E7"/>
    </sheetView>
  </sheetViews>
  <sheetFormatPr defaultRowHeight="15.5" x14ac:dyDescent="0.35"/>
  <sheetData>
    <row r="1" spans="1:5" x14ac:dyDescent="0.35">
      <c r="A1">
        <v>1</v>
      </c>
      <c r="B1">
        <v>2</v>
      </c>
      <c r="C1">
        <v>3</v>
      </c>
      <c r="D1">
        <v>4</v>
      </c>
      <c r="E1">
        <v>5</v>
      </c>
    </row>
    <row r="2" spans="1:5" ht="16" thickBot="1" x14ac:dyDescent="0.4">
      <c r="A2">
        <v>6</v>
      </c>
      <c r="B2">
        <v>7</v>
      </c>
      <c r="C2">
        <v>8</v>
      </c>
      <c r="D2">
        <v>9</v>
      </c>
      <c r="E2">
        <v>10</v>
      </c>
    </row>
    <row r="3" spans="1:5" ht="16" thickBot="1" x14ac:dyDescent="0.4">
      <c r="A3">
        <v>11</v>
      </c>
      <c r="B3">
        <v>12</v>
      </c>
      <c r="C3" s="47">
        <f ca="1">OFFSET(B1,2,0)</f>
        <v>12</v>
      </c>
      <c r="D3">
        <v>14</v>
      </c>
      <c r="E3">
        <v>15</v>
      </c>
    </row>
    <row r="4" spans="1:5" x14ac:dyDescent="0.35">
      <c r="A4">
        <v>16</v>
      </c>
      <c r="B4">
        <v>17</v>
      </c>
      <c r="C4">
        <v>18</v>
      </c>
      <c r="D4">
        <v>19</v>
      </c>
      <c r="E4">
        <v>20</v>
      </c>
    </row>
    <row r="5" spans="1:5" x14ac:dyDescent="0.35">
      <c r="A5">
        <v>21</v>
      </c>
      <c r="B5">
        <v>22</v>
      </c>
      <c r="C5">
        <v>23</v>
      </c>
      <c r="D5">
        <v>24</v>
      </c>
      <c r="E5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8D67-0A0F-4C8E-86AB-763709A9EB94}">
  <sheetPr codeName="Лист11"/>
  <dimension ref="A1:G11"/>
  <sheetViews>
    <sheetView workbookViewId="0">
      <selection activeCell="K16" sqref="K16"/>
    </sheetView>
  </sheetViews>
  <sheetFormatPr defaultRowHeight="15.5" x14ac:dyDescent="0.35"/>
  <sheetData>
    <row r="1" spans="1:7" x14ac:dyDescent="0.3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35">
      <c r="A2" t="s">
        <v>94</v>
      </c>
      <c r="B2">
        <v>86</v>
      </c>
      <c r="C2">
        <v>46</v>
      </c>
      <c r="D2">
        <v>65</v>
      </c>
      <c r="E2">
        <v>36</v>
      </c>
      <c r="F2">
        <v>55</v>
      </c>
      <c r="G2">
        <v>51</v>
      </c>
    </row>
    <row r="3" spans="1:7" x14ac:dyDescent="0.35">
      <c r="A3" t="s">
        <v>95</v>
      </c>
      <c r="B3">
        <v>90</v>
      </c>
      <c r="C3">
        <v>54</v>
      </c>
      <c r="D3">
        <v>62</v>
      </c>
      <c r="E3">
        <v>256</v>
      </c>
      <c r="F3">
        <v>128</v>
      </c>
      <c r="G3">
        <v>51</v>
      </c>
    </row>
    <row r="4" spans="1:7" x14ac:dyDescent="0.35">
      <c r="A4" t="s">
        <v>96</v>
      </c>
      <c r="B4">
        <v>94</v>
      </c>
      <c r="C4">
        <v>43</v>
      </c>
      <c r="D4">
        <v>15</v>
      </c>
      <c r="E4">
        <v>25</v>
      </c>
      <c r="F4">
        <v>51</v>
      </c>
      <c r="G4">
        <v>24</v>
      </c>
    </row>
    <row r="5" spans="1:7" x14ac:dyDescent="0.35">
      <c r="A5" t="s">
        <v>97</v>
      </c>
      <c r="B5">
        <v>98</v>
      </c>
      <c r="C5">
        <v>12</v>
      </c>
      <c r="D5">
        <v>15</v>
      </c>
      <c r="E5">
        <v>52</v>
      </c>
      <c r="F5">
        <v>52</v>
      </c>
      <c r="G5">
        <v>49</v>
      </c>
    </row>
    <row r="6" spans="1:7" x14ac:dyDescent="0.35">
      <c r="A6" t="s">
        <v>98</v>
      </c>
      <c r="B6">
        <v>102</v>
      </c>
      <c r="C6">
        <v>2</v>
      </c>
      <c r="D6">
        <v>8</v>
      </c>
      <c r="E6">
        <v>26</v>
      </c>
      <c r="F6">
        <v>265</v>
      </c>
      <c r="G6">
        <v>34</v>
      </c>
    </row>
    <row r="7" spans="1:7" x14ac:dyDescent="0.35">
      <c r="A7" t="s">
        <v>99</v>
      </c>
      <c r="B7">
        <v>106</v>
      </c>
      <c r="C7">
        <v>85</v>
      </c>
      <c r="D7">
        <v>15</v>
      </c>
      <c r="E7">
        <v>58</v>
      </c>
      <c r="F7">
        <v>25</v>
      </c>
      <c r="G7">
        <v>83</v>
      </c>
    </row>
    <row r="9" spans="1:7" x14ac:dyDescent="0.35">
      <c r="A9" t="s">
        <v>100</v>
      </c>
      <c r="B9">
        <v>2</v>
      </c>
    </row>
    <row r="10" spans="1:7" x14ac:dyDescent="0.35">
      <c r="A10" t="s">
        <v>101</v>
      </c>
      <c r="B10">
        <v>1</v>
      </c>
    </row>
    <row r="11" spans="1:7" x14ac:dyDescent="0.35">
      <c r="A11" t="s">
        <v>102</v>
      </c>
      <c r="B11">
        <f>INDEX(B2:G7,B9,B10)</f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573-AEC5-43D0-B97C-067E9E6C48C8}">
  <sheetPr codeName="Лист12"/>
  <dimension ref="A1:F17"/>
  <sheetViews>
    <sheetView workbookViewId="0">
      <selection activeCell="F16" sqref="F16"/>
    </sheetView>
  </sheetViews>
  <sheetFormatPr defaultRowHeight="15.5" x14ac:dyDescent="0.35"/>
  <cols>
    <col min="1" max="1" width="12.6640625" bestFit="1" customWidth="1"/>
    <col min="2" max="2" width="9.83203125" bestFit="1" customWidth="1"/>
    <col min="5" max="5" width="12.58203125" bestFit="1" customWidth="1"/>
    <col min="6" max="6" width="9.83203125" bestFit="1" customWidth="1"/>
  </cols>
  <sheetData>
    <row r="1" spans="1:6" x14ac:dyDescent="0.35">
      <c r="A1" s="58" t="s">
        <v>85</v>
      </c>
      <c r="B1" s="59"/>
      <c r="D1" s="60" t="s">
        <v>86</v>
      </c>
      <c r="E1" s="60"/>
    </row>
    <row r="2" spans="1:6" x14ac:dyDescent="0.35">
      <c r="A2" s="51" t="s">
        <v>83</v>
      </c>
      <c r="B2" s="52">
        <v>6</v>
      </c>
      <c r="D2" s="49" t="s">
        <v>27</v>
      </c>
      <c r="E2" s="49" t="s">
        <v>87</v>
      </c>
    </row>
    <row r="3" spans="1:6" ht="78" thickBot="1" x14ac:dyDescent="0.4">
      <c r="A3" s="53" t="s">
        <v>84</v>
      </c>
      <c r="B3" s="54">
        <f>INDEX(E3:E8, B2)</f>
        <v>4.5</v>
      </c>
      <c r="D3" s="50">
        <v>1</v>
      </c>
      <c r="E3" s="55">
        <v>1</v>
      </c>
    </row>
    <row r="4" spans="1:6" x14ac:dyDescent="0.35">
      <c r="D4" s="56">
        <v>2</v>
      </c>
      <c r="E4" s="57">
        <v>1.5</v>
      </c>
    </row>
    <row r="5" spans="1:6" x14ac:dyDescent="0.35">
      <c r="D5" s="50">
        <v>3</v>
      </c>
      <c r="E5" s="57">
        <v>2</v>
      </c>
    </row>
    <row r="6" spans="1:6" x14ac:dyDescent="0.35">
      <c r="D6" s="56">
        <v>4</v>
      </c>
      <c r="E6" s="57">
        <v>3</v>
      </c>
    </row>
    <row r="7" spans="1:6" x14ac:dyDescent="0.35">
      <c r="D7" s="50">
        <v>5</v>
      </c>
      <c r="E7" s="57">
        <v>4</v>
      </c>
    </row>
    <row r="8" spans="1:6" x14ac:dyDescent="0.35">
      <c r="D8" s="56">
        <v>6</v>
      </c>
      <c r="E8" s="57">
        <v>4.5</v>
      </c>
    </row>
    <row r="9" spans="1:6" x14ac:dyDescent="0.35">
      <c r="E9" s="48"/>
    </row>
    <row r="12" spans="1:6" x14ac:dyDescent="0.35">
      <c r="A12">
        <v>1</v>
      </c>
      <c r="B12">
        <v>3</v>
      </c>
      <c r="C12">
        <v>5</v>
      </c>
      <c r="D12">
        <v>30</v>
      </c>
    </row>
    <row r="13" spans="1:6" x14ac:dyDescent="0.35">
      <c r="A13">
        <v>2</v>
      </c>
      <c r="B13">
        <v>6</v>
      </c>
      <c r="C13">
        <v>33</v>
      </c>
      <c r="D13">
        <v>20</v>
      </c>
    </row>
    <row r="14" spans="1:6" x14ac:dyDescent="0.35">
      <c r="A14">
        <v>3</v>
      </c>
      <c r="B14">
        <v>2</v>
      </c>
      <c r="C14">
        <v>55</v>
      </c>
      <c r="D14">
        <v>100</v>
      </c>
    </row>
    <row r="15" spans="1:6" x14ac:dyDescent="0.35">
      <c r="A15">
        <v>5</v>
      </c>
      <c r="B15">
        <v>9</v>
      </c>
      <c r="C15">
        <v>44</v>
      </c>
      <c r="D15">
        <v>40</v>
      </c>
    </row>
    <row r="16" spans="1:6" x14ac:dyDescent="0.35">
      <c r="A16">
        <v>10</v>
      </c>
      <c r="B16">
        <v>8</v>
      </c>
      <c r="C16">
        <v>11</v>
      </c>
      <c r="D16">
        <v>50</v>
      </c>
      <c r="F16">
        <v>33</v>
      </c>
    </row>
    <row r="17" spans="1:6" x14ac:dyDescent="0.35">
      <c r="A17">
        <v>13</v>
      </c>
      <c r="B17">
        <v>100</v>
      </c>
      <c r="C17">
        <v>2</v>
      </c>
      <c r="D17">
        <v>70</v>
      </c>
      <c r="F17">
        <f>VLOOKUP(F16,B12:D17,3)</f>
        <v>50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35E9-602A-49E2-BE93-AC01D5AF2953}">
  <sheetPr codeName="Лист13"/>
  <dimension ref="A2:G7"/>
  <sheetViews>
    <sheetView workbookViewId="0">
      <selection activeCell="G14" sqref="G14"/>
    </sheetView>
  </sheetViews>
  <sheetFormatPr defaultRowHeight="15.5" x14ac:dyDescent="0.35"/>
  <sheetData>
    <row r="2" spans="1:7" x14ac:dyDescent="0.35">
      <c r="A2">
        <v>1</v>
      </c>
      <c r="B2">
        <v>3</v>
      </c>
      <c r="C2">
        <v>5</v>
      </c>
      <c r="D2">
        <v>30</v>
      </c>
      <c r="F2">
        <f>VLOOKUP(3,A2:D7,4)</f>
        <v>100</v>
      </c>
      <c r="G2">
        <f>HLOOKUP(3,A2:D7,6)</f>
        <v>100</v>
      </c>
    </row>
    <row r="3" spans="1:7" x14ac:dyDescent="0.35">
      <c r="A3">
        <v>2</v>
      </c>
      <c r="B3">
        <v>6</v>
      </c>
      <c r="C3">
        <v>33</v>
      </c>
      <c r="D3">
        <v>20</v>
      </c>
    </row>
    <row r="4" spans="1:7" x14ac:dyDescent="0.35">
      <c r="A4">
        <v>3</v>
      </c>
      <c r="B4">
        <v>2</v>
      </c>
      <c r="C4">
        <v>55</v>
      </c>
      <c r="D4">
        <v>100</v>
      </c>
    </row>
    <row r="5" spans="1:7" x14ac:dyDescent="0.35">
      <c r="A5">
        <v>5</v>
      </c>
      <c r="B5">
        <v>9</v>
      </c>
      <c r="C5">
        <v>44</v>
      </c>
      <c r="D5">
        <v>40</v>
      </c>
    </row>
    <row r="6" spans="1:7" x14ac:dyDescent="0.35">
      <c r="A6">
        <v>10</v>
      </c>
      <c r="B6">
        <v>8</v>
      </c>
      <c r="C6">
        <v>11</v>
      </c>
      <c r="D6">
        <v>50</v>
      </c>
      <c r="F6">
        <f>VLOOKUP(5,A2:D7,2)</f>
        <v>9</v>
      </c>
      <c r="G6">
        <f>HLOOKUP(3,A2:D7,4)</f>
        <v>9</v>
      </c>
    </row>
    <row r="7" spans="1:7" x14ac:dyDescent="0.35">
      <c r="A7">
        <v>13</v>
      </c>
      <c r="B7">
        <v>100</v>
      </c>
      <c r="C7">
        <v>2</v>
      </c>
      <c r="D7">
        <v>70</v>
      </c>
      <c r="F7">
        <f>VLOOKUP(11,A2:D7,4)</f>
        <v>50</v>
      </c>
      <c r="G7">
        <f>HLOOKUP(1112,A2:D7,5)</f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41FE-990C-403B-8781-33BB1283719A}">
  <sheetPr codeName="Лист14"/>
  <dimension ref="A1:G10"/>
  <sheetViews>
    <sheetView tabSelected="1" workbookViewId="0">
      <selection activeCell="U26" sqref="U26"/>
    </sheetView>
  </sheetViews>
  <sheetFormatPr defaultRowHeight="15.5" x14ac:dyDescent="0.35"/>
  <sheetData>
    <row r="1" spans="1:7" x14ac:dyDescent="0.35">
      <c r="A1" t="s">
        <v>105</v>
      </c>
      <c r="C1" t="s">
        <v>106</v>
      </c>
    </row>
    <row r="2" spans="1:7" x14ac:dyDescent="0.35">
      <c r="A2">
        <v>1</v>
      </c>
      <c r="B2">
        <v>2</v>
      </c>
    </row>
    <row r="10" spans="1:7" x14ac:dyDescent="0.35">
      <c r="D10">
        <v>1</v>
      </c>
      <c r="E10">
        <v>2</v>
      </c>
      <c r="G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4DD4-90D0-624D-A419-AF995477E297}">
  <sheetPr codeName="Лист2"/>
  <dimension ref="A1:J9"/>
  <sheetViews>
    <sheetView zoomScale="85" zoomScaleNormal="85" workbookViewId="0">
      <selection activeCell="A3" sqref="A3"/>
    </sheetView>
  </sheetViews>
  <sheetFormatPr defaultColWidth="11.1640625" defaultRowHeight="15.5" x14ac:dyDescent="0.35"/>
  <cols>
    <col min="2" max="2" width="11" customWidth="1"/>
  </cols>
  <sheetData>
    <row r="1" spans="1:10" x14ac:dyDescent="0.35">
      <c r="A1" s="3" t="s">
        <v>0</v>
      </c>
      <c r="B1" s="4" t="s">
        <v>1</v>
      </c>
      <c r="C1" s="5" t="s">
        <v>2</v>
      </c>
    </row>
    <row r="2" spans="1:10" x14ac:dyDescent="0.35">
      <c r="A2" s="9">
        <v>3</v>
      </c>
      <c r="B2" s="10">
        <v>2</v>
      </c>
      <c r="C2" s="11">
        <v>1</v>
      </c>
    </row>
    <row r="3" spans="1:10" ht="16" thickBot="1" x14ac:dyDescent="0.4">
      <c r="A3" s="15">
        <f>IF(A2&gt;B2,100,IF(B2&gt;C2,10,1))</f>
        <v>100</v>
      </c>
      <c r="B3" s="16"/>
      <c r="C3" s="17"/>
    </row>
    <row r="4" spans="1:10" x14ac:dyDescent="0.35">
      <c r="A4" s="6" t="s">
        <v>0</v>
      </c>
      <c r="B4" s="7" t="s">
        <v>1</v>
      </c>
      <c r="C4" s="8" t="s">
        <v>2</v>
      </c>
      <c r="D4" s="23"/>
      <c r="E4" s="23"/>
      <c r="F4" s="23"/>
      <c r="G4" s="23"/>
      <c r="H4" s="23"/>
      <c r="I4" s="23"/>
      <c r="J4" s="24"/>
    </row>
    <row r="5" spans="1:10" x14ac:dyDescent="0.35">
      <c r="A5" s="12">
        <v>1</v>
      </c>
      <c r="B5" s="13">
        <v>2</v>
      </c>
      <c r="C5" s="14">
        <v>3</v>
      </c>
    </row>
    <row r="6" spans="1:10" ht="16" thickBot="1" x14ac:dyDescent="0.4">
      <c r="A6" s="18">
        <f>IF(A5&gt;B5,100,IF(B5&gt;C5,10,1))</f>
        <v>1</v>
      </c>
      <c r="B6" s="19"/>
      <c r="C6" s="20"/>
    </row>
    <row r="7" spans="1:10" x14ac:dyDescent="0.35">
      <c r="A7" s="3" t="s">
        <v>0</v>
      </c>
      <c r="B7" s="4" t="s">
        <v>1</v>
      </c>
      <c r="C7" s="5" t="s">
        <v>2</v>
      </c>
    </row>
    <row r="8" spans="1:10" x14ac:dyDescent="0.35">
      <c r="A8" s="9">
        <v>1</v>
      </c>
      <c r="B8" s="10">
        <v>3</v>
      </c>
      <c r="C8" s="11">
        <v>2</v>
      </c>
    </row>
    <row r="9" spans="1:10" ht="16" thickBot="1" x14ac:dyDescent="0.4">
      <c r="A9" s="15">
        <f>IF(A8&gt;B8,100,IF(B8&gt;C8,10,1))</f>
        <v>10</v>
      </c>
      <c r="B9" s="16"/>
      <c r="C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36C7-8398-464C-89E7-1B8BAD79F837}">
  <sheetPr codeName="Лист3"/>
  <dimension ref="A1:C16"/>
  <sheetViews>
    <sheetView zoomScale="115" zoomScaleNormal="115" workbookViewId="0">
      <selection activeCell="A14" sqref="A14:C14"/>
    </sheetView>
  </sheetViews>
  <sheetFormatPr defaultColWidth="11.1640625" defaultRowHeight="15.5" x14ac:dyDescent="0.35"/>
  <cols>
    <col min="1" max="1" width="11.83203125" customWidth="1"/>
  </cols>
  <sheetData>
    <row r="1" spans="1:3" x14ac:dyDescent="0.35">
      <c r="A1" s="33" t="s">
        <v>5</v>
      </c>
      <c r="B1" s="34"/>
      <c r="C1" s="2"/>
    </row>
    <row r="2" spans="1:3" x14ac:dyDescent="0.35">
      <c r="A2" s="27">
        <v>36375</v>
      </c>
      <c r="B2" s="22"/>
      <c r="C2" s="28">
        <f>DAY(A2)</f>
        <v>3</v>
      </c>
    </row>
    <row r="3" spans="1:3" x14ac:dyDescent="0.35">
      <c r="A3" s="29"/>
      <c r="B3" s="22"/>
      <c r="C3" s="28"/>
    </row>
    <row r="4" spans="1:3" x14ac:dyDescent="0.35">
      <c r="A4" s="27">
        <v>36412</v>
      </c>
      <c r="B4" s="22"/>
      <c r="C4" s="28">
        <f>DAYS360(A2,A4)</f>
        <v>36</v>
      </c>
    </row>
    <row r="5" spans="1:3" x14ac:dyDescent="0.35">
      <c r="A5" s="29"/>
      <c r="B5" s="22"/>
      <c r="C5" s="28"/>
    </row>
    <row r="6" spans="1:3" x14ac:dyDescent="0.35">
      <c r="A6" s="27">
        <v>36410</v>
      </c>
      <c r="B6" s="22"/>
      <c r="C6" s="28">
        <f>MONTH(A6)</f>
        <v>9</v>
      </c>
    </row>
    <row r="7" spans="1:3" x14ac:dyDescent="0.35">
      <c r="A7" s="29"/>
      <c r="B7" s="22"/>
      <c r="C7" s="28"/>
    </row>
    <row r="8" spans="1:3" x14ac:dyDescent="0.35">
      <c r="A8" s="29"/>
      <c r="B8" s="22"/>
      <c r="C8" s="30">
        <f ca="1">TODAY()</f>
        <v>44132</v>
      </c>
    </row>
    <row r="9" spans="1:3" x14ac:dyDescent="0.35">
      <c r="A9" s="29"/>
      <c r="B9" s="22"/>
      <c r="C9" s="28"/>
    </row>
    <row r="10" spans="1:3" x14ac:dyDescent="0.35">
      <c r="A10" s="31"/>
      <c r="B10" s="21"/>
      <c r="C10" s="32">
        <f ca="1">WEEKDAY(TODAY())</f>
        <v>4</v>
      </c>
    </row>
    <row r="11" spans="1:3" x14ac:dyDescent="0.35">
      <c r="A11" s="33" t="s">
        <v>6</v>
      </c>
      <c r="B11" s="34"/>
      <c r="C11" s="2"/>
    </row>
    <row r="12" spans="1:3" x14ac:dyDescent="0.35">
      <c r="A12" s="25" t="s">
        <v>3</v>
      </c>
      <c r="B12" s="35">
        <v>37187</v>
      </c>
      <c r="C12" s="26"/>
    </row>
    <row r="13" spans="1:3" x14ac:dyDescent="0.35">
      <c r="A13" s="31" t="s">
        <v>8</v>
      </c>
      <c r="B13" s="21">
        <f>WEEKDAY(B12)</f>
        <v>3</v>
      </c>
      <c r="C13" s="32"/>
    </row>
    <row r="14" spans="1:3" x14ac:dyDescent="0.35">
      <c r="A14" s="33" t="s">
        <v>7</v>
      </c>
      <c r="B14" s="34"/>
      <c r="C14" s="2"/>
    </row>
    <row r="15" spans="1:3" x14ac:dyDescent="0.35">
      <c r="A15" s="25" t="s">
        <v>3</v>
      </c>
      <c r="B15" s="35">
        <v>37187</v>
      </c>
    </row>
    <row r="16" spans="1:3" x14ac:dyDescent="0.35">
      <c r="A16" s="36" t="s">
        <v>4</v>
      </c>
      <c r="B16" s="37">
        <f ca="1">DAYS360(B15,TODAY())</f>
        <v>6845</v>
      </c>
      <c r="C16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1F76-A488-9446-BC7C-7864AC9ED56E}">
  <sheetPr codeName="Лист4"/>
  <dimension ref="A1:C67"/>
  <sheetViews>
    <sheetView topLeftCell="A2" zoomScale="85" zoomScaleNormal="85" workbookViewId="0">
      <selection activeCell="E54" sqref="E54"/>
    </sheetView>
  </sheetViews>
  <sheetFormatPr defaultColWidth="11.1640625" defaultRowHeight="15.5" x14ac:dyDescent="0.35"/>
  <sheetData>
    <row r="1" spans="1:3" x14ac:dyDescent="0.35">
      <c r="A1" s="1" t="s">
        <v>5</v>
      </c>
      <c r="B1" s="1"/>
    </row>
    <row r="2" spans="1:3" x14ac:dyDescent="0.35">
      <c r="A2" s="43" t="s">
        <v>10</v>
      </c>
      <c r="B2" s="43"/>
      <c r="C2" s="43"/>
    </row>
    <row r="3" spans="1:3" x14ac:dyDescent="0.35">
      <c r="A3" t="s">
        <v>21</v>
      </c>
      <c r="B3" t="s">
        <v>24</v>
      </c>
    </row>
    <row r="4" spans="1:3" x14ac:dyDescent="0.35">
      <c r="A4">
        <v>-10</v>
      </c>
      <c r="B4">
        <f>SIGN(A4)</f>
        <v>-1</v>
      </c>
    </row>
    <row r="5" spans="1:3" x14ac:dyDescent="0.35">
      <c r="A5">
        <v>10</v>
      </c>
      <c r="B5">
        <f t="shared" ref="B5:B6" si="0">SIGN(A5)</f>
        <v>1</v>
      </c>
    </row>
    <row r="6" spans="1:3" x14ac:dyDescent="0.35">
      <c r="A6">
        <v>0</v>
      </c>
      <c r="B6">
        <f t="shared" si="0"/>
        <v>0</v>
      </c>
    </row>
    <row r="7" spans="1:3" x14ac:dyDescent="0.35">
      <c r="A7" s="43" t="s">
        <v>11</v>
      </c>
      <c r="B7" s="43"/>
      <c r="C7" s="43"/>
    </row>
    <row r="8" spans="1:3" x14ac:dyDescent="0.35">
      <c r="A8" t="s">
        <v>21</v>
      </c>
      <c r="B8" t="s">
        <v>25</v>
      </c>
    </row>
    <row r="9" spans="1:3" x14ac:dyDescent="0.35">
      <c r="A9">
        <v>1</v>
      </c>
      <c r="B9">
        <f>ABS(A9)</f>
        <v>1</v>
      </c>
    </row>
    <row r="10" spans="1:3" x14ac:dyDescent="0.35">
      <c r="A10">
        <v>-1</v>
      </c>
      <c r="B10">
        <f>ABS(A10)</f>
        <v>1</v>
      </c>
    </row>
    <row r="11" spans="1:3" x14ac:dyDescent="0.35">
      <c r="A11" s="43" t="s">
        <v>12</v>
      </c>
      <c r="B11" s="43"/>
      <c r="C11" s="43"/>
    </row>
    <row r="12" spans="1:3" x14ac:dyDescent="0.35">
      <c r="A12" t="s">
        <v>21</v>
      </c>
      <c r="B12" t="s">
        <v>22</v>
      </c>
      <c r="C12" t="s">
        <v>23</v>
      </c>
    </row>
    <row r="13" spans="1:3" x14ac:dyDescent="0.35">
      <c r="A13">
        <v>10</v>
      </c>
      <c r="B13">
        <v>2</v>
      </c>
      <c r="C13">
        <f>MOD(A13,B13)</f>
        <v>0</v>
      </c>
    </row>
    <row r="14" spans="1:3" x14ac:dyDescent="0.35">
      <c r="A14">
        <v>10</v>
      </c>
      <c r="B14">
        <v>3</v>
      </c>
      <c r="C14">
        <f t="shared" ref="C14:C15" si="1">MOD(A14,B14)</f>
        <v>1</v>
      </c>
    </row>
    <row r="15" spans="1:3" x14ac:dyDescent="0.35">
      <c r="A15">
        <v>10</v>
      </c>
      <c r="B15">
        <v>4</v>
      </c>
      <c r="C15">
        <f t="shared" si="1"/>
        <v>2</v>
      </c>
    </row>
    <row r="16" spans="1:3" x14ac:dyDescent="0.35">
      <c r="A16">
        <v>10</v>
      </c>
      <c r="B16">
        <v>5</v>
      </c>
      <c r="C16">
        <f>MOD(A16,B16)</f>
        <v>0</v>
      </c>
    </row>
    <row r="17" spans="1:3" x14ac:dyDescent="0.35">
      <c r="A17">
        <v>10</v>
      </c>
      <c r="B17">
        <v>6</v>
      </c>
      <c r="C17">
        <f>MOD(A17,B17)</f>
        <v>4</v>
      </c>
    </row>
    <row r="18" spans="1:3" x14ac:dyDescent="0.35">
      <c r="A18">
        <v>10</v>
      </c>
      <c r="B18">
        <v>7</v>
      </c>
      <c r="C18">
        <f>MOD(A18,B18)</f>
        <v>3</v>
      </c>
    </row>
    <row r="19" spans="1:3" x14ac:dyDescent="0.35">
      <c r="A19">
        <v>10</v>
      </c>
      <c r="B19">
        <v>8</v>
      </c>
      <c r="C19">
        <f t="shared" ref="C19" si="2">MOD(A19,B19)</f>
        <v>2</v>
      </c>
    </row>
    <row r="20" spans="1:3" x14ac:dyDescent="0.35">
      <c r="A20" s="43" t="s">
        <v>13</v>
      </c>
      <c r="B20" s="43"/>
      <c r="C20" s="43"/>
    </row>
    <row r="21" spans="1:3" x14ac:dyDescent="0.35">
      <c r="A21" t="s">
        <v>21</v>
      </c>
      <c r="B21" t="s">
        <v>27</v>
      </c>
      <c r="C21" t="s">
        <v>26</v>
      </c>
    </row>
    <row r="22" spans="1:3" x14ac:dyDescent="0.35">
      <c r="A22" s="41">
        <v>1.1234500000000001</v>
      </c>
      <c r="B22">
        <v>5</v>
      </c>
      <c r="C22">
        <f t="shared" ref="C22:C24" si="3">TRUNC(A22,B22)</f>
        <v>1.1234500000000001</v>
      </c>
    </row>
    <row r="23" spans="1:3" x14ac:dyDescent="0.35">
      <c r="A23" s="41">
        <v>1.1234500000000001</v>
      </c>
      <c r="B23">
        <v>4</v>
      </c>
      <c r="C23">
        <f t="shared" si="3"/>
        <v>1.1234</v>
      </c>
    </row>
    <row r="24" spans="1:3" x14ac:dyDescent="0.35">
      <c r="A24" s="41">
        <v>1.1234500000000001</v>
      </c>
      <c r="B24">
        <v>3</v>
      </c>
      <c r="C24">
        <f t="shared" si="3"/>
        <v>1.123</v>
      </c>
    </row>
    <row r="25" spans="1:3" x14ac:dyDescent="0.35">
      <c r="A25" s="41">
        <v>1.1234500000000001</v>
      </c>
      <c r="B25">
        <v>2</v>
      </c>
      <c r="C25">
        <f>TRUNC(A25,B25)</f>
        <v>1.1200000000000001</v>
      </c>
    </row>
    <row r="26" spans="1:3" x14ac:dyDescent="0.35">
      <c r="A26" s="41">
        <v>1.1234500000000001</v>
      </c>
      <c r="B26">
        <v>1</v>
      </c>
      <c r="C26">
        <f t="shared" ref="C26:C27" si="4">TRUNC(A26,B26)</f>
        <v>1.1000000000000001</v>
      </c>
    </row>
    <row r="27" spans="1:3" x14ac:dyDescent="0.35">
      <c r="A27" s="41">
        <v>1.1234500000000001</v>
      </c>
      <c r="B27">
        <v>0</v>
      </c>
      <c r="C27">
        <f t="shared" si="4"/>
        <v>1</v>
      </c>
    </row>
    <row r="28" spans="1:3" x14ac:dyDescent="0.35">
      <c r="A28" s="38" t="s">
        <v>6</v>
      </c>
      <c r="B28" s="39"/>
      <c r="C28" s="39"/>
    </row>
    <row r="29" spans="1:3" x14ac:dyDescent="0.35">
      <c r="A29" s="43" t="s">
        <v>14</v>
      </c>
      <c r="B29" s="43"/>
      <c r="C29" s="43"/>
    </row>
    <row r="30" spans="1:3" x14ac:dyDescent="0.35">
      <c r="A30" t="s">
        <v>28</v>
      </c>
      <c r="C30" t="s">
        <v>29</v>
      </c>
    </row>
    <row r="31" spans="1:3" x14ac:dyDescent="0.35">
      <c r="A31" s="42">
        <v>1</v>
      </c>
      <c r="B31">
        <v>3</v>
      </c>
      <c r="C31" s="40">
        <f>MIN(A31:B31)</f>
        <v>1</v>
      </c>
    </row>
    <row r="32" spans="1:3" x14ac:dyDescent="0.35">
      <c r="A32" s="42">
        <v>2</v>
      </c>
      <c r="B32">
        <v>2</v>
      </c>
      <c r="C32" s="40">
        <f t="shared" ref="C32:C33" si="5">MIN(A32:B32)</f>
        <v>2</v>
      </c>
    </row>
    <row r="33" spans="1:3" x14ac:dyDescent="0.35">
      <c r="A33" s="42">
        <v>3</v>
      </c>
      <c r="B33">
        <v>1</v>
      </c>
      <c r="C33" s="40">
        <f t="shared" si="5"/>
        <v>1</v>
      </c>
    </row>
    <row r="34" spans="1:3" x14ac:dyDescent="0.35">
      <c r="A34" s="43" t="s">
        <v>15</v>
      </c>
      <c r="B34" s="43"/>
      <c r="C34" s="43"/>
    </row>
    <row r="35" spans="1:3" x14ac:dyDescent="0.35">
      <c r="A35" t="s">
        <v>28</v>
      </c>
      <c r="C35" t="s">
        <v>30</v>
      </c>
    </row>
    <row r="36" spans="1:3" x14ac:dyDescent="0.35">
      <c r="A36" s="42">
        <v>1</v>
      </c>
      <c r="B36">
        <v>3</v>
      </c>
      <c r="C36" s="40">
        <f>MAX(A36:B36)</f>
        <v>3</v>
      </c>
    </row>
    <row r="37" spans="1:3" x14ac:dyDescent="0.35">
      <c r="A37" s="42">
        <v>2</v>
      </c>
      <c r="B37">
        <v>2</v>
      </c>
      <c r="C37" s="40">
        <f t="shared" ref="C37:C38" si="6">MAX(A37:B37)</f>
        <v>2</v>
      </c>
    </row>
    <row r="38" spans="1:3" x14ac:dyDescent="0.35">
      <c r="A38" s="42">
        <v>3</v>
      </c>
      <c r="B38">
        <v>1</v>
      </c>
      <c r="C38" s="40">
        <f t="shared" si="6"/>
        <v>3</v>
      </c>
    </row>
    <row r="39" spans="1:3" x14ac:dyDescent="0.35">
      <c r="A39" s="43" t="s">
        <v>16</v>
      </c>
      <c r="B39" s="43"/>
      <c r="C39" s="43"/>
    </row>
    <row r="40" spans="1:3" x14ac:dyDescent="0.35">
      <c r="A40" t="s">
        <v>28</v>
      </c>
      <c r="B40" t="s">
        <v>21</v>
      </c>
      <c r="C40" t="s">
        <v>31</v>
      </c>
    </row>
    <row r="41" spans="1:3" x14ac:dyDescent="0.35">
      <c r="A41" s="42">
        <v>1</v>
      </c>
      <c r="B41">
        <v>1</v>
      </c>
      <c r="C41">
        <f>RANK(B41,A41:A45)</f>
        <v>5</v>
      </c>
    </row>
    <row r="42" spans="1:3" x14ac:dyDescent="0.35">
      <c r="A42" s="42">
        <v>2</v>
      </c>
      <c r="B42">
        <v>2</v>
      </c>
      <c r="C42">
        <f>RANK(B42,A41:A46)</f>
        <v>4</v>
      </c>
    </row>
    <row r="43" spans="1:3" x14ac:dyDescent="0.35">
      <c r="A43" s="42">
        <v>3</v>
      </c>
      <c r="B43">
        <v>3</v>
      </c>
      <c r="C43">
        <f>RANK(B43,A43:A47)</f>
        <v>3</v>
      </c>
    </row>
    <row r="44" spans="1:3" x14ac:dyDescent="0.35">
      <c r="A44" s="42">
        <v>4</v>
      </c>
      <c r="B44">
        <v>4</v>
      </c>
      <c r="C44">
        <f t="shared" ref="C44:C45" si="7">RANK(B44,A44:A48)</f>
        <v>2</v>
      </c>
    </row>
    <row r="45" spans="1:3" x14ac:dyDescent="0.35">
      <c r="A45" s="42">
        <v>5</v>
      </c>
      <c r="B45">
        <v>5</v>
      </c>
      <c r="C45">
        <f t="shared" si="7"/>
        <v>1</v>
      </c>
    </row>
    <row r="46" spans="1:3" x14ac:dyDescent="0.35">
      <c r="A46" s="38" t="s">
        <v>6</v>
      </c>
      <c r="B46" s="39"/>
      <c r="C46" s="39"/>
    </row>
    <row r="47" spans="1:3" x14ac:dyDescent="0.35">
      <c r="A47" s="43" t="s">
        <v>17</v>
      </c>
      <c r="B47" s="43"/>
      <c r="C47" s="43"/>
    </row>
    <row r="48" spans="1:3" x14ac:dyDescent="0.35">
      <c r="A48" t="s">
        <v>21</v>
      </c>
      <c r="B48" t="s">
        <v>27</v>
      </c>
      <c r="C48" t="s">
        <v>32</v>
      </c>
    </row>
    <row r="49" spans="1:3" x14ac:dyDescent="0.35">
      <c r="A49">
        <v>1.1234</v>
      </c>
      <c r="B49">
        <v>1</v>
      </c>
      <c r="C49">
        <f>ROUND(A49,B49)</f>
        <v>1.1000000000000001</v>
      </c>
    </row>
    <row r="50" spans="1:3" x14ac:dyDescent="0.35">
      <c r="A50">
        <v>1.1234</v>
      </c>
      <c r="B50">
        <v>2</v>
      </c>
      <c r="C50">
        <f t="shared" ref="C50:C52" si="8">ROUND(A50,B50)</f>
        <v>1.1200000000000001</v>
      </c>
    </row>
    <row r="51" spans="1:3" x14ac:dyDescent="0.35">
      <c r="A51">
        <v>1.1234</v>
      </c>
      <c r="B51">
        <v>3</v>
      </c>
      <c r="C51">
        <f t="shared" si="8"/>
        <v>1.123</v>
      </c>
    </row>
    <row r="52" spans="1:3" x14ac:dyDescent="0.35">
      <c r="A52">
        <v>1.1234</v>
      </c>
      <c r="B52">
        <v>4</v>
      </c>
      <c r="C52">
        <f t="shared" si="8"/>
        <v>1.1234</v>
      </c>
    </row>
    <row r="53" spans="1:3" x14ac:dyDescent="0.35">
      <c r="A53" s="43" t="s">
        <v>18</v>
      </c>
      <c r="B53" s="43"/>
      <c r="C53" s="43"/>
    </row>
    <row r="54" spans="1:3" x14ac:dyDescent="0.35">
      <c r="A54" t="s">
        <v>21</v>
      </c>
      <c r="B54" t="s">
        <v>26</v>
      </c>
    </row>
    <row r="55" spans="1:3" x14ac:dyDescent="0.35">
      <c r="A55">
        <v>1.123</v>
      </c>
      <c r="B55">
        <f>INT(A55)</f>
        <v>1</v>
      </c>
    </row>
    <row r="56" spans="1:3" x14ac:dyDescent="0.35">
      <c r="A56" s="43" t="s">
        <v>19</v>
      </c>
      <c r="B56" s="43"/>
      <c r="C56" s="43"/>
    </row>
    <row r="57" spans="1:3" x14ac:dyDescent="0.35">
      <c r="A57" t="s">
        <v>21</v>
      </c>
      <c r="B57" t="s">
        <v>27</v>
      </c>
      <c r="C57" t="s">
        <v>32</v>
      </c>
    </row>
    <row r="58" spans="1:3" x14ac:dyDescent="0.35">
      <c r="A58">
        <v>1.1234</v>
      </c>
      <c r="B58">
        <v>1</v>
      </c>
      <c r="C58">
        <f>ROUNDUP(A58,B58)</f>
        <v>1.2000000000000002</v>
      </c>
    </row>
    <row r="59" spans="1:3" x14ac:dyDescent="0.35">
      <c r="A59">
        <v>1.1234</v>
      </c>
      <c r="B59">
        <v>2</v>
      </c>
      <c r="C59">
        <f t="shared" ref="C59:C61" si="9">ROUNDUP(A59,B59)</f>
        <v>1.1300000000000001</v>
      </c>
    </row>
    <row r="60" spans="1:3" x14ac:dyDescent="0.35">
      <c r="A60">
        <v>1.1234</v>
      </c>
      <c r="B60">
        <v>3</v>
      </c>
      <c r="C60">
        <f t="shared" si="9"/>
        <v>1.1239999999999999</v>
      </c>
    </row>
    <row r="61" spans="1:3" x14ac:dyDescent="0.35">
      <c r="A61">
        <v>1.1234</v>
      </c>
      <c r="B61">
        <v>4</v>
      </c>
      <c r="C61">
        <f t="shared" si="9"/>
        <v>1.1234</v>
      </c>
    </row>
    <row r="62" spans="1:3" x14ac:dyDescent="0.35">
      <c r="A62" s="43" t="s">
        <v>20</v>
      </c>
      <c r="B62" s="43"/>
      <c r="C62" s="43"/>
    </row>
    <row r="63" spans="1:3" x14ac:dyDescent="0.35">
      <c r="A63" t="s">
        <v>21</v>
      </c>
      <c r="B63" t="s">
        <v>27</v>
      </c>
      <c r="C63" t="s">
        <v>32</v>
      </c>
    </row>
    <row r="64" spans="1:3" x14ac:dyDescent="0.35">
      <c r="A64">
        <v>1.1234</v>
      </c>
      <c r="B64">
        <v>1</v>
      </c>
      <c r="C64">
        <f>ROUNDDOWN(A64,B64)</f>
        <v>1.1000000000000001</v>
      </c>
    </row>
    <row r="65" spans="1:3" x14ac:dyDescent="0.35">
      <c r="A65">
        <v>1.1234</v>
      </c>
      <c r="B65">
        <v>2</v>
      </c>
      <c r="C65">
        <f t="shared" ref="C65:C67" si="10">ROUNDDOWN(A65,B65)</f>
        <v>1.1200000000000001</v>
      </c>
    </row>
    <row r="66" spans="1:3" x14ac:dyDescent="0.35">
      <c r="A66">
        <v>1.1234</v>
      </c>
      <c r="B66">
        <v>3</v>
      </c>
      <c r="C66">
        <f t="shared" si="10"/>
        <v>1.123</v>
      </c>
    </row>
    <row r="67" spans="1:3" x14ac:dyDescent="0.35">
      <c r="A67">
        <v>1.1234</v>
      </c>
      <c r="B67">
        <v>4</v>
      </c>
      <c r="C67">
        <f t="shared" si="10"/>
        <v>1.1234</v>
      </c>
    </row>
  </sheetData>
  <pageMargins left="0.7" right="0.7" top="0.75" bottom="0.75" header="0.3" footer="0.3"/>
  <pageSetup paperSize="9" orientation="portrait" horizontalDpi="0" verticalDpi="0"/>
  <ignoredErrors>
    <ignoredError sqref="C42" formula="1"/>
    <ignoredError sqref="C43:C45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E636-4C53-CB42-A472-278D98901DE3}">
  <sheetPr codeName="Лист5"/>
  <dimension ref="A1:H11"/>
  <sheetViews>
    <sheetView zoomScale="115" zoomScaleNormal="115" workbookViewId="0">
      <selection activeCell="G7" sqref="G7"/>
    </sheetView>
  </sheetViews>
  <sheetFormatPr defaultColWidth="11.1640625" defaultRowHeight="15.5" x14ac:dyDescent="0.35"/>
  <cols>
    <col min="3" max="3" width="10.83203125" customWidth="1"/>
    <col min="5" max="5" width="10.83203125" customWidth="1"/>
    <col min="9" max="9" width="26.83203125" customWidth="1"/>
    <col min="10" max="10" width="7.83203125" customWidth="1"/>
  </cols>
  <sheetData>
    <row r="1" spans="1:8" x14ac:dyDescent="0.35">
      <c r="A1" s="44" t="s">
        <v>33</v>
      </c>
      <c r="B1" s="44" t="s">
        <v>34</v>
      </c>
      <c r="C1" s="44" t="s">
        <v>35</v>
      </c>
      <c r="E1" s="44" t="s">
        <v>34</v>
      </c>
      <c r="F1" s="44" t="s">
        <v>47</v>
      </c>
      <c r="G1" s="44" t="s">
        <v>48</v>
      </c>
    </row>
    <row r="2" spans="1:8" x14ac:dyDescent="0.35">
      <c r="A2" t="s">
        <v>36</v>
      </c>
      <c r="B2" t="s">
        <v>37</v>
      </c>
      <c r="C2">
        <v>100</v>
      </c>
      <c r="E2" t="s">
        <v>37</v>
      </c>
      <c r="F2">
        <f>COUNTIF(B:B,E2)</f>
        <v>3</v>
      </c>
      <c r="G2">
        <f>SUMIF(B:B,E2,C:C)</f>
        <v>320</v>
      </c>
    </row>
    <row r="3" spans="1:8" x14ac:dyDescent="0.35">
      <c r="A3" t="s">
        <v>38</v>
      </c>
      <c r="B3" t="s">
        <v>39</v>
      </c>
      <c r="C3">
        <v>50</v>
      </c>
      <c r="E3" t="s">
        <v>39</v>
      </c>
      <c r="F3">
        <f>COUNTIF(B:B,E3)</f>
        <v>2</v>
      </c>
      <c r="G3">
        <f>SUMIF(B:B,E3,C:C)</f>
        <v>120</v>
      </c>
    </row>
    <row r="4" spans="1:8" x14ac:dyDescent="0.35">
      <c r="A4" t="s">
        <v>40</v>
      </c>
      <c r="B4" t="s">
        <v>41</v>
      </c>
      <c r="C4">
        <v>1000</v>
      </c>
      <c r="E4" t="s">
        <v>43</v>
      </c>
      <c r="F4">
        <f>COUNTIF(B:B,E4)</f>
        <v>1</v>
      </c>
      <c r="G4">
        <f>SUMIF(B:B,E4,C:C)</f>
        <v>20</v>
      </c>
    </row>
    <row r="5" spans="1:8" x14ac:dyDescent="0.35">
      <c r="A5" t="s">
        <v>42</v>
      </c>
      <c r="B5" t="s">
        <v>43</v>
      </c>
      <c r="C5">
        <v>20</v>
      </c>
    </row>
    <row r="6" spans="1:8" x14ac:dyDescent="0.35">
      <c r="A6" t="s">
        <v>44</v>
      </c>
      <c r="B6" t="s">
        <v>37</v>
      </c>
      <c r="C6">
        <v>100</v>
      </c>
    </row>
    <row r="7" spans="1:8" x14ac:dyDescent="0.35">
      <c r="A7" t="s">
        <v>45</v>
      </c>
      <c r="B7" t="s">
        <v>39</v>
      </c>
      <c r="C7">
        <v>70</v>
      </c>
    </row>
    <row r="8" spans="1:8" x14ac:dyDescent="0.35">
      <c r="A8" t="s">
        <v>46</v>
      </c>
      <c r="B8" t="s">
        <v>37</v>
      </c>
      <c r="C8">
        <v>120</v>
      </c>
      <c r="E8" t="s">
        <v>49</v>
      </c>
      <c r="H8">
        <f>COUNTIF(C2:C8,"&lt;120")</f>
        <v>5</v>
      </c>
    </row>
    <row r="11" spans="1:8" ht="20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A93-97C4-FB44-BBE2-9096F30EB49E}">
  <sheetPr codeName="Лист6"/>
  <dimension ref="B2:H7"/>
  <sheetViews>
    <sheetView zoomScale="130" zoomScaleNormal="130" workbookViewId="0">
      <selection activeCell="A9" sqref="A9"/>
    </sheetView>
  </sheetViews>
  <sheetFormatPr defaultColWidth="11.1640625" defaultRowHeight="15.5" x14ac:dyDescent="0.35"/>
  <sheetData>
    <row r="2" spans="2:8" x14ac:dyDescent="0.35">
      <c r="B2" t="s">
        <v>50</v>
      </c>
      <c r="C2" t="s">
        <v>51</v>
      </c>
      <c r="D2" t="s">
        <v>52</v>
      </c>
      <c r="E2" t="s">
        <v>53</v>
      </c>
    </row>
    <row r="3" spans="2:8" x14ac:dyDescent="0.35">
      <c r="B3" t="s">
        <v>51</v>
      </c>
      <c r="C3" t="s">
        <v>50</v>
      </c>
      <c r="D3" t="s">
        <v>52</v>
      </c>
      <c r="E3" t="s">
        <v>51</v>
      </c>
    </row>
    <row r="4" spans="2:8" x14ac:dyDescent="0.35">
      <c r="B4" t="s">
        <v>51</v>
      </c>
      <c r="C4" t="s">
        <v>51</v>
      </c>
      <c r="D4" t="s">
        <v>50</v>
      </c>
      <c r="E4" t="s">
        <v>52</v>
      </c>
    </row>
    <row r="5" spans="2:8" x14ac:dyDescent="0.35">
      <c r="B5" t="s">
        <v>52</v>
      </c>
      <c r="C5" t="s">
        <v>53</v>
      </c>
      <c r="D5" t="s">
        <v>52</v>
      </c>
      <c r="E5" t="s">
        <v>50</v>
      </c>
    </row>
    <row r="6" spans="2:8" x14ac:dyDescent="0.35">
      <c r="H6" s="45"/>
    </row>
    <row r="7" spans="2:8" x14ac:dyDescent="0.35">
      <c r="C7" t="s">
        <v>55</v>
      </c>
      <c r="D7" t="s">
        <v>56</v>
      </c>
      <c r="E7" t="str">
        <f>IF(COUNTIF(B2:E5,"Геоид")&gt;COUNTIF(B2:E5,"Нева"),C7,D7)</f>
        <v>Крах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B9D5-6A70-D94E-93C2-6BB7461487C9}">
  <sheetPr codeName="Лист7"/>
  <dimension ref="A1:D9"/>
  <sheetViews>
    <sheetView zoomScaleNormal="100" workbookViewId="0">
      <selection activeCell="F6" sqref="F6"/>
    </sheetView>
  </sheetViews>
  <sheetFormatPr defaultColWidth="11.1640625" defaultRowHeight="15.5" x14ac:dyDescent="0.35"/>
  <sheetData>
    <row r="1" spans="1:4" x14ac:dyDescent="0.35">
      <c r="A1" t="s">
        <v>57</v>
      </c>
    </row>
    <row r="2" spans="1:4" x14ac:dyDescent="0.35">
      <c r="A2" t="s">
        <v>58</v>
      </c>
      <c r="B2" t="s">
        <v>59</v>
      </c>
      <c r="C2" t="s">
        <v>54</v>
      </c>
    </row>
    <row r="3" spans="1:4" x14ac:dyDescent="0.35">
      <c r="A3">
        <v>1</v>
      </c>
      <c r="B3" t="s">
        <v>36</v>
      </c>
      <c r="C3">
        <v>100</v>
      </c>
      <c r="D3">
        <v>2</v>
      </c>
    </row>
    <row r="4" spans="1:4" x14ac:dyDescent="0.35">
      <c r="A4">
        <v>2</v>
      </c>
      <c r="B4" t="s">
        <v>38</v>
      </c>
      <c r="C4">
        <v>200</v>
      </c>
      <c r="D4" t="str">
        <f>CHOOSE(D3,B3,B4,B5,B6,B7,B8,B9,)</f>
        <v>Иванов</v>
      </c>
    </row>
    <row r="5" spans="1:4" x14ac:dyDescent="0.35">
      <c r="A5">
        <v>3</v>
      </c>
      <c r="B5" t="s">
        <v>60</v>
      </c>
      <c r="C5">
        <v>300</v>
      </c>
    </row>
    <row r="6" spans="1:4" x14ac:dyDescent="0.35">
      <c r="A6">
        <v>4</v>
      </c>
      <c r="B6" t="s">
        <v>61</v>
      </c>
      <c r="C6">
        <v>400</v>
      </c>
    </row>
    <row r="7" spans="1:4" x14ac:dyDescent="0.35">
      <c r="A7">
        <v>5</v>
      </c>
      <c r="B7" t="s">
        <v>62</v>
      </c>
      <c r="C7">
        <v>500</v>
      </c>
    </row>
    <row r="8" spans="1:4" x14ac:dyDescent="0.35">
      <c r="A8">
        <v>6</v>
      </c>
      <c r="B8" t="s">
        <v>63</v>
      </c>
      <c r="C8">
        <v>600</v>
      </c>
      <c r="D8">
        <v>100</v>
      </c>
    </row>
    <row r="9" spans="1:4" x14ac:dyDescent="0.35">
      <c r="A9">
        <v>7</v>
      </c>
      <c r="B9" t="s">
        <v>64</v>
      </c>
      <c r="C9">
        <v>700</v>
      </c>
      <c r="D9">
        <f>SUM(D8,CHOOSE(D3,C3,C4,C5,C6,C7,C8,C9))</f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3D25-110A-B049-A5A7-EDB108FDB5CC}">
  <sheetPr codeName="Лист8"/>
  <dimension ref="A1:G9"/>
  <sheetViews>
    <sheetView zoomScale="115" zoomScaleNormal="115" workbookViewId="0">
      <selection activeCell="I48" sqref="I48"/>
    </sheetView>
  </sheetViews>
  <sheetFormatPr defaultColWidth="11.1640625" defaultRowHeight="15.5" x14ac:dyDescent="0.35"/>
  <cols>
    <col min="5" max="5" width="12.83203125" customWidth="1"/>
  </cols>
  <sheetData>
    <row r="1" spans="1:7" x14ac:dyDescent="0.35">
      <c r="A1" t="s">
        <v>57</v>
      </c>
    </row>
    <row r="2" spans="1:7" x14ac:dyDescent="0.35">
      <c r="A2" t="s">
        <v>58</v>
      </c>
      <c r="B2" t="s">
        <v>59</v>
      </c>
      <c r="C2" t="s">
        <v>54</v>
      </c>
      <c r="E2" t="s">
        <v>66</v>
      </c>
      <c r="F2" t="s">
        <v>67</v>
      </c>
      <c r="G2" t="s">
        <v>65</v>
      </c>
    </row>
    <row r="3" spans="1:7" x14ac:dyDescent="0.35">
      <c r="A3">
        <v>1</v>
      </c>
      <c r="B3" t="s">
        <v>36</v>
      </c>
      <c r="C3">
        <v>100</v>
      </c>
      <c r="E3">
        <f>WEEKDAY(F3,2)</f>
        <v>4</v>
      </c>
      <c r="F3" s="46">
        <v>44105</v>
      </c>
      <c r="G3" t="str">
        <f>CHOOSE(E3,$B$3,$B$4,$B$5,$B$6,$B$7,$B$8,$B$9)</f>
        <v>Уткин</v>
      </c>
    </row>
    <row r="4" spans="1:7" x14ac:dyDescent="0.35">
      <c r="A4">
        <v>2</v>
      </c>
      <c r="B4" t="s">
        <v>38</v>
      </c>
      <c r="C4">
        <v>200</v>
      </c>
      <c r="E4">
        <f t="shared" ref="E4:E9" si="0">WEEKDAY(F4,2)</f>
        <v>5</v>
      </c>
      <c r="F4" s="46">
        <v>44106</v>
      </c>
      <c r="G4" t="str">
        <f t="shared" ref="G4:G9" si="1">CHOOSE(E4,$B$3,$B$4,$B$5,$B$6,$B$7,$B$8,$B$9)</f>
        <v>Гусев</v>
      </c>
    </row>
    <row r="5" spans="1:7" x14ac:dyDescent="0.35">
      <c r="A5">
        <v>3</v>
      </c>
      <c r="B5" t="s">
        <v>60</v>
      </c>
      <c r="C5">
        <v>300</v>
      </c>
      <c r="E5">
        <f t="shared" si="0"/>
        <v>6</v>
      </c>
      <c r="F5" s="46">
        <v>44107</v>
      </c>
      <c r="G5" t="str">
        <f t="shared" si="1"/>
        <v>Собакин</v>
      </c>
    </row>
    <row r="6" spans="1:7" x14ac:dyDescent="0.35">
      <c r="A6">
        <v>4</v>
      </c>
      <c r="B6" t="s">
        <v>61</v>
      </c>
      <c r="C6">
        <v>400</v>
      </c>
      <c r="E6">
        <f t="shared" si="0"/>
        <v>7</v>
      </c>
      <c r="F6" s="46">
        <v>44108</v>
      </c>
      <c r="G6" t="str">
        <f t="shared" si="1"/>
        <v>Свиньин</v>
      </c>
    </row>
    <row r="7" spans="1:7" x14ac:dyDescent="0.35">
      <c r="A7">
        <v>5</v>
      </c>
      <c r="B7" t="s">
        <v>62</v>
      </c>
      <c r="C7">
        <v>500</v>
      </c>
      <c r="E7">
        <f t="shared" si="0"/>
        <v>1</v>
      </c>
      <c r="F7" s="46">
        <v>44109</v>
      </c>
      <c r="G7" t="str">
        <f t="shared" si="1"/>
        <v>Петров</v>
      </c>
    </row>
    <row r="8" spans="1:7" x14ac:dyDescent="0.35">
      <c r="A8">
        <v>6</v>
      </c>
      <c r="B8" t="s">
        <v>63</v>
      </c>
      <c r="C8">
        <v>600</v>
      </c>
      <c r="E8">
        <f t="shared" si="0"/>
        <v>2</v>
      </c>
      <c r="F8" s="46">
        <v>44110</v>
      </c>
      <c r="G8" t="str">
        <f t="shared" si="1"/>
        <v>Иванов</v>
      </c>
    </row>
    <row r="9" spans="1:7" x14ac:dyDescent="0.35">
      <c r="A9">
        <v>7</v>
      </c>
      <c r="B9" t="s">
        <v>64</v>
      </c>
      <c r="C9">
        <v>700</v>
      </c>
      <c r="E9">
        <f t="shared" si="0"/>
        <v>3</v>
      </c>
      <c r="F9" s="46">
        <v>44111</v>
      </c>
      <c r="G9" t="str">
        <f t="shared" si="1"/>
        <v>Сидоров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4010-3F08-2D4D-951A-8D14C4897CAD}">
  <sheetPr codeName="Лист9"/>
  <dimension ref="A1:C15"/>
  <sheetViews>
    <sheetView zoomScale="115" zoomScaleNormal="115" workbookViewId="0">
      <selection activeCell="B19" sqref="B19"/>
    </sheetView>
  </sheetViews>
  <sheetFormatPr defaultColWidth="11.1640625" defaultRowHeight="15.5" x14ac:dyDescent="0.35"/>
  <cols>
    <col min="3" max="3" width="15.1640625" customWidth="1"/>
  </cols>
  <sheetData>
    <row r="1" spans="1:3" x14ac:dyDescent="0.35">
      <c r="A1" t="s">
        <v>68</v>
      </c>
    </row>
    <row r="2" spans="1:3" x14ac:dyDescent="0.35">
      <c r="A2" t="s">
        <v>58</v>
      </c>
      <c r="B2" t="s">
        <v>69</v>
      </c>
      <c r="C2" t="s">
        <v>70</v>
      </c>
    </row>
    <row r="3" spans="1:3" x14ac:dyDescent="0.35">
      <c r="A3">
        <v>1</v>
      </c>
      <c r="B3" t="s">
        <v>71</v>
      </c>
      <c r="C3">
        <v>100</v>
      </c>
    </row>
    <row r="4" spans="1:3" x14ac:dyDescent="0.35">
      <c r="A4">
        <v>2</v>
      </c>
      <c r="B4" t="s">
        <v>72</v>
      </c>
      <c r="C4">
        <v>200</v>
      </c>
    </row>
    <row r="5" spans="1:3" x14ac:dyDescent="0.35">
      <c r="A5">
        <v>3</v>
      </c>
      <c r="B5" t="s">
        <v>73</v>
      </c>
      <c r="C5">
        <v>300</v>
      </c>
    </row>
    <row r="7" spans="1:3" x14ac:dyDescent="0.35">
      <c r="A7" t="s">
        <v>74</v>
      </c>
    </row>
    <row r="8" spans="1:3" x14ac:dyDescent="0.35">
      <c r="A8" t="s">
        <v>75</v>
      </c>
      <c r="B8" t="s">
        <v>69</v>
      </c>
      <c r="C8" t="s">
        <v>70</v>
      </c>
    </row>
    <row r="9" spans="1:3" x14ac:dyDescent="0.35">
      <c r="A9" t="s">
        <v>76</v>
      </c>
      <c r="B9" t="s">
        <v>71</v>
      </c>
      <c r="C9">
        <f ca="1">INDIRECT("C3")</f>
        <v>100</v>
      </c>
    </row>
    <row r="10" spans="1:3" x14ac:dyDescent="0.35">
      <c r="A10" t="s">
        <v>77</v>
      </c>
      <c r="B10" t="s">
        <v>72</v>
      </c>
      <c r="C10">
        <f ca="1">INDIRECT("C4")</f>
        <v>200</v>
      </c>
    </row>
    <row r="11" spans="1:3" x14ac:dyDescent="0.35">
      <c r="A11" t="s">
        <v>78</v>
      </c>
      <c r="B11" t="s">
        <v>73</v>
      </c>
      <c r="C11">
        <f ca="1">INDIRECT("C5")</f>
        <v>300</v>
      </c>
    </row>
    <row r="12" spans="1:3" x14ac:dyDescent="0.35">
      <c r="A12" t="s">
        <v>79</v>
      </c>
      <c r="B12" t="s">
        <v>71</v>
      </c>
      <c r="C12">
        <f ca="1">INDIRECT("C3")</f>
        <v>100</v>
      </c>
    </row>
    <row r="13" spans="1:3" x14ac:dyDescent="0.35">
      <c r="A13" t="s">
        <v>80</v>
      </c>
      <c r="B13" t="s">
        <v>71</v>
      </c>
      <c r="C13">
        <f ca="1">INDIRECT("C3")</f>
        <v>100</v>
      </c>
    </row>
    <row r="14" spans="1:3" x14ac:dyDescent="0.35">
      <c r="A14" t="s">
        <v>81</v>
      </c>
      <c r="B14" t="s">
        <v>72</v>
      </c>
      <c r="C14">
        <f ca="1">INDIRECT("C4")</f>
        <v>200</v>
      </c>
    </row>
    <row r="15" spans="1:3" x14ac:dyDescent="0.35">
      <c r="A15" t="s">
        <v>82</v>
      </c>
      <c r="B15" t="s">
        <v>73</v>
      </c>
      <c r="C15">
        <f ca="1">INDIRECT("C5")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11</vt:lpstr>
      <vt:lpstr>Задание 12</vt:lpstr>
      <vt:lpstr>Задание 13</vt:lpstr>
      <vt:lpstr>Задание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Илья Егорушкин</cp:lastModifiedBy>
  <dcterms:created xsi:type="dcterms:W3CDTF">2020-10-02T09:11:41Z</dcterms:created>
  <dcterms:modified xsi:type="dcterms:W3CDTF">2020-10-28T07:13:14Z</dcterms:modified>
</cp:coreProperties>
</file>