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ROPEYB\Desktop\crackers\"/>
    </mc:Choice>
  </mc:AlternateContent>
  <xr:revisionPtr revIDLastSave="0" documentId="13_ncr:1_{BF9A057A-E1B4-484C-A509-A8ED900E0913}" xr6:coauthVersionLast="45" xr6:coauthVersionMax="45" xr10:uidLastSave="{00000000-0000-0000-0000-000000000000}"/>
  <bookViews>
    <workbookView xWindow="-110" yWindow="-110" windowWidth="22780" windowHeight="14660" xr2:uid="{3BF928C3-FA66-4980-8F75-A1E73D5C71D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2" i="1" l="1"/>
  <c r="I10" i="1"/>
  <c r="I8" i="1"/>
  <c r="H8" i="1"/>
  <c r="H3" i="1"/>
  <c r="B29" i="1"/>
  <c r="B28" i="1"/>
  <c r="H2" i="1"/>
  <c r="H7" i="1" s="1"/>
  <c r="H10" i="1" l="1"/>
  <c r="H12" i="1" s="1"/>
  <c r="B30" i="1"/>
</calcChain>
</file>

<file path=xl/sharedStrings.xml><?xml version="1.0" encoding="utf-8"?>
<sst xmlns="http://schemas.openxmlformats.org/spreadsheetml/2006/main" count="34" uniqueCount="33">
  <si>
    <t>Energy Delivery Charges:</t>
  </si>
  <si>
    <t>First 250 kWh 10.221 cents per kWh</t>
  </si>
  <si>
    <t>Over 250 kWh 11.749 cents per kWh</t>
  </si>
  <si>
    <t>Charges applicable for all other months</t>
  </si>
  <si>
    <t>All kWh 10.221 cents per kWh</t>
  </si>
  <si>
    <t>Billing Period:  May 15 – June 14</t>
  </si>
  <si>
    <t>Usage: 600 kWh</t>
  </si>
  <si>
    <t>What is the cost of this bill?</t>
  </si>
  <si>
    <t>Block</t>
  </si>
  <si>
    <t>May $/kWh</t>
  </si>
  <si>
    <t>M Days</t>
  </si>
  <si>
    <t>June $/kWh</t>
  </si>
  <si>
    <t>J Days</t>
  </si>
  <si>
    <t>All Days</t>
  </si>
  <si>
    <t>Blended Rate</t>
  </si>
  <si>
    <t>Frist 250 kWh</t>
  </si>
  <si>
    <t>Over 250 kWh</t>
  </si>
  <si>
    <t>?</t>
  </si>
  <si>
    <t>Total</t>
  </si>
  <si>
    <t>Yr1</t>
  </si>
  <si>
    <t>Yr2</t>
  </si>
  <si>
    <t>Yr3</t>
  </si>
  <si>
    <t>Year#s for XPV</t>
  </si>
  <si>
    <t>Levelization via Uniformity or Discounting</t>
  </si>
  <si>
    <t xml:space="preserve">This “Revised” is a Uniformed approach (a scheme) towards increases which mimic the ORIGINAL.  </t>
  </si>
  <si>
    <t>The Uniformity being changing from Original 1stYr_+5 to 2ndYr_+3 to 3rdYr_+3</t>
  </si>
  <si>
    <t>OVER INTO A UNIFORMITY of a constant +4 All Years (1stYr +4, 2ndYr +4, 3rdYr +4)</t>
  </si>
  <si>
    <t>This enables a more predictable increase and a more uniform distribution of increase.</t>
  </si>
  <si>
    <t>OR Present value leverlization of ORIGINAL</t>
  </si>
  <si>
    <r>
      <t xml:space="preserve">Charges applicable for the months of </t>
    </r>
    <r>
      <rPr>
        <b/>
        <sz val="11"/>
        <color theme="1"/>
        <rFont val="Calibri"/>
        <family val="2"/>
        <scheme val="minor"/>
      </rPr>
      <t>June, July, August, and September</t>
    </r>
  </si>
  <si>
    <t>take only the June Rate</t>
  </si>
  <si>
    <t>Take blended May &amp; June Rate</t>
  </si>
  <si>
    <t>Pricing Distribution (page 9 of 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</si>
</sst>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8" formatCode="&quot;$&quot;#,##0.00"/>
    <numFmt numFmtId="169" formatCode="&quot;$&quot;#,##0.000"/>
    <numFmt numFmtId="171" formatCode="&quot;$&quot;#,##0.0000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 indent="9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71" fontId="0" fillId="0" borderId="0" xfId="0" applyNumberFormat="1" applyAlignment="1">
      <alignment horizontal="center" vertical="center"/>
    </xf>
    <xf numFmtId="168" fontId="0" fillId="0" borderId="0" xfId="0" applyNumberFormat="1"/>
    <xf numFmtId="168" fontId="2" fillId="0" borderId="0" xfId="0" applyNumberFormat="1" applyFont="1"/>
    <xf numFmtId="8" fontId="0" fillId="0" borderId="0" xfId="0" applyNumberFormat="1"/>
    <xf numFmtId="8" fontId="2" fillId="0" borderId="0" xfId="0" applyNumberFormat="1" applyFont="1"/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16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3751-5722-466C-9921-2D2F6772EED6}">
  <dimension ref="A1:J34"/>
  <sheetViews>
    <sheetView tabSelected="1" topLeftCell="A15" workbookViewId="0">
      <selection activeCell="A36" sqref="A36"/>
    </sheetView>
  </sheetViews>
  <sheetFormatPr defaultRowHeight="14.5" x14ac:dyDescent="0.35"/>
  <cols>
    <col min="1" max="1" width="12.90625" customWidth="1"/>
    <col min="2" max="2" width="10.54296875" customWidth="1"/>
    <col min="3" max="3" width="7" bestFit="1" customWidth="1"/>
    <col min="4" max="4" width="10.7265625" bestFit="1" customWidth="1"/>
    <col min="5" max="5" width="5.90625" bestFit="1" customWidth="1"/>
    <col min="6" max="6" width="7.36328125" bestFit="1" customWidth="1"/>
    <col min="7" max="7" width="11.81640625" bestFit="1" customWidth="1"/>
  </cols>
  <sheetData>
    <row r="1" spans="1:10" x14ac:dyDescent="0.35">
      <c r="A1" s="5" t="s">
        <v>8</v>
      </c>
      <c r="B1" s="5" t="s">
        <v>9</v>
      </c>
      <c r="C1" s="5" t="s">
        <v>10</v>
      </c>
      <c r="D1" s="5" t="s">
        <v>11</v>
      </c>
      <c r="E1" s="5" t="s">
        <v>12</v>
      </c>
      <c r="F1" s="5" t="s">
        <v>13</v>
      </c>
      <c r="G1" s="5" t="s">
        <v>14</v>
      </c>
    </row>
    <row r="2" spans="1:10" s="5" customFormat="1" x14ac:dyDescent="0.35">
      <c r="A2" s="5" t="s">
        <v>15</v>
      </c>
      <c r="B2" s="5">
        <v>0.10221</v>
      </c>
      <c r="C2" s="5">
        <v>16</v>
      </c>
      <c r="D2" s="5">
        <v>0.102219</v>
      </c>
      <c r="E2" s="5">
        <v>14</v>
      </c>
      <c r="F2" s="5">
        <v>30</v>
      </c>
      <c r="G2" s="5" t="s">
        <v>17</v>
      </c>
      <c r="H2" s="6">
        <f>(C2/F2*B2)+(E2/F2*D2)</f>
        <v>0.10221420000000001</v>
      </c>
    </row>
    <row r="3" spans="1:10" s="5" customFormat="1" x14ac:dyDescent="0.35">
      <c r="A3" s="5" t="s">
        <v>16</v>
      </c>
      <c r="B3" s="5">
        <v>0.10221</v>
      </c>
      <c r="C3" s="5">
        <v>16</v>
      </c>
      <c r="D3" s="5">
        <v>0.11749</v>
      </c>
      <c r="E3" s="5">
        <v>14</v>
      </c>
      <c r="F3" s="5">
        <v>30</v>
      </c>
      <c r="G3" s="5" t="s">
        <v>17</v>
      </c>
      <c r="H3" s="6">
        <f>(C3/F3*B3)+(E3/$F$3*$D$3)</f>
        <v>0.10934066666666667</v>
      </c>
    </row>
    <row r="5" spans="1:10" x14ac:dyDescent="0.35">
      <c r="A5" s="1" t="s">
        <v>0</v>
      </c>
    </row>
    <row r="6" spans="1:10" x14ac:dyDescent="0.35">
      <c r="A6" s="2" t="s">
        <v>29</v>
      </c>
    </row>
    <row r="7" spans="1:10" x14ac:dyDescent="0.35">
      <c r="A7" s="3" t="s">
        <v>1</v>
      </c>
      <c r="H7" s="7">
        <f>H2*250</f>
        <v>25.553550000000001</v>
      </c>
      <c r="J7" t="s">
        <v>31</v>
      </c>
    </row>
    <row r="8" spans="1:10" x14ac:dyDescent="0.35">
      <c r="A8" s="3" t="s">
        <v>2</v>
      </c>
      <c r="H8" s="7">
        <f>H3*(600-250)</f>
        <v>38.269233333333332</v>
      </c>
      <c r="I8" s="7">
        <f>D3*(600-250)</f>
        <v>41.121499999999997</v>
      </c>
      <c r="J8" t="s">
        <v>30</v>
      </c>
    </row>
    <row r="9" spans="1:10" x14ac:dyDescent="0.35">
      <c r="A9" s="2" t="s">
        <v>3</v>
      </c>
    </row>
    <row r="10" spans="1:10" x14ac:dyDescent="0.35">
      <c r="A10" s="3" t="s">
        <v>4</v>
      </c>
      <c r="H10" s="8">
        <f>SUM(H7:H8)</f>
        <v>63.822783333333334</v>
      </c>
      <c r="I10" s="15">
        <f>I8+H7</f>
        <v>66.675049999999999</v>
      </c>
    </row>
    <row r="11" spans="1:10" x14ac:dyDescent="0.35">
      <c r="A11" s="1" t="s">
        <v>5</v>
      </c>
    </row>
    <row r="12" spans="1:10" x14ac:dyDescent="0.35">
      <c r="A12" s="1" t="s">
        <v>6</v>
      </c>
      <c r="H12" s="7">
        <f>H10</f>
        <v>63.822783333333334</v>
      </c>
      <c r="I12" s="7">
        <f>I10</f>
        <v>66.675049999999999</v>
      </c>
      <c r="J12" s="7"/>
    </row>
    <row r="13" spans="1:10" x14ac:dyDescent="0.35">
      <c r="A13" s="1" t="s">
        <v>7</v>
      </c>
    </row>
    <row r="15" spans="1:10" x14ac:dyDescent="0.35">
      <c r="A15" s="12" t="s">
        <v>23</v>
      </c>
    </row>
    <row r="16" spans="1:10" x14ac:dyDescent="0.35">
      <c r="A16" s="13" t="s">
        <v>24</v>
      </c>
    </row>
    <row r="17" spans="1:4" x14ac:dyDescent="0.35">
      <c r="B17" s="13" t="s">
        <v>25</v>
      </c>
    </row>
    <row r="18" spans="1:4" x14ac:dyDescent="0.35">
      <c r="C18" s="13" t="s">
        <v>26</v>
      </c>
    </row>
    <row r="19" spans="1:4" x14ac:dyDescent="0.35">
      <c r="C19" s="12" t="s">
        <v>27</v>
      </c>
    </row>
    <row r="22" spans="1:4" x14ac:dyDescent="0.35">
      <c r="A22" s="14" t="s">
        <v>28</v>
      </c>
    </row>
    <row r="24" spans="1:4" x14ac:dyDescent="0.35">
      <c r="A24" s="11">
        <v>0.06</v>
      </c>
      <c r="B24" s="4" t="s">
        <v>19</v>
      </c>
      <c r="C24" s="4" t="s">
        <v>20</v>
      </c>
      <c r="D24" s="4" t="s">
        <v>21</v>
      </c>
    </row>
    <row r="25" spans="1:4" x14ac:dyDescent="0.35">
      <c r="A25" s="4" t="s">
        <v>18</v>
      </c>
      <c r="B25" s="4">
        <v>5</v>
      </c>
      <c r="C25" s="4">
        <v>8</v>
      </c>
      <c r="D25" s="4">
        <v>11</v>
      </c>
    </row>
    <row r="26" spans="1:4" x14ac:dyDescent="0.35">
      <c r="A26" t="s">
        <v>22</v>
      </c>
      <c r="B26" s="4">
        <v>1</v>
      </c>
      <c r="C26" s="4">
        <v>2</v>
      </c>
      <c r="D26" s="4">
        <v>3</v>
      </c>
    </row>
    <row r="28" spans="1:4" x14ac:dyDescent="0.35">
      <c r="B28" s="9">
        <f>NPV(A24,B25:D25)</f>
        <v>21.072764765544708</v>
      </c>
    </row>
    <row r="29" spans="1:4" x14ac:dyDescent="0.35">
      <c r="B29" s="9">
        <f>NPV(A24,B26:D26)</f>
        <v>5.2422469555404785</v>
      </c>
    </row>
    <row r="30" spans="1:4" x14ac:dyDescent="0.35">
      <c r="B30" s="10">
        <f>B28/B29</f>
        <v>4.0197962713818951</v>
      </c>
    </row>
    <row r="34" spans="1:1" x14ac:dyDescent="0.35">
      <c r="A34" s="16" t="s">
        <v>32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Koropey, Boris</dc:creator>
  <cp:lastModifiedBy>Koropey, Boris</cp:lastModifiedBy>
  <dcterms:created xsi:type="dcterms:W3CDTF">2020-10-19T01:18:04Z</dcterms:created>
  <dcterms:modified xsi:type="dcterms:W3CDTF">2020-10-19T02:50:14Z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490586b-6766-439a-826f-fa6da183971c_Enabled">
    <vt:lpwstr>true</vt:lpwstr>
  </property>
  <property fmtid="{D5CDD505-2E9C-101B-9397-08002B2CF9AE}" pid="3" name="MSIP_Label_6490586b-6766-439a-826f-fa6da183971c_SetDate">
    <vt:lpwstr>2020-10-19T01:31:00Z</vt:lpwstr>
  </property>
  <property fmtid="{D5CDD505-2E9C-101B-9397-08002B2CF9AE}" pid="4" name="MSIP_Label_6490586b-6766-439a-826f-fa6da183971c_Method">
    <vt:lpwstr>Standard</vt:lpwstr>
  </property>
  <property fmtid="{D5CDD505-2E9C-101B-9397-08002B2CF9AE}" pid="5" name="MSIP_Label_6490586b-6766-439a-826f-fa6da183971c_Name">
    <vt:lpwstr>General</vt:lpwstr>
  </property>
  <property fmtid="{D5CDD505-2E9C-101B-9397-08002B2CF9AE}" pid="6" name="MSIP_Label_6490586b-6766-439a-826f-fa6da183971c_SiteId">
    <vt:lpwstr>e9aef9b7-25ca-4518-a881-33e546773136</vt:lpwstr>
  </property>
  <property fmtid="{D5CDD505-2E9C-101B-9397-08002B2CF9AE}" pid="7" name="MSIP_Label_6490586b-6766-439a-826f-fa6da183971c_ActionId">
    <vt:lpwstr>af4e099d-a0fe-417e-81a3-0000f8afefd9</vt:lpwstr>
  </property>
  <property fmtid="{D5CDD505-2E9C-101B-9397-08002B2CF9AE}" pid="8" name="MSIP_Label_6490586b-6766-439a-826f-fa6da183971c_ContentBits">
    <vt:lpwstr>0</vt:lpwstr>
  </property>
</Properties>
</file>